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2.bin" ContentType="application/vnd.openxmlformats-officedocument.spreadsheetml.customProperty"/>
  <Override PartName="/xl/drawings/drawing1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hidePivotFieldList="1" defaultThemeVersion="124226"/>
  <mc:AlternateContent xmlns:mc="http://schemas.openxmlformats.org/markup-compatibility/2006">
    <mc:Choice Requires="x15">
      <x15ac:absPath xmlns:x15ac="http://schemas.microsoft.com/office/spreadsheetml/2010/11/ac" url="https://gets.sharepoint.com/sites/SWAR/SWAR/ACFR 2025/Forms/"/>
    </mc:Choice>
  </mc:AlternateContent>
  <xr:revisionPtr revIDLastSave="291" documentId="8_{8D59F27A-E084-44A0-BAF3-7CA2353D15BC}" xr6:coauthVersionLast="47" xr6:coauthVersionMax="47" xr10:uidLastSave="{C4B74EC5-FFEA-45AD-BE20-1F2569650F39}"/>
  <bookViews>
    <workbookView xWindow="-108" yWindow="-108" windowWidth="23256" windowHeight="12456" tabRatio="796" firstSheet="1" activeTab="1" xr2:uid="{00000000-000D-0000-FFFF-FFFF00000000}"/>
  </bookViews>
  <sheets>
    <sheet name="POV" sheetId="29" state="hidden" r:id="rId1"/>
    <sheet name="Instructions" sheetId="9" r:id="rId2"/>
    <sheet name="Checklist - For SAO Only" sheetId="46" state="hidden" r:id="rId3"/>
    <sheet name="SDP Bank List" sheetId="44" r:id="rId4"/>
    <sheet name="SDP Deposit Detail" sheetId="43" r:id="rId5"/>
    <sheet name="&quot;A&quot; Cash Recon" sheetId="12" r:id="rId6"/>
    <sheet name="&quot;B&quot; Investment Recon" sheetId="69" r:id="rId7"/>
    <sheet name="&quot;D&quot; U.S. Agency Obligations" sheetId="57" r:id="rId8"/>
    <sheet name="&quot;C&quot; Seg. Time Dist." sheetId="58" r:id="rId9"/>
    <sheet name="&quot;E&quot; Fair Value Measurement" sheetId="59" r:id="rId10"/>
    <sheet name="&quot;F&quot; Credit Quality Risk" sheetId="63" r:id="rId11"/>
    <sheet name="FCC Investments - Load Tab" sheetId="62" state="hidden" r:id="rId12"/>
    <sheet name="FCC Collateral" sheetId="47" state="hidden" r:id="rId13"/>
    <sheet name="FCC Date &amp; NA" sheetId="68" state="hidden" r:id="rId14"/>
    <sheet name="Pivot FCC Cash Tab" sheetId="71" state="hidden" r:id="rId15"/>
    <sheet name="FCC Cash Tab" sheetId="50" state="hidden" r:id="rId16"/>
    <sheet name="Entity List for forms 6.24.2025" sheetId="25" state="hidden" r:id="rId17"/>
    <sheet name="SAO Category Names" sheetId="60" state="hidden" r:id="rId18"/>
    <sheet name="Look-Ups-Mapping" sheetId="64" state="hidden" r:id="rId19"/>
    <sheet name="Investment List" sheetId="66" state="hidden" r:id="rId20"/>
    <sheet name="SDP Bank List - For SAO Only" sheetId="45" state="hidden" r:id="rId21"/>
  </sheets>
  <externalReferences>
    <externalReference r:id="rId22"/>
    <externalReference r:id="rId23"/>
  </externalReferences>
  <definedNames>
    <definedName name="_xlnm._FilterDatabase" localSheetId="16" hidden="1">'Entity List for forms 6.24.2025'!$A$1:$C$201</definedName>
    <definedName name="_xlnm._FilterDatabase" localSheetId="15" hidden="1">'FCC Cash Tab'!$A$15:$V$460</definedName>
    <definedName name="_xlnm._FilterDatabase" localSheetId="12" hidden="1">'FCC Collateral'!#REF!</definedName>
    <definedName name="_xlnm._FilterDatabase" localSheetId="11" hidden="1">'FCC Investments - Load Tab'!$B$1:$T$1126</definedName>
    <definedName name="AS2DocOpenMode" hidden="1">"AS2DocumentEdit"</definedName>
    <definedName name="Entity1" localSheetId="2">#REF!</definedName>
    <definedName name="Entity1" localSheetId="12">[1]EntityList!$A$2:$A$213</definedName>
    <definedName name="Entity1">'Entity List for forms 6.24.2025'!$A$2:$A$201</definedName>
    <definedName name="Entity2" localSheetId="2">#REF!</definedName>
    <definedName name="Entity2" localSheetId="12">[1]EntityList!$A$2:$B$213</definedName>
    <definedName name="Entity2">'Entity List for forms 6.24.2025'!$A$2:$B$201</definedName>
    <definedName name="Entity3">'Entity List for forms 6.24.2025'!$A$2:$C$115</definedName>
    <definedName name="NA" localSheetId="2">#REF!</definedName>
    <definedName name="NA" localSheetId="12">[1]EntityList!$E$2</definedName>
    <definedName name="NA">'Entity List for forms 6.24.2025'!$E$3</definedName>
    <definedName name="_xlnm.Print_Area" localSheetId="5">'"A" Cash Recon'!$A$2:$W$89</definedName>
    <definedName name="_xlnm.Print_Area" localSheetId="2">'Checklist - For SAO Only'!$A$2:$H$139</definedName>
    <definedName name="_xlnm.Print_Area" localSheetId="16">'Entity List for forms 6.24.2025'!$A$1:$G$115</definedName>
    <definedName name="_xlnm.Print_Area" localSheetId="1">Instructions!$A$1:$M$111</definedName>
    <definedName name="_xlnm.Print_Area" localSheetId="3">'SDP Bank List'!$A$1:$O$35</definedName>
    <definedName name="_xlnm.Print_Area" localSheetId="4">'SDP Deposit Detail'!$A$2:$J$53</definedName>
    <definedName name="_xlnm.Print_Titles" localSheetId="2">'Checklist - For SAO Only'!$2:$6</definedName>
    <definedName name="_xlnm.Print_Titles" localSheetId="16">'Entity List for forms 6.24.2025'!$1:$1</definedName>
    <definedName name="_xlnm.Print_Titles" localSheetId="1">Instructions!$1:$5</definedName>
    <definedName name="_xlnm.Print_Titles" localSheetId="3">'SDP Bank List'!$1:$6</definedName>
    <definedName name="_xlnm.Print_Titles" localSheetId="4">'SDP Deposit Detail'!$2:$6</definedName>
    <definedName name="violations" localSheetId="2">POV!$B$23:$B$24</definedName>
    <definedName name="violations" localSheetId="12">[1]POV!$B$23:$B$24</definedName>
    <definedName name="violations">POV!$B$23:$B$24</definedName>
    <definedName name="YN" localSheetId="2">#REF!</definedName>
    <definedName name="YN" localSheetId="12">[1]EntityList!$G$2:$G$3</definedName>
    <definedName name="YN">'Entity List for forms 6.24.2025'!$G$3:$G$4</definedName>
  </definedNames>
  <calcPr calcId="191029"/>
  <pivotCaches>
    <pivotCache cacheId="7" r:id="rId24"/>
    <pivotCache cacheId="8" r:id="rId25"/>
    <pivotCache cacheId="9"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62" l="1"/>
  <c r="E2" i="62"/>
  <c r="R16" i="62"/>
  <c r="Q16" i="62"/>
  <c r="O16" i="62"/>
  <c r="N16" i="62"/>
  <c r="M16" i="62"/>
  <c r="L16" i="62"/>
  <c r="K16" i="62"/>
  <c r="J16" i="62"/>
  <c r="I16" i="62"/>
  <c r="H16" i="62"/>
  <c r="G16" i="62"/>
  <c r="E16" i="62"/>
  <c r="R18" i="62"/>
  <c r="Q18" i="62"/>
  <c r="O18" i="62"/>
  <c r="N18" i="62"/>
  <c r="M18" i="62"/>
  <c r="L18" i="62"/>
  <c r="K18" i="62"/>
  <c r="J18" i="62"/>
  <c r="I18" i="62"/>
  <c r="H18" i="62"/>
  <c r="G18" i="62"/>
  <c r="E18" i="62"/>
  <c r="R1056" i="62"/>
  <c r="Q1056" i="62"/>
  <c r="N1056" i="62"/>
  <c r="M1056" i="62"/>
  <c r="L1056" i="62"/>
  <c r="K1056" i="62"/>
  <c r="J1056" i="62"/>
  <c r="I1056" i="62"/>
  <c r="H1056" i="62"/>
  <c r="G1056" i="62"/>
  <c r="R1055" i="62"/>
  <c r="Q1055" i="62"/>
  <c r="N1055" i="62"/>
  <c r="M1055" i="62"/>
  <c r="L1055" i="62"/>
  <c r="K1055" i="62"/>
  <c r="J1055" i="62"/>
  <c r="I1055" i="62"/>
  <c r="H1055" i="62"/>
  <c r="G1055" i="62"/>
  <c r="R1054" i="62"/>
  <c r="Q1054" i="62"/>
  <c r="N1054" i="62"/>
  <c r="M1054" i="62"/>
  <c r="L1054" i="62"/>
  <c r="K1054" i="62"/>
  <c r="J1054" i="62"/>
  <c r="I1054" i="62"/>
  <c r="H1054" i="62"/>
  <c r="G1054" i="62"/>
  <c r="R1053" i="62"/>
  <c r="Q1053" i="62"/>
  <c r="N1053" i="62"/>
  <c r="M1053" i="62"/>
  <c r="L1053" i="62"/>
  <c r="K1053" i="62"/>
  <c r="J1053" i="62"/>
  <c r="I1053" i="62"/>
  <c r="H1053" i="62"/>
  <c r="G1053" i="62"/>
  <c r="R1052" i="62"/>
  <c r="Q1052" i="62"/>
  <c r="N1052" i="62"/>
  <c r="M1052" i="62"/>
  <c r="L1052" i="62"/>
  <c r="K1052" i="62"/>
  <c r="J1052" i="62"/>
  <c r="I1052" i="62"/>
  <c r="H1052" i="62"/>
  <c r="G1052" i="62"/>
  <c r="R1051" i="62"/>
  <c r="Q1051" i="62"/>
  <c r="N1051" i="62"/>
  <c r="M1051" i="62"/>
  <c r="L1051" i="62"/>
  <c r="K1051" i="62"/>
  <c r="J1051" i="62"/>
  <c r="I1051" i="62"/>
  <c r="H1051" i="62"/>
  <c r="G1051" i="62"/>
  <c r="R1050" i="62"/>
  <c r="Q1050" i="62"/>
  <c r="N1050" i="62"/>
  <c r="M1050" i="62"/>
  <c r="L1050" i="62"/>
  <c r="K1050" i="62"/>
  <c r="J1050" i="62"/>
  <c r="I1050" i="62"/>
  <c r="H1050" i="62"/>
  <c r="G1050" i="62"/>
  <c r="R1049" i="62"/>
  <c r="Q1049" i="62"/>
  <c r="N1049" i="62"/>
  <c r="M1049" i="62"/>
  <c r="L1049" i="62"/>
  <c r="K1049" i="62"/>
  <c r="J1049" i="62"/>
  <c r="I1049" i="62"/>
  <c r="H1049" i="62"/>
  <c r="G1049" i="62"/>
  <c r="R1048" i="62"/>
  <c r="Q1048" i="62"/>
  <c r="N1048" i="62"/>
  <c r="M1048" i="62"/>
  <c r="L1048" i="62"/>
  <c r="K1048" i="62"/>
  <c r="J1048" i="62"/>
  <c r="I1048" i="62"/>
  <c r="H1048" i="62"/>
  <c r="G1048" i="62"/>
  <c r="R1047" i="62"/>
  <c r="Q1047" i="62"/>
  <c r="N1047" i="62"/>
  <c r="M1047" i="62"/>
  <c r="L1047" i="62"/>
  <c r="K1047" i="62"/>
  <c r="J1047" i="62"/>
  <c r="I1047" i="62"/>
  <c r="H1047" i="62"/>
  <c r="G1047" i="62"/>
  <c r="R1046" i="62"/>
  <c r="Q1046" i="62"/>
  <c r="N1046" i="62"/>
  <c r="M1046" i="62"/>
  <c r="L1046" i="62"/>
  <c r="K1046" i="62"/>
  <c r="J1046" i="62"/>
  <c r="I1046" i="62"/>
  <c r="H1046" i="62"/>
  <c r="G1046" i="62"/>
  <c r="R1045" i="62"/>
  <c r="Q1045" i="62"/>
  <c r="N1045" i="62"/>
  <c r="M1045" i="62"/>
  <c r="L1045" i="62"/>
  <c r="K1045" i="62"/>
  <c r="J1045" i="62"/>
  <c r="I1045" i="62"/>
  <c r="H1045" i="62"/>
  <c r="G1045" i="62"/>
  <c r="R1044" i="62"/>
  <c r="Q1044" i="62"/>
  <c r="N1044" i="62"/>
  <c r="M1044" i="62"/>
  <c r="L1044" i="62"/>
  <c r="K1044" i="62"/>
  <c r="J1044" i="62"/>
  <c r="I1044" i="62"/>
  <c r="H1044" i="62"/>
  <c r="G1044" i="62"/>
  <c r="R1043" i="62"/>
  <c r="Q1043" i="62"/>
  <c r="N1043" i="62"/>
  <c r="M1043" i="62"/>
  <c r="L1043" i="62"/>
  <c r="K1043" i="62"/>
  <c r="J1043" i="62"/>
  <c r="I1043" i="62"/>
  <c r="H1043" i="62"/>
  <c r="G1043" i="62"/>
  <c r="N1041" i="62"/>
  <c r="M1041" i="62"/>
  <c r="L1041" i="62"/>
  <c r="K1041" i="62"/>
  <c r="J1041" i="62"/>
  <c r="I1041" i="62"/>
  <c r="H1041" i="62"/>
  <c r="E1041" i="62"/>
  <c r="N1040" i="62"/>
  <c r="M1040" i="62"/>
  <c r="L1040" i="62"/>
  <c r="K1040" i="62"/>
  <c r="J1040" i="62"/>
  <c r="I1040" i="62"/>
  <c r="H1040" i="62"/>
  <c r="E1040" i="62"/>
  <c r="N1039" i="62"/>
  <c r="M1039" i="62"/>
  <c r="L1039" i="62"/>
  <c r="K1039" i="62"/>
  <c r="J1039" i="62"/>
  <c r="I1039" i="62"/>
  <c r="H1039" i="62"/>
  <c r="E1039" i="62"/>
  <c r="J1038" i="62"/>
  <c r="I1038" i="62"/>
  <c r="H1038" i="62"/>
  <c r="E1038" i="62"/>
  <c r="N1036" i="62"/>
  <c r="M1036" i="62"/>
  <c r="L1036" i="62"/>
  <c r="K1036" i="62"/>
  <c r="J1036" i="62"/>
  <c r="I1036" i="62"/>
  <c r="H1036" i="62"/>
  <c r="E1036" i="62"/>
  <c r="N1035" i="62"/>
  <c r="M1035" i="62"/>
  <c r="L1035" i="62"/>
  <c r="K1035" i="62"/>
  <c r="J1035" i="62"/>
  <c r="I1035" i="62"/>
  <c r="H1035" i="62"/>
  <c r="E1035" i="62"/>
  <c r="N1034" i="62"/>
  <c r="M1034" i="62"/>
  <c r="L1034" i="62"/>
  <c r="K1034" i="62"/>
  <c r="J1034" i="62"/>
  <c r="I1034" i="62"/>
  <c r="H1034" i="62"/>
  <c r="E1034" i="62"/>
  <c r="N1033" i="62"/>
  <c r="M1033" i="62"/>
  <c r="L1033" i="62"/>
  <c r="K1033" i="62"/>
  <c r="J1033" i="62"/>
  <c r="I1033" i="62"/>
  <c r="H1033" i="62"/>
  <c r="E1033" i="62"/>
  <c r="J1032" i="62"/>
  <c r="I1032" i="62"/>
  <c r="H1032" i="62"/>
  <c r="E1032" i="62"/>
  <c r="N1030" i="62"/>
  <c r="M1030" i="62"/>
  <c r="L1030" i="62"/>
  <c r="K1030" i="62"/>
  <c r="J1030" i="62"/>
  <c r="I1030" i="62"/>
  <c r="H1030" i="62"/>
  <c r="G1030" i="62"/>
  <c r="N1023" i="62"/>
  <c r="M1023" i="62"/>
  <c r="L1023" i="62"/>
  <c r="K1023" i="62"/>
  <c r="J1023" i="62"/>
  <c r="I1023" i="62"/>
  <c r="H1023" i="62"/>
  <c r="G1023" i="62"/>
  <c r="R1030" i="62"/>
  <c r="Q1030" i="62"/>
  <c r="R1023" i="62"/>
  <c r="Q1023" i="62"/>
  <c r="R1029" i="62"/>
  <c r="Q1029" i="62"/>
  <c r="N1029" i="62"/>
  <c r="M1029" i="62"/>
  <c r="L1029" i="62"/>
  <c r="K1029" i="62"/>
  <c r="J1029" i="62"/>
  <c r="I1029" i="62"/>
  <c r="H1029" i="62"/>
  <c r="G1029" i="62"/>
  <c r="R1028" i="62"/>
  <c r="Q1028" i="62"/>
  <c r="N1028" i="62"/>
  <c r="M1028" i="62"/>
  <c r="L1028" i="62"/>
  <c r="K1028" i="62"/>
  <c r="J1028" i="62"/>
  <c r="I1028" i="62"/>
  <c r="H1028" i="62"/>
  <c r="G1028" i="62"/>
  <c r="R1027" i="62"/>
  <c r="Q1027" i="62"/>
  <c r="N1027" i="62"/>
  <c r="M1027" i="62"/>
  <c r="L1027" i="62"/>
  <c r="K1027" i="62"/>
  <c r="J1027" i="62"/>
  <c r="I1027" i="62"/>
  <c r="H1027" i="62"/>
  <c r="G1027" i="62"/>
  <c r="R1026" i="62"/>
  <c r="Q1026" i="62"/>
  <c r="N1026" i="62"/>
  <c r="M1026" i="62"/>
  <c r="L1026" i="62"/>
  <c r="K1026" i="62"/>
  <c r="J1026" i="62"/>
  <c r="I1026" i="62"/>
  <c r="H1026" i="62"/>
  <c r="G1026" i="62"/>
  <c r="R1025" i="62"/>
  <c r="Q1025" i="62"/>
  <c r="N1025" i="62"/>
  <c r="M1025" i="62"/>
  <c r="L1025" i="62"/>
  <c r="K1025" i="62"/>
  <c r="J1025" i="62"/>
  <c r="I1025" i="62"/>
  <c r="H1025" i="62"/>
  <c r="G1025" i="62"/>
  <c r="R1024" i="62"/>
  <c r="Q1024" i="62"/>
  <c r="N1024" i="62"/>
  <c r="M1024" i="62"/>
  <c r="L1024" i="62"/>
  <c r="K1024" i="62"/>
  <c r="J1024" i="62"/>
  <c r="I1024" i="62"/>
  <c r="H1024" i="62"/>
  <c r="G1024" i="62"/>
  <c r="E1015" i="62"/>
  <c r="E1014" i="62"/>
  <c r="E1013" i="62"/>
  <c r="E1012" i="62"/>
  <c r="E1006" i="62"/>
  <c r="E1010" i="62"/>
  <c r="E1009" i="62"/>
  <c r="E1008" i="62"/>
  <c r="E1007" i="62"/>
  <c r="R1022" i="62"/>
  <c r="Q1022" i="62"/>
  <c r="N1022" i="62"/>
  <c r="M1022" i="62"/>
  <c r="L1022" i="62"/>
  <c r="K1022" i="62"/>
  <c r="J1022" i="62"/>
  <c r="I1022" i="62"/>
  <c r="H1022" i="62"/>
  <c r="G1022" i="62"/>
  <c r="R1021" i="62"/>
  <c r="Q1021" i="62"/>
  <c r="N1021" i="62"/>
  <c r="M1021" i="62"/>
  <c r="L1021" i="62"/>
  <c r="K1021" i="62"/>
  <c r="J1021" i="62"/>
  <c r="I1021" i="62"/>
  <c r="H1021" i="62"/>
  <c r="G1021" i="62"/>
  <c r="R1020" i="62"/>
  <c r="Q1020" i="62"/>
  <c r="N1020" i="62"/>
  <c r="M1020" i="62"/>
  <c r="L1020" i="62"/>
  <c r="K1020" i="62"/>
  <c r="J1020" i="62"/>
  <c r="I1020" i="62"/>
  <c r="H1020" i="62"/>
  <c r="G1020" i="62"/>
  <c r="R1019" i="62"/>
  <c r="Q1019" i="62"/>
  <c r="N1019" i="62"/>
  <c r="M1019" i="62"/>
  <c r="L1019" i="62"/>
  <c r="K1019" i="62"/>
  <c r="J1019" i="62"/>
  <c r="I1019" i="62"/>
  <c r="H1019" i="62"/>
  <c r="G1019" i="62"/>
  <c r="R1018" i="62"/>
  <c r="Q1018" i="62"/>
  <c r="N1018" i="62"/>
  <c r="M1018" i="62"/>
  <c r="L1018" i="62"/>
  <c r="K1018" i="62"/>
  <c r="J1018" i="62"/>
  <c r="I1018" i="62"/>
  <c r="H1018" i="62"/>
  <c r="G1018" i="62"/>
  <c r="R1017" i="62"/>
  <c r="Q1017" i="62"/>
  <c r="N1017" i="62"/>
  <c r="M1017" i="62"/>
  <c r="L1017" i="62"/>
  <c r="K1017" i="62"/>
  <c r="J1017" i="62"/>
  <c r="I1017" i="62"/>
  <c r="H1017" i="62"/>
  <c r="G1017" i="62"/>
  <c r="N1015" i="62"/>
  <c r="M1015" i="62"/>
  <c r="L1015" i="62"/>
  <c r="K1015" i="62"/>
  <c r="J1015" i="62"/>
  <c r="I1015" i="62"/>
  <c r="H1015" i="62"/>
  <c r="N1014" i="62"/>
  <c r="M1014" i="62"/>
  <c r="L1014" i="62"/>
  <c r="K1014" i="62"/>
  <c r="J1014" i="62"/>
  <c r="I1014" i="62"/>
  <c r="H1014" i="62"/>
  <c r="N1013" i="62"/>
  <c r="M1013" i="62"/>
  <c r="L1013" i="62"/>
  <c r="K1013" i="62"/>
  <c r="J1013" i="62"/>
  <c r="I1013" i="62"/>
  <c r="H1013" i="62"/>
  <c r="J1012" i="62"/>
  <c r="I1012" i="62"/>
  <c r="H1012" i="62"/>
  <c r="N1010" i="62"/>
  <c r="M1010" i="62"/>
  <c r="L1010" i="62"/>
  <c r="K1010" i="62"/>
  <c r="J1010" i="62"/>
  <c r="I1010" i="62"/>
  <c r="H1010" i="62"/>
  <c r="N1009" i="62"/>
  <c r="M1009" i="62"/>
  <c r="L1009" i="62"/>
  <c r="K1009" i="62"/>
  <c r="J1009" i="62"/>
  <c r="I1009" i="62"/>
  <c r="H1009" i="62"/>
  <c r="N1008" i="62"/>
  <c r="M1008" i="62"/>
  <c r="L1008" i="62"/>
  <c r="K1008" i="62"/>
  <c r="J1008" i="62"/>
  <c r="I1008" i="62"/>
  <c r="H1008" i="62"/>
  <c r="N1007" i="62"/>
  <c r="M1007" i="62"/>
  <c r="L1007" i="62"/>
  <c r="K1007" i="62"/>
  <c r="J1007" i="62"/>
  <c r="I1007" i="62"/>
  <c r="H1007" i="62"/>
  <c r="J1006" i="62"/>
  <c r="I1006" i="62"/>
  <c r="H1006" i="62"/>
  <c r="T5" i="68"/>
  <c r="S5" i="68"/>
  <c r="R5" i="68"/>
  <c r="Q5" i="68"/>
  <c r="P5" i="68"/>
  <c r="O5" i="68"/>
  <c r="N5" i="68"/>
  <c r="M5" i="68"/>
  <c r="L5" i="68"/>
  <c r="K5" i="68"/>
  <c r="J5" i="68"/>
  <c r="I5" i="68"/>
  <c r="E5" i="68"/>
  <c r="T4" i="68"/>
  <c r="S4" i="68"/>
  <c r="R4" i="68"/>
  <c r="Q4" i="68"/>
  <c r="P4" i="68"/>
  <c r="O4" i="68"/>
  <c r="N4" i="68"/>
  <c r="M4" i="68"/>
  <c r="L4" i="68"/>
  <c r="K4" i="68"/>
  <c r="J4" i="68"/>
  <c r="I4" i="68"/>
  <c r="E4" i="68"/>
  <c r="T3" i="68"/>
  <c r="S3" i="68"/>
  <c r="R3" i="68"/>
  <c r="Q3" i="68"/>
  <c r="P3" i="68"/>
  <c r="O3" i="68"/>
  <c r="N3" i="68"/>
  <c r="M3" i="68"/>
  <c r="L3" i="68"/>
  <c r="K3" i="68"/>
  <c r="J3" i="68"/>
  <c r="I3" i="68"/>
  <c r="E3" i="68"/>
  <c r="H2" i="68"/>
  <c r="H3" i="68" s="1"/>
  <c r="H4" i="68" s="1"/>
  <c r="H5" i="68" s="1"/>
  <c r="J7" i="47"/>
  <c r="I7" i="47"/>
  <c r="H7" i="47"/>
  <c r="J6" i="47"/>
  <c r="I6" i="47"/>
  <c r="H6" i="47"/>
  <c r="E6" i="47"/>
  <c r="J5" i="47"/>
  <c r="I5" i="47"/>
  <c r="H5" i="47"/>
  <c r="E5" i="47"/>
  <c r="J4" i="47"/>
  <c r="I4" i="47"/>
  <c r="H4" i="47"/>
  <c r="E4" i="47"/>
  <c r="J3" i="47"/>
  <c r="I3" i="47"/>
  <c r="H3" i="47"/>
  <c r="E3" i="47"/>
  <c r="H2" i="47"/>
  <c r="Q1060" i="62"/>
  <c r="J1060" i="62"/>
  <c r="I1060" i="62"/>
  <c r="H1060" i="62"/>
  <c r="E1060" i="62"/>
  <c r="Q1058" i="62"/>
  <c r="J1058" i="62"/>
  <c r="I1058" i="62"/>
  <c r="H1058" i="62"/>
  <c r="E1058" i="62"/>
  <c r="R1004" i="62"/>
  <c r="Q1004" i="62"/>
  <c r="N1004" i="62"/>
  <c r="M1004" i="62"/>
  <c r="L1004" i="62"/>
  <c r="K1004" i="62"/>
  <c r="J1004" i="62"/>
  <c r="I1004" i="62"/>
  <c r="H1004" i="62"/>
  <c r="G1004" i="62"/>
  <c r="R1003" i="62"/>
  <c r="Q1003" i="62"/>
  <c r="N1003" i="62"/>
  <c r="M1003" i="62"/>
  <c r="L1003" i="62"/>
  <c r="K1003" i="62"/>
  <c r="J1003" i="62"/>
  <c r="I1003" i="62"/>
  <c r="H1003" i="62"/>
  <c r="G1003" i="62"/>
  <c r="R1002" i="62"/>
  <c r="Q1002" i="62"/>
  <c r="N1002" i="62"/>
  <c r="M1002" i="62"/>
  <c r="L1002" i="62"/>
  <c r="K1002" i="62"/>
  <c r="J1002" i="62"/>
  <c r="I1002" i="62"/>
  <c r="H1002" i="62"/>
  <c r="G1002" i="62"/>
  <c r="R1001" i="62"/>
  <c r="Q1001" i="62"/>
  <c r="N1001" i="62"/>
  <c r="M1001" i="62"/>
  <c r="L1001" i="62"/>
  <c r="K1001" i="62"/>
  <c r="J1001" i="62"/>
  <c r="I1001" i="62"/>
  <c r="H1001" i="62"/>
  <c r="G1001" i="62"/>
  <c r="R1000" i="62"/>
  <c r="Q1000" i="62"/>
  <c r="N1000" i="62"/>
  <c r="M1000" i="62"/>
  <c r="L1000" i="62"/>
  <c r="K1000" i="62"/>
  <c r="J1000" i="62"/>
  <c r="I1000" i="62"/>
  <c r="H1000" i="62"/>
  <c r="G1000" i="62"/>
  <c r="R999" i="62"/>
  <c r="Q999" i="62"/>
  <c r="N999" i="62"/>
  <c r="M999" i="62"/>
  <c r="L999" i="62"/>
  <c r="K999" i="62"/>
  <c r="J999" i="62"/>
  <c r="I999" i="62"/>
  <c r="H999" i="62"/>
  <c r="G999" i="62"/>
  <c r="R998" i="62"/>
  <c r="Q998" i="62"/>
  <c r="N998" i="62"/>
  <c r="M998" i="62"/>
  <c r="L998" i="62"/>
  <c r="K998" i="62"/>
  <c r="J998" i="62"/>
  <c r="I998" i="62"/>
  <c r="H998" i="62"/>
  <c r="G998" i="62"/>
  <c r="R997" i="62"/>
  <c r="Q997" i="62"/>
  <c r="N997" i="62"/>
  <c r="M997" i="62"/>
  <c r="L997" i="62"/>
  <c r="K997" i="62"/>
  <c r="J997" i="62"/>
  <c r="I997" i="62"/>
  <c r="H997" i="62"/>
  <c r="G997" i="62"/>
  <c r="R996" i="62"/>
  <c r="Q996" i="62"/>
  <c r="N996" i="62"/>
  <c r="M996" i="62"/>
  <c r="L996" i="62"/>
  <c r="K996" i="62"/>
  <c r="J996" i="62"/>
  <c r="I996" i="62"/>
  <c r="H996" i="62"/>
  <c r="G996" i="62"/>
  <c r="R995" i="62"/>
  <c r="Q995" i="62"/>
  <c r="N995" i="62"/>
  <c r="M995" i="62"/>
  <c r="L995" i="62"/>
  <c r="K995" i="62"/>
  <c r="J995" i="62"/>
  <c r="I995" i="62"/>
  <c r="H995" i="62"/>
  <c r="G995" i="62"/>
  <c r="R994" i="62"/>
  <c r="Q994" i="62"/>
  <c r="N994" i="62"/>
  <c r="M994" i="62"/>
  <c r="L994" i="62"/>
  <c r="K994" i="62"/>
  <c r="J994" i="62"/>
  <c r="I994" i="62"/>
  <c r="H994" i="62"/>
  <c r="G994" i="62"/>
  <c r="R993" i="62"/>
  <c r="Q993" i="62"/>
  <c r="N993" i="62"/>
  <c r="M993" i="62"/>
  <c r="L993" i="62"/>
  <c r="K993" i="62"/>
  <c r="J993" i="62"/>
  <c r="I993" i="62"/>
  <c r="H993" i="62"/>
  <c r="G993" i="62"/>
  <c r="R992" i="62"/>
  <c r="Q992" i="62"/>
  <c r="N992" i="62"/>
  <c r="M992" i="62"/>
  <c r="L992" i="62"/>
  <c r="K992" i="62"/>
  <c r="J992" i="62"/>
  <c r="I992" i="62"/>
  <c r="H992" i="62"/>
  <c r="G992" i="62"/>
  <c r="R991" i="62"/>
  <c r="Q991" i="62"/>
  <c r="N991" i="62"/>
  <c r="M991" i="62"/>
  <c r="L991" i="62"/>
  <c r="K991" i="62"/>
  <c r="J991" i="62"/>
  <c r="I991" i="62"/>
  <c r="H991" i="62"/>
  <c r="G991" i="62"/>
  <c r="N989" i="62"/>
  <c r="M989" i="62"/>
  <c r="L989" i="62"/>
  <c r="K989" i="62"/>
  <c r="J989" i="62"/>
  <c r="I989" i="62"/>
  <c r="H989" i="62"/>
  <c r="E989" i="62"/>
  <c r="N988" i="62"/>
  <c r="M988" i="62"/>
  <c r="L988" i="62"/>
  <c r="K988" i="62"/>
  <c r="J988" i="62"/>
  <c r="I988" i="62"/>
  <c r="H988" i="62"/>
  <c r="E988" i="62"/>
  <c r="N987" i="62"/>
  <c r="M987" i="62"/>
  <c r="L987" i="62"/>
  <c r="K987" i="62"/>
  <c r="J987" i="62"/>
  <c r="I987" i="62"/>
  <c r="H987" i="62"/>
  <c r="E987" i="62"/>
  <c r="J986" i="62"/>
  <c r="I986" i="62"/>
  <c r="H986" i="62"/>
  <c r="E986" i="62"/>
  <c r="N984" i="62"/>
  <c r="M984" i="62"/>
  <c r="L984" i="62"/>
  <c r="K984" i="62"/>
  <c r="J984" i="62"/>
  <c r="I984" i="62"/>
  <c r="H984" i="62"/>
  <c r="E984" i="62"/>
  <c r="N983" i="62"/>
  <c r="M983" i="62"/>
  <c r="L983" i="62"/>
  <c r="K983" i="62"/>
  <c r="J983" i="62"/>
  <c r="I983" i="62"/>
  <c r="H983" i="62"/>
  <c r="E983" i="62"/>
  <c r="N982" i="62"/>
  <c r="M982" i="62"/>
  <c r="L982" i="62"/>
  <c r="K982" i="62"/>
  <c r="J982" i="62"/>
  <c r="I982" i="62"/>
  <c r="H982" i="62"/>
  <c r="E982" i="62"/>
  <c r="N981" i="62"/>
  <c r="M981" i="62"/>
  <c r="L981" i="62"/>
  <c r="K981" i="62"/>
  <c r="J981" i="62"/>
  <c r="I981" i="62"/>
  <c r="H981" i="62"/>
  <c r="E981" i="62"/>
  <c r="J980" i="62"/>
  <c r="I980" i="62"/>
  <c r="H980" i="62"/>
  <c r="E980" i="62"/>
  <c r="R978" i="62"/>
  <c r="Q978" i="62"/>
  <c r="N978" i="62"/>
  <c r="M978" i="62"/>
  <c r="L978" i="62"/>
  <c r="K978" i="62"/>
  <c r="J978" i="62"/>
  <c r="I978" i="62"/>
  <c r="H978" i="62"/>
  <c r="G978" i="62"/>
  <c r="R977" i="62"/>
  <c r="Q977" i="62"/>
  <c r="N977" i="62"/>
  <c r="M977" i="62"/>
  <c r="L977" i="62"/>
  <c r="K977" i="62"/>
  <c r="J977" i="62"/>
  <c r="I977" i="62"/>
  <c r="H977" i="62"/>
  <c r="G977" i="62"/>
  <c r="R976" i="62"/>
  <c r="Q976" i="62"/>
  <c r="N976" i="62"/>
  <c r="M976" i="62"/>
  <c r="L976" i="62"/>
  <c r="K976" i="62"/>
  <c r="J976" i="62"/>
  <c r="I976" i="62"/>
  <c r="H976" i="62"/>
  <c r="G976" i="62"/>
  <c r="R975" i="62"/>
  <c r="Q975" i="62"/>
  <c r="N975" i="62"/>
  <c r="M975" i="62"/>
  <c r="L975" i="62"/>
  <c r="K975" i="62"/>
  <c r="J975" i="62"/>
  <c r="I975" i="62"/>
  <c r="H975" i="62"/>
  <c r="G975" i="62"/>
  <c r="R974" i="62"/>
  <c r="Q974" i="62"/>
  <c r="N974" i="62"/>
  <c r="M974" i="62"/>
  <c r="L974" i="62"/>
  <c r="K974" i="62"/>
  <c r="J974" i="62"/>
  <c r="I974" i="62"/>
  <c r="H974" i="62"/>
  <c r="G974" i="62"/>
  <c r="R973" i="62"/>
  <c r="Q973" i="62"/>
  <c r="N973" i="62"/>
  <c r="M973" i="62"/>
  <c r="L973" i="62"/>
  <c r="K973" i="62"/>
  <c r="J973" i="62"/>
  <c r="I973" i="62"/>
  <c r="H973" i="62"/>
  <c r="G973" i="62"/>
  <c r="R972" i="62"/>
  <c r="Q972" i="62"/>
  <c r="N972" i="62"/>
  <c r="M972" i="62"/>
  <c r="L972" i="62"/>
  <c r="K972" i="62"/>
  <c r="J972" i="62"/>
  <c r="I972" i="62"/>
  <c r="H972" i="62"/>
  <c r="G972" i="62"/>
  <c r="R971" i="62"/>
  <c r="Q971" i="62"/>
  <c r="N971" i="62"/>
  <c r="M971" i="62"/>
  <c r="L971" i="62"/>
  <c r="K971" i="62"/>
  <c r="J971" i="62"/>
  <c r="I971" i="62"/>
  <c r="H971" i="62"/>
  <c r="G971" i="62"/>
  <c r="R970" i="62"/>
  <c r="Q970" i="62"/>
  <c r="N970" i="62"/>
  <c r="M970" i="62"/>
  <c r="L970" i="62"/>
  <c r="K970" i="62"/>
  <c r="J970" i="62"/>
  <c r="I970" i="62"/>
  <c r="H970" i="62"/>
  <c r="G970" i="62"/>
  <c r="R969" i="62"/>
  <c r="Q969" i="62"/>
  <c r="N969" i="62"/>
  <c r="M969" i="62"/>
  <c r="L969" i="62"/>
  <c r="K969" i="62"/>
  <c r="J969" i="62"/>
  <c r="I969" i="62"/>
  <c r="H969" i="62"/>
  <c r="G969" i="62"/>
  <c r="R968" i="62"/>
  <c r="Q968" i="62"/>
  <c r="N968" i="62"/>
  <c r="M968" i="62"/>
  <c r="L968" i="62"/>
  <c r="K968" i="62"/>
  <c r="J968" i="62"/>
  <c r="I968" i="62"/>
  <c r="H968" i="62"/>
  <c r="G968" i="62"/>
  <c r="R967" i="62"/>
  <c r="Q967" i="62"/>
  <c r="N967" i="62"/>
  <c r="M967" i="62"/>
  <c r="L967" i="62"/>
  <c r="K967" i="62"/>
  <c r="J967" i="62"/>
  <c r="I967" i="62"/>
  <c r="H967" i="62"/>
  <c r="G967" i="62"/>
  <c r="R966" i="62"/>
  <c r="Q966" i="62"/>
  <c r="N966" i="62"/>
  <c r="M966" i="62"/>
  <c r="L966" i="62"/>
  <c r="K966" i="62"/>
  <c r="J966" i="62"/>
  <c r="I966" i="62"/>
  <c r="H966" i="62"/>
  <c r="G966" i="62"/>
  <c r="R965" i="62"/>
  <c r="Q965" i="62"/>
  <c r="N965" i="62"/>
  <c r="M965" i="62"/>
  <c r="L965" i="62"/>
  <c r="K965" i="62"/>
  <c r="J965" i="62"/>
  <c r="I965" i="62"/>
  <c r="H965" i="62"/>
  <c r="G965" i="62"/>
  <c r="R963" i="62"/>
  <c r="Q963" i="62"/>
  <c r="N963" i="62"/>
  <c r="M963" i="62"/>
  <c r="L963" i="62"/>
  <c r="K963" i="62"/>
  <c r="J963" i="62"/>
  <c r="I963" i="62"/>
  <c r="H963" i="62"/>
  <c r="G963" i="62"/>
  <c r="E963" i="62"/>
  <c r="R962" i="62"/>
  <c r="Q962" i="62"/>
  <c r="N962" i="62"/>
  <c r="M962" i="62"/>
  <c r="L962" i="62"/>
  <c r="K962" i="62"/>
  <c r="J962" i="62"/>
  <c r="I962" i="62"/>
  <c r="H962" i="62"/>
  <c r="G962" i="62"/>
  <c r="E962" i="62"/>
  <c r="R961" i="62"/>
  <c r="Q961" i="62"/>
  <c r="N961" i="62"/>
  <c r="M961" i="62"/>
  <c r="L961" i="62"/>
  <c r="K961" i="62"/>
  <c r="J961" i="62"/>
  <c r="I961" i="62"/>
  <c r="H961" i="62"/>
  <c r="G961" i="62"/>
  <c r="E961" i="62"/>
  <c r="J960" i="62"/>
  <c r="I960" i="62"/>
  <c r="H960" i="62"/>
  <c r="G960" i="62"/>
  <c r="E960" i="62"/>
  <c r="R958" i="62"/>
  <c r="Q958" i="62"/>
  <c r="N958" i="62"/>
  <c r="M958" i="62"/>
  <c r="L958" i="62"/>
  <c r="K958" i="62"/>
  <c r="J958" i="62"/>
  <c r="I958" i="62"/>
  <c r="H958" i="62"/>
  <c r="G958" i="62"/>
  <c r="E958" i="62"/>
  <c r="R957" i="62"/>
  <c r="Q957" i="62"/>
  <c r="N957" i="62"/>
  <c r="M957" i="62"/>
  <c r="L957" i="62"/>
  <c r="K957" i="62"/>
  <c r="J957" i="62"/>
  <c r="I957" i="62"/>
  <c r="H957" i="62"/>
  <c r="G957" i="62"/>
  <c r="E957" i="62"/>
  <c r="R956" i="62"/>
  <c r="Q956" i="62"/>
  <c r="N956" i="62"/>
  <c r="M956" i="62"/>
  <c r="L956" i="62"/>
  <c r="K956" i="62"/>
  <c r="J956" i="62"/>
  <c r="I956" i="62"/>
  <c r="H956" i="62"/>
  <c r="G956" i="62"/>
  <c r="E956" i="62"/>
  <c r="R955" i="62"/>
  <c r="Q955" i="62"/>
  <c r="N955" i="62"/>
  <c r="M955" i="62"/>
  <c r="L955" i="62"/>
  <c r="K955" i="62"/>
  <c r="J955" i="62"/>
  <c r="I955" i="62"/>
  <c r="H955" i="62"/>
  <c r="G955" i="62"/>
  <c r="E955" i="62"/>
  <c r="J954" i="62"/>
  <c r="I954" i="62"/>
  <c r="H954" i="62"/>
  <c r="G954" i="62"/>
  <c r="E954" i="62"/>
  <c r="N952" i="62"/>
  <c r="M952" i="62"/>
  <c r="L952" i="62"/>
  <c r="K952" i="62"/>
  <c r="J952" i="62"/>
  <c r="I952" i="62"/>
  <c r="H952" i="62"/>
  <c r="E952" i="62"/>
  <c r="N951" i="62"/>
  <c r="M951" i="62"/>
  <c r="L951" i="62"/>
  <c r="K951" i="62"/>
  <c r="J951" i="62"/>
  <c r="I951" i="62"/>
  <c r="H951" i="62"/>
  <c r="E951" i="62"/>
  <c r="N950" i="62"/>
  <c r="M950" i="62"/>
  <c r="L950" i="62"/>
  <c r="K950" i="62"/>
  <c r="J950" i="62"/>
  <c r="I950" i="62"/>
  <c r="H950" i="62"/>
  <c r="E950" i="62"/>
  <c r="J949" i="62"/>
  <c r="I949" i="62"/>
  <c r="H949" i="62"/>
  <c r="E949" i="62"/>
  <c r="N947" i="62"/>
  <c r="M947" i="62"/>
  <c r="L947" i="62"/>
  <c r="K947" i="62"/>
  <c r="J947" i="62"/>
  <c r="I947" i="62"/>
  <c r="H947" i="62"/>
  <c r="E947" i="62"/>
  <c r="N946" i="62"/>
  <c r="M946" i="62"/>
  <c r="L946" i="62"/>
  <c r="K946" i="62"/>
  <c r="J946" i="62"/>
  <c r="I946" i="62"/>
  <c r="H946" i="62"/>
  <c r="E946" i="62"/>
  <c r="N945" i="62"/>
  <c r="M945" i="62"/>
  <c r="L945" i="62"/>
  <c r="K945" i="62"/>
  <c r="J945" i="62"/>
  <c r="I945" i="62"/>
  <c r="H945" i="62"/>
  <c r="E945" i="62"/>
  <c r="N944" i="62"/>
  <c r="M944" i="62"/>
  <c r="L944" i="62"/>
  <c r="K944" i="62"/>
  <c r="J944" i="62"/>
  <c r="I944" i="62"/>
  <c r="H944" i="62"/>
  <c r="E944" i="62"/>
  <c r="J943" i="62"/>
  <c r="I943" i="62"/>
  <c r="H943" i="62"/>
  <c r="E943" i="62"/>
  <c r="R941" i="62"/>
  <c r="Q941" i="62"/>
  <c r="N941" i="62"/>
  <c r="M941" i="62"/>
  <c r="L941" i="62"/>
  <c r="K941" i="62"/>
  <c r="J941" i="62"/>
  <c r="I941" i="62"/>
  <c r="H941" i="62"/>
  <c r="G941" i="62"/>
  <c r="R940" i="62"/>
  <c r="Q940" i="62"/>
  <c r="N940" i="62"/>
  <c r="M940" i="62"/>
  <c r="L940" i="62"/>
  <c r="K940" i="62"/>
  <c r="J940" i="62"/>
  <c r="I940" i="62"/>
  <c r="H940" i="62"/>
  <c r="G940" i="62"/>
  <c r="R939" i="62"/>
  <c r="Q939" i="62"/>
  <c r="N939" i="62"/>
  <c r="M939" i="62"/>
  <c r="L939" i="62"/>
  <c r="K939" i="62"/>
  <c r="J939" i="62"/>
  <c r="I939" i="62"/>
  <c r="H939" i="62"/>
  <c r="G939" i="62"/>
  <c r="R938" i="62"/>
  <c r="Q938" i="62"/>
  <c r="N938" i="62"/>
  <c r="M938" i="62"/>
  <c r="L938" i="62"/>
  <c r="K938" i="62"/>
  <c r="J938" i="62"/>
  <c r="I938" i="62"/>
  <c r="H938" i="62"/>
  <c r="G938" i="62"/>
  <c r="R937" i="62"/>
  <c r="Q937" i="62"/>
  <c r="N937" i="62"/>
  <c r="M937" i="62"/>
  <c r="L937" i="62"/>
  <c r="K937" i="62"/>
  <c r="J937" i="62"/>
  <c r="I937" i="62"/>
  <c r="H937" i="62"/>
  <c r="G937" i="62"/>
  <c r="R936" i="62"/>
  <c r="Q936" i="62"/>
  <c r="N936" i="62"/>
  <c r="M936" i="62"/>
  <c r="L936" i="62"/>
  <c r="K936" i="62"/>
  <c r="J936" i="62"/>
  <c r="I936" i="62"/>
  <c r="H936" i="62"/>
  <c r="G936" i="62"/>
  <c r="R935" i="62"/>
  <c r="Q935" i="62"/>
  <c r="N935" i="62"/>
  <c r="M935" i="62"/>
  <c r="L935" i="62"/>
  <c r="K935" i="62"/>
  <c r="J935" i="62"/>
  <c r="I935" i="62"/>
  <c r="H935" i="62"/>
  <c r="G935" i="62"/>
  <c r="R934" i="62"/>
  <c r="Q934" i="62"/>
  <c r="N934" i="62"/>
  <c r="M934" i="62"/>
  <c r="L934" i="62"/>
  <c r="K934" i="62"/>
  <c r="J934" i="62"/>
  <c r="I934" i="62"/>
  <c r="H934" i="62"/>
  <c r="G934" i="62"/>
  <c r="R933" i="62"/>
  <c r="Q933" i="62"/>
  <c r="N933" i="62"/>
  <c r="M933" i="62"/>
  <c r="L933" i="62"/>
  <c r="K933" i="62"/>
  <c r="J933" i="62"/>
  <c r="I933" i="62"/>
  <c r="H933" i="62"/>
  <c r="G933" i="62"/>
  <c r="R932" i="62"/>
  <c r="Q932" i="62"/>
  <c r="N932" i="62"/>
  <c r="M932" i="62"/>
  <c r="L932" i="62"/>
  <c r="K932" i="62"/>
  <c r="J932" i="62"/>
  <c r="I932" i="62"/>
  <c r="H932" i="62"/>
  <c r="G932" i="62"/>
  <c r="R931" i="62"/>
  <c r="Q931" i="62"/>
  <c r="N931" i="62"/>
  <c r="M931" i="62"/>
  <c r="L931" i="62"/>
  <c r="K931" i="62"/>
  <c r="J931" i="62"/>
  <c r="I931" i="62"/>
  <c r="H931" i="62"/>
  <c r="G931" i="62"/>
  <c r="R930" i="62"/>
  <c r="Q930" i="62"/>
  <c r="N930" i="62"/>
  <c r="M930" i="62"/>
  <c r="L930" i="62"/>
  <c r="K930" i="62"/>
  <c r="J930" i="62"/>
  <c r="I930" i="62"/>
  <c r="H930" i="62"/>
  <c r="G930" i="62"/>
  <c r="R929" i="62"/>
  <c r="Q929" i="62"/>
  <c r="N929" i="62"/>
  <c r="M929" i="62"/>
  <c r="L929" i="62"/>
  <c r="K929" i="62"/>
  <c r="J929" i="62"/>
  <c r="I929" i="62"/>
  <c r="H929" i="62"/>
  <c r="G929" i="62"/>
  <c r="R928" i="62"/>
  <c r="Q928" i="62"/>
  <c r="N928" i="62"/>
  <c r="M928" i="62"/>
  <c r="L928" i="62"/>
  <c r="K928" i="62"/>
  <c r="J928" i="62"/>
  <c r="I928" i="62"/>
  <c r="H928" i="62"/>
  <c r="G928" i="62"/>
  <c r="J925" i="62"/>
  <c r="I925" i="62"/>
  <c r="H925" i="62"/>
  <c r="E925" i="62"/>
  <c r="J924" i="62"/>
  <c r="I924" i="62"/>
  <c r="H924" i="62"/>
  <c r="E924" i="62"/>
  <c r="J923" i="62"/>
  <c r="I923" i="62"/>
  <c r="H923" i="62"/>
  <c r="E923" i="62"/>
  <c r="J922" i="62"/>
  <c r="I922" i="62"/>
  <c r="H922" i="62"/>
  <c r="E922" i="62"/>
  <c r="J920" i="62"/>
  <c r="I920" i="62"/>
  <c r="H920" i="62"/>
  <c r="E920" i="62"/>
  <c r="J919" i="62"/>
  <c r="I919" i="62"/>
  <c r="H919" i="62"/>
  <c r="E919" i="62"/>
  <c r="J918" i="62"/>
  <c r="I918" i="62"/>
  <c r="H918" i="62"/>
  <c r="E918" i="62"/>
  <c r="J917" i="62"/>
  <c r="I917" i="62"/>
  <c r="H917" i="62"/>
  <c r="E917" i="62"/>
  <c r="J916" i="62"/>
  <c r="I916" i="62"/>
  <c r="H916" i="62"/>
  <c r="E916" i="62"/>
  <c r="R914" i="62"/>
  <c r="Q914" i="62"/>
  <c r="N914" i="62"/>
  <c r="M914" i="62"/>
  <c r="L914" i="62"/>
  <c r="K914" i="62"/>
  <c r="J914" i="62"/>
  <c r="I914" i="62"/>
  <c r="H914" i="62"/>
  <c r="G914" i="62"/>
  <c r="R913" i="62"/>
  <c r="Q913" i="62"/>
  <c r="N913" i="62"/>
  <c r="M913" i="62"/>
  <c r="L913" i="62"/>
  <c r="K913" i="62"/>
  <c r="J913" i="62"/>
  <c r="I913" i="62"/>
  <c r="H913" i="62"/>
  <c r="G913" i="62"/>
  <c r="R912" i="62"/>
  <c r="Q912" i="62"/>
  <c r="N912" i="62"/>
  <c r="M912" i="62"/>
  <c r="L912" i="62"/>
  <c r="K912" i="62"/>
  <c r="J912" i="62"/>
  <c r="I912" i="62"/>
  <c r="H912" i="62"/>
  <c r="G912" i="62"/>
  <c r="R911" i="62"/>
  <c r="Q911" i="62"/>
  <c r="N911" i="62"/>
  <c r="M911" i="62"/>
  <c r="L911" i="62"/>
  <c r="K911" i="62"/>
  <c r="J911" i="62"/>
  <c r="I911" i="62"/>
  <c r="H911" i="62"/>
  <c r="G911" i="62"/>
  <c r="R910" i="62"/>
  <c r="Q910" i="62"/>
  <c r="N910" i="62"/>
  <c r="M910" i="62"/>
  <c r="L910" i="62"/>
  <c r="K910" i="62"/>
  <c r="J910" i="62"/>
  <c r="I910" i="62"/>
  <c r="H910" i="62"/>
  <c r="G910" i="62"/>
  <c r="R909" i="62"/>
  <c r="Q909" i="62"/>
  <c r="N909" i="62"/>
  <c r="M909" i="62"/>
  <c r="L909" i="62"/>
  <c r="K909" i="62"/>
  <c r="J909" i="62"/>
  <c r="I909" i="62"/>
  <c r="H909" i="62"/>
  <c r="G909" i="62"/>
  <c r="R908" i="62"/>
  <c r="Q908" i="62"/>
  <c r="N908" i="62"/>
  <c r="M908" i="62"/>
  <c r="L908" i="62"/>
  <c r="K908" i="62"/>
  <c r="J908" i="62"/>
  <c r="I908" i="62"/>
  <c r="H908" i="62"/>
  <c r="G908" i="62"/>
  <c r="R907" i="62"/>
  <c r="Q907" i="62"/>
  <c r="N907" i="62"/>
  <c r="M907" i="62"/>
  <c r="L907" i="62"/>
  <c r="K907" i="62"/>
  <c r="J907" i="62"/>
  <c r="I907" i="62"/>
  <c r="H907" i="62"/>
  <c r="G907" i="62"/>
  <c r="R906" i="62"/>
  <c r="Q906" i="62"/>
  <c r="N906" i="62"/>
  <c r="M906" i="62"/>
  <c r="L906" i="62"/>
  <c r="K906" i="62"/>
  <c r="J906" i="62"/>
  <c r="I906" i="62"/>
  <c r="H906" i="62"/>
  <c r="G906" i="62"/>
  <c r="R905" i="62"/>
  <c r="Q905" i="62"/>
  <c r="N905" i="62"/>
  <c r="M905" i="62"/>
  <c r="L905" i="62"/>
  <c r="K905" i="62"/>
  <c r="J905" i="62"/>
  <c r="I905" i="62"/>
  <c r="H905" i="62"/>
  <c r="G905" i="62"/>
  <c r="R904" i="62"/>
  <c r="Q904" i="62"/>
  <c r="N904" i="62"/>
  <c r="M904" i="62"/>
  <c r="L904" i="62"/>
  <c r="K904" i="62"/>
  <c r="J904" i="62"/>
  <c r="I904" i="62"/>
  <c r="H904" i="62"/>
  <c r="G904" i="62"/>
  <c r="R903" i="62"/>
  <c r="Q903" i="62"/>
  <c r="N903" i="62"/>
  <c r="M903" i="62"/>
  <c r="L903" i="62"/>
  <c r="K903" i="62"/>
  <c r="J903" i="62"/>
  <c r="I903" i="62"/>
  <c r="H903" i="62"/>
  <c r="G903" i="62"/>
  <c r="R902" i="62"/>
  <c r="Q902" i="62"/>
  <c r="N902" i="62"/>
  <c r="M902" i="62"/>
  <c r="L902" i="62"/>
  <c r="K902" i="62"/>
  <c r="J902" i="62"/>
  <c r="I902" i="62"/>
  <c r="H902" i="62"/>
  <c r="G902" i="62"/>
  <c r="R901" i="62"/>
  <c r="Q901" i="62"/>
  <c r="N901" i="62"/>
  <c r="M901" i="62"/>
  <c r="L901" i="62"/>
  <c r="K901" i="62"/>
  <c r="J901" i="62"/>
  <c r="I901" i="62"/>
  <c r="H901" i="62"/>
  <c r="G901" i="62"/>
  <c r="R899" i="62"/>
  <c r="Q899" i="62"/>
  <c r="N899" i="62"/>
  <c r="M899" i="62"/>
  <c r="L899" i="62"/>
  <c r="K899" i="62"/>
  <c r="J899" i="62"/>
  <c r="I899" i="62"/>
  <c r="H899" i="62"/>
  <c r="G899" i="62"/>
  <c r="R898" i="62"/>
  <c r="Q898" i="62"/>
  <c r="N898" i="62"/>
  <c r="M898" i="62"/>
  <c r="L898" i="62"/>
  <c r="K898" i="62"/>
  <c r="J898" i="62"/>
  <c r="I898" i="62"/>
  <c r="H898" i="62"/>
  <c r="G898" i="62"/>
  <c r="R897" i="62"/>
  <c r="Q897" i="62"/>
  <c r="N897" i="62"/>
  <c r="M897" i="62"/>
  <c r="L897" i="62"/>
  <c r="K897" i="62"/>
  <c r="J897" i="62"/>
  <c r="I897" i="62"/>
  <c r="H897" i="62"/>
  <c r="G897" i="62"/>
  <c r="R896" i="62"/>
  <c r="Q896" i="62"/>
  <c r="N896" i="62"/>
  <c r="M896" i="62"/>
  <c r="L896" i="62"/>
  <c r="K896" i="62"/>
  <c r="J896" i="62"/>
  <c r="I896" i="62"/>
  <c r="H896" i="62"/>
  <c r="G896" i="62"/>
  <c r="R895" i="62"/>
  <c r="Q895" i="62"/>
  <c r="N895" i="62"/>
  <c r="M895" i="62"/>
  <c r="L895" i="62"/>
  <c r="K895" i="62"/>
  <c r="J895" i="62"/>
  <c r="I895" i="62"/>
  <c r="H895" i="62"/>
  <c r="G895" i="62"/>
  <c r="R894" i="62"/>
  <c r="Q894" i="62"/>
  <c r="N894" i="62"/>
  <c r="M894" i="62"/>
  <c r="L894" i="62"/>
  <c r="K894" i="62"/>
  <c r="J894" i="62"/>
  <c r="I894" i="62"/>
  <c r="H894" i="62"/>
  <c r="G894" i="62"/>
  <c r="R893" i="62"/>
  <c r="Q893" i="62"/>
  <c r="N893" i="62"/>
  <c r="M893" i="62"/>
  <c r="L893" i="62"/>
  <c r="K893" i="62"/>
  <c r="J893" i="62"/>
  <c r="I893" i="62"/>
  <c r="H893" i="62"/>
  <c r="G893" i="62"/>
  <c r="R892" i="62"/>
  <c r="Q892" i="62"/>
  <c r="N892" i="62"/>
  <c r="M892" i="62"/>
  <c r="L892" i="62"/>
  <c r="K892" i="62"/>
  <c r="J892" i="62"/>
  <c r="I892" i="62"/>
  <c r="H892" i="62"/>
  <c r="G892" i="62"/>
  <c r="R891" i="62"/>
  <c r="Q891" i="62"/>
  <c r="N891" i="62"/>
  <c r="M891" i="62"/>
  <c r="L891" i="62"/>
  <c r="K891" i="62"/>
  <c r="J891" i="62"/>
  <c r="I891" i="62"/>
  <c r="H891" i="62"/>
  <c r="G891" i="62"/>
  <c r="R890" i="62"/>
  <c r="Q890" i="62"/>
  <c r="N890" i="62"/>
  <c r="M890" i="62"/>
  <c r="L890" i="62"/>
  <c r="K890" i="62"/>
  <c r="J890" i="62"/>
  <c r="I890" i="62"/>
  <c r="H890" i="62"/>
  <c r="G890" i="62"/>
  <c r="R889" i="62"/>
  <c r="Q889" i="62"/>
  <c r="N889" i="62"/>
  <c r="M889" i="62"/>
  <c r="L889" i="62"/>
  <c r="K889" i="62"/>
  <c r="J889" i="62"/>
  <c r="I889" i="62"/>
  <c r="H889" i="62"/>
  <c r="G889" i="62"/>
  <c r="R888" i="62"/>
  <c r="Q888" i="62"/>
  <c r="N888" i="62"/>
  <c r="M888" i="62"/>
  <c r="L888" i="62"/>
  <c r="K888" i="62"/>
  <c r="J888" i="62"/>
  <c r="I888" i="62"/>
  <c r="H888" i="62"/>
  <c r="G888" i="62"/>
  <c r="R887" i="62"/>
  <c r="Q887" i="62"/>
  <c r="N887" i="62"/>
  <c r="M887" i="62"/>
  <c r="L887" i="62"/>
  <c r="K887" i="62"/>
  <c r="J887" i="62"/>
  <c r="I887" i="62"/>
  <c r="H887" i="62"/>
  <c r="G887" i="62"/>
  <c r="R886" i="62"/>
  <c r="Q886" i="62"/>
  <c r="N886" i="62"/>
  <c r="M886" i="62"/>
  <c r="L886" i="62"/>
  <c r="K886" i="62"/>
  <c r="J886" i="62"/>
  <c r="I886" i="62"/>
  <c r="H886" i="62"/>
  <c r="G886" i="62"/>
  <c r="J884" i="62"/>
  <c r="I884" i="62"/>
  <c r="H884" i="62"/>
  <c r="E884" i="62"/>
  <c r="J883" i="62"/>
  <c r="I883" i="62"/>
  <c r="H883" i="62"/>
  <c r="E883" i="62"/>
  <c r="J882" i="62"/>
  <c r="I882" i="62"/>
  <c r="H882" i="62"/>
  <c r="E882" i="62"/>
  <c r="J881" i="62"/>
  <c r="I881" i="62"/>
  <c r="H881" i="62"/>
  <c r="E881" i="62"/>
  <c r="J879" i="62"/>
  <c r="I879" i="62"/>
  <c r="H879" i="62"/>
  <c r="E879" i="62"/>
  <c r="J878" i="62"/>
  <c r="I878" i="62"/>
  <c r="H878" i="62"/>
  <c r="E878" i="62"/>
  <c r="J877" i="62"/>
  <c r="I877" i="62"/>
  <c r="H877" i="62"/>
  <c r="E877" i="62"/>
  <c r="J876" i="62"/>
  <c r="I876" i="62"/>
  <c r="H876" i="62"/>
  <c r="E876" i="62"/>
  <c r="J875" i="62"/>
  <c r="I875" i="62"/>
  <c r="H875" i="62"/>
  <c r="E875" i="62"/>
  <c r="R873" i="62"/>
  <c r="Q873" i="62"/>
  <c r="N873" i="62"/>
  <c r="M873" i="62"/>
  <c r="L873" i="62"/>
  <c r="K873" i="62"/>
  <c r="J873" i="62"/>
  <c r="I873" i="62"/>
  <c r="H873" i="62"/>
  <c r="G873" i="62"/>
  <c r="R872" i="62"/>
  <c r="Q872" i="62"/>
  <c r="N872" i="62"/>
  <c r="M872" i="62"/>
  <c r="L872" i="62"/>
  <c r="K872" i="62"/>
  <c r="J872" i="62"/>
  <c r="I872" i="62"/>
  <c r="H872" i="62"/>
  <c r="G872" i="62"/>
  <c r="R871" i="62"/>
  <c r="Q871" i="62"/>
  <c r="N871" i="62"/>
  <c r="M871" i="62"/>
  <c r="L871" i="62"/>
  <c r="K871" i="62"/>
  <c r="J871" i="62"/>
  <c r="I871" i="62"/>
  <c r="H871" i="62"/>
  <c r="G871" i="62"/>
  <c r="R870" i="62"/>
  <c r="Q870" i="62"/>
  <c r="N870" i="62"/>
  <c r="M870" i="62"/>
  <c r="L870" i="62"/>
  <c r="K870" i="62"/>
  <c r="J870" i="62"/>
  <c r="I870" i="62"/>
  <c r="H870" i="62"/>
  <c r="G870" i="62"/>
  <c r="R869" i="62"/>
  <c r="Q869" i="62"/>
  <c r="N869" i="62"/>
  <c r="M869" i="62"/>
  <c r="L869" i="62"/>
  <c r="K869" i="62"/>
  <c r="J869" i="62"/>
  <c r="I869" i="62"/>
  <c r="H869" i="62"/>
  <c r="G869" i="62"/>
  <c r="R868" i="62"/>
  <c r="Q868" i="62"/>
  <c r="N868" i="62"/>
  <c r="M868" i="62"/>
  <c r="L868" i="62"/>
  <c r="K868" i="62"/>
  <c r="J868" i="62"/>
  <c r="I868" i="62"/>
  <c r="H868" i="62"/>
  <c r="G868" i="62"/>
  <c r="R867" i="62"/>
  <c r="Q867" i="62"/>
  <c r="N867" i="62"/>
  <c r="M867" i="62"/>
  <c r="L867" i="62"/>
  <c r="K867" i="62"/>
  <c r="J867" i="62"/>
  <c r="I867" i="62"/>
  <c r="H867" i="62"/>
  <c r="G867" i="62"/>
  <c r="R866" i="62"/>
  <c r="Q866" i="62"/>
  <c r="N866" i="62"/>
  <c r="M866" i="62"/>
  <c r="L866" i="62"/>
  <c r="K866" i="62"/>
  <c r="J866" i="62"/>
  <c r="I866" i="62"/>
  <c r="H866" i="62"/>
  <c r="G866" i="62"/>
  <c r="R865" i="62"/>
  <c r="Q865" i="62"/>
  <c r="N865" i="62"/>
  <c r="M865" i="62"/>
  <c r="L865" i="62"/>
  <c r="K865" i="62"/>
  <c r="J865" i="62"/>
  <c r="I865" i="62"/>
  <c r="H865" i="62"/>
  <c r="G865" i="62"/>
  <c r="R864" i="62"/>
  <c r="Q864" i="62"/>
  <c r="N864" i="62"/>
  <c r="M864" i="62"/>
  <c r="L864" i="62"/>
  <c r="K864" i="62"/>
  <c r="J864" i="62"/>
  <c r="I864" i="62"/>
  <c r="H864" i="62"/>
  <c r="G864" i="62"/>
  <c r="R863" i="62"/>
  <c r="Q863" i="62"/>
  <c r="N863" i="62"/>
  <c r="M863" i="62"/>
  <c r="L863" i="62"/>
  <c r="K863" i="62"/>
  <c r="J863" i="62"/>
  <c r="I863" i="62"/>
  <c r="H863" i="62"/>
  <c r="G863" i="62"/>
  <c r="R862" i="62"/>
  <c r="Q862" i="62"/>
  <c r="N862" i="62"/>
  <c r="M862" i="62"/>
  <c r="L862" i="62"/>
  <c r="K862" i="62"/>
  <c r="J862" i="62"/>
  <c r="I862" i="62"/>
  <c r="H862" i="62"/>
  <c r="G862" i="62"/>
  <c r="R861" i="62"/>
  <c r="Q861" i="62"/>
  <c r="N861" i="62"/>
  <c r="M861" i="62"/>
  <c r="L861" i="62"/>
  <c r="K861" i="62"/>
  <c r="J861" i="62"/>
  <c r="I861" i="62"/>
  <c r="H861" i="62"/>
  <c r="G861" i="62"/>
  <c r="R860" i="62"/>
  <c r="Q860" i="62"/>
  <c r="N860" i="62"/>
  <c r="M860" i="62"/>
  <c r="L860" i="62"/>
  <c r="K860" i="62"/>
  <c r="J860" i="62"/>
  <c r="I860" i="62"/>
  <c r="H860" i="62"/>
  <c r="G860" i="62"/>
  <c r="J858" i="62"/>
  <c r="I858" i="62"/>
  <c r="H858" i="62"/>
  <c r="E858" i="62"/>
  <c r="J857" i="62"/>
  <c r="I857" i="62"/>
  <c r="H857" i="62"/>
  <c r="E857" i="62"/>
  <c r="J856" i="62"/>
  <c r="I856" i="62"/>
  <c r="H856" i="62"/>
  <c r="E856" i="62"/>
  <c r="J855" i="62"/>
  <c r="I855" i="62"/>
  <c r="H855" i="62"/>
  <c r="E855" i="62"/>
  <c r="J853" i="62"/>
  <c r="I853" i="62"/>
  <c r="H853" i="62"/>
  <c r="E853" i="62"/>
  <c r="J852" i="62"/>
  <c r="I852" i="62"/>
  <c r="H852" i="62"/>
  <c r="E852" i="62"/>
  <c r="J851" i="62"/>
  <c r="I851" i="62"/>
  <c r="H851" i="62"/>
  <c r="E851" i="62"/>
  <c r="J850" i="62"/>
  <c r="I850" i="62"/>
  <c r="H850" i="62"/>
  <c r="E850" i="62"/>
  <c r="J849" i="62"/>
  <c r="I849" i="62"/>
  <c r="H849" i="62"/>
  <c r="E849" i="62"/>
  <c r="R847" i="62"/>
  <c r="Q847" i="62"/>
  <c r="N847" i="62"/>
  <c r="M847" i="62"/>
  <c r="L847" i="62"/>
  <c r="K847" i="62"/>
  <c r="J847" i="62"/>
  <c r="I847" i="62"/>
  <c r="H847" i="62"/>
  <c r="G847" i="62"/>
  <c r="R846" i="62"/>
  <c r="Q846" i="62"/>
  <c r="N846" i="62"/>
  <c r="M846" i="62"/>
  <c r="L846" i="62"/>
  <c r="K846" i="62"/>
  <c r="J846" i="62"/>
  <c r="I846" i="62"/>
  <c r="H846" i="62"/>
  <c r="G846" i="62"/>
  <c r="R845" i="62"/>
  <c r="Q845" i="62"/>
  <c r="N845" i="62"/>
  <c r="M845" i="62"/>
  <c r="L845" i="62"/>
  <c r="K845" i="62"/>
  <c r="J845" i="62"/>
  <c r="I845" i="62"/>
  <c r="H845" i="62"/>
  <c r="G845" i="62"/>
  <c r="R844" i="62"/>
  <c r="Q844" i="62"/>
  <c r="N844" i="62"/>
  <c r="M844" i="62"/>
  <c r="L844" i="62"/>
  <c r="K844" i="62"/>
  <c r="J844" i="62"/>
  <c r="I844" i="62"/>
  <c r="H844" i="62"/>
  <c r="G844" i="62"/>
  <c r="R843" i="62"/>
  <c r="Q843" i="62"/>
  <c r="N843" i="62"/>
  <c r="M843" i="62"/>
  <c r="L843" i="62"/>
  <c r="K843" i="62"/>
  <c r="J843" i="62"/>
  <c r="I843" i="62"/>
  <c r="H843" i="62"/>
  <c r="G843" i="62"/>
  <c r="R842" i="62"/>
  <c r="Q842" i="62"/>
  <c r="N842" i="62"/>
  <c r="M842" i="62"/>
  <c r="L842" i="62"/>
  <c r="K842" i="62"/>
  <c r="J842" i="62"/>
  <c r="I842" i="62"/>
  <c r="H842" i="62"/>
  <c r="G842" i="62"/>
  <c r="R841" i="62"/>
  <c r="Q841" i="62"/>
  <c r="N841" i="62"/>
  <c r="M841" i="62"/>
  <c r="L841" i="62"/>
  <c r="K841" i="62"/>
  <c r="J841" i="62"/>
  <c r="I841" i="62"/>
  <c r="H841" i="62"/>
  <c r="G841" i="62"/>
  <c r="R840" i="62"/>
  <c r="Q840" i="62"/>
  <c r="N840" i="62"/>
  <c r="M840" i="62"/>
  <c r="L840" i="62"/>
  <c r="K840" i="62"/>
  <c r="J840" i="62"/>
  <c r="I840" i="62"/>
  <c r="H840" i="62"/>
  <c r="G840" i="62"/>
  <c r="R839" i="62"/>
  <c r="Q839" i="62"/>
  <c r="N839" i="62"/>
  <c r="M839" i="62"/>
  <c r="L839" i="62"/>
  <c r="K839" i="62"/>
  <c r="J839" i="62"/>
  <c r="I839" i="62"/>
  <c r="H839" i="62"/>
  <c r="G839" i="62"/>
  <c r="R838" i="62"/>
  <c r="Q838" i="62"/>
  <c r="N838" i="62"/>
  <c r="M838" i="62"/>
  <c r="L838" i="62"/>
  <c r="K838" i="62"/>
  <c r="J838" i="62"/>
  <c r="I838" i="62"/>
  <c r="H838" i="62"/>
  <c r="G838" i="62"/>
  <c r="R837" i="62"/>
  <c r="Q837" i="62"/>
  <c r="N837" i="62"/>
  <c r="M837" i="62"/>
  <c r="L837" i="62"/>
  <c r="K837" i="62"/>
  <c r="J837" i="62"/>
  <c r="I837" i="62"/>
  <c r="H837" i="62"/>
  <c r="G837" i="62"/>
  <c r="R836" i="62"/>
  <c r="Q836" i="62"/>
  <c r="N836" i="62"/>
  <c r="M836" i="62"/>
  <c r="L836" i="62"/>
  <c r="K836" i="62"/>
  <c r="J836" i="62"/>
  <c r="I836" i="62"/>
  <c r="H836" i="62"/>
  <c r="G836" i="62"/>
  <c r="R835" i="62"/>
  <c r="Q835" i="62"/>
  <c r="N835" i="62"/>
  <c r="M835" i="62"/>
  <c r="L835" i="62"/>
  <c r="K835" i="62"/>
  <c r="J835" i="62"/>
  <c r="I835" i="62"/>
  <c r="H835" i="62"/>
  <c r="G835" i="62"/>
  <c r="R834" i="62"/>
  <c r="Q834" i="62"/>
  <c r="N834" i="62"/>
  <c r="M834" i="62"/>
  <c r="L834" i="62"/>
  <c r="K834" i="62"/>
  <c r="J834" i="62"/>
  <c r="I834" i="62"/>
  <c r="H834" i="62"/>
  <c r="G834" i="62"/>
  <c r="J832" i="62"/>
  <c r="I832" i="62"/>
  <c r="H832" i="62"/>
  <c r="E832" i="62"/>
  <c r="J831" i="62"/>
  <c r="I831" i="62"/>
  <c r="H831" i="62"/>
  <c r="E831" i="62"/>
  <c r="J830" i="62"/>
  <c r="I830" i="62"/>
  <c r="H830" i="62"/>
  <c r="E830" i="62"/>
  <c r="J829" i="62"/>
  <c r="I829" i="62"/>
  <c r="H829" i="62"/>
  <c r="E829" i="62"/>
  <c r="J827" i="62"/>
  <c r="I827" i="62"/>
  <c r="H827" i="62"/>
  <c r="E827" i="62"/>
  <c r="J826" i="62"/>
  <c r="I826" i="62"/>
  <c r="H826" i="62"/>
  <c r="E826" i="62"/>
  <c r="J825" i="62"/>
  <c r="I825" i="62"/>
  <c r="H825" i="62"/>
  <c r="E825" i="62"/>
  <c r="J824" i="62"/>
  <c r="I824" i="62"/>
  <c r="H824" i="62"/>
  <c r="E824" i="62"/>
  <c r="J823" i="62"/>
  <c r="I823" i="62"/>
  <c r="H823" i="62"/>
  <c r="E823" i="62"/>
  <c r="R821" i="62"/>
  <c r="Q821" i="62"/>
  <c r="N821" i="62"/>
  <c r="M821" i="62"/>
  <c r="L821" i="62"/>
  <c r="K821" i="62"/>
  <c r="J821" i="62"/>
  <c r="I821" i="62"/>
  <c r="H821" i="62"/>
  <c r="G821" i="62"/>
  <c r="R820" i="62"/>
  <c r="Q820" i="62"/>
  <c r="N820" i="62"/>
  <c r="M820" i="62"/>
  <c r="L820" i="62"/>
  <c r="K820" i="62"/>
  <c r="J820" i="62"/>
  <c r="I820" i="62"/>
  <c r="H820" i="62"/>
  <c r="G820" i="62"/>
  <c r="R819" i="62"/>
  <c r="Q819" i="62"/>
  <c r="N819" i="62"/>
  <c r="M819" i="62"/>
  <c r="L819" i="62"/>
  <c r="K819" i="62"/>
  <c r="J819" i="62"/>
  <c r="I819" i="62"/>
  <c r="H819" i="62"/>
  <c r="G819" i="62"/>
  <c r="R818" i="62"/>
  <c r="Q818" i="62"/>
  <c r="N818" i="62"/>
  <c r="M818" i="62"/>
  <c r="L818" i="62"/>
  <c r="K818" i="62"/>
  <c r="J818" i="62"/>
  <c r="I818" i="62"/>
  <c r="H818" i="62"/>
  <c r="G818" i="62"/>
  <c r="R817" i="62"/>
  <c r="Q817" i="62"/>
  <c r="N817" i="62"/>
  <c r="M817" i="62"/>
  <c r="L817" i="62"/>
  <c r="K817" i="62"/>
  <c r="J817" i="62"/>
  <c r="I817" i="62"/>
  <c r="H817" i="62"/>
  <c r="G817" i="62"/>
  <c r="R816" i="62"/>
  <c r="Q816" i="62"/>
  <c r="N816" i="62"/>
  <c r="M816" i="62"/>
  <c r="L816" i="62"/>
  <c r="K816" i="62"/>
  <c r="J816" i="62"/>
  <c r="I816" i="62"/>
  <c r="H816" i="62"/>
  <c r="G816" i="62"/>
  <c r="R815" i="62"/>
  <c r="Q815" i="62"/>
  <c r="N815" i="62"/>
  <c r="M815" i="62"/>
  <c r="L815" i="62"/>
  <c r="K815" i="62"/>
  <c r="J815" i="62"/>
  <c r="I815" i="62"/>
  <c r="H815" i="62"/>
  <c r="G815" i="62"/>
  <c r="R814" i="62"/>
  <c r="Q814" i="62"/>
  <c r="N814" i="62"/>
  <c r="M814" i="62"/>
  <c r="L814" i="62"/>
  <c r="K814" i="62"/>
  <c r="J814" i="62"/>
  <c r="I814" i="62"/>
  <c r="H814" i="62"/>
  <c r="G814" i="62"/>
  <c r="R813" i="62"/>
  <c r="Q813" i="62"/>
  <c r="N813" i="62"/>
  <c r="M813" i="62"/>
  <c r="L813" i="62"/>
  <c r="K813" i="62"/>
  <c r="J813" i="62"/>
  <c r="I813" i="62"/>
  <c r="H813" i="62"/>
  <c r="G813" i="62"/>
  <c r="R812" i="62"/>
  <c r="Q812" i="62"/>
  <c r="N812" i="62"/>
  <c r="M812" i="62"/>
  <c r="L812" i="62"/>
  <c r="K812" i="62"/>
  <c r="J812" i="62"/>
  <c r="I812" i="62"/>
  <c r="H812" i="62"/>
  <c r="G812" i="62"/>
  <c r="R811" i="62"/>
  <c r="Q811" i="62"/>
  <c r="N811" i="62"/>
  <c r="M811" i="62"/>
  <c r="L811" i="62"/>
  <c r="K811" i="62"/>
  <c r="J811" i="62"/>
  <c r="I811" i="62"/>
  <c r="H811" i="62"/>
  <c r="G811" i="62"/>
  <c r="R810" i="62"/>
  <c r="Q810" i="62"/>
  <c r="N810" i="62"/>
  <c r="M810" i="62"/>
  <c r="L810" i="62"/>
  <c r="K810" i="62"/>
  <c r="J810" i="62"/>
  <c r="I810" i="62"/>
  <c r="H810" i="62"/>
  <c r="G810" i="62"/>
  <c r="R809" i="62"/>
  <c r="Q809" i="62"/>
  <c r="N809" i="62"/>
  <c r="M809" i="62"/>
  <c r="L809" i="62"/>
  <c r="K809" i="62"/>
  <c r="J809" i="62"/>
  <c r="I809" i="62"/>
  <c r="H809" i="62"/>
  <c r="G809" i="62"/>
  <c r="R808" i="62"/>
  <c r="Q808" i="62"/>
  <c r="N808" i="62"/>
  <c r="M808" i="62"/>
  <c r="L808" i="62"/>
  <c r="K808" i="62"/>
  <c r="J808" i="62"/>
  <c r="I808" i="62"/>
  <c r="H808" i="62"/>
  <c r="G808" i="62"/>
  <c r="J806" i="62"/>
  <c r="I806" i="62"/>
  <c r="H806" i="62"/>
  <c r="E806" i="62"/>
  <c r="J805" i="62"/>
  <c r="I805" i="62"/>
  <c r="H805" i="62"/>
  <c r="E805" i="62"/>
  <c r="J804" i="62"/>
  <c r="I804" i="62"/>
  <c r="H804" i="62"/>
  <c r="E804" i="62"/>
  <c r="J803" i="62"/>
  <c r="I803" i="62"/>
  <c r="H803" i="62"/>
  <c r="E803" i="62"/>
  <c r="J801" i="62"/>
  <c r="I801" i="62"/>
  <c r="H801" i="62"/>
  <c r="E801" i="62"/>
  <c r="J800" i="62"/>
  <c r="I800" i="62"/>
  <c r="H800" i="62"/>
  <c r="E800" i="62"/>
  <c r="J799" i="62"/>
  <c r="I799" i="62"/>
  <c r="H799" i="62"/>
  <c r="E799" i="62"/>
  <c r="J798" i="62"/>
  <c r="I798" i="62"/>
  <c r="H798" i="62"/>
  <c r="E798" i="62"/>
  <c r="J797" i="62"/>
  <c r="I797" i="62"/>
  <c r="H797" i="62"/>
  <c r="E797" i="62"/>
  <c r="R795" i="62"/>
  <c r="Q795" i="62"/>
  <c r="N795" i="62"/>
  <c r="M795" i="62"/>
  <c r="L795" i="62"/>
  <c r="K795" i="62"/>
  <c r="J795" i="62"/>
  <c r="I795" i="62"/>
  <c r="H795" i="62"/>
  <c r="G795" i="62"/>
  <c r="R794" i="62"/>
  <c r="Q794" i="62"/>
  <c r="N794" i="62"/>
  <c r="M794" i="62"/>
  <c r="L794" i="62"/>
  <c r="K794" i="62"/>
  <c r="J794" i="62"/>
  <c r="I794" i="62"/>
  <c r="H794" i="62"/>
  <c r="G794" i="62"/>
  <c r="R793" i="62"/>
  <c r="Q793" i="62"/>
  <c r="N793" i="62"/>
  <c r="M793" i="62"/>
  <c r="L793" i="62"/>
  <c r="K793" i="62"/>
  <c r="J793" i="62"/>
  <c r="I793" i="62"/>
  <c r="H793" i="62"/>
  <c r="G793" i="62"/>
  <c r="R792" i="62"/>
  <c r="Q792" i="62"/>
  <c r="N792" i="62"/>
  <c r="M792" i="62"/>
  <c r="L792" i="62"/>
  <c r="K792" i="62"/>
  <c r="J792" i="62"/>
  <c r="I792" i="62"/>
  <c r="H792" i="62"/>
  <c r="G792" i="62"/>
  <c r="R791" i="62"/>
  <c r="Q791" i="62"/>
  <c r="N791" i="62"/>
  <c r="M791" i="62"/>
  <c r="L791" i="62"/>
  <c r="K791" i="62"/>
  <c r="J791" i="62"/>
  <c r="I791" i="62"/>
  <c r="H791" i="62"/>
  <c r="G791" i="62"/>
  <c r="R790" i="62"/>
  <c r="Q790" i="62"/>
  <c r="N790" i="62"/>
  <c r="M790" i="62"/>
  <c r="L790" i="62"/>
  <c r="K790" i="62"/>
  <c r="J790" i="62"/>
  <c r="I790" i="62"/>
  <c r="H790" i="62"/>
  <c r="G790" i="62"/>
  <c r="R789" i="62"/>
  <c r="Q789" i="62"/>
  <c r="N789" i="62"/>
  <c r="M789" i="62"/>
  <c r="L789" i="62"/>
  <c r="K789" i="62"/>
  <c r="J789" i="62"/>
  <c r="I789" i="62"/>
  <c r="H789" i="62"/>
  <c r="G789" i="62"/>
  <c r="R788" i="62"/>
  <c r="Q788" i="62"/>
  <c r="N788" i="62"/>
  <c r="M788" i="62"/>
  <c r="L788" i="62"/>
  <c r="K788" i="62"/>
  <c r="J788" i="62"/>
  <c r="I788" i="62"/>
  <c r="H788" i="62"/>
  <c r="G788" i="62"/>
  <c r="R787" i="62"/>
  <c r="Q787" i="62"/>
  <c r="N787" i="62"/>
  <c r="M787" i="62"/>
  <c r="L787" i="62"/>
  <c r="K787" i="62"/>
  <c r="J787" i="62"/>
  <c r="I787" i="62"/>
  <c r="H787" i="62"/>
  <c r="G787" i="62"/>
  <c r="R786" i="62"/>
  <c r="Q786" i="62"/>
  <c r="N786" i="62"/>
  <c r="M786" i="62"/>
  <c r="L786" i="62"/>
  <c r="K786" i="62"/>
  <c r="J786" i="62"/>
  <c r="I786" i="62"/>
  <c r="H786" i="62"/>
  <c r="G786" i="62"/>
  <c r="R785" i="62"/>
  <c r="Q785" i="62"/>
  <c r="N785" i="62"/>
  <c r="M785" i="62"/>
  <c r="L785" i="62"/>
  <c r="K785" i="62"/>
  <c r="J785" i="62"/>
  <c r="I785" i="62"/>
  <c r="H785" i="62"/>
  <c r="G785" i="62"/>
  <c r="R784" i="62"/>
  <c r="Q784" i="62"/>
  <c r="N784" i="62"/>
  <c r="M784" i="62"/>
  <c r="L784" i="62"/>
  <c r="K784" i="62"/>
  <c r="J784" i="62"/>
  <c r="I784" i="62"/>
  <c r="H784" i="62"/>
  <c r="G784" i="62"/>
  <c r="R783" i="62"/>
  <c r="Q783" i="62"/>
  <c r="N783" i="62"/>
  <c r="M783" i="62"/>
  <c r="L783" i="62"/>
  <c r="K783" i="62"/>
  <c r="J783" i="62"/>
  <c r="I783" i="62"/>
  <c r="H783" i="62"/>
  <c r="G783" i="62"/>
  <c r="R782" i="62"/>
  <c r="Q782" i="62"/>
  <c r="N782" i="62"/>
  <c r="M782" i="62"/>
  <c r="L782" i="62"/>
  <c r="K782" i="62"/>
  <c r="J782" i="62"/>
  <c r="I782" i="62"/>
  <c r="H782" i="62"/>
  <c r="G782" i="62"/>
  <c r="R780" i="62"/>
  <c r="Q780" i="62"/>
  <c r="N780" i="62"/>
  <c r="M780" i="62"/>
  <c r="L780" i="62"/>
  <c r="K780" i="62"/>
  <c r="J780" i="62"/>
  <c r="I780" i="62"/>
  <c r="H780" i="62"/>
  <c r="G780" i="62"/>
  <c r="E780" i="62"/>
  <c r="R779" i="62"/>
  <c r="Q779" i="62"/>
  <c r="N779" i="62"/>
  <c r="M779" i="62"/>
  <c r="L779" i="62"/>
  <c r="K779" i="62"/>
  <c r="J779" i="62"/>
  <c r="I779" i="62"/>
  <c r="H779" i="62"/>
  <c r="G779" i="62"/>
  <c r="E779" i="62"/>
  <c r="R778" i="62"/>
  <c r="Q778" i="62"/>
  <c r="N778" i="62"/>
  <c r="M778" i="62"/>
  <c r="L778" i="62"/>
  <c r="K778" i="62"/>
  <c r="J778" i="62"/>
  <c r="I778" i="62"/>
  <c r="H778" i="62"/>
  <c r="G778" i="62"/>
  <c r="E778" i="62"/>
  <c r="J777" i="62"/>
  <c r="I777" i="62"/>
  <c r="H777" i="62"/>
  <c r="G777" i="62"/>
  <c r="E777" i="62"/>
  <c r="R775" i="62"/>
  <c r="Q775" i="62"/>
  <c r="N775" i="62"/>
  <c r="M775" i="62"/>
  <c r="L775" i="62"/>
  <c r="K775" i="62"/>
  <c r="J775" i="62"/>
  <c r="I775" i="62"/>
  <c r="H775" i="62"/>
  <c r="G775" i="62"/>
  <c r="E775" i="62"/>
  <c r="R774" i="62"/>
  <c r="Q774" i="62"/>
  <c r="N774" i="62"/>
  <c r="M774" i="62"/>
  <c r="L774" i="62"/>
  <c r="K774" i="62"/>
  <c r="J774" i="62"/>
  <c r="I774" i="62"/>
  <c r="H774" i="62"/>
  <c r="G774" i="62"/>
  <c r="E774" i="62"/>
  <c r="R773" i="62"/>
  <c r="Q773" i="62"/>
  <c r="N773" i="62"/>
  <c r="M773" i="62"/>
  <c r="L773" i="62"/>
  <c r="K773" i="62"/>
  <c r="J773" i="62"/>
  <c r="I773" i="62"/>
  <c r="H773" i="62"/>
  <c r="G773" i="62"/>
  <c r="E773" i="62"/>
  <c r="R772" i="62"/>
  <c r="Q772" i="62"/>
  <c r="N772" i="62"/>
  <c r="M772" i="62"/>
  <c r="L772" i="62"/>
  <c r="K772" i="62"/>
  <c r="J772" i="62"/>
  <c r="I772" i="62"/>
  <c r="H772" i="62"/>
  <c r="G772" i="62"/>
  <c r="E772" i="62"/>
  <c r="J771" i="62"/>
  <c r="I771" i="62"/>
  <c r="H771" i="62"/>
  <c r="G771" i="62"/>
  <c r="E771" i="62"/>
  <c r="R769" i="62"/>
  <c r="Q769" i="62"/>
  <c r="N769" i="62"/>
  <c r="M769" i="62"/>
  <c r="L769" i="62"/>
  <c r="K769" i="62"/>
  <c r="J769" i="62"/>
  <c r="I769" i="62"/>
  <c r="H769" i="62"/>
  <c r="G769" i="62"/>
  <c r="R768" i="62"/>
  <c r="Q768" i="62"/>
  <c r="N768" i="62"/>
  <c r="M768" i="62"/>
  <c r="L768" i="62"/>
  <c r="K768" i="62"/>
  <c r="J768" i="62"/>
  <c r="I768" i="62"/>
  <c r="H768" i="62"/>
  <c r="G768" i="62"/>
  <c r="R767" i="62"/>
  <c r="Q767" i="62"/>
  <c r="N767" i="62"/>
  <c r="M767" i="62"/>
  <c r="L767" i="62"/>
  <c r="K767" i="62"/>
  <c r="J767" i="62"/>
  <c r="I767" i="62"/>
  <c r="H767" i="62"/>
  <c r="G767" i="62"/>
  <c r="R766" i="62"/>
  <c r="Q766" i="62"/>
  <c r="N766" i="62"/>
  <c r="M766" i="62"/>
  <c r="L766" i="62"/>
  <c r="K766" i="62"/>
  <c r="J766" i="62"/>
  <c r="I766" i="62"/>
  <c r="H766" i="62"/>
  <c r="G766" i="62"/>
  <c r="R765" i="62"/>
  <c r="Q765" i="62"/>
  <c r="N765" i="62"/>
  <c r="M765" i="62"/>
  <c r="L765" i="62"/>
  <c r="K765" i="62"/>
  <c r="J765" i="62"/>
  <c r="I765" i="62"/>
  <c r="H765" i="62"/>
  <c r="G765" i="62"/>
  <c r="R764" i="62"/>
  <c r="Q764" i="62"/>
  <c r="N764" i="62"/>
  <c r="M764" i="62"/>
  <c r="L764" i="62"/>
  <c r="K764" i="62"/>
  <c r="J764" i="62"/>
  <c r="I764" i="62"/>
  <c r="H764" i="62"/>
  <c r="G764" i="62"/>
  <c r="R763" i="62"/>
  <c r="Q763" i="62"/>
  <c r="N763" i="62"/>
  <c r="M763" i="62"/>
  <c r="L763" i="62"/>
  <c r="K763" i="62"/>
  <c r="J763" i="62"/>
  <c r="I763" i="62"/>
  <c r="H763" i="62"/>
  <c r="G763" i="62"/>
  <c r="R762" i="62"/>
  <c r="Q762" i="62"/>
  <c r="N762" i="62"/>
  <c r="M762" i="62"/>
  <c r="L762" i="62"/>
  <c r="K762" i="62"/>
  <c r="J762" i="62"/>
  <c r="I762" i="62"/>
  <c r="H762" i="62"/>
  <c r="G762" i="62"/>
  <c r="R761" i="62"/>
  <c r="Q761" i="62"/>
  <c r="N761" i="62"/>
  <c r="M761" i="62"/>
  <c r="L761" i="62"/>
  <c r="K761" i="62"/>
  <c r="J761" i="62"/>
  <c r="I761" i="62"/>
  <c r="H761" i="62"/>
  <c r="G761" i="62"/>
  <c r="R760" i="62"/>
  <c r="Q760" i="62"/>
  <c r="N760" i="62"/>
  <c r="M760" i="62"/>
  <c r="L760" i="62"/>
  <c r="K760" i="62"/>
  <c r="J760" i="62"/>
  <c r="I760" i="62"/>
  <c r="H760" i="62"/>
  <c r="G760" i="62"/>
  <c r="R759" i="62"/>
  <c r="Q759" i="62"/>
  <c r="N759" i="62"/>
  <c r="M759" i="62"/>
  <c r="L759" i="62"/>
  <c r="K759" i="62"/>
  <c r="J759" i="62"/>
  <c r="I759" i="62"/>
  <c r="H759" i="62"/>
  <c r="G759" i="62"/>
  <c r="R758" i="62"/>
  <c r="Q758" i="62"/>
  <c r="N758" i="62"/>
  <c r="M758" i="62"/>
  <c r="L758" i="62"/>
  <c r="K758" i="62"/>
  <c r="J758" i="62"/>
  <c r="I758" i="62"/>
  <c r="H758" i="62"/>
  <c r="G758" i="62"/>
  <c r="R757" i="62"/>
  <c r="Q757" i="62"/>
  <c r="N757" i="62"/>
  <c r="M757" i="62"/>
  <c r="L757" i="62"/>
  <c r="K757" i="62"/>
  <c r="J757" i="62"/>
  <c r="I757" i="62"/>
  <c r="H757" i="62"/>
  <c r="G757" i="62"/>
  <c r="R756" i="62"/>
  <c r="Q756" i="62"/>
  <c r="N756" i="62"/>
  <c r="M756" i="62"/>
  <c r="L756" i="62"/>
  <c r="K756" i="62"/>
  <c r="J756" i="62"/>
  <c r="I756" i="62"/>
  <c r="H756" i="62"/>
  <c r="G756" i="62"/>
  <c r="J754" i="62"/>
  <c r="I754" i="62"/>
  <c r="H754" i="62"/>
  <c r="E754" i="62"/>
  <c r="J753" i="62"/>
  <c r="I753" i="62"/>
  <c r="H753" i="62"/>
  <c r="E753" i="62"/>
  <c r="J752" i="62"/>
  <c r="I752" i="62"/>
  <c r="H752" i="62"/>
  <c r="E752" i="62"/>
  <c r="J751" i="62"/>
  <c r="I751" i="62"/>
  <c r="H751" i="62"/>
  <c r="E751" i="62"/>
  <c r="J749" i="62"/>
  <c r="I749" i="62"/>
  <c r="H749" i="62"/>
  <c r="E749" i="62"/>
  <c r="J748" i="62"/>
  <c r="I748" i="62"/>
  <c r="H748" i="62"/>
  <c r="E748" i="62"/>
  <c r="J747" i="62"/>
  <c r="I747" i="62"/>
  <c r="H747" i="62"/>
  <c r="E747" i="62"/>
  <c r="J746" i="62"/>
  <c r="I746" i="62"/>
  <c r="H746" i="62"/>
  <c r="E746" i="62"/>
  <c r="J745" i="62"/>
  <c r="I745" i="62"/>
  <c r="H745" i="62"/>
  <c r="E745" i="62"/>
  <c r="R743" i="62"/>
  <c r="Q743" i="62"/>
  <c r="N743" i="62"/>
  <c r="M743" i="62"/>
  <c r="L743" i="62"/>
  <c r="K743" i="62"/>
  <c r="J743" i="62"/>
  <c r="I743" i="62"/>
  <c r="H743" i="62"/>
  <c r="G743" i="62"/>
  <c r="R742" i="62"/>
  <c r="Q742" i="62"/>
  <c r="N742" i="62"/>
  <c r="M742" i="62"/>
  <c r="L742" i="62"/>
  <c r="K742" i="62"/>
  <c r="J742" i="62"/>
  <c r="I742" i="62"/>
  <c r="H742" i="62"/>
  <c r="G742" i="62"/>
  <c r="R741" i="62"/>
  <c r="Q741" i="62"/>
  <c r="N741" i="62"/>
  <c r="M741" i="62"/>
  <c r="L741" i="62"/>
  <c r="K741" i="62"/>
  <c r="J741" i="62"/>
  <c r="I741" i="62"/>
  <c r="H741" i="62"/>
  <c r="G741" i="62"/>
  <c r="R740" i="62"/>
  <c r="Q740" i="62"/>
  <c r="N740" i="62"/>
  <c r="M740" i="62"/>
  <c r="L740" i="62"/>
  <c r="K740" i="62"/>
  <c r="J740" i="62"/>
  <c r="I740" i="62"/>
  <c r="H740" i="62"/>
  <c r="G740" i="62"/>
  <c r="R739" i="62"/>
  <c r="Q739" i="62"/>
  <c r="N739" i="62"/>
  <c r="M739" i="62"/>
  <c r="L739" i="62"/>
  <c r="K739" i="62"/>
  <c r="J739" i="62"/>
  <c r="I739" i="62"/>
  <c r="H739" i="62"/>
  <c r="G739" i="62"/>
  <c r="R738" i="62"/>
  <c r="Q738" i="62"/>
  <c r="N738" i="62"/>
  <c r="M738" i="62"/>
  <c r="L738" i="62"/>
  <c r="K738" i="62"/>
  <c r="J738" i="62"/>
  <c r="I738" i="62"/>
  <c r="H738" i="62"/>
  <c r="G738" i="62"/>
  <c r="R737" i="62"/>
  <c r="Q737" i="62"/>
  <c r="N737" i="62"/>
  <c r="M737" i="62"/>
  <c r="L737" i="62"/>
  <c r="K737" i="62"/>
  <c r="J737" i="62"/>
  <c r="I737" i="62"/>
  <c r="H737" i="62"/>
  <c r="G737" i="62"/>
  <c r="R736" i="62"/>
  <c r="Q736" i="62"/>
  <c r="N736" i="62"/>
  <c r="M736" i="62"/>
  <c r="L736" i="62"/>
  <c r="K736" i="62"/>
  <c r="J736" i="62"/>
  <c r="I736" i="62"/>
  <c r="H736" i="62"/>
  <c r="G736" i="62"/>
  <c r="R735" i="62"/>
  <c r="Q735" i="62"/>
  <c r="N735" i="62"/>
  <c r="M735" i="62"/>
  <c r="L735" i="62"/>
  <c r="K735" i="62"/>
  <c r="J735" i="62"/>
  <c r="I735" i="62"/>
  <c r="H735" i="62"/>
  <c r="G735" i="62"/>
  <c r="R734" i="62"/>
  <c r="Q734" i="62"/>
  <c r="N734" i="62"/>
  <c r="M734" i="62"/>
  <c r="L734" i="62"/>
  <c r="K734" i="62"/>
  <c r="J734" i="62"/>
  <c r="I734" i="62"/>
  <c r="H734" i="62"/>
  <c r="G734" i="62"/>
  <c r="R733" i="62"/>
  <c r="Q733" i="62"/>
  <c r="N733" i="62"/>
  <c r="M733" i="62"/>
  <c r="L733" i="62"/>
  <c r="K733" i="62"/>
  <c r="J733" i="62"/>
  <c r="I733" i="62"/>
  <c r="H733" i="62"/>
  <c r="G733" i="62"/>
  <c r="R732" i="62"/>
  <c r="Q732" i="62"/>
  <c r="N732" i="62"/>
  <c r="M732" i="62"/>
  <c r="L732" i="62"/>
  <c r="K732" i="62"/>
  <c r="J732" i="62"/>
  <c r="I732" i="62"/>
  <c r="H732" i="62"/>
  <c r="G732" i="62"/>
  <c r="R731" i="62"/>
  <c r="Q731" i="62"/>
  <c r="N731" i="62"/>
  <c r="M731" i="62"/>
  <c r="L731" i="62"/>
  <c r="K731" i="62"/>
  <c r="J731" i="62"/>
  <c r="I731" i="62"/>
  <c r="H731" i="62"/>
  <c r="G731" i="62"/>
  <c r="R730" i="62"/>
  <c r="Q730" i="62"/>
  <c r="N730" i="62"/>
  <c r="M730" i="62"/>
  <c r="L730" i="62"/>
  <c r="K730" i="62"/>
  <c r="J730" i="62"/>
  <c r="I730" i="62"/>
  <c r="H730" i="62"/>
  <c r="G730" i="62"/>
  <c r="J728" i="62"/>
  <c r="I728" i="62"/>
  <c r="H728" i="62"/>
  <c r="E728" i="62"/>
  <c r="J727" i="62"/>
  <c r="I727" i="62"/>
  <c r="H727" i="62"/>
  <c r="E727" i="62"/>
  <c r="J726" i="62"/>
  <c r="I726" i="62"/>
  <c r="H726" i="62"/>
  <c r="E726" i="62"/>
  <c r="J725" i="62"/>
  <c r="I725" i="62"/>
  <c r="H725" i="62"/>
  <c r="E725" i="62"/>
  <c r="J723" i="62"/>
  <c r="I723" i="62"/>
  <c r="H723" i="62"/>
  <c r="E723" i="62"/>
  <c r="J722" i="62"/>
  <c r="I722" i="62"/>
  <c r="H722" i="62"/>
  <c r="E722" i="62"/>
  <c r="J721" i="62"/>
  <c r="I721" i="62"/>
  <c r="H721" i="62"/>
  <c r="E721" i="62"/>
  <c r="J720" i="62"/>
  <c r="I720" i="62"/>
  <c r="H720" i="62"/>
  <c r="E720" i="62"/>
  <c r="J719" i="62"/>
  <c r="I719" i="62"/>
  <c r="H719" i="62"/>
  <c r="E719" i="62"/>
  <c r="R717" i="62"/>
  <c r="Q717" i="62"/>
  <c r="N717" i="62"/>
  <c r="M717" i="62"/>
  <c r="L717" i="62"/>
  <c r="K717" i="62"/>
  <c r="J717" i="62"/>
  <c r="I717" i="62"/>
  <c r="H717" i="62"/>
  <c r="G717" i="62"/>
  <c r="R716" i="62"/>
  <c r="Q716" i="62"/>
  <c r="N716" i="62"/>
  <c r="M716" i="62"/>
  <c r="L716" i="62"/>
  <c r="K716" i="62"/>
  <c r="J716" i="62"/>
  <c r="I716" i="62"/>
  <c r="H716" i="62"/>
  <c r="G716" i="62"/>
  <c r="R715" i="62"/>
  <c r="Q715" i="62"/>
  <c r="N715" i="62"/>
  <c r="M715" i="62"/>
  <c r="L715" i="62"/>
  <c r="K715" i="62"/>
  <c r="J715" i="62"/>
  <c r="I715" i="62"/>
  <c r="H715" i="62"/>
  <c r="G715" i="62"/>
  <c r="R714" i="62"/>
  <c r="Q714" i="62"/>
  <c r="N714" i="62"/>
  <c r="M714" i="62"/>
  <c r="L714" i="62"/>
  <c r="K714" i="62"/>
  <c r="J714" i="62"/>
  <c r="I714" i="62"/>
  <c r="H714" i="62"/>
  <c r="G714" i="62"/>
  <c r="R713" i="62"/>
  <c r="Q713" i="62"/>
  <c r="N713" i="62"/>
  <c r="M713" i="62"/>
  <c r="L713" i="62"/>
  <c r="K713" i="62"/>
  <c r="J713" i="62"/>
  <c r="I713" i="62"/>
  <c r="H713" i="62"/>
  <c r="G713" i="62"/>
  <c r="R712" i="62"/>
  <c r="Q712" i="62"/>
  <c r="N712" i="62"/>
  <c r="M712" i="62"/>
  <c r="L712" i="62"/>
  <c r="K712" i="62"/>
  <c r="J712" i="62"/>
  <c r="I712" i="62"/>
  <c r="H712" i="62"/>
  <c r="G712" i="62"/>
  <c r="R711" i="62"/>
  <c r="Q711" i="62"/>
  <c r="N711" i="62"/>
  <c r="M711" i="62"/>
  <c r="L711" i="62"/>
  <c r="K711" i="62"/>
  <c r="J711" i="62"/>
  <c r="I711" i="62"/>
  <c r="H711" i="62"/>
  <c r="G711" i="62"/>
  <c r="R710" i="62"/>
  <c r="Q710" i="62"/>
  <c r="N710" i="62"/>
  <c r="M710" i="62"/>
  <c r="L710" i="62"/>
  <c r="K710" i="62"/>
  <c r="J710" i="62"/>
  <c r="I710" i="62"/>
  <c r="H710" i="62"/>
  <c r="G710" i="62"/>
  <c r="R709" i="62"/>
  <c r="Q709" i="62"/>
  <c r="N709" i="62"/>
  <c r="M709" i="62"/>
  <c r="L709" i="62"/>
  <c r="K709" i="62"/>
  <c r="J709" i="62"/>
  <c r="I709" i="62"/>
  <c r="H709" i="62"/>
  <c r="G709" i="62"/>
  <c r="R708" i="62"/>
  <c r="Q708" i="62"/>
  <c r="N708" i="62"/>
  <c r="M708" i="62"/>
  <c r="L708" i="62"/>
  <c r="K708" i="62"/>
  <c r="J708" i="62"/>
  <c r="I708" i="62"/>
  <c r="H708" i="62"/>
  <c r="G708" i="62"/>
  <c r="R707" i="62"/>
  <c r="Q707" i="62"/>
  <c r="N707" i="62"/>
  <c r="M707" i="62"/>
  <c r="L707" i="62"/>
  <c r="K707" i="62"/>
  <c r="J707" i="62"/>
  <c r="I707" i="62"/>
  <c r="H707" i="62"/>
  <c r="G707" i="62"/>
  <c r="R706" i="62"/>
  <c r="Q706" i="62"/>
  <c r="N706" i="62"/>
  <c r="M706" i="62"/>
  <c r="L706" i="62"/>
  <c r="K706" i="62"/>
  <c r="J706" i="62"/>
  <c r="I706" i="62"/>
  <c r="H706" i="62"/>
  <c r="G706" i="62"/>
  <c r="R705" i="62"/>
  <c r="Q705" i="62"/>
  <c r="N705" i="62"/>
  <c r="M705" i="62"/>
  <c r="L705" i="62"/>
  <c r="K705" i="62"/>
  <c r="J705" i="62"/>
  <c r="I705" i="62"/>
  <c r="H705" i="62"/>
  <c r="G705" i="62"/>
  <c r="R704" i="62"/>
  <c r="Q704" i="62"/>
  <c r="N704" i="62"/>
  <c r="M704" i="62"/>
  <c r="L704" i="62"/>
  <c r="K704" i="62"/>
  <c r="J704" i="62"/>
  <c r="I704" i="62"/>
  <c r="H704" i="62"/>
  <c r="G704" i="62"/>
  <c r="R702" i="62"/>
  <c r="Q702" i="62"/>
  <c r="N702" i="62"/>
  <c r="M702" i="62"/>
  <c r="L702" i="62"/>
  <c r="K702" i="62"/>
  <c r="J702" i="62"/>
  <c r="I702" i="62"/>
  <c r="H702" i="62"/>
  <c r="G702" i="62"/>
  <c r="E702" i="62"/>
  <c r="R701" i="62"/>
  <c r="Q701" i="62"/>
  <c r="N701" i="62"/>
  <c r="M701" i="62"/>
  <c r="L701" i="62"/>
  <c r="K701" i="62"/>
  <c r="J701" i="62"/>
  <c r="I701" i="62"/>
  <c r="H701" i="62"/>
  <c r="G701" i="62"/>
  <c r="E701" i="62"/>
  <c r="R700" i="62"/>
  <c r="Q700" i="62"/>
  <c r="N700" i="62"/>
  <c r="M700" i="62"/>
  <c r="L700" i="62"/>
  <c r="K700" i="62"/>
  <c r="J700" i="62"/>
  <c r="I700" i="62"/>
  <c r="H700" i="62"/>
  <c r="G700" i="62"/>
  <c r="E700" i="62"/>
  <c r="J699" i="62"/>
  <c r="I699" i="62"/>
  <c r="H699" i="62"/>
  <c r="G699" i="62"/>
  <c r="E699" i="62"/>
  <c r="R697" i="62"/>
  <c r="Q697" i="62"/>
  <c r="N697" i="62"/>
  <c r="M697" i="62"/>
  <c r="L697" i="62"/>
  <c r="K697" i="62"/>
  <c r="J697" i="62"/>
  <c r="I697" i="62"/>
  <c r="H697" i="62"/>
  <c r="G697" i="62"/>
  <c r="E697" i="62"/>
  <c r="R696" i="62"/>
  <c r="Q696" i="62"/>
  <c r="N696" i="62"/>
  <c r="M696" i="62"/>
  <c r="L696" i="62"/>
  <c r="K696" i="62"/>
  <c r="J696" i="62"/>
  <c r="I696" i="62"/>
  <c r="H696" i="62"/>
  <c r="G696" i="62"/>
  <c r="E696" i="62"/>
  <c r="R695" i="62"/>
  <c r="Q695" i="62"/>
  <c r="N695" i="62"/>
  <c r="M695" i="62"/>
  <c r="L695" i="62"/>
  <c r="K695" i="62"/>
  <c r="J695" i="62"/>
  <c r="I695" i="62"/>
  <c r="H695" i="62"/>
  <c r="G695" i="62"/>
  <c r="E695" i="62"/>
  <c r="R694" i="62"/>
  <c r="Q694" i="62"/>
  <c r="N694" i="62"/>
  <c r="M694" i="62"/>
  <c r="L694" i="62"/>
  <c r="K694" i="62"/>
  <c r="J694" i="62"/>
  <c r="I694" i="62"/>
  <c r="H694" i="62"/>
  <c r="G694" i="62"/>
  <c r="E694" i="62"/>
  <c r="J693" i="62"/>
  <c r="I693" i="62"/>
  <c r="H693" i="62"/>
  <c r="G693" i="62"/>
  <c r="E693" i="62"/>
  <c r="R691" i="62"/>
  <c r="Q691" i="62"/>
  <c r="N691" i="62"/>
  <c r="M691" i="62"/>
  <c r="L691" i="62"/>
  <c r="K691" i="62"/>
  <c r="J691" i="62"/>
  <c r="I691" i="62"/>
  <c r="H691" i="62"/>
  <c r="G691" i="62"/>
  <c r="R690" i="62"/>
  <c r="Q690" i="62"/>
  <c r="N690" i="62"/>
  <c r="M690" i="62"/>
  <c r="L690" i="62"/>
  <c r="K690" i="62"/>
  <c r="J690" i="62"/>
  <c r="I690" i="62"/>
  <c r="H690" i="62"/>
  <c r="G690" i="62"/>
  <c r="R689" i="62"/>
  <c r="Q689" i="62"/>
  <c r="N689" i="62"/>
  <c r="M689" i="62"/>
  <c r="L689" i="62"/>
  <c r="K689" i="62"/>
  <c r="J689" i="62"/>
  <c r="I689" i="62"/>
  <c r="H689" i="62"/>
  <c r="G689" i="62"/>
  <c r="R688" i="62"/>
  <c r="Q688" i="62"/>
  <c r="N688" i="62"/>
  <c r="M688" i="62"/>
  <c r="L688" i="62"/>
  <c r="K688" i="62"/>
  <c r="J688" i="62"/>
  <c r="I688" i="62"/>
  <c r="H688" i="62"/>
  <c r="G688" i="62"/>
  <c r="R687" i="62"/>
  <c r="Q687" i="62"/>
  <c r="N687" i="62"/>
  <c r="M687" i="62"/>
  <c r="L687" i="62"/>
  <c r="K687" i="62"/>
  <c r="J687" i="62"/>
  <c r="I687" i="62"/>
  <c r="H687" i="62"/>
  <c r="G687" i="62"/>
  <c r="R686" i="62"/>
  <c r="Q686" i="62"/>
  <c r="N686" i="62"/>
  <c r="M686" i="62"/>
  <c r="L686" i="62"/>
  <c r="K686" i="62"/>
  <c r="J686" i="62"/>
  <c r="I686" i="62"/>
  <c r="H686" i="62"/>
  <c r="G686" i="62"/>
  <c r="R685" i="62"/>
  <c r="Q685" i="62"/>
  <c r="N685" i="62"/>
  <c r="M685" i="62"/>
  <c r="L685" i="62"/>
  <c r="K685" i="62"/>
  <c r="J685" i="62"/>
  <c r="I685" i="62"/>
  <c r="H685" i="62"/>
  <c r="G685" i="62"/>
  <c r="R684" i="62"/>
  <c r="Q684" i="62"/>
  <c r="N684" i="62"/>
  <c r="M684" i="62"/>
  <c r="L684" i="62"/>
  <c r="K684" i="62"/>
  <c r="J684" i="62"/>
  <c r="I684" i="62"/>
  <c r="H684" i="62"/>
  <c r="G684" i="62"/>
  <c r="R683" i="62"/>
  <c r="Q683" i="62"/>
  <c r="N683" i="62"/>
  <c r="M683" i="62"/>
  <c r="L683" i="62"/>
  <c r="K683" i="62"/>
  <c r="J683" i="62"/>
  <c r="I683" i="62"/>
  <c r="H683" i="62"/>
  <c r="G683" i="62"/>
  <c r="R682" i="62"/>
  <c r="Q682" i="62"/>
  <c r="N682" i="62"/>
  <c r="M682" i="62"/>
  <c r="L682" i="62"/>
  <c r="K682" i="62"/>
  <c r="J682" i="62"/>
  <c r="I682" i="62"/>
  <c r="H682" i="62"/>
  <c r="G682" i="62"/>
  <c r="R681" i="62"/>
  <c r="Q681" i="62"/>
  <c r="N681" i="62"/>
  <c r="M681" i="62"/>
  <c r="L681" i="62"/>
  <c r="K681" i="62"/>
  <c r="J681" i="62"/>
  <c r="I681" i="62"/>
  <c r="H681" i="62"/>
  <c r="G681" i="62"/>
  <c r="R680" i="62"/>
  <c r="Q680" i="62"/>
  <c r="N680" i="62"/>
  <c r="M680" i="62"/>
  <c r="L680" i="62"/>
  <c r="K680" i="62"/>
  <c r="J680" i="62"/>
  <c r="I680" i="62"/>
  <c r="H680" i="62"/>
  <c r="G680" i="62"/>
  <c r="R679" i="62"/>
  <c r="Q679" i="62"/>
  <c r="N679" i="62"/>
  <c r="M679" i="62"/>
  <c r="L679" i="62"/>
  <c r="K679" i="62"/>
  <c r="J679" i="62"/>
  <c r="I679" i="62"/>
  <c r="H679" i="62"/>
  <c r="G679" i="62"/>
  <c r="R678" i="62"/>
  <c r="Q678" i="62"/>
  <c r="N678" i="62"/>
  <c r="M678" i="62"/>
  <c r="L678" i="62"/>
  <c r="K678" i="62"/>
  <c r="J678" i="62"/>
  <c r="I678" i="62"/>
  <c r="H678" i="62"/>
  <c r="G678" i="62"/>
  <c r="N676" i="62"/>
  <c r="M676" i="62"/>
  <c r="L676" i="62"/>
  <c r="K676" i="62"/>
  <c r="J676" i="62"/>
  <c r="I676" i="62"/>
  <c r="H676" i="62"/>
  <c r="E676" i="62"/>
  <c r="N675" i="62"/>
  <c r="M675" i="62"/>
  <c r="L675" i="62"/>
  <c r="K675" i="62"/>
  <c r="J675" i="62"/>
  <c r="I675" i="62"/>
  <c r="H675" i="62"/>
  <c r="E675" i="62"/>
  <c r="N674" i="62"/>
  <c r="M674" i="62"/>
  <c r="L674" i="62"/>
  <c r="K674" i="62"/>
  <c r="J674" i="62"/>
  <c r="I674" i="62"/>
  <c r="H674" i="62"/>
  <c r="E674" i="62"/>
  <c r="J673" i="62"/>
  <c r="I673" i="62"/>
  <c r="H673" i="62"/>
  <c r="E673" i="62"/>
  <c r="N671" i="62"/>
  <c r="M671" i="62"/>
  <c r="L671" i="62"/>
  <c r="K671" i="62"/>
  <c r="J671" i="62"/>
  <c r="I671" i="62"/>
  <c r="H671" i="62"/>
  <c r="E671" i="62"/>
  <c r="N670" i="62"/>
  <c r="M670" i="62"/>
  <c r="L670" i="62"/>
  <c r="K670" i="62"/>
  <c r="J670" i="62"/>
  <c r="I670" i="62"/>
  <c r="H670" i="62"/>
  <c r="E670" i="62"/>
  <c r="N669" i="62"/>
  <c r="M669" i="62"/>
  <c r="L669" i="62"/>
  <c r="K669" i="62"/>
  <c r="J669" i="62"/>
  <c r="I669" i="62"/>
  <c r="H669" i="62"/>
  <c r="E669" i="62"/>
  <c r="N668" i="62"/>
  <c r="M668" i="62"/>
  <c r="L668" i="62"/>
  <c r="K668" i="62"/>
  <c r="J668" i="62"/>
  <c r="I668" i="62"/>
  <c r="H668" i="62"/>
  <c r="E668" i="62"/>
  <c r="J667" i="62"/>
  <c r="I667" i="62"/>
  <c r="H667" i="62"/>
  <c r="E667" i="62"/>
  <c r="R665" i="62"/>
  <c r="Q665" i="62"/>
  <c r="N665" i="62"/>
  <c r="M665" i="62"/>
  <c r="L665" i="62"/>
  <c r="K665" i="62"/>
  <c r="J665" i="62"/>
  <c r="I665" i="62"/>
  <c r="H665" i="62"/>
  <c r="G665" i="62"/>
  <c r="R664" i="62"/>
  <c r="Q664" i="62"/>
  <c r="N664" i="62"/>
  <c r="M664" i="62"/>
  <c r="L664" i="62"/>
  <c r="K664" i="62"/>
  <c r="J664" i="62"/>
  <c r="I664" i="62"/>
  <c r="H664" i="62"/>
  <c r="G664" i="62"/>
  <c r="R663" i="62"/>
  <c r="Q663" i="62"/>
  <c r="N663" i="62"/>
  <c r="M663" i="62"/>
  <c r="L663" i="62"/>
  <c r="K663" i="62"/>
  <c r="J663" i="62"/>
  <c r="I663" i="62"/>
  <c r="H663" i="62"/>
  <c r="G663" i="62"/>
  <c r="R662" i="62"/>
  <c r="Q662" i="62"/>
  <c r="N662" i="62"/>
  <c r="M662" i="62"/>
  <c r="L662" i="62"/>
  <c r="K662" i="62"/>
  <c r="J662" i="62"/>
  <c r="I662" i="62"/>
  <c r="H662" i="62"/>
  <c r="G662" i="62"/>
  <c r="R661" i="62"/>
  <c r="Q661" i="62"/>
  <c r="N661" i="62"/>
  <c r="M661" i="62"/>
  <c r="L661" i="62"/>
  <c r="K661" i="62"/>
  <c r="J661" i="62"/>
  <c r="I661" i="62"/>
  <c r="H661" i="62"/>
  <c r="G661" i="62"/>
  <c r="R660" i="62"/>
  <c r="Q660" i="62"/>
  <c r="N660" i="62"/>
  <c r="M660" i="62"/>
  <c r="L660" i="62"/>
  <c r="K660" i="62"/>
  <c r="J660" i="62"/>
  <c r="I660" i="62"/>
  <c r="H660" i="62"/>
  <c r="G660" i="62"/>
  <c r="R659" i="62"/>
  <c r="Q659" i="62"/>
  <c r="N659" i="62"/>
  <c r="M659" i="62"/>
  <c r="L659" i="62"/>
  <c r="K659" i="62"/>
  <c r="J659" i="62"/>
  <c r="I659" i="62"/>
  <c r="H659" i="62"/>
  <c r="G659" i="62"/>
  <c r="R658" i="62"/>
  <c r="Q658" i="62"/>
  <c r="N658" i="62"/>
  <c r="M658" i="62"/>
  <c r="L658" i="62"/>
  <c r="K658" i="62"/>
  <c r="J658" i="62"/>
  <c r="I658" i="62"/>
  <c r="H658" i="62"/>
  <c r="G658" i="62"/>
  <c r="R657" i="62"/>
  <c r="Q657" i="62"/>
  <c r="N657" i="62"/>
  <c r="M657" i="62"/>
  <c r="L657" i="62"/>
  <c r="K657" i="62"/>
  <c r="J657" i="62"/>
  <c r="I657" i="62"/>
  <c r="H657" i="62"/>
  <c r="G657" i="62"/>
  <c r="R656" i="62"/>
  <c r="Q656" i="62"/>
  <c r="N656" i="62"/>
  <c r="M656" i="62"/>
  <c r="L656" i="62"/>
  <c r="K656" i="62"/>
  <c r="J656" i="62"/>
  <c r="I656" i="62"/>
  <c r="H656" i="62"/>
  <c r="G656" i="62"/>
  <c r="R655" i="62"/>
  <c r="Q655" i="62"/>
  <c r="N655" i="62"/>
  <c r="M655" i="62"/>
  <c r="L655" i="62"/>
  <c r="K655" i="62"/>
  <c r="J655" i="62"/>
  <c r="I655" i="62"/>
  <c r="H655" i="62"/>
  <c r="G655" i="62"/>
  <c r="R654" i="62"/>
  <c r="Q654" i="62"/>
  <c r="N654" i="62"/>
  <c r="M654" i="62"/>
  <c r="L654" i="62"/>
  <c r="K654" i="62"/>
  <c r="J654" i="62"/>
  <c r="I654" i="62"/>
  <c r="H654" i="62"/>
  <c r="G654" i="62"/>
  <c r="R653" i="62"/>
  <c r="Q653" i="62"/>
  <c r="N653" i="62"/>
  <c r="M653" i="62"/>
  <c r="L653" i="62"/>
  <c r="K653" i="62"/>
  <c r="J653" i="62"/>
  <c r="I653" i="62"/>
  <c r="H653" i="62"/>
  <c r="G653" i="62"/>
  <c r="R652" i="62"/>
  <c r="Q652" i="62"/>
  <c r="N652" i="62"/>
  <c r="M652" i="62"/>
  <c r="L652" i="62"/>
  <c r="K652" i="62"/>
  <c r="J652" i="62"/>
  <c r="I652" i="62"/>
  <c r="H652" i="62"/>
  <c r="G652" i="62"/>
  <c r="N650" i="62"/>
  <c r="M650" i="62"/>
  <c r="L650" i="62"/>
  <c r="K650" i="62"/>
  <c r="J650" i="62"/>
  <c r="I650" i="62"/>
  <c r="H650" i="62"/>
  <c r="E650" i="62"/>
  <c r="N649" i="62"/>
  <c r="M649" i="62"/>
  <c r="L649" i="62"/>
  <c r="K649" i="62"/>
  <c r="J649" i="62"/>
  <c r="I649" i="62"/>
  <c r="H649" i="62"/>
  <c r="E649" i="62"/>
  <c r="N648" i="62"/>
  <c r="M648" i="62"/>
  <c r="L648" i="62"/>
  <c r="K648" i="62"/>
  <c r="J648" i="62"/>
  <c r="I648" i="62"/>
  <c r="H648" i="62"/>
  <c r="E648" i="62"/>
  <c r="J647" i="62"/>
  <c r="I647" i="62"/>
  <c r="H647" i="62"/>
  <c r="E647" i="62"/>
  <c r="N645" i="62"/>
  <c r="M645" i="62"/>
  <c r="L645" i="62"/>
  <c r="K645" i="62"/>
  <c r="J645" i="62"/>
  <c r="I645" i="62"/>
  <c r="H645" i="62"/>
  <c r="E645" i="62"/>
  <c r="N644" i="62"/>
  <c r="M644" i="62"/>
  <c r="L644" i="62"/>
  <c r="K644" i="62"/>
  <c r="J644" i="62"/>
  <c r="I644" i="62"/>
  <c r="H644" i="62"/>
  <c r="E644" i="62"/>
  <c r="N643" i="62"/>
  <c r="M643" i="62"/>
  <c r="L643" i="62"/>
  <c r="K643" i="62"/>
  <c r="J643" i="62"/>
  <c r="I643" i="62"/>
  <c r="H643" i="62"/>
  <c r="E643" i="62"/>
  <c r="N642" i="62"/>
  <c r="M642" i="62"/>
  <c r="L642" i="62"/>
  <c r="K642" i="62"/>
  <c r="J642" i="62"/>
  <c r="I642" i="62"/>
  <c r="H642" i="62"/>
  <c r="E642" i="62"/>
  <c r="J641" i="62"/>
  <c r="I641" i="62"/>
  <c r="H641" i="62"/>
  <c r="E641" i="62"/>
  <c r="R639" i="62"/>
  <c r="Q639" i="62"/>
  <c r="N639" i="62"/>
  <c r="M639" i="62"/>
  <c r="L639" i="62"/>
  <c r="K639" i="62"/>
  <c r="J639" i="62"/>
  <c r="I639" i="62"/>
  <c r="H639" i="62"/>
  <c r="G639" i="62"/>
  <c r="R638" i="62"/>
  <c r="Q638" i="62"/>
  <c r="N638" i="62"/>
  <c r="M638" i="62"/>
  <c r="L638" i="62"/>
  <c r="K638" i="62"/>
  <c r="J638" i="62"/>
  <c r="I638" i="62"/>
  <c r="H638" i="62"/>
  <c r="G638" i="62"/>
  <c r="R637" i="62"/>
  <c r="Q637" i="62"/>
  <c r="N637" i="62"/>
  <c r="M637" i="62"/>
  <c r="L637" i="62"/>
  <c r="K637" i="62"/>
  <c r="J637" i="62"/>
  <c r="I637" i="62"/>
  <c r="H637" i="62"/>
  <c r="G637" i="62"/>
  <c r="R636" i="62"/>
  <c r="Q636" i="62"/>
  <c r="N636" i="62"/>
  <c r="M636" i="62"/>
  <c r="L636" i="62"/>
  <c r="K636" i="62"/>
  <c r="J636" i="62"/>
  <c r="I636" i="62"/>
  <c r="H636" i="62"/>
  <c r="G636" i="62"/>
  <c r="R635" i="62"/>
  <c r="Q635" i="62"/>
  <c r="N635" i="62"/>
  <c r="M635" i="62"/>
  <c r="L635" i="62"/>
  <c r="K635" i="62"/>
  <c r="J635" i="62"/>
  <c r="I635" i="62"/>
  <c r="H635" i="62"/>
  <c r="G635" i="62"/>
  <c r="R634" i="62"/>
  <c r="Q634" i="62"/>
  <c r="N634" i="62"/>
  <c r="M634" i="62"/>
  <c r="L634" i="62"/>
  <c r="K634" i="62"/>
  <c r="J634" i="62"/>
  <c r="I634" i="62"/>
  <c r="H634" i="62"/>
  <c r="G634" i="62"/>
  <c r="R633" i="62"/>
  <c r="Q633" i="62"/>
  <c r="N633" i="62"/>
  <c r="M633" i="62"/>
  <c r="L633" i="62"/>
  <c r="K633" i="62"/>
  <c r="J633" i="62"/>
  <c r="I633" i="62"/>
  <c r="H633" i="62"/>
  <c r="G633" i="62"/>
  <c r="R632" i="62"/>
  <c r="Q632" i="62"/>
  <c r="N632" i="62"/>
  <c r="M632" i="62"/>
  <c r="L632" i="62"/>
  <c r="K632" i="62"/>
  <c r="J632" i="62"/>
  <c r="I632" i="62"/>
  <c r="H632" i="62"/>
  <c r="G632" i="62"/>
  <c r="R631" i="62"/>
  <c r="Q631" i="62"/>
  <c r="N631" i="62"/>
  <c r="M631" i="62"/>
  <c r="L631" i="62"/>
  <c r="K631" i="62"/>
  <c r="J631" i="62"/>
  <c r="I631" i="62"/>
  <c r="H631" i="62"/>
  <c r="G631" i="62"/>
  <c r="R630" i="62"/>
  <c r="Q630" i="62"/>
  <c r="N630" i="62"/>
  <c r="M630" i="62"/>
  <c r="L630" i="62"/>
  <c r="K630" i="62"/>
  <c r="J630" i="62"/>
  <c r="I630" i="62"/>
  <c r="H630" i="62"/>
  <c r="G630" i="62"/>
  <c r="R629" i="62"/>
  <c r="Q629" i="62"/>
  <c r="N629" i="62"/>
  <c r="M629" i="62"/>
  <c r="L629" i="62"/>
  <c r="K629" i="62"/>
  <c r="J629" i="62"/>
  <c r="I629" i="62"/>
  <c r="H629" i="62"/>
  <c r="G629" i="62"/>
  <c r="R628" i="62"/>
  <c r="Q628" i="62"/>
  <c r="N628" i="62"/>
  <c r="M628" i="62"/>
  <c r="L628" i="62"/>
  <c r="K628" i="62"/>
  <c r="J628" i="62"/>
  <c r="I628" i="62"/>
  <c r="H628" i="62"/>
  <c r="G628" i="62"/>
  <c r="R627" i="62"/>
  <c r="Q627" i="62"/>
  <c r="N627" i="62"/>
  <c r="M627" i="62"/>
  <c r="L627" i="62"/>
  <c r="K627" i="62"/>
  <c r="J627" i="62"/>
  <c r="I627" i="62"/>
  <c r="H627" i="62"/>
  <c r="G627" i="62"/>
  <c r="R626" i="62"/>
  <c r="Q626" i="62"/>
  <c r="N626" i="62"/>
  <c r="M626" i="62"/>
  <c r="L626" i="62"/>
  <c r="K626" i="62"/>
  <c r="J626" i="62"/>
  <c r="I626" i="62"/>
  <c r="H626" i="62"/>
  <c r="G626" i="62"/>
  <c r="J624" i="62"/>
  <c r="I624" i="62"/>
  <c r="H624" i="62"/>
  <c r="E624" i="62"/>
  <c r="J623" i="62"/>
  <c r="I623" i="62"/>
  <c r="H623" i="62"/>
  <c r="E623" i="62"/>
  <c r="J622" i="62"/>
  <c r="I622" i="62"/>
  <c r="H622" i="62"/>
  <c r="E622" i="62"/>
  <c r="J621" i="62"/>
  <c r="I621" i="62"/>
  <c r="H621" i="62"/>
  <c r="E621" i="62"/>
  <c r="J619" i="62"/>
  <c r="I619" i="62"/>
  <c r="H619" i="62"/>
  <c r="E619" i="62"/>
  <c r="J618" i="62"/>
  <c r="I618" i="62"/>
  <c r="H618" i="62"/>
  <c r="E618" i="62"/>
  <c r="J617" i="62"/>
  <c r="I617" i="62"/>
  <c r="H617" i="62"/>
  <c r="E617" i="62"/>
  <c r="J616" i="62"/>
  <c r="I616" i="62"/>
  <c r="H616" i="62"/>
  <c r="E616" i="62"/>
  <c r="J615" i="62"/>
  <c r="I615" i="62"/>
  <c r="H615" i="62"/>
  <c r="E615" i="62"/>
  <c r="R613" i="62"/>
  <c r="Q613" i="62"/>
  <c r="N613" i="62"/>
  <c r="M613" i="62"/>
  <c r="L613" i="62"/>
  <c r="K613" i="62"/>
  <c r="J613" i="62"/>
  <c r="I613" i="62"/>
  <c r="H613" i="62"/>
  <c r="G613" i="62"/>
  <c r="R612" i="62"/>
  <c r="Q612" i="62"/>
  <c r="N612" i="62"/>
  <c r="M612" i="62"/>
  <c r="L612" i="62"/>
  <c r="K612" i="62"/>
  <c r="J612" i="62"/>
  <c r="I612" i="62"/>
  <c r="H612" i="62"/>
  <c r="G612" i="62"/>
  <c r="R611" i="62"/>
  <c r="Q611" i="62"/>
  <c r="N611" i="62"/>
  <c r="M611" i="62"/>
  <c r="L611" i="62"/>
  <c r="K611" i="62"/>
  <c r="J611" i="62"/>
  <c r="I611" i="62"/>
  <c r="H611" i="62"/>
  <c r="G611" i="62"/>
  <c r="R610" i="62"/>
  <c r="Q610" i="62"/>
  <c r="N610" i="62"/>
  <c r="M610" i="62"/>
  <c r="L610" i="62"/>
  <c r="K610" i="62"/>
  <c r="J610" i="62"/>
  <c r="I610" i="62"/>
  <c r="H610" i="62"/>
  <c r="G610" i="62"/>
  <c r="R609" i="62"/>
  <c r="Q609" i="62"/>
  <c r="N609" i="62"/>
  <c r="M609" i="62"/>
  <c r="L609" i="62"/>
  <c r="K609" i="62"/>
  <c r="J609" i="62"/>
  <c r="I609" i="62"/>
  <c r="H609" i="62"/>
  <c r="G609" i="62"/>
  <c r="R608" i="62"/>
  <c r="Q608" i="62"/>
  <c r="N608" i="62"/>
  <c r="M608" i="62"/>
  <c r="L608" i="62"/>
  <c r="K608" i="62"/>
  <c r="J608" i="62"/>
  <c r="I608" i="62"/>
  <c r="H608" i="62"/>
  <c r="G608" i="62"/>
  <c r="R607" i="62"/>
  <c r="Q607" i="62"/>
  <c r="N607" i="62"/>
  <c r="M607" i="62"/>
  <c r="L607" i="62"/>
  <c r="K607" i="62"/>
  <c r="J607" i="62"/>
  <c r="I607" i="62"/>
  <c r="H607" i="62"/>
  <c r="G607" i="62"/>
  <c r="R606" i="62"/>
  <c r="Q606" i="62"/>
  <c r="N606" i="62"/>
  <c r="M606" i="62"/>
  <c r="L606" i="62"/>
  <c r="K606" i="62"/>
  <c r="J606" i="62"/>
  <c r="I606" i="62"/>
  <c r="H606" i="62"/>
  <c r="G606" i="62"/>
  <c r="R605" i="62"/>
  <c r="Q605" i="62"/>
  <c r="N605" i="62"/>
  <c r="M605" i="62"/>
  <c r="L605" i="62"/>
  <c r="K605" i="62"/>
  <c r="J605" i="62"/>
  <c r="I605" i="62"/>
  <c r="H605" i="62"/>
  <c r="G605" i="62"/>
  <c r="R604" i="62"/>
  <c r="Q604" i="62"/>
  <c r="N604" i="62"/>
  <c r="M604" i="62"/>
  <c r="L604" i="62"/>
  <c r="K604" i="62"/>
  <c r="J604" i="62"/>
  <c r="I604" i="62"/>
  <c r="H604" i="62"/>
  <c r="G604" i="62"/>
  <c r="R603" i="62"/>
  <c r="Q603" i="62"/>
  <c r="N603" i="62"/>
  <c r="M603" i="62"/>
  <c r="L603" i="62"/>
  <c r="K603" i="62"/>
  <c r="J603" i="62"/>
  <c r="I603" i="62"/>
  <c r="H603" i="62"/>
  <c r="G603" i="62"/>
  <c r="R602" i="62"/>
  <c r="Q602" i="62"/>
  <c r="N602" i="62"/>
  <c r="M602" i="62"/>
  <c r="L602" i="62"/>
  <c r="K602" i="62"/>
  <c r="J602" i="62"/>
  <c r="I602" i="62"/>
  <c r="H602" i="62"/>
  <c r="G602" i="62"/>
  <c r="R601" i="62"/>
  <c r="Q601" i="62"/>
  <c r="N601" i="62"/>
  <c r="M601" i="62"/>
  <c r="L601" i="62"/>
  <c r="K601" i="62"/>
  <c r="J601" i="62"/>
  <c r="I601" i="62"/>
  <c r="H601" i="62"/>
  <c r="G601" i="62"/>
  <c r="R600" i="62"/>
  <c r="Q600" i="62"/>
  <c r="N600" i="62"/>
  <c r="M600" i="62"/>
  <c r="L600" i="62"/>
  <c r="K600" i="62"/>
  <c r="J600" i="62"/>
  <c r="I600" i="62"/>
  <c r="H600" i="62"/>
  <c r="G600" i="62"/>
  <c r="J598" i="62"/>
  <c r="I598" i="62"/>
  <c r="H598" i="62"/>
  <c r="E598" i="62"/>
  <c r="J597" i="62"/>
  <c r="I597" i="62"/>
  <c r="H597" i="62"/>
  <c r="E597" i="62"/>
  <c r="J596" i="62"/>
  <c r="I596" i="62"/>
  <c r="H596" i="62"/>
  <c r="E596" i="62"/>
  <c r="J595" i="62"/>
  <c r="I595" i="62"/>
  <c r="H595" i="62"/>
  <c r="E595" i="62"/>
  <c r="J593" i="62"/>
  <c r="I593" i="62"/>
  <c r="H593" i="62"/>
  <c r="E593" i="62"/>
  <c r="J592" i="62"/>
  <c r="I592" i="62"/>
  <c r="H592" i="62"/>
  <c r="E592" i="62"/>
  <c r="J591" i="62"/>
  <c r="I591" i="62"/>
  <c r="H591" i="62"/>
  <c r="E591" i="62"/>
  <c r="J590" i="62"/>
  <c r="I590" i="62"/>
  <c r="H590" i="62"/>
  <c r="E590" i="62"/>
  <c r="J589" i="62"/>
  <c r="I589" i="62"/>
  <c r="H589" i="62"/>
  <c r="E589" i="62"/>
  <c r="R587" i="62"/>
  <c r="Q587" i="62"/>
  <c r="N587" i="62"/>
  <c r="M587" i="62"/>
  <c r="L587" i="62"/>
  <c r="K587" i="62"/>
  <c r="J587" i="62"/>
  <c r="I587" i="62"/>
  <c r="H587" i="62"/>
  <c r="G587" i="62"/>
  <c r="R586" i="62"/>
  <c r="Q586" i="62"/>
  <c r="N586" i="62"/>
  <c r="M586" i="62"/>
  <c r="L586" i="62"/>
  <c r="K586" i="62"/>
  <c r="J586" i="62"/>
  <c r="I586" i="62"/>
  <c r="H586" i="62"/>
  <c r="G586" i="62"/>
  <c r="R585" i="62"/>
  <c r="Q585" i="62"/>
  <c r="N585" i="62"/>
  <c r="M585" i="62"/>
  <c r="L585" i="62"/>
  <c r="K585" i="62"/>
  <c r="J585" i="62"/>
  <c r="I585" i="62"/>
  <c r="H585" i="62"/>
  <c r="G585" i="62"/>
  <c r="R584" i="62"/>
  <c r="Q584" i="62"/>
  <c r="N584" i="62"/>
  <c r="M584" i="62"/>
  <c r="L584" i="62"/>
  <c r="K584" i="62"/>
  <c r="J584" i="62"/>
  <c r="I584" i="62"/>
  <c r="H584" i="62"/>
  <c r="G584" i="62"/>
  <c r="R583" i="62"/>
  <c r="Q583" i="62"/>
  <c r="N583" i="62"/>
  <c r="M583" i="62"/>
  <c r="L583" i="62"/>
  <c r="K583" i="62"/>
  <c r="J583" i="62"/>
  <c r="I583" i="62"/>
  <c r="H583" i="62"/>
  <c r="G583" i="62"/>
  <c r="R582" i="62"/>
  <c r="Q582" i="62"/>
  <c r="N582" i="62"/>
  <c r="M582" i="62"/>
  <c r="L582" i="62"/>
  <c r="K582" i="62"/>
  <c r="J582" i="62"/>
  <c r="I582" i="62"/>
  <c r="H582" i="62"/>
  <c r="G582" i="62"/>
  <c r="R581" i="62"/>
  <c r="Q581" i="62"/>
  <c r="N581" i="62"/>
  <c r="M581" i="62"/>
  <c r="L581" i="62"/>
  <c r="K581" i="62"/>
  <c r="J581" i="62"/>
  <c r="I581" i="62"/>
  <c r="H581" i="62"/>
  <c r="G581" i="62"/>
  <c r="R580" i="62"/>
  <c r="Q580" i="62"/>
  <c r="N580" i="62"/>
  <c r="M580" i="62"/>
  <c r="L580" i="62"/>
  <c r="K580" i="62"/>
  <c r="J580" i="62"/>
  <c r="I580" i="62"/>
  <c r="H580" i="62"/>
  <c r="G580" i="62"/>
  <c r="R579" i="62"/>
  <c r="Q579" i="62"/>
  <c r="N579" i="62"/>
  <c r="M579" i="62"/>
  <c r="L579" i="62"/>
  <c r="K579" i="62"/>
  <c r="J579" i="62"/>
  <c r="I579" i="62"/>
  <c r="H579" i="62"/>
  <c r="G579" i="62"/>
  <c r="R578" i="62"/>
  <c r="Q578" i="62"/>
  <c r="N578" i="62"/>
  <c r="M578" i="62"/>
  <c r="L578" i="62"/>
  <c r="K578" i="62"/>
  <c r="J578" i="62"/>
  <c r="I578" i="62"/>
  <c r="H578" i="62"/>
  <c r="G578" i="62"/>
  <c r="R577" i="62"/>
  <c r="Q577" i="62"/>
  <c r="N577" i="62"/>
  <c r="M577" i="62"/>
  <c r="L577" i="62"/>
  <c r="K577" i="62"/>
  <c r="J577" i="62"/>
  <c r="I577" i="62"/>
  <c r="H577" i="62"/>
  <c r="G577" i="62"/>
  <c r="R576" i="62"/>
  <c r="Q576" i="62"/>
  <c r="N576" i="62"/>
  <c r="M576" i="62"/>
  <c r="L576" i="62"/>
  <c r="K576" i="62"/>
  <c r="J576" i="62"/>
  <c r="I576" i="62"/>
  <c r="H576" i="62"/>
  <c r="G576" i="62"/>
  <c r="R575" i="62"/>
  <c r="Q575" i="62"/>
  <c r="N575" i="62"/>
  <c r="M575" i="62"/>
  <c r="L575" i="62"/>
  <c r="K575" i="62"/>
  <c r="J575" i="62"/>
  <c r="I575" i="62"/>
  <c r="H575" i="62"/>
  <c r="G575" i="62"/>
  <c r="R574" i="62"/>
  <c r="Q574" i="62"/>
  <c r="N574" i="62"/>
  <c r="M574" i="62"/>
  <c r="L574" i="62"/>
  <c r="K574" i="62"/>
  <c r="J574" i="62"/>
  <c r="I574" i="62"/>
  <c r="H574" i="62"/>
  <c r="G574" i="62"/>
  <c r="J572" i="62"/>
  <c r="I572" i="62"/>
  <c r="H572" i="62"/>
  <c r="E572" i="62"/>
  <c r="J571" i="62"/>
  <c r="I571" i="62"/>
  <c r="H571" i="62"/>
  <c r="E571" i="62"/>
  <c r="J570" i="62"/>
  <c r="I570" i="62"/>
  <c r="H570" i="62"/>
  <c r="E570" i="62"/>
  <c r="J569" i="62"/>
  <c r="I569" i="62"/>
  <c r="H569" i="62"/>
  <c r="E569" i="62"/>
  <c r="J567" i="62"/>
  <c r="I567" i="62"/>
  <c r="H567" i="62"/>
  <c r="E567" i="62"/>
  <c r="J566" i="62"/>
  <c r="I566" i="62"/>
  <c r="H566" i="62"/>
  <c r="E566" i="62"/>
  <c r="J565" i="62"/>
  <c r="I565" i="62"/>
  <c r="H565" i="62"/>
  <c r="E565" i="62"/>
  <c r="J564" i="62"/>
  <c r="I564" i="62"/>
  <c r="H564" i="62"/>
  <c r="E564" i="62"/>
  <c r="J563" i="62"/>
  <c r="I563" i="62"/>
  <c r="H563" i="62"/>
  <c r="E563" i="62"/>
  <c r="R561" i="62"/>
  <c r="Q561" i="62"/>
  <c r="N561" i="62"/>
  <c r="M561" i="62"/>
  <c r="L561" i="62"/>
  <c r="K561" i="62"/>
  <c r="J561" i="62"/>
  <c r="I561" i="62"/>
  <c r="H561" i="62"/>
  <c r="G561" i="62"/>
  <c r="R560" i="62"/>
  <c r="Q560" i="62"/>
  <c r="N560" i="62"/>
  <c r="M560" i="62"/>
  <c r="L560" i="62"/>
  <c r="K560" i="62"/>
  <c r="J560" i="62"/>
  <c r="I560" i="62"/>
  <c r="H560" i="62"/>
  <c r="G560" i="62"/>
  <c r="R559" i="62"/>
  <c r="Q559" i="62"/>
  <c r="N559" i="62"/>
  <c r="M559" i="62"/>
  <c r="L559" i="62"/>
  <c r="K559" i="62"/>
  <c r="J559" i="62"/>
  <c r="I559" i="62"/>
  <c r="H559" i="62"/>
  <c r="G559" i="62"/>
  <c r="R558" i="62"/>
  <c r="Q558" i="62"/>
  <c r="N558" i="62"/>
  <c r="M558" i="62"/>
  <c r="L558" i="62"/>
  <c r="K558" i="62"/>
  <c r="J558" i="62"/>
  <c r="I558" i="62"/>
  <c r="H558" i="62"/>
  <c r="G558" i="62"/>
  <c r="R557" i="62"/>
  <c r="Q557" i="62"/>
  <c r="N557" i="62"/>
  <c r="M557" i="62"/>
  <c r="L557" i="62"/>
  <c r="K557" i="62"/>
  <c r="J557" i="62"/>
  <c r="I557" i="62"/>
  <c r="H557" i="62"/>
  <c r="G557" i="62"/>
  <c r="R556" i="62"/>
  <c r="Q556" i="62"/>
  <c r="N556" i="62"/>
  <c r="M556" i="62"/>
  <c r="L556" i="62"/>
  <c r="K556" i="62"/>
  <c r="J556" i="62"/>
  <c r="I556" i="62"/>
  <c r="H556" i="62"/>
  <c r="G556" i="62"/>
  <c r="R555" i="62"/>
  <c r="Q555" i="62"/>
  <c r="N555" i="62"/>
  <c r="M555" i="62"/>
  <c r="L555" i="62"/>
  <c r="K555" i="62"/>
  <c r="J555" i="62"/>
  <c r="I555" i="62"/>
  <c r="H555" i="62"/>
  <c r="G555" i="62"/>
  <c r="R554" i="62"/>
  <c r="Q554" i="62"/>
  <c r="N554" i="62"/>
  <c r="M554" i="62"/>
  <c r="L554" i="62"/>
  <c r="K554" i="62"/>
  <c r="J554" i="62"/>
  <c r="I554" i="62"/>
  <c r="H554" i="62"/>
  <c r="G554" i="62"/>
  <c r="R553" i="62"/>
  <c r="Q553" i="62"/>
  <c r="N553" i="62"/>
  <c r="M553" i="62"/>
  <c r="L553" i="62"/>
  <c r="K553" i="62"/>
  <c r="J553" i="62"/>
  <c r="I553" i="62"/>
  <c r="H553" i="62"/>
  <c r="G553" i="62"/>
  <c r="R552" i="62"/>
  <c r="Q552" i="62"/>
  <c r="N552" i="62"/>
  <c r="M552" i="62"/>
  <c r="L552" i="62"/>
  <c r="K552" i="62"/>
  <c r="J552" i="62"/>
  <c r="I552" i="62"/>
  <c r="H552" i="62"/>
  <c r="G552" i="62"/>
  <c r="R551" i="62"/>
  <c r="Q551" i="62"/>
  <c r="N551" i="62"/>
  <c r="M551" i="62"/>
  <c r="L551" i="62"/>
  <c r="K551" i="62"/>
  <c r="J551" i="62"/>
  <c r="I551" i="62"/>
  <c r="H551" i="62"/>
  <c r="G551" i="62"/>
  <c r="R550" i="62"/>
  <c r="Q550" i="62"/>
  <c r="N550" i="62"/>
  <c r="M550" i="62"/>
  <c r="L550" i="62"/>
  <c r="K550" i="62"/>
  <c r="J550" i="62"/>
  <c r="I550" i="62"/>
  <c r="H550" i="62"/>
  <c r="G550" i="62"/>
  <c r="R549" i="62"/>
  <c r="Q549" i="62"/>
  <c r="N549" i="62"/>
  <c r="M549" i="62"/>
  <c r="L549" i="62"/>
  <c r="K549" i="62"/>
  <c r="J549" i="62"/>
  <c r="I549" i="62"/>
  <c r="H549" i="62"/>
  <c r="G549" i="62"/>
  <c r="R548" i="62"/>
  <c r="Q548" i="62"/>
  <c r="N548" i="62"/>
  <c r="M548" i="62"/>
  <c r="L548" i="62"/>
  <c r="K548" i="62"/>
  <c r="J548" i="62"/>
  <c r="I548" i="62"/>
  <c r="H548" i="62"/>
  <c r="G548" i="62"/>
  <c r="J546" i="62"/>
  <c r="I546" i="62"/>
  <c r="H546" i="62"/>
  <c r="E546" i="62"/>
  <c r="J545" i="62"/>
  <c r="I545" i="62"/>
  <c r="H545" i="62"/>
  <c r="E545" i="62"/>
  <c r="J544" i="62"/>
  <c r="I544" i="62"/>
  <c r="H544" i="62"/>
  <c r="E544" i="62"/>
  <c r="J543" i="62"/>
  <c r="I543" i="62"/>
  <c r="H543" i="62"/>
  <c r="E543" i="62"/>
  <c r="J541" i="62"/>
  <c r="I541" i="62"/>
  <c r="H541" i="62"/>
  <c r="E541" i="62"/>
  <c r="J540" i="62"/>
  <c r="I540" i="62"/>
  <c r="H540" i="62"/>
  <c r="E540" i="62"/>
  <c r="J539" i="62"/>
  <c r="I539" i="62"/>
  <c r="H539" i="62"/>
  <c r="E539" i="62"/>
  <c r="J538" i="62"/>
  <c r="I538" i="62"/>
  <c r="H538" i="62"/>
  <c r="E538" i="62"/>
  <c r="J537" i="62"/>
  <c r="I537" i="62"/>
  <c r="H537" i="62"/>
  <c r="E537" i="62"/>
  <c r="R535" i="62"/>
  <c r="Q535" i="62"/>
  <c r="N535" i="62"/>
  <c r="M535" i="62"/>
  <c r="L535" i="62"/>
  <c r="K535" i="62"/>
  <c r="J535" i="62"/>
  <c r="I535" i="62"/>
  <c r="H535" i="62"/>
  <c r="G535" i="62"/>
  <c r="R534" i="62"/>
  <c r="Q534" i="62"/>
  <c r="N534" i="62"/>
  <c r="M534" i="62"/>
  <c r="L534" i="62"/>
  <c r="K534" i="62"/>
  <c r="J534" i="62"/>
  <c r="I534" i="62"/>
  <c r="H534" i="62"/>
  <c r="G534" i="62"/>
  <c r="R533" i="62"/>
  <c r="Q533" i="62"/>
  <c r="N533" i="62"/>
  <c r="M533" i="62"/>
  <c r="L533" i="62"/>
  <c r="K533" i="62"/>
  <c r="J533" i="62"/>
  <c r="I533" i="62"/>
  <c r="H533" i="62"/>
  <c r="G533" i="62"/>
  <c r="R532" i="62"/>
  <c r="Q532" i="62"/>
  <c r="N532" i="62"/>
  <c r="M532" i="62"/>
  <c r="L532" i="62"/>
  <c r="K532" i="62"/>
  <c r="J532" i="62"/>
  <c r="I532" i="62"/>
  <c r="H532" i="62"/>
  <c r="G532" i="62"/>
  <c r="R531" i="62"/>
  <c r="Q531" i="62"/>
  <c r="N531" i="62"/>
  <c r="M531" i="62"/>
  <c r="L531" i="62"/>
  <c r="K531" i="62"/>
  <c r="J531" i="62"/>
  <c r="I531" i="62"/>
  <c r="H531" i="62"/>
  <c r="G531" i="62"/>
  <c r="R530" i="62"/>
  <c r="Q530" i="62"/>
  <c r="N530" i="62"/>
  <c r="M530" i="62"/>
  <c r="L530" i="62"/>
  <c r="K530" i="62"/>
  <c r="J530" i="62"/>
  <c r="I530" i="62"/>
  <c r="H530" i="62"/>
  <c r="G530" i="62"/>
  <c r="R529" i="62"/>
  <c r="Q529" i="62"/>
  <c r="N529" i="62"/>
  <c r="M529" i="62"/>
  <c r="L529" i="62"/>
  <c r="K529" i="62"/>
  <c r="J529" i="62"/>
  <c r="I529" i="62"/>
  <c r="H529" i="62"/>
  <c r="G529" i="62"/>
  <c r="R528" i="62"/>
  <c r="Q528" i="62"/>
  <c r="N528" i="62"/>
  <c r="M528" i="62"/>
  <c r="L528" i="62"/>
  <c r="K528" i="62"/>
  <c r="J528" i="62"/>
  <c r="I528" i="62"/>
  <c r="H528" i="62"/>
  <c r="G528" i="62"/>
  <c r="R527" i="62"/>
  <c r="Q527" i="62"/>
  <c r="N527" i="62"/>
  <c r="M527" i="62"/>
  <c r="L527" i="62"/>
  <c r="K527" i="62"/>
  <c r="J527" i="62"/>
  <c r="I527" i="62"/>
  <c r="H527" i="62"/>
  <c r="G527" i="62"/>
  <c r="R526" i="62"/>
  <c r="Q526" i="62"/>
  <c r="N526" i="62"/>
  <c r="M526" i="62"/>
  <c r="L526" i="62"/>
  <c r="K526" i="62"/>
  <c r="J526" i="62"/>
  <c r="I526" i="62"/>
  <c r="H526" i="62"/>
  <c r="G526" i="62"/>
  <c r="R525" i="62"/>
  <c r="Q525" i="62"/>
  <c r="N525" i="62"/>
  <c r="M525" i="62"/>
  <c r="L525" i="62"/>
  <c r="K525" i="62"/>
  <c r="J525" i="62"/>
  <c r="I525" i="62"/>
  <c r="H525" i="62"/>
  <c r="G525" i="62"/>
  <c r="R524" i="62"/>
  <c r="Q524" i="62"/>
  <c r="N524" i="62"/>
  <c r="M524" i="62"/>
  <c r="L524" i="62"/>
  <c r="K524" i="62"/>
  <c r="J524" i="62"/>
  <c r="I524" i="62"/>
  <c r="H524" i="62"/>
  <c r="G524" i="62"/>
  <c r="R523" i="62"/>
  <c r="Q523" i="62"/>
  <c r="N523" i="62"/>
  <c r="M523" i="62"/>
  <c r="L523" i="62"/>
  <c r="K523" i="62"/>
  <c r="J523" i="62"/>
  <c r="I523" i="62"/>
  <c r="H523" i="62"/>
  <c r="G523" i="62"/>
  <c r="R522" i="62"/>
  <c r="Q522" i="62"/>
  <c r="N522" i="62"/>
  <c r="M522" i="62"/>
  <c r="L522" i="62"/>
  <c r="K522" i="62"/>
  <c r="J522" i="62"/>
  <c r="I522" i="62"/>
  <c r="H522" i="62"/>
  <c r="G522" i="62"/>
  <c r="R520" i="62"/>
  <c r="Q520" i="62"/>
  <c r="N520" i="62"/>
  <c r="M520" i="62"/>
  <c r="L520" i="62"/>
  <c r="K520" i="62"/>
  <c r="J520" i="62"/>
  <c r="I520" i="62"/>
  <c r="H520" i="62"/>
  <c r="G520" i="62"/>
  <c r="E520" i="62"/>
  <c r="R519" i="62"/>
  <c r="Q519" i="62"/>
  <c r="N519" i="62"/>
  <c r="M519" i="62"/>
  <c r="L519" i="62"/>
  <c r="K519" i="62"/>
  <c r="J519" i="62"/>
  <c r="I519" i="62"/>
  <c r="H519" i="62"/>
  <c r="G519" i="62"/>
  <c r="E519" i="62"/>
  <c r="R518" i="62"/>
  <c r="Q518" i="62"/>
  <c r="N518" i="62"/>
  <c r="M518" i="62"/>
  <c r="L518" i="62"/>
  <c r="K518" i="62"/>
  <c r="J518" i="62"/>
  <c r="I518" i="62"/>
  <c r="H518" i="62"/>
  <c r="G518" i="62"/>
  <c r="E518" i="62"/>
  <c r="J517" i="62"/>
  <c r="I517" i="62"/>
  <c r="H517" i="62"/>
  <c r="G517" i="62"/>
  <c r="E517" i="62"/>
  <c r="R515" i="62"/>
  <c r="Q515" i="62"/>
  <c r="N515" i="62"/>
  <c r="M515" i="62"/>
  <c r="L515" i="62"/>
  <c r="K515" i="62"/>
  <c r="J515" i="62"/>
  <c r="I515" i="62"/>
  <c r="H515" i="62"/>
  <c r="G515" i="62"/>
  <c r="E515" i="62"/>
  <c r="R514" i="62"/>
  <c r="Q514" i="62"/>
  <c r="N514" i="62"/>
  <c r="M514" i="62"/>
  <c r="L514" i="62"/>
  <c r="K514" i="62"/>
  <c r="J514" i="62"/>
  <c r="I514" i="62"/>
  <c r="H514" i="62"/>
  <c r="G514" i="62"/>
  <c r="E514" i="62"/>
  <c r="R513" i="62"/>
  <c r="Q513" i="62"/>
  <c r="N513" i="62"/>
  <c r="M513" i="62"/>
  <c r="L513" i="62"/>
  <c r="K513" i="62"/>
  <c r="J513" i="62"/>
  <c r="I513" i="62"/>
  <c r="H513" i="62"/>
  <c r="G513" i="62"/>
  <c r="E513" i="62"/>
  <c r="R512" i="62"/>
  <c r="Q512" i="62"/>
  <c r="N512" i="62"/>
  <c r="M512" i="62"/>
  <c r="L512" i="62"/>
  <c r="K512" i="62"/>
  <c r="J512" i="62"/>
  <c r="I512" i="62"/>
  <c r="H512" i="62"/>
  <c r="G512" i="62"/>
  <c r="E512" i="62"/>
  <c r="J511" i="62"/>
  <c r="I511" i="62"/>
  <c r="H511" i="62"/>
  <c r="G511" i="62"/>
  <c r="E511" i="62"/>
  <c r="R509" i="62"/>
  <c r="Q509" i="62"/>
  <c r="N509" i="62"/>
  <c r="M509" i="62"/>
  <c r="L509" i="62"/>
  <c r="K509" i="62"/>
  <c r="J509" i="62"/>
  <c r="I509" i="62"/>
  <c r="H509" i="62"/>
  <c r="G509" i="62"/>
  <c r="R508" i="62"/>
  <c r="Q508" i="62"/>
  <c r="N508" i="62"/>
  <c r="M508" i="62"/>
  <c r="L508" i="62"/>
  <c r="K508" i="62"/>
  <c r="J508" i="62"/>
  <c r="I508" i="62"/>
  <c r="H508" i="62"/>
  <c r="G508" i="62"/>
  <c r="R507" i="62"/>
  <c r="Q507" i="62"/>
  <c r="N507" i="62"/>
  <c r="M507" i="62"/>
  <c r="L507" i="62"/>
  <c r="K507" i="62"/>
  <c r="J507" i="62"/>
  <c r="I507" i="62"/>
  <c r="H507" i="62"/>
  <c r="G507" i="62"/>
  <c r="R506" i="62"/>
  <c r="Q506" i="62"/>
  <c r="N506" i="62"/>
  <c r="M506" i="62"/>
  <c r="L506" i="62"/>
  <c r="K506" i="62"/>
  <c r="J506" i="62"/>
  <c r="I506" i="62"/>
  <c r="H506" i="62"/>
  <c r="G506" i="62"/>
  <c r="R505" i="62"/>
  <c r="Q505" i="62"/>
  <c r="N505" i="62"/>
  <c r="M505" i="62"/>
  <c r="L505" i="62"/>
  <c r="K505" i="62"/>
  <c r="J505" i="62"/>
  <c r="I505" i="62"/>
  <c r="H505" i="62"/>
  <c r="G505" i="62"/>
  <c r="R504" i="62"/>
  <c r="Q504" i="62"/>
  <c r="N504" i="62"/>
  <c r="M504" i="62"/>
  <c r="L504" i="62"/>
  <c r="K504" i="62"/>
  <c r="J504" i="62"/>
  <c r="I504" i="62"/>
  <c r="H504" i="62"/>
  <c r="G504" i="62"/>
  <c r="R503" i="62"/>
  <c r="Q503" i="62"/>
  <c r="N503" i="62"/>
  <c r="M503" i="62"/>
  <c r="L503" i="62"/>
  <c r="K503" i="62"/>
  <c r="J503" i="62"/>
  <c r="I503" i="62"/>
  <c r="H503" i="62"/>
  <c r="G503" i="62"/>
  <c r="R502" i="62"/>
  <c r="Q502" i="62"/>
  <c r="N502" i="62"/>
  <c r="M502" i="62"/>
  <c r="L502" i="62"/>
  <c r="K502" i="62"/>
  <c r="J502" i="62"/>
  <c r="I502" i="62"/>
  <c r="H502" i="62"/>
  <c r="G502" i="62"/>
  <c r="R501" i="62"/>
  <c r="Q501" i="62"/>
  <c r="N501" i="62"/>
  <c r="M501" i="62"/>
  <c r="L501" i="62"/>
  <c r="K501" i="62"/>
  <c r="J501" i="62"/>
  <c r="I501" i="62"/>
  <c r="H501" i="62"/>
  <c r="G501" i="62"/>
  <c r="R500" i="62"/>
  <c r="Q500" i="62"/>
  <c r="N500" i="62"/>
  <c r="M500" i="62"/>
  <c r="L500" i="62"/>
  <c r="K500" i="62"/>
  <c r="J500" i="62"/>
  <c r="I500" i="62"/>
  <c r="H500" i="62"/>
  <c r="G500" i="62"/>
  <c r="R499" i="62"/>
  <c r="Q499" i="62"/>
  <c r="N499" i="62"/>
  <c r="M499" i="62"/>
  <c r="L499" i="62"/>
  <c r="K499" i="62"/>
  <c r="J499" i="62"/>
  <c r="I499" i="62"/>
  <c r="H499" i="62"/>
  <c r="G499" i="62"/>
  <c r="R498" i="62"/>
  <c r="Q498" i="62"/>
  <c r="N498" i="62"/>
  <c r="M498" i="62"/>
  <c r="L498" i="62"/>
  <c r="K498" i="62"/>
  <c r="J498" i="62"/>
  <c r="I498" i="62"/>
  <c r="H498" i="62"/>
  <c r="G498" i="62"/>
  <c r="R497" i="62"/>
  <c r="Q497" i="62"/>
  <c r="N497" i="62"/>
  <c r="M497" i="62"/>
  <c r="L497" i="62"/>
  <c r="K497" i="62"/>
  <c r="J497" i="62"/>
  <c r="I497" i="62"/>
  <c r="H497" i="62"/>
  <c r="G497" i="62"/>
  <c r="R496" i="62"/>
  <c r="Q496" i="62"/>
  <c r="N496" i="62"/>
  <c r="M496" i="62"/>
  <c r="L496" i="62"/>
  <c r="K496" i="62"/>
  <c r="J496" i="62"/>
  <c r="I496" i="62"/>
  <c r="H496" i="62"/>
  <c r="G496" i="62"/>
  <c r="J494" i="62"/>
  <c r="I494" i="62"/>
  <c r="H494" i="62"/>
  <c r="E494" i="62"/>
  <c r="J493" i="62"/>
  <c r="I493" i="62"/>
  <c r="H493" i="62"/>
  <c r="E493" i="62"/>
  <c r="J492" i="62"/>
  <c r="I492" i="62"/>
  <c r="H492" i="62"/>
  <c r="E492" i="62"/>
  <c r="J491" i="62"/>
  <c r="I491" i="62"/>
  <c r="H491" i="62"/>
  <c r="E491" i="62"/>
  <c r="J489" i="62"/>
  <c r="I489" i="62"/>
  <c r="H489" i="62"/>
  <c r="E489" i="62"/>
  <c r="J488" i="62"/>
  <c r="I488" i="62"/>
  <c r="H488" i="62"/>
  <c r="E488" i="62"/>
  <c r="J487" i="62"/>
  <c r="I487" i="62"/>
  <c r="H487" i="62"/>
  <c r="E487" i="62"/>
  <c r="J486" i="62"/>
  <c r="I486" i="62"/>
  <c r="H486" i="62"/>
  <c r="E486" i="62"/>
  <c r="J485" i="62"/>
  <c r="I485" i="62"/>
  <c r="H485" i="62"/>
  <c r="E485" i="62"/>
  <c r="R483" i="62"/>
  <c r="Q483" i="62"/>
  <c r="N483" i="62"/>
  <c r="M483" i="62"/>
  <c r="L483" i="62"/>
  <c r="K483" i="62"/>
  <c r="J483" i="62"/>
  <c r="I483" i="62"/>
  <c r="H483" i="62"/>
  <c r="G483" i="62"/>
  <c r="R482" i="62"/>
  <c r="Q482" i="62"/>
  <c r="N482" i="62"/>
  <c r="M482" i="62"/>
  <c r="L482" i="62"/>
  <c r="K482" i="62"/>
  <c r="J482" i="62"/>
  <c r="I482" i="62"/>
  <c r="H482" i="62"/>
  <c r="G482" i="62"/>
  <c r="R481" i="62"/>
  <c r="Q481" i="62"/>
  <c r="N481" i="62"/>
  <c r="M481" i="62"/>
  <c r="L481" i="62"/>
  <c r="K481" i="62"/>
  <c r="J481" i="62"/>
  <c r="I481" i="62"/>
  <c r="H481" i="62"/>
  <c r="G481" i="62"/>
  <c r="R480" i="62"/>
  <c r="Q480" i="62"/>
  <c r="N480" i="62"/>
  <c r="M480" i="62"/>
  <c r="L480" i="62"/>
  <c r="K480" i="62"/>
  <c r="J480" i="62"/>
  <c r="I480" i="62"/>
  <c r="H480" i="62"/>
  <c r="G480" i="62"/>
  <c r="R479" i="62"/>
  <c r="Q479" i="62"/>
  <c r="N479" i="62"/>
  <c r="M479" i="62"/>
  <c r="L479" i="62"/>
  <c r="K479" i="62"/>
  <c r="J479" i="62"/>
  <c r="I479" i="62"/>
  <c r="H479" i="62"/>
  <c r="G479" i="62"/>
  <c r="R478" i="62"/>
  <c r="Q478" i="62"/>
  <c r="N478" i="62"/>
  <c r="M478" i="62"/>
  <c r="L478" i="62"/>
  <c r="K478" i="62"/>
  <c r="J478" i="62"/>
  <c r="I478" i="62"/>
  <c r="H478" i="62"/>
  <c r="G478" i="62"/>
  <c r="R477" i="62"/>
  <c r="Q477" i="62"/>
  <c r="N477" i="62"/>
  <c r="M477" i="62"/>
  <c r="L477" i="62"/>
  <c r="K477" i="62"/>
  <c r="J477" i="62"/>
  <c r="I477" i="62"/>
  <c r="H477" i="62"/>
  <c r="G477" i="62"/>
  <c r="R476" i="62"/>
  <c r="Q476" i="62"/>
  <c r="N476" i="62"/>
  <c r="M476" i="62"/>
  <c r="L476" i="62"/>
  <c r="K476" i="62"/>
  <c r="J476" i="62"/>
  <c r="I476" i="62"/>
  <c r="H476" i="62"/>
  <c r="G476" i="62"/>
  <c r="R475" i="62"/>
  <c r="Q475" i="62"/>
  <c r="N475" i="62"/>
  <c r="M475" i="62"/>
  <c r="L475" i="62"/>
  <c r="K475" i="62"/>
  <c r="J475" i="62"/>
  <c r="I475" i="62"/>
  <c r="H475" i="62"/>
  <c r="G475" i="62"/>
  <c r="R474" i="62"/>
  <c r="Q474" i="62"/>
  <c r="N474" i="62"/>
  <c r="M474" i="62"/>
  <c r="L474" i="62"/>
  <c r="K474" i="62"/>
  <c r="J474" i="62"/>
  <c r="I474" i="62"/>
  <c r="H474" i="62"/>
  <c r="G474" i="62"/>
  <c r="R473" i="62"/>
  <c r="Q473" i="62"/>
  <c r="N473" i="62"/>
  <c r="M473" i="62"/>
  <c r="L473" i="62"/>
  <c r="K473" i="62"/>
  <c r="J473" i="62"/>
  <c r="I473" i="62"/>
  <c r="H473" i="62"/>
  <c r="G473" i="62"/>
  <c r="R472" i="62"/>
  <c r="Q472" i="62"/>
  <c r="N472" i="62"/>
  <c r="M472" i="62"/>
  <c r="L472" i="62"/>
  <c r="K472" i="62"/>
  <c r="J472" i="62"/>
  <c r="I472" i="62"/>
  <c r="H472" i="62"/>
  <c r="G472" i="62"/>
  <c r="R471" i="62"/>
  <c r="Q471" i="62"/>
  <c r="N471" i="62"/>
  <c r="M471" i="62"/>
  <c r="L471" i="62"/>
  <c r="K471" i="62"/>
  <c r="J471" i="62"/>
  <c r="I471" i="62"/>
  <c r="H471" i="62"/>
  <c r="G471" i="62"/>
  <c r="R470" i="62"/>
  <c r="Q470" i="62"/>
  <c r="N470" i="62"/>
  <c r="M470" i="62"/>
  <c r="L470" i="62"/>
  <c r="K470" i="62"/>
  <c r="J470" i="62"/>
  <c r="I470" i="62"/>
  <c r="H470" i="62"/>
  <c r="G470" i="62"/>
  <c r="J468" i="62"/>
  <c r="I468" i="62"/>
  <c r="H468" i="62"/>
  <c r="E468" i="62"/>
  <c r="J467" i="62"/>
  <c r="I467" i="62"/>
  <c r="H467" i="62"/>
  <c r="E467" i="62"/>
  <c r="J466" i="62"/>
  <c r="I466" i="62"/>
  <c r="H466" i="62"/>
  <c r="E466" i="62"/>
  <c r="J465" i="62"/>
  <c r="I465" i="62"/>
  <c r="H465" i="62"/>
  <c r="E465" i="62"/>
  <c r="J463" i="62"/>
  <c r="I463" i="62"/>
  <c r="H463" i="62"/>
  <c r="E463" i="62"/>
  <c r="J462" i="62"/>
  <c r="I462" i="62"/>
  <c r="H462" i="62"/>
  <c r="E462" i="62"/>
  <c r="J461" i="62"/>
  <c r="I461" i="62"/>
  <c r="H461" i="62"/>
  <c r="E461" i="62"/>
  <c r="J460" i="62"/>
  <c r="I460" i="62"/>
  <c r="H460" i="62"/>
  <c r="E460" i="62"/>
  <c r="J459" i="62"/>
  <c r="I459" i="62"/>
  <c r="H459" i="62"/>
  <c r="E459" i="62"/>
  <c r="R457" i="62"/>
  <c r="Q457" i="62"/>
  <c r="N457" i="62"/>
  <c r="M457" i="62"/>
  <c r="L457" i="62"/>
  <c r="K457" i="62"/>
  <c r="J457" i="62"/>
  <c r="I457" i="62"/>
  <c r="H457" i="62"/>
  <c r="G457" i="62"/>
  <c r="R456" i="62"/>
  <c r="Q456" i="62"/>
  <c r="N456" i="62"/>
  <c r="M456" i="62"/>
  <c r="L456" i="62"/>
  <c r="K456" i="62"/>
  <c r="J456" i="62"/>
  <c r="I456" i="62"/>
  <c r="H456" i="62"/>
  <c r="G456" i="62"/>
  <c r="R455" i="62"/>
  <c r="Q455" i="62"/>
  <c r="N455" i="62"/>
  <c r="M455" i="62"/>
  <c r="L455" i="62"/>
  <c r="K455" i="62"/>
  <c r="J455" i="62"/>
  <c r="I455" i="62"/>
  <c r="H455" i="62"/>
  <c r="G455" i="62"/>
  <c r="R454" i="62"/>
  <c r="Q454" i="62"/>
  <c r="N454" i="62"/>
  <c r="M454" i="62"/>
  <c r="L454" i="62"/>
  <c r="K454" i="62"/>
  <c r="J454" i="62"/>
  <c r="I454" i="62"/>
  <c r="H454" i="62"/>
  <c r="G454" i="62"/>
  <c r="R453" i="62"/>
  <c r="Q453" i="62"/>
  <c r="N453" i="62"/>
  <c r="M453" i="62"/>
  <c r="L453" i="62"/>
  <c r="K453" i="62"/>
  <c r="J453" i="62"/>
  <c r="I453" i="62"/>
  <c r="H453" i="62"/>
  <c r="G453" i="62"/>
  <c r="R452" i="62"/>
  <c r="Q452" i="62"/>
  <c r="N452" i="62"/>
  <c r="M452" i="62"/>
  <c r="L452" i="62"/>
  <c r="K452" i="62"/>
  <c r="J452" i="62"/>
  <c r="I452" i="62"/>
  <c r="H452" i="62"/>
  <c r="G452" i="62"/>
  <c r="R451" i="62"/>
  <c r="Q451" i="62"/>
  <c r="N451" i="62"/>
  <c r="M451" i="62"/>
  <c r="L451" i="62"/>
  <c r="K451" i="62"/>
  <c r="J451" i="62"/>
  <c r="I451" i="62"/>
  <c r="H451" i="62"/>
  <c r="G451" i="62"/>
  <c r="R450" i="62"/>
  <c r="Q450" i="62"/>
  <c r="N450" i="62"/>
  <c r="M450" i="62"/>
  <c r="L450" i="62"/>
  <c r="K450" i="62"/>
  <c r="J450" i="62"/>
  <c r="I450" i="62"/>
  <c r="H450" i="62"/>
  <c r="G450" i="62"/>
  <c r="R449" i="62"/>
  <c r="Q449" i="62"/>
  <c r="N449" i="62"/>
  <c r="M449" i="62"/>
  <c r="L449" i="62"/>
  <c r="K449" i="62"/>
  <c r="J449" i="62"/>
  <c r="I449" i="62"/>
  <c r="H449" i="62"/>
  <c r="G449" i="62"/>
  <c r="R448" i="62"/>
  <c r="Q448" i="62"/>
  <c r="N448" i="62"/>
  <c r="M448" i="62"/>
  <c r="L448" i="62"/>
  <c r="K448" i="62"/>
  <c r="J448" i="62"/>
  <c r="I448" i="62"/>
  <c r="H448" i="62"/>
  <c r="G448" i="62"/>
  <c r="R447" i="62"/>
  <c r="Q447" i="62"/>
  <c r="N447" i="62"/>
  <c r="M447" i="62"/>
  <c r="L447" i="62"/>
  <c r="K447" i="62"/>
  <c r="J447" i="62"/>
  <c r="I447" i="62"/>
  <c r="H447" i="62"/>
  <c r="G447" i="62"/>
  <c r="R446" i="62"/>
  <c r="Q446" i="62"/>
  <c r="N446" i="62"/>
  <c r="M446" i="62"/>
  <c r="L446" i="62"/>
  <c r="K446" i="62"/>
  <c r="J446" i="62"/>
  <c r="I446" i="62"/>
  <c r="H446" i="62"/>
  <c r="G446" i="62"/>
  <c r="R445" i="62"/>
  <c r="Q445" i="62"/>
  <c r="N445" i="62"/>
  <c r="M445" i="62"/>
  <c r="L445" i="62"/>
  <c r="K445" i="62"/>
  <c r="J445" i="62"/>
  <c r="I445" i="62"/>
  <c r="H445" i="62"/>
  <c r="G445" i="62"/>
  <c r="R444" i="62"/>
  <c r="Q444" i="62"/>
  <c r="N444" i="62"/>
  <c r="M444" i="62"/>
  <c r="L444" i="62"/>
  <c r="K444" i="62"/>
  <c r="J444" i="62"/>
  <c r="I444" i="62"/>
  <c r="H444" i="62"/>
  <c r="G444" i="62"/>
  <c r="N442" i="62"/>
  <c r="M442" i="62"/>
  <c r="L442" i="62"/>
  <c r="K442" i="62"/>
  <c r="J442" i="62"/>
  <c r="I442" i="62"/>
  <c r="H442" i="62"/>
  <c r="E442" i="62"/>
  <c r="N441" i="62"/>
  <c r="M441" i="62"/>
  <c r="L441" i="62"/>
  <c r="K441" i="62"/>
  <c r="J441" i="62"/>
  <c r="I441" i="62"/>
  <c r="H441" i="62"/>
  <c r="E441" i="62"/>
  <c r="N440" i="62"/>
  <c r="M440" i="62"/>
  <c r="L440" i="62"/>
  <c r="K440" i="62"/>
  <c r="J440" i="62"/>
  <c r="I440" i="62"/>
  <c r="H440" i="62"/>
  <c r="E440" i="62"/>
  <c r="J439" i="62"/>
  <c r="I439" i="62"/>
  <c r="H439" i="62"/>
  <c r="E439" i="62"/>
  <c r="N437" i="62"/>
  <c r="M437" i="62"/>
  <c r="L437" i="62"/>
  <c r="K437" i="62"/>
  <c r="J437" i="62"/>
  <c r="I437" i="62"/>
  <c r="H437" i="62"/>
  <c r="E437" i="62"/>
  <c r="N436" i="62"/>
  <c r="M436" i="62"/>
  <c r="L436" i="62"/>
  <c r="K436" i="62"/>
  <c r="J436" i="62"/>
  <c r="I436" i="62"/>
  <c r="H436" i="62"/>
  <c r="E436" i="62"/>
  <c r="N435" i="62"/>
  <c r="M435" i="62"/>
  <c r="L435" i="62"/>
  <c r="K435" i="62"/>
  <c r="J435" i="62"/>
  <c r="I435" i="62"/>
  <c r="H435" i="62"/>
  <c r="E435" i="62"/>
  <c r="N434" i="62"/>
  <c r="M434" i="62"/>
  <c r="L434" i="62"/>
  <c r="K434" i="62"/>
  <c r="J434" i="62"/>
  <c r="I434" i="62"/>
  <c r="H434" i="62"/>
  <c r="E434" i="62"/>
  <c r="J433" i="62"/>
  <c r="I433" i="62"/>
  <c r="H433" i="62"/>
  <c r="E433" i="62"/>
  <c r="R431" i="62"/>
  <c r="Q431" i="62"/>
  <c r="N431" i="62"/>
  <c r="M431" i="62"/>
  <c r="L431" i="62"/>
  <c r="K431" i="62"/>
  <c r="J431" i="62"/>
  <c r="I431" i="62"/>
  <c r="H431" i="62"/>
  <c r="G431" i="62"/>
  <c r="R430" i="62"/>
  <c r="Q430" i="62"/>
  <c r="N430" i="62"/>
  <c r="M430" i="62"/>
  <c r="L430" i="62"/>
  <c r="K430" i="62"/>
  <c r="J430" i="62"/>
  <c r="I430" i="62"/>
  <c r="H430" i="62"/>
  <c r="G430" i="62"/>
  <c r="R429" i="62"/>
  <c r="Q429" i="62"/>
  <c r="N429" i="62"/>
  <c r="M429" i="62"/>
  <c r="L429" i="62"/>
  <c r="K429" i="62"/>
  <c r="J429" i="62"/>
  <c r="I429" i="62"/>
  <c r="H429" i="62"/>
  <c r="G429" i="62"/>
  <c r="R428" i="62"/>
  <c r="Q428" i="62"/>
  <c r="N428" i="62"/>
  <c r="M428" i="62"/>
  <c r="L428" i="62"/>
  <c r="K428" i="62"/>
  <c r="J428" i="62"/>
  <c r="I428" i="62"/>
  <c r="H428" i="62"/>
  <c r="G428" i="62"/>
  <c r="R427" i="62"/>
  <c r="Q427" i="62"/>
  <c r="N427" i="62"/>
  <c r="M427" i="62"/>
  <c r="L427" i="62"/>
  <c r="K427" i="62"/>
  <c r="J427" i="62"/>
  <c r="I427" i="62"/>
  <c r="H427" i="62"/>
  <c r="G427" i="62"/>
  <c r="R426" i="62"/>
  <c r="Q426" i="62"/>
  <c r="N426" i="62"/>
  <c r="M426" i="62"/>
  <c r="L426" i="62"/>
  <c r="K426" i="62"/>
  <c r="J426" i="62"/>
  <c r="I426" i="62"/>
  <c r="H426" i="62"/>
  <c r="G426" i="62"/>
  <c r="R425" i="62"/>
  <c r="Q425" i="62"/>
  <c r="N425" i="62"/>
  <c r="M425" i="62"/>
  <c r="L425" i="62"/>
  <c r="K425" i="62"/>
  <c r="J425" i="62"/>
  <c r="I425" i="62"/>
  <c r="H425" i="62"/>
  <c r="G425" i="62"/>
  <c r="R424" i="62"/>
  <c r="Q424" i="62"/>
  <c r="N424" i="62"/>
  <c r="M424" i="62"/>
  <c r="L424" i="62"/>
  <c r="K424" i="62"/>
  <c r="J424" i="62"/>
  <c r="I424" i="62"/>
  <c r="H424" i="62"/>
  <c r="G424" i="62"/>
  <c r="R423" i="62"/>
  <c r="Q423" i="62"/>
  <c r="N423" i="62"/>
  <c r="M423" i="62"/>
  <c r="L423" i="62"/>
  <c r="K423" i="62"/>
  <c r="J423" i="62"/>
  <c r="I423" i="62"/>
  <c r="H423" i="62"/>
  <c r="G423" i="62"/>
  <c r="R422" i="62"/>
  <c r="Q422" i="62"/>
  <c r="N422" i="62"/>
  <c r="M422" i="62"/>
  <c r="L422" i="62"/>
  <c r="K422" i="62"/>
  <c r="J422" i="62"/>
  <c r="I422" i="62"/>
  <c r="H422" i="62"/>
  <c r="G422" i="62"/>
  <c r="R421" i="62"/>
  <c r="Q421" i="62"/>
  <c r="N421" i="62"/>
  <c r="M421" i="62"/>
  <c r="L421" i="62"/>
  <c r="K421" i="62"/>
  <c r="J421" i="62"/>
  <c r="I421" i="62"/>
  <c r="H421" i="62"/>
  <c r="G421" i="62"/>
  <c r="R420" i="62"/>
  <c r="Q420" i="62"/>
  <c r="N420" i="62"/>
  <c r="M420" i="62"/>
  <c r="L420" i="62"/>
  <c r="K420" i="62"/>
  <c r="J420" i="62"/>
  <c r="I420" i="62"/>
  <c r="H420" i="62"/>
  <c r="G420" i="62"/>
  <c r="R419" i="62"/>
  <c r="Q419" i="62"/>
  <c r="N419" i="62"/>
  <c r="M419" i="62"/>
  <c r="L419" i="62"/>
  <c r="K419" i="62"/>
  <c r="J419" i="62"/>
  <c r="I419" i="62"/>
  <c r="H419" i="62"/>
  <c r="G419" i="62"/>
  <c r="R418" i="62"/>
  <c r="Q418" i="62"/>
  <c r="N418" i="62"/>
  <c r="M418" i="62"/>
  <c r="L418" i="62"/>
  <c r="K418" i="62"/>
  <c r="J418" i="62"/>
  <c r="I418" i="62"/>
  <c r="H418" i="62"/>
  <c r="G418" i="62"/>
  <c r="N416" i="62"/>
  <c r="M416" i="62"/>
  <c r="L416" i="62"/>
  <c r="K416" i="62"/>
  <c r="J416" i="62"/>
  <c r="I416" i="62"/>
  <c r="H416" i="62"/>
  <c r="E416" i="62"/>
  <c r="N415" i="62"/>
  <c r="M415" i="62"/>
  <c r="L415" i="62"/>
  <c r="K415" i="62"/>
  <c r="J415" i="62"/>
  <c r="I415" i="62"/>
  <c r="H415" i="62"/>
  <c r="E415" i="62"/>
  <c r="N414" i="62"/>
  <c r="M414" i="62"/>
  <c r="L414" i="62"/>
  <c r="K414" i="62"/>
  <c r="J414" i="62"/>
  <c r="I414" i="62"/>
  <c r="H414" i="62"/>
  <c r="E414" i="62"/>
  <c r="J413" i="62"/>
  <c r="I413" i="62"/>
  <c r="H413" i="62"/>
  <c r="E413" i="62"/>
  <c r="N411" i="62"/>
  <c r="M411" i="62"/>
  <c r="L411" i="62"/>
  <c r="K411" i="62"/>
  <c r="J411" i="62"/>
  <c r="I411" i="62"/>
  <c r="H411" i="62"/>
  <c r="E411" i="62"/>
  <c r="N410" i="62"/>
  <c r="M410" i="62"/>
  <c r="L410" i="62"/>
  <c r="K410" i="62"/>
  <c r="J410" i="62"/>
  <c r="I410" i="62"/>
  <c r="H410" i="62"/>
  <c r="E410" i="62"/>
  <c r="N409" i="62"/>
  <c r="M409" i="62"/>
  <c r="L409" i="62"/>
  <c r="K409" i="62"/>
  <c r="J409" i="62"/>
  <c r="I409" i="62"/>
  <c r="H409" i="62"/>
  <c r="E409" i="62"/>
  <c r="N408" i="62"/>
  <c r="M408" i="62"/>
  <c r="L408" i="62"/>
  <c r="K408" i="62"/>
  <c r="J408" i="62"/>
  <c r="I408" i="62"/>
  <c r="H408" i="62"/>
  <c r="E408" i="62"/>
  <c r="J407" i="62"/>
  <c r="I407" i="62"/>
  <c r="H407" i="62"/>
  <c r="E407" i="62"/>
  <c r="R405" i="62"/>
  <c r="Q405" i="62"/>
  <c r="N405" i="62"/>
  <c r="M405" i="62"/>
  <c r="L405" i="62"/>
  <c r="K405" i="62"/>
  <c r="J405" i="62"/>
  <c r="I405" i="62"/>
  <c r="H405" i="62"/>
  <c r="G405" i="62"/>
  <c r="R404" i="62"/>
  <c r="Q404" i="62"/>
  <c r="N404" i="62"/>
  <c r="M404" i="62"/>
  <c r="L404" i="62"/>
  <c r="K404" i="62"/>
  <c r="J404" i="62"/>
  <c r="I404" i="62"/>
  <c r="H404" i="62"/>
  <c r="G404" i="62"/>
  <c r="R403" i="62"/>
  <c r="Q403" i="62"/>
  <c r="N403" i="62"/>
  <c r="M403" i="62"/>
  <c r="L403" i="62"/>
  <c r="K403" i="62"/>
  <c r="J403" i="62"/>
  <c r="I403" i="62"/>
  <c r="H403" i="62"/>
  <c r="G403" i="62"/>
  <c r="R402" i="62"/>
  <c r="Q402" i="62"/>
  <c r="N402" i="62"/>
  <c r="M402" i="62"/>
  <c r="L402" i="62"/>
  <c r="K402" i="62"/>
  <c r="J402" i="62"/>
  <c r="I402" i="62"/>
  <c r="H402" i="62"/>
  <c r="G402" i="62"/>
  <c r="R401" i="62"/>
  <c r="Q401" i="62"/>
  <c r="N401" i="62"/>
  <c r="M401" i="62"/>
  <c r="L401" i="62"/>
  <c r="K401" i="62"/>
  <c r="J401" i="62"/>
  <c r="I401" i="62"/>
  <c r="H401" i="62"/>
  <c r="G401" i="62"/>
  <c r="R400" i="62"/>
  <c r="Q400" i="62"/>
  <c r="N400" i="62"/>
  <c r="M400" i="62"/>
  <c r="L400" i="62"/>
  <c r="K400" i="62"/>
  <c r="J400" i="62"/>
  <c r="I400" i="62"/>
  <c r="H400" i="62"/>
  <c r="G400" i="62"/>
  <c r="R399" i="62"/>
  <c r="Q399" i="62"/>
  <c r="N399" i="62"/>
  <c r="M399" i="62"/>
  <c r="L399" i="62"/>
  <c r="K399" i="62"/>
  <c r="J399" i="62"/>
  <c r="I399" i="62"/>
  <c r="H399" i="62"/>
  <c r="G399" i="62"/>
  <c r="R398" i="62"/>
  <c r="Q398" i="62"/>
  <c r="N398" i="62"/>
  <c r="M398" i="62"/>
  <c r="L398" i="62"/>
  <c r="K398" i="62"/>
  <c r="J398" i="62"/>
  <c r="I398" i="62"/>
  <c r="H398" i="62"/>
  <c r="G398" i="62"/>
  <c r="R397" i="62"/>
  <c r="Q397" i="62"/>
  <c r="N397" i="62"/>
  <c r="M397" i="62"/>
  <c r="L397" i="62"/>
  <c r="K397" i="62"/>
  <c r="J397" i="62"/>
  <c r="I397" i="62"/>
  <c r="H397" i="62"/>
  <c r="G397" i="62"/>
  <c r="R396" i="62"/>
  <c r="Q396" i="62"/>
  <c r="N396" i="62"/>
  <c r="M396" i="62"/>
  <c r="L396" i="62"/>
  <c r="K396" i="62"/>
  <c r="J396" i="62"/>
  <c r="I396" i="62"/>
  <c r="H396" i="62"/>
  <c r="G396" i="62"/>
  <c r="R395" i="62"/>
  <c r="Q395" i="62"/>
  <c r="N395" i="62"/>
  <c r="M395" i="62"/>
  <c r="L395" i="62"/>
  <c r="K395" i="62"/>
  <c r="J395" i="62"/>
  <c r="I395" i="62"/>
  <c r="H395" i="62"/>
  <c r="G395" i="62"/>
  <c r="R394" i="62"/>
  <c r="Q394" i="62"/>
  <c r="N394" i="62"/>
  <c r="M394" i="62"/>
  <c r="L394" i="62"/>
  <c r="K394" i="62"/>
  <c r="J394" i="62"/>
  <c r="I394" i="62"/>
  <c r="H394" i="62"/>
  <c r="G394" i="62"/>
  <c r="R393" i="62"/>
  <c r="Q393" i="62"/>
  <c r="N393" i="62"/>
  <c r="M393" i="62"/>
  <c r="L393" i="62"/>
  <c r="K393" i="62"/>
  <c r="J393" i="62"/>
  <c r="I393" i="62"/>
  <c r="H393" i="62"/>
  <c r="G393" i="62"/>
  <c r="R392" i="62"/>
  <c r="Q392" i="62"/>
  <c r="N392" i="62"/>
  <c r="M392" i="62"/>
  <c r="L392" i="62"/>
  <c r="K392" i="62"/>
  <c r="J392" i="62"/>
  <c r="I392" i="62"/>
  <c r="H392" i="62"/>
  <c r="G392" i="62"/>
  <c r="R390" i="62"/>
  <c r="Q390" i="62"/>
  <c r="N390" i="62"/>
  <c r="M390" i="62"/>
  <c r="L390" i="62"/>
  <c r="K390" i="62"/>
  <c r="J390" i="62"/>
  <c r="I390" i="62"/>
  <c r="H390" i="62"/>
  <c r="G390" i="62"/>
  <c r="E390" i="62"/>
  <c r="R389" i="62"/>
  <c r="Q389" i="62"/>
  <c r="N389" i="62"/>
  <c r="M389" i="62"/>
  <c r="L389" i="62"/>
  <c r="K389" i="62"/>
  <c r="J389" i="62"/>
  <c r="I389" i="62"/>
  <c r="H389" i="62"/>
  <c r="G389" i="62"/>
  <c r="E389" i="62"/>
  <c r="R388" i="62"/>
  <c r="Q388" i="62"/>
  <c r="N388" i="62"/>
  <c r="M388" i="62"/>
  <c r="L388" i="62"/>
  <c r="K388" i="62"/>
  <c r="J388" i="62"/>
  <c r="I388" i="62"/>
  <c r="H388" i="62"/>
  <c r="G388" i="62"/>
  <c r="E388" i="62"/>
  <c r="J387" i="62"/>
  <c r="I387" i="62"/>
  <c r="H387" i="62"/>
  <c r="G387" i="62"/>
  <c r="E387" i="62"/>
  <c r="R385" i="62"/>
  <c r="Q385" i="62"/>
  <c r="N385" i="62"/>
  <c r="M385" i="62"/>
  <c r="L385" i="62"/>
  <c r="K385" i="62"/>
  <c r="J385" i="62"/>
  <c r="I385" i="62"/>
  <c r="H385" i="62"/>
  <c r="G385" i="62"/>
  <c r="E385" i="62"/>
  <c r="R384" i="62"/>
  <c r="Q384" i="62"/>
  <c r="N384" i="62"/>
  <c r="M384" i="62"/>
  <c r="L384" i="62"/>
  <c r="K384" i="62"/>
  <c r="J384" i="62"/>
  <c r="I384" i="62"/>
  <c r="H384" i="62"/>
  <c r="G384" i="62"/>
  <c r="E384" i="62"/>
  <c r="R383" i="62"/>
  <c r="Q383" i="62"/>
  <c r="N383" i="62"/>
  <c r="M383" i="62"/>
  <c r="L383" i="62"/>
  <c r="K383" i="62"/>
  <c r="J383" i="62"/>
  <c r="I383" i="62"/>
  <c r="H383" i="62"/>
  <c r="G383" i="62"/>
  <c r="E383" i="62"/>
  <c r="R382" i="62"/>
  <c r="Q382" i="62"/>
  <c r="N382" i="62"/>
  <c r="M382" i="62"/>
  <c r="L382" i="62"/>
  <c r="K382" i="62"/>
  <c r="J382" i="62"/>
  <c r="I382" i="62"/>
  <c r="H382" i="62"/>
  <c r="G382" i="62"/>
  <c r="E382" i="62"/>
  <c r="J381" i="62"/>
  <c r="I381" i="62"/>
  <c r="H381" i="62"/>
  <c r="G381" i="62"/>
  <c r="E381" i="62"/>
  <c r="R379" i="62"/>
  <c r="Q379" i="62"/>
  <c r="N379" i="62"/>
  <c r="M379" i="62"/>
  <c r="L379" i="62"/>
  <c r="K379" i="62"/>
  <c r="J379" i="62"/>
  <c r="I379" i="62"/>
  <c r="H379" i="62"/>
  <c r="G379" i="62"/>
  <c r="R378" i="62"/>
  <c r="Q378" i="62"/>
  <c r="N378" i="62"/>
  <c r="M378" i="62"/>
  <c r="L378" i="62"/>
  <c r="K378" i="62"/>
  <c r="J378" i="62"/>
  <c r="I378" i="62"/>
  <c r="H378" i="62"/>
  <c r="G378" i="62"/>
  <c r="R377" i="62"/>
  <c r="Q377" i="62"/>
  <c r="N377" i="62"/>
  <c r="M377" i="62"/>
  <c r="L377" i="62"/>
  <c r="K377" i="62"/>
  <c r="J377" i="62"/>
  <c r="I377" i="62"/>
  <c r="H377" i="62"/>
  <c r="G377" i="62"/>
  <c r="R376" i="62"/>
  <c r="Q376" i="62"/>
  <c r="N376" i="62"/>
  <c r="M376" i="62"/>
  <c r="L376" i="62"/>
  <c r="K376" i="62"/>
  <c r="J376" i="62"/>
  <c r="I376" i="62"/>
  <c r="H376" i="62"/>
  <c r="G376" i="62"/>
  <c r="R375" i="62"/>
  <c r="Q375" i="62"/>
  <c r="N375" i="62"/>
  <c r="M375" i="62"/>
  <c r="L375" i="62"/>
  <c r="K375" i="62"/>
  <c r="J375" i="62"/>
  <c r="I375" i="62"/>
  <c r="H375" i="62"/>
  <c r="G375" i="62"/>
  <c r="R374" i="62"/>
  <c r="Q374" i="62"/>
  <c r="N374" i="62"/>
  <c r="M374" i="62"/>
  <c r="L374" i="62"/>
  <c r="K374" i="62"/>
  <c r="J374" i="62"/>
  <c r="I374" i="62"/>
  <c r="H374" i="62"/>
  <c r="G374" i="62"/>
  <c r="R373" i="62"/>
  <c r="Q373" i="62"/>
  <c r="N373" i="62"/>
  <c r="M373" i="62"/>
  <c r="L373" i="62"/>
  <c r="K373" i="62"/>
  <c r="J373" i="62"/>
  <c r="I373" i="62"/>
  <c r="H373" i="62"/>
  <c r="G373" i="62"/>
  <c r="R372" i="62"/>
  <c r="Q372" i="62"/>
  <c r="N372" i="62"/>
  <c r="M372" i="62"/>
  <c r="L372" i="62"/>
  <c r="K372" i="62"/>
  <c r="J372" i="62"/>
  <c r="I372" i="62"/>
  <c r="H372" i="62"/>
  <c r="G372" i="62"/>
  <c r="R371" i="62"/>
  <c r="Q371" i="62"/>
  <c r="N371" i="62"/>
  <c r="M371" i="62"/>
  <c r="L371" i="62"/>
  <c r="K371" i="62"/>
  <c r="J371" i="62"/>
  <c r="I371" i="62"/>
  <c r="H371" i="62"/>
  <c r="G371" i="62"/>
  <c r="R370" i="62"/>
  <c r="Q370" i="62"/>
  <c r="N370" i="62"/>
  <c r="M370" i="62"/>
  <c r="L370" i="62"/>
  <c r="K370" i="62"/>
  <c r="J370" i="62"/>
  <c r="I370" i="62"/>
  <c r="H370" i="62"/>
  <c r="G370" i="62"/>
  <c r="R369" i="62"/>
  <c r="Q369" i="62"/>
  <c r="N369" i="62"/>
  <c r="M369" i="62"/>
  <c r="L369" i="62"/>
  <c r="K369" i="62"/>
  <c r="J369" i="62"/>
  <c r="I369" i="62"/>
  <c r="H369" i="62"/>
  <c r="G369" i="62"/>
  <c r="R368" i="62"/>
  <c r="Q368" i="62"/>
  <c r="N368" i="62"/>
  <c r="M368" i="62"/>
  <c r="L368" i="62"/>
  <c r="K368" i="62"/>
  <c r="J368" i="62"/>
  <c r="I368" i="62"/>
  <c r="H368" i="62"/>
  <c r="G368" i="62"/>
  <c r="R367" i="62"/>
  <c r="Q367" i="62"/>
  <c r="N367" i="62"/>
  <c r="M367" i="62"/>
  <c r="L367" i="62"/>
  <c r="K367" i="62"/>
  <c r="J367" i="62"/>
  <c r="I367" i="62"/>
  <c r="H367" i="62"/>
  <c r="G367" i="62"/>
  <c r="R366" i="62"/>
  <c r="Q366" i="62"/>
  <c r="N366" i="62"/>
  <c r="M366" i="62"/>
  <c r="L366" i="62"/>
  <c r="K366" i="62"/>
  <c r="J366" i="62"/>
  <c r="I366" i="62"/>
  <c r="H366" i="62"/>
  <c r="G366" i="62"/>
  <c r="J364" i="62"/>
  <c r="I364" i="62"/>
  <c r="H364" i="62"/>
  <c r="E364" i="62"/>
  <c r="J363" i="62"/>
  <c r="I363" i="62"/>
  <c r="H363" i="62"/>
  <c r="E363" i="62"/>
  <c r="J362" i="62"/>
  <c r="I362" i="62"/>
  <c r="H362" i="62"/>
  <c r="E362" i="62"/>
  <c r="J361" i="62"/>
  <c r="I361" i="62"/>
  <c r="H361" i="62"/>
  <c r="E361" i="62"/>
  <c r="J359" i="62"/>
  <c r="I359" i="62"/>
  <c r="H359" i="62"/>
  <c r="E359" i="62"/>
  <c r="J358" i="62"/>
  <c r="I358" i="62"/>
  <c r="H358" i="62"/>
  <c r="E358" i="62"/>
  <c r="J357" i="62"/>
  <c r="I357" i="62"/>
  <c r="H357" i="62"/>
  <c r="E357" i="62"/>
  <c r="J356" i="62"/>
  <c r="I356" i="62"/>
  <c r="H356" i="62"/>
  <c r="E356" i="62"/>
  <c r="J355" i="62"/>
  <c r="I355" i="62"/>
  <c r="H355" i="62"/>
  <c r="E355" i="62"/>
  <c r="R353" i="62"/>
  <c r="Q353" i="62"/>
  <c r="N353" i="62"/>
  <c r="M353" i="62"/>
  <c r="L353" i="62"/>
  <c r="K353" i="62"/>
  <c r="J353" i="62"/>
  <c r="I353" i="62"/>
  <c r="H353" i="62"/>
  <c r="G353" i="62"/>
  <c r="R352" i="62"/>
  <c r="Q352" i="62"/>
  <c r="N352" i="62"/>
  <c r="M352" i="62"/>
  <c r="L352" i="62"/>
  <c r="K352" i="62"/>
  <c r="J352" i="62"/>
  <c r="I352" i="62"/>
  <c r="H352" i="62"/>
  <c r="G352" i="62"/>
  <c r="R351" i="62"/>
  <c r="Q351" i="62"/>
  <c r="N351" i="62"/>
  <c r="M351" i="62"/>
  <c r="L351" i="62"/>
  <c r="K351" i="62"/>
  <c r="J351" i="62"/>
  <c r="I351" i="62"/>
  <c r="H351" i="62"/>
  <c r="G351" i="62"/>
  <c r="R350" i="62"/>
  <c r="Q350" i="62"/>
  <c r="N350" i="62"/>
  <c r="M350" i="62"/>
  <c r="L350" i="62"/>
  <c r="K350" i="62"/>
  <c r="J350" i="62"/>
  <c r="I350" i="62"/>
  <c r="H350" i="62"/>
  <c r="G350" i="62"/>
  <c r="R349" i="62"/>
  <c r="Q349" i="62"/>
  <c r="N349" i="62"/>
  <c r="M349" i="62"/>
  <c r="L349" i="62"/>
  <c r="K349" i="62"/>
  <c r="J349" i="62"/>
  <c r="I349" i="62"/>
  <c r="H349" i="62"/>
  <c r="G349" i="62"/>
  <c r="R348" i="62"/>
  <c r="Q348" i="62"/>
  <c r="N348" i="62"/>
  <c r="M348" i="62"/>
  <c r="L348" i="62"/>
  <c r="K348" i="62"/>
  <c r="J348" i="62"/>
  <c r="I348" i="62"/>
  <c r="H348" i="62"/>
  <c r="G348" i="62"/>
  <c r="R347" i="62"/>
  <c r="Q347" i="62"/>
  <c r="N347" i="62"/>
  <c r="M347" i="62"/>
  <c r="L347" i="62"/>
  <c r="K347" i="62"/>
  <c r="J347" i="62"/>
  <c r="I347" i="62"/>
  <c r="H347" i="62"/>
  <c r="G347" i="62"/>
  <c r="R346" i="62"/>
  <c r="Q346" i="62"/>
  <c r="N346" i="62"/>
  <c r="M346" i="62"/>
  <c r="L346" i="62"/>
  <c r="K346" i="62"/>
  <c r="J346" i="62"/>
  <c r="I346" i="62"/>
  <c r="H346" i="62"/>
  <c r="G346" i="62"/>
  <c r="R345" i="62"/>
  <c r="Q345" i="62"/>
  <c r="N345" i="62"/>
  <c r="M345" i="62"/>
  <c r="L345" i="62"/>
  <c r="K345" i="62"/>
  <c r="J345" i="62"/>
  <c r="I345" i="62"/>
  <c r="H345" i="62"/>
  <c r="G345" i="62"/>
  <c r="R344" i="62"/>
  <c r="Q344" i="62"/>
  <c r="N344" i="62"/>
  <c r="M344" i="62"/>
  <c r="L344" i="62"/>
  <c r="K344" i="62"/>
  <c r="J344" i="62"/>
  <c r="I344" i="62"/>
  <c r="H344" i="62"/>
  <c r="G344" i="62"/>
  <c r="R343" i="62"/>
  <c r="Q343" i="62"/>
  <c r="N343" i="62"/>
  <c r="M343" i="62"/>
  <c r="L343" i="62"/>
  <c r="K343" i="62"/>
  <c r="J343" i="62"/>
  <c r="I343" i="62"/>
  <c r="H343" i="62"/>
  <c r="G343" i="62"/>
  <c r="R342" i="62"/>
  <c r="Q342" i="62"/>
  <c r="N342" i="62"/>
  <c r="M342" i="62"/>
  <c r="L342" i="62"/>
  <c r="K342" i="62"/>
  <c r="J342" i="62"/>
  <c r="I342" i="62"/>
  <c r="H342" i="62"/>
  <c r="G342" i="62"/>
  <c r="R341" i="62"/>
  <c r="Q341" i="62"/>
  <c r="N341" i="62"/>
  <c r="M341" i="62"/>
  <c r="L341" i="62"/>
  <c r="K341" i="62"/>
  <c r="J341" i="62"/>
  <c r="I341" i="62"/>
  <c r="H341" i="62"/>
  <c r="G341" i="62"/>
  <c r="R340" i="62"/>
  <c r="Q340" i="62"/>
  <c r="N340" i="62"/>
  <c r="M340" i="62"/>
  <c r="L340" i="62"/>
  <c r="K340" i="62"/>
  <c r="J340" i="62"/>
  <c r="I340" i="62"/>
  <c r="H340" i="62"/>
  <c r="G340" i="62"/>
  <c r="J338" i="62"/>
  <c r="I338" i="62"/>
  <c r="H338" i="62"/>
  <c r="E338" i="62"/>
  <c r="J337" i="62"/>
  <c r="I337" i="62"/>
  <c r="H337" i="62"/>
  <c r="E337" i="62"/>
  <c r="J336" i="62"/>
  <c r="I336" i="62"/>
  <c r="H336" i="62"/>
  <c r="E336" i="62"/>
  <c r="J335" i="62"/>
  <c r="I335" i="62"/>
  <c r="H335" i="62"/>
  <c r="E335" i="62"/>
  <c r="J333" i="62"/>
  <c r="I333" i="62"/>
  <c r="H333" i="62"/>
  <c r="E333" i="62"/>
  <c r="J332" i="62"/>
  <c r="I332" i="62"/>
  <c r="H332" i="62"/>
  <c r="E332" i="62"/>
  <c r="J331" i="62"/>
  <c r="I331" i="62"/>
  <c r="H331" i="62"/>
  <c r="E331" i="62"/>
  <c r="J330" i="62"/>
  <c r="I330" i="62"/>
  <c r="H330" i="62"/>
  <c r="E330" i="62"/>
  <c r="J329" i="62"/>
  <c r="I329" i="62"/>
  <c r="H329" i="62"/>
  <c r="E329" i="62"/>
  <c r="R327" i="62"/>
  <c r="Q327" i="62"/>
  <c r="N327" i="62"/>
  <c r="M327" i="62"/>
  <c r="L327" i="62"/>
  <c r="K327" i="62"/>
  <c r="J327" i="62"/>
  <c r="I327" i="62"/>
  <c r="H327" i="62"/>
  <c r="G327" i="62"/>
  <c r="R326" i="62"/>
  <c r="Q326" i="62"/>
  <c r="N326" i="62"/>
  <c r="M326" i="62"/>
  <c r="L326" i="62"/>
  <c r="K326" i="62"/>
  <c r="J326" i="62"/>
  <c r="I326" i="62"/>
  <c r="H326" i="62"/>
  <c r="G326" i="62"/>
  <c r="R325" i="62"/>
  <c r="Q325" i="62"/>
  <c r="N325" i="62"/>
  <c r="M325" i="62"/>
  <c r="L325" i="62"/>
  <c r="K325" i="62"/>
  <c r="J325" i="62"/>
  <c r="I325" i="62"/>
  <c r="H325" i="62"/>
  <c r="G325" i="62"/>
  <c r="R324" i="62"/>
  <c r="Q324" i="62"/>
  <c r="N324" i="62"/>
  <c r="M324" i="62"/>
  <c r="L324" i="62"/>
  <c r="K324" i="62"/>
  <c r="J324" i="62"/>
  <c r="I324" i="62"/>
  <c r="H324" i="62"/>
  <c r="G324" i="62"/>
  <c r="R323" i="62"/>
  <c r="Q323" i="62"/>
  <c r="N323" i="62"/>
  <c r="M323" i="62"/>
  <c r="L323" i="62"/>
  <c r="K323" i="62"/>
  <c r="J323" i="62"/>
  <c r="I323" i="62"/>
  <c r="H323" i="62"/>
  <c r="G323" i="62"/>
  <c r="R322" i="62"/>
  <c r="Q322" i="62"/>
  <c r="N322" i="62"/>
  <c r="M322" i="62"/>
  <c r="L322" i="62"/>
  <c r="K322" i="62"/>
  <c r="J322" i="62"/>
  <c r="I322" i="62"/>
  <c r="H322" i="62"/>
  <c r="G322" i="62"/>
  <c r="R321" i="62"/>
  <c r="Q321" i="62"/>
  <c r="N321" i="62"/>
  <c r="M321" i="62"/>
  <c r="L321" i="62"/>
  <c r="K321" i="62"/>
  <c r="J321" i="62"/>
  <c r="I321" i="62"/>
  <c r="H321" i="62"/>
  <c r="G321" i="62"/>
  <c r="R320" i="62"/>
  <c r="Q320" i="62"/>
  <c r="N320" i="62"/>
  <c r="M320" i="62"/>
  <c r="L320" i="62"/>
  <c r="K320" i="62"/>
  <c r="J320" i="62"/>
  <c r="I320" i="62"/>
  <c r="H320" i="62"/>
  <c r="G320" i="62"/>
  <c r="R319" i="62"/>
  <c r="Q319" i="62"/>
  <c r="N319" i="62"/>
  <c r="M319" i="62"/>
  <c r="L319" i="62"/>
  <c r="K319" i="62"/>
  <c r="J319" i="62"/>
  <c r="I319" i="62"/>
  <c r="H319" i="62"/>
  <c r="G319" i="62"/>
  <c r="R318" i="62"/>
  <c r="Q318" i="62"/>
  <c r="N318" i="62"/>
  <c r="M318" i="62"/>
  <c r="L318" i="62"/>
  <c r="K318" i="62"/>
  <c r="J318" i="62"/>
  <c r="I318" i="62"/>
  <c r="H318" i="62"/>
  <c r="G318" i="62"/>
  <c r="R317" i="62"/>
  <c r="Q317" i="62"/>
  <c r="N317" i="62"/>
  <c r="M317" i="62"/>
  <c r="L317" i="62"/>
  <c r="K317" i="62"/>
  <c r="J317" i="62"/>
  <c r="I317" i="62"/>
  <c r="H317" i="62"/>
  <c r="G317" i="62"/>
  <c r="R316" i="62"/>
  <c r="Q316" i="62"/>
  <c r="N316" i="62"/>
  <c r="M316" i="62"/>
  <c r="L316" i="62"/>
  <c r="K316" i="62"/>
  <c r="J316" i="62"/>
  <c r="I316" i="62"/>
  <c r="H316" i="62"/>
  <c r="G316" i="62"/>
  <c r="R315" i="62"/>
  <c r="Q315" i="62"/>
  <c r="N315" i="62"/>
  <c r="M315" i="62"/>
  <c r="L315" i="62"/>
  <c r="K315" i="62"/>
  <c r="J315" i="62"/>
  <c r="I315" i="62"/>
  <c r="H315" i="62"/>
  <c r="G315" i="62"/>
  <c r="R314" i="62"/>
  <c r="Q314" i="62"/>
  <c r="N314" i="62"/>
  <c r="M314" i="62"/>
  <c r="L314" i="62"/>
  <c r="K314" i="62"/>
  <c r="J314" i="62"/>
  <c r="I314" i="62"/>
  <c r="H314" i="62"/>
  <c r="G314" i="62"/>
  <c r="R312" i="62"/>
  <c r="Q312" i="62"/>
  <c r="N312" i="62"/>
  <c r="M312" i="62"/>
  <c r="L312" i="62"/>
  <c r="K312" i="62"/>
  <c r="J312" i="62"/>
  <c r="I312" i="62"/>
  <c r="H312" i="62"/>
  <c r="E312" i="62"/>
  <c r="R311" i="62"/>
  <c r="Q311" i="62"/>
  <c r="N311" i="62"/>
  <c r="M311" i="62"/>
  <c r="L311" i="62"/>
  <c r="K311" i="62"/>
  <c r="J311" i="62"/>
  <c r="I311" i="62"/>
  <c r="H311" i="62"/>
  <c r="E311" i="62"/>
  <c r="R310" i="62"/>
  <c r="Q310" i="62"/>
  <c r="N310" i="62"/>
  <c r="M310" i="62"/>
  <c r="L310" i="62"/>
  <c r="K310" i="62"/>
  <c r="J310" i="62"/>
  <c r="I310" i="62"/>
  <c r="H310" i="62"/>
  <c r="E310" i="62"/>
  <c r="J309" i="62"/>
  <c r="I309" i="62"/>
  <c r="H309" i="62"/>
  <c r="E309" i="62"/>
  <c r="R307" i="62"/>
  <c r="Q307" i="62"/>
  <c r="N307" i="62"/>
  <c r="M307" i="62"/>
  <c r="L307" i="62"/>
  <c r="K307" i="62"/>
  <c r="J307" i="62"/>
  <c r="I307" i="62"/>
  <c r="H307" i="62"/>
  <c r="E307" i="62"/>
  <c r="R306" i="62"/>
  <c r="Q306" i="62"/>
  <c r="N306" i="62"/>
  <c r="M306" i="62"/>
  <c r="L306" i="62"/>
  <c r="K306" i="62"/>
  <c r="J306" i="62"/>
  <c r="I306" i="62"/>
  <c r="H306" i="62"/>
  <c r="E306" i="62"/>
  <c r="R305" i="62"/>
  <c r="Q305" i="62"/>
  <c r="N305" i="62"/>
  <c r="M305" i="62"/>
  <c r="L305" i="62"/>
  <c r="K305" i="62"/>
  <c r="J305" i="62"/>
  <c r="I305" i="62"/>
  <c r="H305" i="62"/>
  <c r="E305" i="62"/>
  <c r="R304" i="62"/>
  <c r="Q304" i="62"/>
  <c r="N304" i="62"/>
  <c r="M304" i="62"/>
  <c r="L304" i="62"/>
  <c r="K304" i="62"/>
  <c r="J304" i="62"/>
  <c r="I304" i="62"/>
  <c r="H304" i="62"/>
  <c r="E304" i="62"/>
  <c r="J303" i="62"/>
  <c r="I303" i="62"/>
  <c r="H303" i="62"/>
  <c r="E303" i="62"/>
  <c r="R301" i="62"/>
  <c r="Q301" i="62"/>
  <c r="N301" i="62"/>
  <c r="M301" i="62"/>
  <c r="L301" i="62"/>
  <c r="K301" i="62"/>
  <c r="J301" i="62"/>
  <c r="I301" i="62"/>
  <c r="H301" i="62"/>
  <c r="G301" i="62"/>
  <c r="R300" i="62"/>
  <c r="Q300" i="62"/>
  <c r="N300" i="62"/>
  <c r="M300" i="62"/>
  <c r="L300" i="62"/>
  <c r="K300" i="62"/>
  <c r="J300" i="62"/>
  <c r="I300" i="62"/>
  <c r="H300" i="62"/>
  <c r="G300" i="62"/>
  <c r="R299" i="62"/>
  <c r="Q299" i="62"/>
  <c r="N299" i="62"/>
  <c r="M299" i="62"/>
  <c r="L299" i="62"/>
  <c r="K299" i="62"/>
  <c r="J299" i="62"/>
  <c r="I299" i="62"/>
  <c r="H299" i="62"/>
  <c r="G299" i="62"/>
  <c r="R298" i="62"/>
  <c r="Q298" i="62"/>
  <c r="N298" i="62"/>
  <c r="M298" i="62"/>
  <c r="L298" i="62"/>
  <c r="K298" i="62"/>
  <c r="J298" i="62"/>
  <c r="I298" i="62"/>
  <c r="H298" i="62"/>
  <c r="G298" i="62"/>
  <c r="R297" i="62"/>
  <c r="Q297" i="62"/>
  <c r="N297" i="62"/>
  <c r="M297" i="62"/>
  <c r="L297" i="62"/>
  <c r="K297" i="62"/>
  <c r="J297" i="62"/>
  <c r="I297" i="62"/>
  <c r="H297" i="62"/>
  <c r="G297" i="62"/>
  <c r="R296" i="62"/>
  <c r="Q296" i="62"/>
  <c r="N296" i="62"/>
  <c r="M296" i="62"/>
  <c r="L296" i="62"/>
  <c r="K296" i="62"/>
  <c r="J296" i="62"/>
  <c r="I296" i="62"/>
  <c r="H296" i="62"/>
  <c r="G296" i="62"/>
  <c r="R295" i="62"/>
  <c r="Q295" i="62"/>
  <c r="N295" i="62"/>
  <c r="M295" i="62"/>
  <c r="L295" i="62"/>
  <c r="K295" i="62"/>
  <c r="J295" i="62"/>
  <c r="I295" i="62"/>
  <c r="H295" i="62"/>
  <c r="G295" i="62"/>
  <c r="R294" i="62"/>
  <c r="Q294" i="62"/>
  <c r="N294" i="62"/>
  <c r="M294" i="62"/>
  <c r="L294" i="62"/>
  <c r="K294" i="62"/>
  <c r="J294" i="62"/>
  <c r="I294" i="62"/>
  <c r="H294" i="62"/>
  <c r="G294" i="62"/>
  <c r="R293" i="62"/>
  <c r="Q293" i="62"/>
  <c r="N293" i="62"/>
  <c r="M293" i="62"/>
  <c r="L293" i="62"/>
  <c r="K293" i="62"/>
  <c r="J293" i="62"/>
  <c r="I293" i="62"/>
  <c r="H293" i="62"/>
  <c r="G293" i="62"/>
  <c r="R292" i="62"/>
  <c r="Q292" i="62"/>
  <c r="N292" i="62"/>
  <c r="M292" i="62"/>
  <c r="L292" i="62"/>
  <c r="K292" i="62"/>
  <c r="J292" i="62"/>
  <c r="I292" i="62"/>
  <c r="H292" i="62"/>
  <c r="G292" i="62"/>
  <c r="R291" i="62"/>
  <c r="Q291" i="62"/>
  <c r="N291" i="62"/>
  <c r="M291" i="62"/>
  <c r="L291" i="62"/>
  <c r="K291" i="62"/>
  <c r="J291" i="62"/>
  <c r="I291" i="62"/>
  <c r="H291" i="62"/>
  <c r="G291" i="62"/>
  <c r="R290" i="62"/>
  <c r="Q290" i="62"/>
  <c r="N290" i="62"/>
  <c r="M290" i="62"/>
  <c r="L290" i="62"/>
  <c r="K290" i="62"/>
  <c r="J290" i="62"/>
  <c r="I290" i="62"/>
  <c r="H290" i="62"/>
  <c r="G290" i="62"/>
  <c r="R289" i="62"/>
  <c r="Q289" i="62"/>
  <c r="N289" i="62"/>
  <c r="M289" i="62"/>
  <c r="L289" i="62"/>
  <c r="K289" i="62"/>
  <c r="J289" i="62"/>
  <c r="I289" i="62"/>
  <c r="H289" i="62"/>
  <c r="G289" i="62"/>
  <c r="R288" i="62"/>
  <c r="Q288" i="62"/>
  <c r="N288" i="62"/>
  <c r="M288" i="62"/>
  <c r="L288" i="62"/>
  <c r="K288" i="62"/>
  <c r="J288" i="62"/>
  <c r="I288" i="62"/>
  <c r="H288" i="62"/>
  <c r="G288" i="62"/>
  <c r="R286" i="62"/>
  <c r="Q286" i="62"/>
  <c r="N286" i="62"/>
  <c r="M286" i="62"/>
  <c r="L286" i="62"/>
  <c r="K286" i="62"/>
  <c r="J286" i="62"/>
  <c r="I286" i="62"/>
  <c r="H286" i="62"/>
  <c r="E286" i="62"/>
  <c r="R285" i="62"/>
  <c r="Q285" i="62"/>
  <c r="N285" i="62"/>
  <c r="M285" i="62"/>
  <c r="L285" i="62"/>
  <c r="K285" i="62"/>
  <c r="J285" i="62"/>
  <c r="I285" i="62"/>
  <c r="H285" i="62"/>
  <c r="E285" i="62"/>
  <c r="R284" i="62"/>
  <c r="Q284" i="62"/>
  <c r="N284" i="62"/>
  <c r="M284" i="62"/>
  <c r="L284" i="62"/>
  <c r="K284" i="62"/>
  <c r="J284" i="62"/>
  <c r="I284" i="62"/>
  <c r="H284" i="62"/>
  <c r="E284" i="62"/>
  <c r="J283" i="62"/>
  <c r="I283" i="62"/>
  <c r="H283" i="62"/>
  <c r="E283" i="62"/>
  <c r="R281" i="62"/>
  <c r="Q281" i="62"/>
  <c r="N281" i="62"/>
  <c r="M281" i="62"/>
  <c r="L281" i="62"/>
  <c r="K281" i="62"/>
  <c r="J281" i="62"/>
  <c r="I281" i="62"/>
  <c r="H281" i="62"/>
  <c r="E281" i="62"/>
  <c r="R280" i="62"/>
  <c r="Q280" i="62"/>
  <c r="N280" i="62"/>
  <c r="M280" i="62"/>
  <c r="L280" i="62"/>
  <c r="K280" i="62"/>
  <c r="J280" i="62"/>
  <c r="I280" i="62"/>
  <c r="H280" i="62"/>
  <c r="E280" i="62"/>
  <c r="R279" i="62"/>
  <c r="Q279" i="62"/>
  <c r="N279" i="62"/>
  <c r="M279" i="62"/>
  <c r="L279" i="62"/>
  <c r="K279" i="62"/>
  <c r="J279" i="62"/>
  <c r="I279" i="62"/>
  <c r="H279" i="62"/>
  <c r="E279" i="62"/>
  <c r="R278" i="62"/>
  <c r="Q278" i="62"/>
  <c r="N278" i="62"/>
  <c r="M278" i="62"/>
  <c r="L278" i="62"/>
  <c r="K278" i="62"/>
  <c r="J278" i="62"/>
  <c r="I278" i="62"/>
  <c r="H278" i="62"/>
  <c r="E278" i="62"/>
  <c r="J277" i="62"/>
  <c r="I277" i="62"/>
  <c r="H277" i="62"/>
  <c r="E277" i="62"/>
  <c r="R275" i="62"/>
  <c r="Q275" i="62"/>
  <c r="N275" i="62"/>
  <c r="M275" i="62"/>
  <c r="L275" i="62"/>
  <c r="K275" i="62"/>
  <c r="J275" i="62"/>
  <c r="I275" i="62"/>
  <c r="H275" i="62"/>
  <c r="G275" i="62"/>
  <c r="R274" i="62"/>
  <c r="Q274" i="62"/>
  <c r="N274" i="62"/>
  <c r="M274" i="62"/>
  <c r="L274" i="62"/>
  <c r="K274" i="62"/>
  <c r="J274" i="62"/>
  <c r="I274" i="62"/>
  <c r="H274" i="62"/>
  <c r="G274" i="62"/>
  <c r="R273" i="62"/>
  <c r="Q273" i="62"/>
  <c r="N273" i="62"/>
  <c r="M273" i="62"/>
  <c r="L273" i="62"/>
  <c r="K273" i="62"/>
  <c r="J273" i="62"/>
  <c r="I273" i="62"/>
  <c r="H273" i="62"/>
  <c r="G273" i="62"/>
  <c r="R272" i="62"/>
  <c r="Q272" i="62"/>
  <c r="N272" i="62"/>
  <c r="M272" i="62"/>
  <c r="L272" i="62"/>
  <c r="K272" i="62"/>
  <c r="J272" i="62"/>
  <c r="I272" i="62"/>
  <c r="H272" i="62"/>
  <c r="G272" i="62"/>
  <c r="R271" i="62"/>
  <c r="Q271" i="62"/>
  <c r="N271" i="62"/>
  <c r="M271" i="62"/>
  <c r="L271" i="62"/>
  <c r="K271" i="62"/>
  <c r="J271" i="62"/>
  <c r="I271" i="62"/>
  <c r="H271" i="62"/>
  <c r="G271" i="62"/>
  <c r="R270" i="62"/>
  <c r="Q270" i="62"/>
  <c r="N270" i="62"/>
  <c r="M270" i="62"/>
  <c r="L270" i="62"/>
  <c r="K270" i="62"/>
  <c r="J270" i="62"/>
  <c r="I270" i="62"/>
  <c r="H270" i="62"/>
  <c r="G270" i="62"/>
  <c r="R269" i="62"/>
  <c r="Q269" i="62"/>
  <c r="N269" i="62"/>
  <c r="M269" i="62"/>
  <c r="L269" i="62"/>
  <c r="K269" i="62"/>
  <c r="J269" i="62"/>
  <c r="I269" i="62"/>
  <c r="H269" i="62"/>
  <c r="G269" i="62"/>
  <c r="R268" i="62"/>
  <c r="Q268" i="62"/>
  <c r="N268" i="62"/>
  <c r="M268" i="62"/>
  <c r="L268" i="62"/>
  <c r="K268" i="62"/>
  <c r="J268" i="62"/>
  <c r="I268" i="62"/>
  <c r="H268" i="62"/>
  <c r="G268" i="62"/>
  <c r="R267" i="62"/>
  <c r="Q267" i="62"/>
  <c r="N267" i="62"/>
  <c r="M267" i="62"/>
  <c r="L267" i="62"/>
  <c r="K267" i="62"/>
  <c r="J267" i="62"/>
  <c r="I267" i="62"/>
  <c r="H267" i="62"/>
  <c r="G267" i="62"/>
  <c r="R266" i="62"/>
  <c r="Q266" i="62"/>
  <c r="N266" i="62"/>
  <c r="M266" i="62"/>
  <c r="L266" i="62"/>
  <c r="K266" i="62"/>
  <c r="J266" i="62"/>
  <c r="I266" i="62"/>
  <c r="H266" i="62"/>
  <c r="G266" i="62"/>
  <c r="R265" i="62"/>
  <c r="Q265" i="62"/>
  <c r="N265" i="62"/>
  <c r="M265" i="62"/>
  <c r="L265" i="62"/>
  <c r="K265" i="62"/>
  <c r="J265" i="62"/>
  <c r="I265" i="62"/>
  <c r="H265" i="62"/>
  <c r="G265" i="62"/>
  <c r="R264" i="62"/>
  <c r="Q264" i="62"/>
  <c r="N264" i="62"/>
  <c r="M264" i="62"/>
  <c r="L264" i="62"/>
  <c r="K264" i="62"/>
  <c r="J264" i="62"/>
  <c r="I264" i="62"/>
  <c r="H264" i="62"/>
  <c r="G264" i="62"/>
  <c r="R263" i="62"/>
  <c r="Q263" i="62"/>
  <c r="N263" i="62"/>
  <c r="M263" i="62"/>
  <c r="L263" i="62"/>
  <c r="K263" i="62"/>
  <c r="J263" i="62"/>
  <c r="I263" i="62"/>
  <c r="H263" i="62"/>
  <c r="G263" i="62"/>
  <c r="R262" i="62"/>
  <c r="Q262" i="62"/>
  <c r="N262" i="62"/>
  <c r="M262" i="62"/>
  <c r="L262" i="62"/>
  <c r="K262" i="62"/>
  <c r="J262" i="62"/>
  <c r="I262" i="62"/>
  <c r="H262" i="62"/>
  <c r="G262" i="62"/>
  <c r="R260" i="62"/>
  <c r="Q260" i="62"/>
  <c r="N260" i="62"/>
  <c r="M260" i="62"/>
  <c r="L260" i="62"/>
  <c r="K260" i="62"/>
  <c r="J260" i="62"/>
  <c r="I260" i="62"/>
  <c r="H260" i="62"/>
  <c r="E260" i="62"/>
  <c r="R259" i="62"/>
  <c r="Q259" i="62"/>
  <c r="N259" i="62"/>
  <c r="M259" i="62"/>
  <c r="L259" i="62"/>
  <c r="K259" i="62"/>
  <c r="J259" i="62"/>
  <c r="I259" i="62"/>
  <c r="H259" i="62"/>
  <c r="E259" i="62"/>
  <c r="R258" i="62"/>
  <c r="Q258" i="62"/>
  <c r="N258" i="62"/>
  <c r="M258" i="62"/>
  <c r="L258" i="62"/>
  <c r="K258" i="62"/>
  <c r="J258" i="62"/>
  <c r="I258" i="62"/>
  <c r="H258" i="62"/>
  <c r="E258" i="62"/>
  <c r="J257" i="62"/>
  <c r="I257" i="62"/>
  <c r="H257" i="62"/>
  <c r="E257" i="62"/>
  <c r="R255" i="62"/>
  <c r="Q255" i="62"/>
  <c r="N255" i="62"/>
  <c r="M255" i="62"/>
  <c r="L255" i="62"/>
  <c r="K255" i="62"/>
  <c r="J255" i="62"/>
  <c r="I255" i="62"/>
  <c r="H255" i="62"/>
  <c r="E255" i="62"/>
  <c r="R254" i="62"/>
  <c r="Q254" i="62"/>
  <c r="N254" i="62"/>
  <c r="M254" i="62"/>
  <c r="L254" i="62"/>
  <c r="K254" i="62"/>
  <c r="J254" i="62"/>
  <c r="I254" i="62"/>
  <c r="H254" i="62"/>
  <c r="E254" i="62"/>
  <c r="R253" i="62"/>
  <c r="Q253" i="62"/>
  <c r="N253" i="62"/>
  <c r="M253" i="62"/>
  <c r="L253" i="62"/>
  <c r="K253" i="62"/>
  <c r="J253" i="62"/>
  <c r="I253" i="62"/>
  <c r="H253" i="62"/>
  <c r="E253" i="62"/>
  <c r="R252" i="62"/>
  <c r="Q252" i="62"/>
  <c r="N252" i="62"/>
  <c r="M252" i="62"/>
  <c r="L252" i="62"/>
  <c r="K252" i="62"/>
  <c r="J252" i="62"/>
  <c r="I252" i="62"/>
  <c r="H252" i="62"/>
  <c r="E252" i="62"/>
  <c r="J251" i="62"/>
  <c r="I251" i="62"/>
  <c r="H251" i="62"/>
  <c r="E251" i="62"/>
  <c r="R249" i="62"/>
  <c r="Q249" i="62"/>
  <c r="N249" i="62"/>
  <c r="M249" i="62"/>
  <c r="L249" i="62"/>
  <c r="K249" i="62"/>
  <c r="J249" i="62"/>
  <c r="I249" i="62"/>
  <c r="H249" i="62"/>
  <c r="G249" i="62"/>
  <c r="R248" i="62"/>
  <c r="Q248" i="62"/>
  <c r="N248" i="62"/>
  <c r="M248" i="62"/>
  <c r="L248" i="62"/>
  <c r="K248" i="62"/>
  <c r="J248" i="62"/>
  <c r="I248" i="62"/>
  <c r="H248" i="62"/>
  <c r="G248" i="62"/>
  <c r="R247" i="62"/>
  <c r="Q247" i="62"/>
  <c r="N247" i="62"/>
  <c r="M247" i="62"/>
  <c r="L247" i="62"/>
  <c r="K247" i="62"/>
  <c r="J247" i="62"/>
  <c r="I247" i="62"/>
  <c r="H247" i="62"/>
  <c r="G247" i="62"/>
  <c r="R246" i="62"/>
  <c r="Q246" i="62"/>
  <c r="N246" i="62"/>
  <c r="M246" i="62"/>
  <c r="L246" i="62"/>
  <c r="K246" i="62"/>
  <c r="J246" i="62"/>
  <c r="I246" i="62"/>
  <c r="H246" i="62"/>
  <c r="G246" i="62"/>
  <c r="R245" i="62"/>
  <c r="Q245" i="62"/>
  <c r="N245" i="62"/>
  <c r="M245" i="62"/>
  <c r="L245" i="62"/>
  <c r="K245" i="62"/>
  <c r="J245" i="62"/>
  <c r="I245" i="62"/>
  <c r="H245" i="62"/>
  <c r="G245" i="62"/>
  <c r="R244" i="62"/>
  <c r="Q244" i="62"/>
  <c r="N244" i="62"/>
  <c r="M244" i="62"/>
  <c r="L244" i="62"/>
  <c r="K244" i="62"/>
  <c r="J244" i="62"/>
  <c r="I244" i="62"/>
  <c r="H244" i="62"/>
  <c r="G244" i="62"/>
  <c r="R243" i="62"/>
  <c r="Q243" i="62"/>
  <c r="N243" i="62"/>
  <c r="M243" i="62"/>
  <c r="L243" i="62"/>
  <c r="K243" i="62"/>
  <c r="J243" i="62"/>
  <c r="I243" i="62"/>
  <c r="H243" i="62"/>
  <c r="G243" i="62"/>
  <c r="R242" i="62"/>
  <c r="Q242" i="62"/>
  <c r="N242" i="62"/>
  <c r="M242" i="62"/>
  <c r="L242" i="62"/>
  <c r="K242" i="62"/>
  <c r="J242" i="62"/>
  <c r="I242" i="62"/>
  <c r="H242" i="62"/>
  <c r="G242" i="62"/>
  <c r="R241" i="62"/>
  <c r="Q241" i="62"/>
  <c r="N241" i="62"/>
  <c r="M241" i="62"/>
  <c r="L241" i="62"/>
  <c r="K241" i="62"/>
  <c r="J241" i="62"/>
  <c r="I241" i="62"/>
  <c r="H241" i="62"/>
  <c r="G241" i="62"/>
  <c r="R240" i="62"/>
  <c r="Q240" i="62"/>
  <c r="N240" i="62"/>
  <c r="M240" i="62"/>
  <c r="L240" i="62"/>
  <c r="K240" i="62"/>
  <c r="J240" i="62"/>
  <c r="I240" i="62"/>
  <c r="H240" i="62"/>
  <c r="G240" i="62"/>
  <c r="R239" i="62"/>
  <c r="Q239" i="62"/>
  <c r="N239" i="62"/>
  <c r="M239" i="62"/>
  <c r="L239" i="62"/>
  <c r="K239" i="62"/>
  <c r="J239" i="62"/>
  <c r="I239" i="62"/>
  <c r="H239" i="62"/>
  <c r="G239" i="62"/>
  <c r="R238" i="62"/>
  <c r="Q238" i="62"/>
  <c r="N238" i="62"/>
  <c r="M238" i="62"/>
  <c r="L238" i="62"/>
  <c r="K238" i="62"/>
  <c r="J238" i="62"/>
  <c r="I238" i="62"/>
  <c r="H238" i="62"/>
  <c r="G238" i="62"/>
  <c r="R237" i="62"/>
  <c r="Q237" i="62"/>
  <c r="N237" i="62"/>
  <c r="M237" i="62"/>
  <c r="L237" i="62"/>
  <c r="K237" i="62"/>
  <c r="J237" i="62"/>
  <c r="I237" i="62"/>
  <c r="H237" i="62"/>
  <c r="G237" i="62"/>
  <c r="R236" i="62"/>
  <c r="Q236" i="62"/>
  <c r="N236" i="62"/>
  <c r="M236" i="62"/>
  <c r="L236" i="62"/>
  <c r="K236" i="62"/>
  <c r="J236" i="62"/>
  <c r="I236" i="62"/>
  <c r="H236" i="62"/>
  <c r="G236" i="62"/>
  <c r="J234" i="62"/>
  <c r="I234" i="62"/>
  <c r="H234" i="62"/>
  <c r="E234" i="62"/>
  <c r="J233" i="62"/>
  <c r="I233" i="62"/>
  <c r="H233" i="62"/>
  <c r="E233" i="62"/>
  <c r="J232" i="62"/>
  <c r="I232" i="62"/>
  <c r="H232" i="62"/>
  <c r="E232" i="62"/>
  <c r="J231" i="62"/>
  <c r="I231" i="62"/>
  <c r="H231" i="62"/>
  <c r="E231" i="62"/>
  <c r="J229" i="62"/>
  <c r="I229" i="62"/>
  <c r="H229" i="62"/>
  <c r="E229" i="62"/>
  <c r="J228" i="62"/>
  <c r="I228" i="62"/>
  <c r="H228" i="62"/>
  <c r="E228" i="62"/>
  <c r="J227" i="62"/>
  <c r="I227" i="62"/>
  <c r="H227" i="62"/>
  <c r="E227" i="62"/>
  <c r="J226" i="62"/>
  <c r="I226" i="62"/>
  <c r="H226" i="62"/>
  <c r="E226" i="62"/>
  <c r="J225" i="62"/>
  <c r="I225" i="62"/>
  <c r="H225" i="62"/>
  <c r="E225" i="62"/>
  <c r="R223" i="62"/>
  <c r="Q223" i="62"/>
  <c r="N223" i="62"/>
  <c r="M223" i="62"/>
  <c r="L223" i="62"/>
  <c r="K223" i="62"/>
  <c r="J223" i="62"/>
  <c r="I223" i="62"/>
  <c r="H223" i="62"/>
  <c r="G223" i="62"/>
  <c r="R222" i="62"/>
  <c r="Q222" i="62"/>
  <c r="N222" i="62"/>
  <c r="M222" i="62"/>
  <c r="L222" i="62"/>
  <c r="K222" i="62"/>
  <c r="J222" i="62"/>
  <c r="I222" i="62"/>
  <c r="H222" i="62"/>
  <c r="G222" i="62"/>
  <c r="R221" i="62"/>
  <c r="Q221" i="62"/>
  <c r="N221" i="62"/>
  <c r="M221" i="62"/>
  <c r="L221" i="62"/>
  <c r="K221" i="62"/>
  <c r="J221" i="62"/>
  <c r="I221" i="62"/>
  <c r="H221" i="62"/>
  <c r="G221" i="62"/>
  <c r="R220" i="62"/>
  <c r="Q220" i="62"/>
  <c r="N220" i="62"/>
  <c r="M220" i="62"/>
  <c r="L220" i="62"/>
  <c r="K220" i="62"/>
  <c r="J220" i="62"/>
  <c r="I220" i="62"/>
  <c r="H220" i="62"/>
  <c r="G220" i="62"/>
  <c r="R219" i="62"/>
  <c r="Q219" i="62"/>
  <c r="N219" i="62"/>
  <c r="M219" i="62"/>
  <c r="L219" i="62"/>
  <c r="K219" i="62"/>
  <c r="J219" i="62"/>
  <c r="I219" i="62"/>
  <c r="H219" i="62"/>
  <c r="G219" i="62"/>
  <c r="R218" i="62"/>
  <c r="Q218" i="62"/>
  <c r="N218" i="62"/>
  <c r="M218" i="62"/>
  <c r="L218" i="62"/>
  <c r="K218" i="62"/>
  <c r="J218" i="62"/>
  <c r="I218" i="62"/>
  <c r="H218" i="62"/>
  <c r="G218" i="62"/>
  <c r="R217" i="62"/>
  <c r="Q217" i="62"/>
  <c r="N217" i="62"/>
  <c r="M217" i="62"/>
  <c r="L217" i="62"/>
  <c r="K217" i="62"/>
  <c r="J217" i="62"/>
  <c r="I217" i="62"/>
  <c r="H217" i="62"/>
  <c r="G217" i="62"/>
  <c r="R216" i="62"/>
  <c r="Q216" i="62"/>
  <c r="N216" i="62"/>
  <c r="M216" i="62"/>
  <c r="L216" i="62"/>
  <c r="K216" i="62"/>
  <c r="J216" i="62"/>
  <c r="I216" i="62"/>
  <c r="H216" i="62"/>
  <c r="G216" i="62"/>
  <c r="R215" i="62"/>
  <c r="Q215" i="62"/>
  <c r="N215" i="62"/>
  <c r="M215" i="62"/>
  <c r="L215" i="62"/>
  <c r="K215" i="62"/>
  <c r="J215" i="62"/>
  <c r="I215" i="62"/>
  <c r="H215" i="62"/>
  <c r="G215" i="62"/>
  <c r="R214" i="62"/>
  <c r="Q214" i="62"/>
  <c r="N214" i="62"/>
  <c r="M214" i="62"/>
  <c r="L214" i="62"/>
  <c r="K214" i="62"/>
  <c r="J214" i="62"/>
  <c r="I214" i="62"/>
  <c r="H214" i="62"/>
  <c r="G214" i="62"/>
  <c r="R213" i="62"/>
  <c r="Q213" i="62"/>
  <c r="N213" i="62"/>
  <c r="M213" i="62"/>
  <c r="L213" i="62"/>
  <c r="K213" i="62"/>
  <c r="J213" i="62"/>
  <c r="I213" i="62"/>
  <c r="H213" i="62"/>
  <c r="G213" i="62"/>
  <c r="R212" i="62"/>
  <c r="Q212" i="62"/>
  <c r="N212" i="62"/>
  <c r="M212" i="62"/>
  <c r="L212" i="62"/>
  <c r="K212" i="62"/>
  <c r="J212" i="62"/>
  <c r="I212" i="62"/>
  <c r="H212" i="62"/>
  <c r="G212" i="62"/>
  <c r="R211" i="62"/>
  <c r="Q211" i="62"/>
  <c r="N211" i="62"/>
  <c r="M211" i="62"/>
  <c r="L211" i="62"/>
  <c r="K211" i="62"/>
  <c r="J211" i="62"/>
  <c r="I211" i="62"/>
  <c r="H211" i="62"/>
  <c r="G211" i="62"/>
  <c r="R210" i="62"/>
  <c r="Q210" i="62"/>
  <c r="N210" i="62"/>
  <c r="M210" i="62"/>
  <c r="L210" i="62"/>
  <c r="K210" i="62"/>
  <c r="J210" i="62"/>
  <c r="I210" i="62"/>
  <c r="H210" i="62"/>
  <c r="G210" i="62"/>
  <c r="R208" i="62"/>
  <c r="Q208" i="62"/>
  <c r="N208" i="62"/>
  <c r="M208" i="62"/>
  <c r="L208" i="62"/>
  <c r="K208" i="62"/>
  <c r="J208" i="62"/>
  <c r="I208" i="62"/>
  <c r="H208" i="62"/>
  <c r="E208" i="62"/>
  <c r="R207" i="62"/>
  <c r="Q207" i="62"/>
  <c r="N207" i="62"/>
  <c r="M207" i="62"/>
  <c r="L207" i="62"/>
  <c r="K207" i="62"/>
  <c r="J207" i="62"/>
  <c r="I207" i="62"/>
  <c r="H207" i="62"/>
  <c r="E207" i="62"/>
  <c r="R206" i="62"/>
  <c r="Q206" i="62"/>
  <c r="N206" i="62"/>
  <c r="M206" i="62"/>
  <c r="L206" i="62"/>
  <c r="K206" i="62"/>
  <c r="J206" i="62"/>
  <c r="I206" i="62"/>
  <c r="H206" i="62"/>
  <c r="E206" i="62"/>
  <c r="J205" i="62"/>
  <c r="I205" i="62"/>
  <c r="H205" i="62"/>
  <c r="E205" i="62"/>
  <c r="R203" i="62"/>
  <c r="Q203" i="62"/>
  <c r="N203" i="62"/>
  <c r="M203" i="62"/>
  <c r="L203" i="62"/>
  <c r="K203" i="62"/>
  <c r="J203" i="62"/>
  <c r="I203" i="62"/>
  <c r="H203" i="62"/>
  <c r="E203" i="62"/>
  <c r="R202" i="62"/>
  <c r="Q202" i="62"/>
  <c r="N202" i="62"/>
  <c r="M202" i="62"/>
  <c r="L202" i="62"/>
  <c r="K202" i="62"/>
  <c r="J202" i="62"/>
  <c r="I202" i="62"/>
  <c r="H202" i="62"/>
  <c r="E202" i="62"/>
  <c r="R201" i="62"/>
  <c r="Q201" i="62"/>
  <c r="N201" i="62"/>
  <c r="M201" i="62"/>
  <c r="L201" i="62"/>
  <c r="K201" i="62"/>
  <c r="J201" i="62"/>
  <c r="I201" i="62"/>
  <c r="H201" i="62"/>
  <c r="E201" i="62"/>
  <c r="R200" i="62"/>
  <c r="Q200" i="62"/>
  <c r="N200" i="62"/>
  <c r="M200" i="62"/>
  <c r="L200" i="62"/>
  <c r="K200" i="62"/>
  <c r="J200" i="62"/>
  <c r="I200" i="62"/>
  <c r="H200" i="62"/>
  <c r="E200" i="62"/>
  <c r="J199" i="62"/>
  <c r="I199" i="62"/>
  <c r="H199" i="62"/>
  <c r="E199" i="62"/>
  <c r="R197" i="62"/>
  <c r="Q197" i="62"/>
  <c r="N197" i="62"/>
  <c r="M197" i="62"/>
  <c r="L197" i="62"/>
  <c r="K197" i="62"/>
  <c r="J197" i="62"/>
  <c r="I197" i="62"/>
  <c r="H197" i="62"/>
  <c r="G197" i="62"/>
  <c r="R196" i="62"/>
  <c r="Q196" i="62"/>
  <c r="N196" i="62"/>
  <c r="M196" i="62"/>
  <c r="L196" i="62"/>
  <c r="K196" i="62"/>
  <c r="J196" i="62"/>
  <c r="I196" i="62"/>
  <c r="H196" i="62"/>
  <c r="G196" i="62"/>
  <c r="R195" i="62"/>
  <c r="Q195" i="62"/>
  <c r="N195" i="62"/>
  <c r="M195" i="62"/>
  <c r="L195" i="62"/>
  <c r="K195" i="62"/>
  <c r="J195" i="62"/>
  <c r="I195" i="62"/>
  <c r="H195" i="62"/>
  <c r="G195" i="62"/>
  <c r="R194" i="62"/>
  <c r="Q194" i="62"/>
  <c r="N194" i="62"/>
  <c r="M194" i="62"/>
  <c r="L194" i="62"/>
  <c r="K194" i="62"/>
  <c r="J194" i="62"/>
  <c r="I194" i="62"/>
  <c r="H194" i="62"/>
  <c r="G194" i="62"/>
  <c r="R193" i="62"/>
  <c r="Q193" i="62"/>
  <c r="N193" i="62"/>
  <c r="M193" i="62"/>
  <c r="L193" i="62"/>
  <c r="K193" i="62"/>
  <c r="J193" i="62"/>
  <c r="I193" i="62"/>
  <c r="H193" i="62"/>
  <c r="G193" i="62"/>
  <c r="R192" i="62"/>
  <c r="Q192" i="62"/>
  <c r="N192" i="62"/>
  <c r="M192" i="62"/>
  <c r="L192" i="62"/>
  <c r="K192" i="62"/>
  <c r="J192" i="62"/>
  <c r="I192" i="62"/>
  <c r="H192" i="62"/>
  <c r="G192" i="62"/>
  <c r="R191" i="62"/>
  <c r="Q191" i="62"/>
  <c r="N191" i="62"/>
  <c r="M191" i="62"/>
  <c r="L191" i="62"/>
  <c r="K191" i="62"/>
  <c r="J191" i="62"/>
  <c r="I191" i="62"/>
  <c r="H191" i="62"/>
  <c r="G191" i="62"/>
  <c r="R190" i="62"/>
  <c r="Q190" i="62"/>
  <c r="N190" i="62"/>
  <c r="M190" i="62"/>
  <c r="L190" i="62"/>
  <c r="K190" i="62"/>
  <c r="J190" i="62"/>
  <c r="I190" i="62"/>
  <c r="H190" i="62"/>
  <c r="G190" i="62"/>
  <c r="R189" i="62"/>
  <c r="Q189" i="62"/>
  <c r="N189" i="62"/>
  <c r="M189" i="62"/>
  <c r="L189" i="62"/>
  <c r="K189" i="62"/>
  <c r="J189" i="62"/>
  <c r="I189" i="62"/>
  <c r="H189" i="62"/>
  <c r="G189" i="62"/>
  <c r="R188" i="62"/>
  <c r="Q188" i="62"/>
  <c r="N188" i="62"/>
  <c r="M188" i="62"/>
  <c r="L188" i="62"/>
  <c r="K188" i="62"/>
  <c r="J188" i="62"/>
  <c r="I188" i="62"/>
  <c r="H188" i="62"/>
  <c r="G188" i="62"/>
  <c r="R187" i="62"/>
  <c r="Q187" i="62"/>
  <c r="N187" i="62"/>
  <c r="M187" i="62"/>
  <c r="L187" i="62"/>
  <c r="K187" i="62"/>
  <c r="J187" i="62"/>
  <c r="I187" i="62"/>
  <c r="H187" i="62"/>
  <c r="G187" i="62"/>
  <c r="R186" i="62"/>
  <c r="Q186" i="62"/>
  <c r="N186" i="62"/>
  <c r="M186" i="62"/>
  <c r="L186" i="62"/>
  <c r="K186" i="62"/>
  <c r="J186" i="62"/>
  <c r="I186" i="62"/>
  <c r="H186" i="62"/>
  <c r="G186" i="62"/>
  <c r="R185" i="62"/>
  <c r="Q185" i="62"/>
  <c r="N185" i="62"/>
  <c r="M185" i="62"/>
  <c r="L185" i="62"/>
  <c r="K185" i="62"/>
  <c r="J185" i="62"/>
  <c r="I185" i="62"/>
  <c r="H185" i="62"/>
  <c r="G185" i="62"/>
  <c r="R184" i="62"/>
  <c r="Q184" i="62"/>
  <c r="N184" i="62"/>
  <c r="M184" i="62"/>
  <c r="L184" i="62"/>
  <c r="K184" i="62"/>
  <c r="J184" i="62"/>
  <c r="I184" i="62"/>
  <c r="H184" i="62"/>
  <c r="G184" i="62"/>
  <c r="R182" i="62"/>
  <c r="Q182" i="62"/>
  <c r="N182" i="62"/>
  <c r="M182" i="62"/>
  <c r="L182" i="62"/>
  <c r="K182" i="62"/>
  <c r="J182" i="62"/>
  <c r="I182" i="62"/>
  <c r="H182" i="62"/>
  <c r="G182" i="62"/>
  <c r="E182" i="62"/>
  <c r="R181" i="62"/>
  <c r="Q181" i="62"/>
  <c r="N181" i="62"/>
  <c r="M181" i="62"/>
  <c r="L181" i="62"/>
  <c r="K181" i="62"/>
  <c r="J181" i="62"/>
  <c r="I181" i="62"/>
  <c r="H181" i="62"/>
  <c r="G181" i="62"/>
  <c r="E181" i="62"/>
  <c r="R180" i="62"/>
  <c r="Q180" i="62"/>
  <c r="N180" i="62"/>
  <c r="M180" i="62"/>
  <c r="L180" i="62"/>
  <c r="K180" i="62"/>
  <c r="J180" i="62"/>
  <c r="I180" i="62"/>
  <c r="H180" i="62"/>
  <c r="G180" i="62"/>
  <c r="E180" i="62"/>
  <c r="J179" i="62"/>
  <c r="I179" i="62"/>
  <c r="H179" i="62"/>
  <c r="G179" i="62"/>
  <c r="E179" i="62"/>
  <c r="R177" i="62"/>
  <c r="Q177" i="62"/>
  <c r="N177" i="62"/>
  <c r="M177" i="62"/>
  <c r="L177" i="62"/>
  <c r="K177" i="62"/>
  <c r="J177" i="62"/>
  <c r="I177" i="62"/>
  <c r="H177" i="62"/>
  <c r="G177" i="62"/>
  <c r="E177" i="62"/>
  <c r="R176" i="62"/>
  <c r="Q176" i="62"/>
  <c r="N176" i="62"/>
  <c r="M176" i="62"/>
  <c r="L176" i="62"/>
  <c r="K176" i="62"/>
  <c r="J176" i="62"/>
  <c r="I176" i="62"/>
  <c r="H176" i="62"/>
  <c r="G176" i="62"/>
  <c r="E176" i="62"/>
  <c r="R175" i="62"/>
  <c r="Q175" i="62"/>
  <c r="N175" i="62"/>
  <c r="M175" i="62"/>
  <c r="L175" i="62"/>
  <c r="K175" i="62"/>
  <c r="J175" i="62"/>
  <c r="I175" i="62"/>
  <c r="H175" i="62"/>
  <c r="G175" i="62"/>
  <c r="E175" i="62"/>
  <c r="R174" i="62"/>
  <c r="Q174" i="62"/>
  <c r="N174" i="62"/>
  <c r="M174" i="62"/>
  <c r="L174" i="62"/>
  <c r="K174" i="62"/>
  <c r="J174" i="62"/>
  <c r="I174" i="62"/>
  <c r="H174" i="62"/>
  <c r="G174" i="62"/>
  <c r="E174" i="62"/>
  <c r="J173" i="62"/>
  <c r="I173" i="62"/>
  <c r="H173" i="62"/>
  <c r="G173" i="62"/>
  <c r="E173" i="62"/>
  <c r="R171" i="62"/>
  <c r="Q171" i="62"/>
  <c r="N171" i="62"/>
  <c r="M171" i="62"/>
  <c r="L171" i="62"/>
  <c r="K171" i="62"/>
  <c r="J171" i="62"/>
  <c r="I171" i="62"/>
  <c r="H171" i="62"/>
  <c r="G171" i="62"/>
  <c r="R170" i="62"/>
  <c r="Q170" i="62"/>
  <c r="N170" i="62"/>
  <c r="M170" i="62"/>
  <c r="L170" i="62"/>
  <c r="K170" i="62"/>
  <c r="J170" i="62"/>
  <c r="I170" i="62"/>
  <c r="H170" i="62"/>
  <c r="G170" i="62"/>
  <c r="R169" i="62"/>
  <c r="Q169" i="62"/>
  <c r="N169" i="62"/>
  <c r="M169" i="62"/>
  <c r="L169" i="62"/>
  <c r="K169" i="62"/>
  <c r="J169" i="62"/>
  <c r="I169" i="62"/>
  <c r="H169" i="62"/>
  <c r="G169" i="62"/>
  <c r="R168" i="62"/>
  <c r="Q168" i="62"/>
  <c r="N168" i="62"/>
  <c r="M168" i="62"/>
  <c r="L168" i="62"/>
  <c r="K168" i="62"/>
  <c r="J168" i="62"/>
  <c r="I168" i="62"/>
  <c r="H168" i="62"/>
  <c r="G168" i="62"/>
  <c r="R167" i="62"/>
  <c r="Q167" i="62"/>
  <c r="N167" i="62"/>
  <c r="M167" i="62"/>
  <c r="L167" i="62"/>
  <c r="K167" i="62"/>
  <c r="J167" i="62"/>
  <c r="I167" i="62"/>
  <c r="H167" i="62"/>
  <c r="G167" i="62"/>
  <c r="R166" i="62"/>
  <c r="Q166" i="62"/>
  <c r="N166" i="62"/>
  <c r="M166" i="62"/>
  <c r="L166" i="62"/>
  <c r="K166" i="62"/>
  <c r="J166" i="62"/>
  <c r="I166" i="62"/>
  <c r="H166" i="62"/>
  <c r="G166" i="62"/>
  <c r="R165" i="62"/>
  <c r="Q165" i="62"/>
  <c r="N165" i="62"/>
  <c r="M165" i="62"/>
  <c r="L165" i="62"/>
  <c r="K165" i="62"/>
  <c r="J165" i="62"/>
  <c r="I165" i="62"/>
  <c r="H165" i="62"/>
  <c r="G165" i="62"/>
  <c r="R164" i="62"/>
  <c r="Q164" i="62"/>
  <c r="N164" i="62"/>
  <c r="M164" i="62"/>
  <c r="L164" i="62"/>
  <c r="K164" i="62"/>
  <c r="J164" i="62"/>
  <c r="I164" i="62"/>
  <c r="H164" i="62"/>
  <c r="G164" i="62"/>
  <c r="R163" i="62"/>
  <c r="Q163" i="62"/>
  <c r="N163" i="62"/>
  <c r="M163" i="62"/>
  <c r="L163" i="62"/>
  <c r="K163" i="62"/>
  <c r="J163" i="62"/>
  <c r="I163" i="62"/>
  <c r="H163" i="62"/>
  <c r="G163" i="62"/>
  <c r="R162" i="62"/>
  <c r="Q162" i="62"/>
  <c r="N162" i="62"/>
  <c r="M162" i="62"/>
  <c r="L162" i="62"/>
  <c r="K162" i="62"/>
  <c r="J162" i="62"/>
  <c r="I162" i="62"/>
  <c r="H162" i="62"/>
  <c r="G162" i="62"/>
  <c r="R161" i="62"/>
  <c r="Q161" i="62"/>
  <c r="N161" i="62"/>
  <c r="M161" i="62"/>
  <c r="L161" i="62"/>
  <c r="K161" i="62"/>
  <c r="J161" i="62"/>
  <c r="I161" i="62"/>
  <c r="H161" i="62"/>
  <c r="G161" i="62"/>
  <c r="R160" i="62"/>
  <c r="Q160" i="62"/>
  <c r="N160" i="62"/>
  <c r="M160" i="62"/>
  <c r="L160" i="62"/>
  <c r="K160" i="62"/>
  <c r="J160" i="62"/>
  <c r="I160" i="62"/>
  <c r="H160" i="62"/>
  <c r="G160" i="62"/>
  <c r="R159" i="62"/>
  <c r="Q159" i="62"/>
  <c r="N159" i="62"/>
  <c r="M159" i="62"/>
  <c r="L159" i="62"/>
  <c r="K159" i="62"/>
  <c r="J159" i="62"/>
  <c r="I159" i="62"/>
  <c r="H159" i="62"/>
  <c r="G159" i="62"/>
  <c r="R158" i="62"/>
  <c r="Q158" i="62"/>
  <c r="N158" i="62"/>
  <c r="M158" i="62"/>
  <c r="L158" i="62"/>
  <c r="K158" i="62"/>
  <c r="J158" i="62"/>
  <c r="I158" i="62"/>
  <c r="H158" i="62"/>
  <c r="G158" i="62"/>
  <c r="R156" i="62"/>
  <c r="Q156" i="62"/>
  <c r="N156" i="62"/>
  <c r="M156" i="62"/>
  <c r="L156" i="62"/>
  <c r="K156" i="62"/>
  <c r="J156" i="62"/>
  <c r="I156" i="62"/>
  <c r="H156" i="62"/>
  <c r="E156" i="62"/>
  <c r="R155" i="62"/>
  <c r="Q155" i="62"/>
  <c r="N155" i="62"/>
  <c r="M155" i="62"/>
  <c r="L155" i="62"/>
  <c r="K155" i="62"/>
  <c r="J155" i="62"/>
  <c r="I155" i="62"/>
  <c r="H155" i="62"/>
  <c r="E155" i="62"/>
  <c r="R154" i="62"/>
  <c r="Q154" i="62"/>
  <c r="N154" i="62"/>
  <c r="M154" i="62"/>
  <c r="L154" i="62"/>
  <c r="K154" i="62"/>
  <c r="J154" i="62"/>
  <c r="I154" i="62"/>
  <c r="H154" i="62"/>
  <c r="E154" i="62"/>
  <c r="J153" i="62"/>
  <c r="I153" i="62"/>
  <c r="H153" i="62"/>
  <c r="E153" i="62"/>
  <c r="R151" i="62"/>
  <c r="Q151" i="62"/>
  <c r="N151" i="62"/>
  <c r="M151" i="62"/>
  <c r="L151" i="62"/>
  <c r="K151" i="62"/>
  <c r="J151" i="62"/>
  <c r="I151" i="62"/>
  <c r="H151" i="62"/>
  <c r="E151" i="62"/>
  <c r="R150" i="62"/>
  <c r="Q150" i="62"/>
  <c r="N150" i="62"/>
  <c r="M150" i="62"/>
  <c r="L150" i="62"/>
  <c r="K150" i="62"/>
  <c r="J150" i="62"/>
  <c r="I150" i="62"/>
  <c r="H150" i="62"/>
  <c r="E150" i="62"/>
  <c r="R149" i="62"/>
  <c r="Q149" i="62"/>
  <c r="N149" i="62"/>
  <c r="M149" i="62"/>
  <c r="L149" i="62"/>
  <c r="K149" i="62"/>
  <c r="J149" i="62"/>
  <c r="I149" i="62"/>
  <c r="H149" i="62"/>
  <c r="E149" i="62"/>
  <c r="R148" i="62"/>
  <c r="Q148" i="62"/>
  <c r="N148" i="62"/>
  <c r="M148" i="62"/>
  <c r="L148" i="62"/>
  <c r="K148" i="62"/>
  <c r="J148" i="62"/>
  <c r="I148" i="62"/>
  <c r="H148" i="62"/>
  <c r="E148" i="62"/>
  <c r="N147" i="62"/>
  <c r="M147" i="62"/>
  <c r="L147" i="62"/>
  <c r="K147" i="62"/>
  <c r="J147" i="62"/>
  <c r="I147" i="62"/>
  <c r="H147" i="62"/>
  <c r="E147" i="62"/>
  <c r="R145" i="62"/>
  <c r="Q145" i="62"/>
  <c r="N145" i="62"/>
  <c r="M145" i="62"/>
  <c r="L145" i="62"/>
  <c r="K145" i="62"/>
  <c r="J145" i="62"/>
  <c r="I145" i="62"/>
  <c r="H145" i="62"/>
  <c r="G145" i="62"/>
  <c r="R144" i="62"/>
  <c r="Q144" i="62"/>
  <c r="N144" i="62"/>
  <c r="M144" i="62"/>
  <c r="L144" i="62"/>
  <c r="K144" i="62"/>
  <c r="J144" i="62"/>
  <c r="I144" i="62"/>
  <c r="H144" i="62"/>
  <c r="G144" i="62"/>
  <c r="R143" i="62"/>
  <c r="Q143" i="62"/>
  <c r="N143" i="62"/>
  <c r="M143" i="62"/>
  <c r="L143" i="62"/>
  <c r="K143" i="62"/>
  <c r="J143" i="62"/>
  <c r="I143" i="62"/>
  <c r="H143" i="62"/>
  <c r="G143" i="62"/>
  <c r="R142" i="62"/>
  <c r="Q142" i="62"/>
  <c r="N142" i="62"/>
  <c r="M142" i="62"/>
  <c r="L142" i="62"/>
  <c r="K142" i="62"/>
  <c r="J142" i="62"/>
  <c r="I142" i="62"/>
  <c r="H142" i="62"/>
  <c r="G142" i="62"/>
  <c r="R141" i="62"/>
  <c r="Q141" i="62"/>
  <c r="N141" i="62"/>
  <c r="M141" i="62"/>
  <c r="L141" i="62"/>
  <c r="K141" i="62"/>
  <c r="J141" i="62"/>
  <c r="I141" i="62"/>
  <c r="H141" i="62"/>
  <c r="G141" i="62"/>
  <c r="R140" i="62"/>
  <c r="Q140" i="62"/>
  <c r="N140" i="62"/>
  <c r="M140" i="62"/>
  <c r="L140" i="62"/>
  <c r="K140" i="62"/>
  <c r="J140" i="62"/>
  <c r="I140" i="62"/>
  <c r="H140" i="62"/>
  <c r="G140" i="62"/>
  <c r="R139" i="62"/>
  <c r="Q139" i="62"/>
  <c r="N139" i="62"/>
  <c r="M139" i="62"/>
  <c r="L139" i="62"/>
  <c r="K139" i="62"/>
  <c r="J139" i="62"/>
  <c r="I139" i="62"/>
  <c r="H139" i="62"/>
  <c r="G139" i="62"/>
  <c r="R138" i="62"/>
  <c r="Q138" i="62"/>
  <c r="N138" i="62"/>
  <c r="M138" i="62"/>
  <c r="L138" i="62"/>
  <c r="K138" i="62"/>
  <c r="J138" i="62"/>
  <c r="I138" i="62"/>
  <c r="H138" i="62"/>
  <c r="G138" i="62"/>
  <c r="R137" i="62"/>
  <c r="Q137" i="62"/>
  <c r="N137" i="62"/>
  <c r="M137" i="62"/>
  <c r="L137" i="62"/>
  <c r="K137" i="62"/>
  <c r="J137" i="62"/>
  <c r="I137" i="62"/>
  <c r="H137" i="62"/>
  <c r="G137" i="62"/>
  <c r="R136" i="62"/>
  <c r="Q136" i="62"/>
  <c r="N136" i="62"/>
  <c r="M136" i="62"/>
  <c r="L136" i="62"/>
  <c r="K136" i="62"/>
  <c r="J136" i="62"/>
  <c r="I136" i="62"/>
  <c r="H136" i="62"/>
  <c r="G136" i="62"/>
  <c r="R135" i="62"/>
  <c r="Q135" i="62"/>
  <c r="N135" i="62"/>
  <c r="M135" i="62"/>
  <c r="L135" i="62"/>
  <c r="K135" i="62"/>
  <c r="J135" i="62"/>
  <c r="I135" i="62"/>
  <c r="H135" i="62"/>
  <c r="G135" i="62"/>
  <c r="R134" i="62"/>
  <c r="Q134" i="62"/>
  <c r="N134" i="62"/>
  <c r="M134" i="62"/>
  <c r="L134" i="62"/>
  <c r="K134" i="62"/>
  <c r="J134" i="62"/>
  <c r="I134" i="62"/>
  <c r="H134" i="62"/>
  <c r="G134" i="62"/>
  <c r="R133" i="62"/>
  <c r="Q133" i="62"/>
  <c r="N133" i="62"/>
  <c r="M133" i="62"/>
  <c r="L133" i="62"/>
  <c r="K133" i="62"/>
  <c r="J133" i="62"/>
  <c r="I133" i="62"/>
  <c r="H133" i="62"/>
  <c r="G133" i="62"/>
  <c r="R132" i="62"/>
  <c r="Q132" i="62"/>
  <c r="N132" i="62"/>
  <c r="M132" i="62"/>
  <c r="L132" i="62"/>
  <c r="K132" i="62"/>
  <c r="J132" i="62"/>
  <c r="I132" i="62"/>
  <c r="H132" i="62"/>
  <c r="G132" i="62"/>
  <c r="R130" i="62"/>
  <c r="Q130" i="62"/>
  <c r="N130" i="62"/>
  <c r="M130" i="62"/>
  <c r="L130" i="62"/>
  <c r="K130" i="62"/>
  <c r="J130" i="62"/>
  <c r="I130" i="62"/>
  <c r="H130" i="62"/>
  <c r="G130" i="62"/>
  <c r="E130" i="62"/>
  <c r="R129" i="62"/>
  <c r="Q129" i="62"/>
  <c r="N129" i="62"/>
  <c r="M129" i="62"/>
  <c r="L129" i="62"/>
  <c r="K129" i="62"/>
  <c r="J129" i="62"/>
  <c r="I129" i="62"/>
  <c r="H129" i="62"/>
  <c r="G129" i="62"/>
  <c r="E129" i="62"/>
  <c r="R128" i="62"/>
  <c r="Q128" i="62"/>
  <c r="N128" i="62"/>
  <c r="M128" i="62"/>
  <c r="L128" i="62"/>
  <c r="K128" i="62"/>
  <c r="J128" i="62"/>
  <c r="I128" i="62"/>
  <c r="H128" i="62"/>
  <c r="G128" i="62"/>
  <c r="E128" i="62"/>
  <c r="J127" i="62"/>
  <c r="I127" i="62"/>
  <c r="H127" i="62"/>
  <c r="G127" i="62"/>
  <c r="E127" i="62"/>
  <c r="R125" i="62"/>
  <c r="Q125" i="62"/>
  <c r="N125" i="62"/>
  <c r="M125" i="62"/>
  <c r="L125" i="62"/>
  <c r="K125" i="62"/>
  <c r="J125" i="62"/>
  <c r="I125" i="62"/>
  <c r="H125" i="62"/>
  <c r="G125" i="62"/>
  <c r="E125" i="62"/>
  <c r="R124" i="62"/>
  <c r="Q124" i="62"/>
  <c r="N124" i="62"/>
  <c r="M124" i="62"/>
  <c r="L124" i="62"/>
  <c r="K124" i="62"/>
  <c r="J124" i="62"/>
  <c r="I124" i="62"/>
  <c r="H124" i="62"/>
  <c r="G124" i="62"/>
  <c r="E124" i="62"/>
  <c r="R123" i="62"/>
  <c r="Q123" i="62"/>
  <c r="N123" i="62"/>
  <c r="M123" i="62"/>
  <c r="L123" i="62"/>
  <c r="K123" i="62"/>
  <c r="J123" i="62"/>
  <c r="I123" i="62"/>
  <c r="H123" i="62"/>
  <c r="G123" i="62"/>
  <c r="E123" i="62"/>
  <c r="R122" i="62"/>
  <c r="Q122" i="62"/>
  <c r="N122" i="62"/>
  <c r="M122" i="62"/>
  <c r="L122" i="62"/>
  <c r="K122" i="62"/>
  <c r="J122" i="62"/>
  <c r="I122" i="62"/>
  <c r="H122" i="62"/>
  <c r="G122" i="62"/>
  <c r="E122" i="62"/>
  <c r="J121" i="62"/>
  <c r="I121" i="62"/>
  <c r="H121" i="62"/>
  <c r="G121" i="62"/>
  <c r="E121" i="62"/>
  <c r="R119" i="62"/>
  <c r="Q119" i="62"/>
  <c r="N119" i="62"/>
  <c r="M119" i="62"/>
  <c r="L119" i="62"/>
  <c r="K119" i="62"/>
  <c r="J119" i="62"/>
  <c r="I119" i="62"/>
  <c r="H119" i="62"/>
  <c r="G119" i="62"/>
  <c r="R118" i="62"/>
  <c r="Q118" i="62"/>
  <c r="N118" i="62"/>
  <c r="M118" i="62"/>
  <c r="L118" i="62"/>
  <c r="K118" i="62"/>
  <c r="J118" i="62"/>
  <c r="I118" i="62"/>
  <c r="H118" i="62"/>
  <c r="G118" i="62"/>
  <c r="R117" i="62"/>
  <c r="Q117" i="62"/>
  <c r="N117" i="62"/>
  <c r="M117" i="62"/>
  <c r="L117" i="62"/>
  <c r="K117" i="62"/>
  <c r="J117" i="62"/>
  <c r="I117" i="62"/>
  <c r="H117" i="62"/>
  <c r="G117" i="62"/>
  <c r="R116" i="62"/>
  <c r="Q116" i="62"/>
  <c r="N116" i="62"/>
  <c r="M116" i="62"/>
  <c r="L116" i="62"/>
  <c r="K116" i="62"/>
  <c r="J116" i="62"/>
  <c r="I116" i="62"/>
  <c r="H116" i="62"/>
  <c r="G116" i="62"/>
  <c r="R115" i="62"/>
  <c r="Q115" i="62"/>
  <c r="N115" i="62"/>
  <c r="M115" i="62"/>
  <c r="L115" i="62"/>
  <c r="K115" i="62"/>
  <c r="J115" i="62"/>
  <c r="I115" i="62"/>
  <c r="H115" i="62"/>
  <c r="G115" i="62"/>
  <c r="R114" i="62"/>
  <c r="Q114" i="62"/>
  <c r="N114" i="62"/>
  <c r="M114" i="62"/>
  <c r="L114" i="62"/>
  <c r="K114" i="62"/>
  <c r="J114" i="62"/>
  <c r="I114" i="62"/>
  <c r="H114" i="62"/>
  <c r="G114" i="62"/>
  <c r="R113" i="62"/>
  <c r="Q113" i="62"/>
  <c r="N113" i="62"/>
  <c r="M113" i="62"/>
  <c r="L113" i="62"/>
  <c r="K113" i="62"/>
  <c r="J113" i="62"/>
  <c r="I113" i="62"/>
  <c r="H113" i="62"/>
  <c r="G113" i="62"/>
  <c r="R112" i="62"/>
  <c r="Q112" i="62"/>
  <c r="N112" i="62"/>
  <c r="M112" i="62"/>
  <c r="L112" i="62"/>
  <c r="K112" i="62"/>
  <c r="J112" i="62"/>
  <c r="I112" i="62"/>
  <c r="H112" i="62"/>
  <c r="G112" i="62"/>
  <c r="R111" i="62"/>
  <c r="Q111" i="62"/>
  <c r="N111" i="62"/>
  <c r="M111" i="62"/>
  <c r="L111" i="62"/>
  <c r="K111" i="62"/>
  <c r="J111" i="62"/>
  <c r="I111" i="62"/>
  <c r="H111" i="62"/>
  <c r="G111" i="62"/>
  <c r="R110" i="62"/>
  <c r="Q110" i="62"/>
  <c r="N110" i="62"/>
  <c r="M110" i="62"/>
  <c r="L110" i="62"/>
  <c r="K110" i="62"/>
  <c r="J110" i="62"/>
  <c r="I110" i="62"/>
  <c r="H110" i="62"/>
  <c r="G110" i="62"/>
  <c r="R109" i="62"/>
  <c r="Q109" i="62"/>
  <c r="N109" i="62"/>
  <c r="M109" i="62"/>
  <c r="L109" i="62"/>
  <c r="K109" i="62"/>
  <c r="J109" i="62"/>
  <c r="I109" i="62"/>
  <c r="H109" i="62"/>
  <c r="G109" i="62"/>
  <c r="R108" i="62"/>
  <c r="Q108" i="62"/>
  <c r="N108" i="62"/>
  <c r="M108" i="62"/>
  <c r="L108" i="62"/>
  <c r="K108" i="62"/>
  <c r="J108" i="62"/>
  <c r="I108" i="62"/>
  <c r="H108" i="62"/>
  <c r="G108" i="62"/>
  <c r="R107" i="62"/>
  <c r="Q107" i="62"/>
  <c r="N107" i="62"/>
  <c r="M107" i="62"/>
  <c r="L107" i="62"/>
  <c r="K107" i="62"/>
  <c r="J107" i="62"/>
  <c r="I107" i="62"/>
  <c r="H107" i="62"/>
  <c r="G107" i="62"/>
  <c r="R106" i="62"/>
  <c r="Q106" i="62"/>
  <c r="N106" i="62"/>
  <c r="M106" i="62"/>
  <c r="L106" i="62"/>
  <c r="K106" i="62"/>
  <c r="J106" i="62"/>
  <c r="I106" i="62"/>
  <c r="H106" i="62"/>
  <c r="G106" i="62"/>
  <c r="R104" i="62"/>
  <c r="Q104" i="62"/>
  <c r="N104" i="62"/>
  <c r="M104" i="62"/>
  <c r="L104" i="62"/>
  <c r="K104" i="62"/>
  <c r="J104" i="62"/>
  <c r="I104" i="62"/>
  <c r="H104" i="62"/>
  <c r="E104" i="62"/>
  <c r="R103" i="62"/>
  <c r="Q103" i="62"/>
  <c r="N103" i="62"/>
  <c r="M103" i="62"/>
  <c r="L103" i="62"/>
  <c r="K103" i="62"/>
  <c r="J103" i="62"/>
  <c r="I103" i="62"/>
  <c r="H103" i="62"/>
  <c r="E103" i="62"/>
  <c r="R102" i="62"/>
  <c r="Q102" i="62"/>
  <c r="N102" i="62"/>
  <c r="M102" i="62"/>
  <c r="L102" i="62"/>
  <c r="K102" i="62"/>
  <c r="J102" i="62"/>
  <c r="I102" i="62"/>
  <c r="H102" i="62"/>
  <c r="E102" i="62"/>
  <c r="J101" i="62"/>
  <c r="I101" i="62"/>
  <c r="H101" i="62"/>
  <c r="E101" i="62"/>
  <c r="R99" i="62"/>
  <c r="Q99" i="62"/>
  <c r="N99" i="62"/>
  <c r="M99" i="62"/>
  <c r="L99" i="62"/>
  <c r="K99" i="62"/>
  <c r="J99" i="62"/>
  <c r="I99" i="62"/>
  <c r="H99" i="62"/>
  <c r="E99" i="62"/>
  <c r="R98" i="62"/>
  <c r="Q98" i="62"/>
  <c r="N98" i="62"/>
  <c r="M98" i="62"/>
  <c r="L98" i="62"/>
  <c r="K98" i="62"/>
  <c r="J98" i="62"/>
  <c r="I98" i="62"/>
  <c r="H98" i="62"/>
  <c r="E98" i="62"/>
  <c r="R97" i="62"/>
  <c r="Q97" i="62"/>
  <c r="N97" i="62"/>
  <c r="M97" i="62"/>
  <c r="L97" i="62"/>
  <c r="K97" i="62"/>
  <c r="J97" i="62"/>
  <c r="I97" i="62"/>
  <c r="H97" i="62"/>
  <c r="E97" i="62"/>
  <c r="R96" i="62"/>
  <c r="Q96" i="62"/>
  <c r="N96" i="62"/>
  <c r="M96" i="62"/>
  <c r="L96" i="62"/>
  <c r="K96" i="62"/>
  <c r="J96" i="62"/>
  <c r="I96" i="62"/>
  <c r="H96" i="62"/>
  <c r="E96" i="62"/>
  <c r="J95" i="62"/>
  <c r="I95" i="62"/>
  <c r="H95" i="62"/>
  <c r="E95" i="62"/>
  <c r="R93" i="62"/>
  <c r="Q93" i="62"/>
  <c r="N93" i="62"/>
  <c r="M93" i="62"/>
  <c r="L93" i="62"/>
  <c r="K93" i="62"/>
  <c r="J93" i="62"/>
  <c r="I93" i="62"/>
  <c r="H93" i="62"/>
  <c r="G93" i="62"/>
  <c r="R92" i="62"/>
  <c r="Q92" i="62"/>
  <c r="N92" i="62"/>
  <c r="M92" i="62"/>
  <c r="L92" i="62"/>
  <c r="K92" i="62"/>
  <c r="J92" i="62"/>
  <c r="I92" i="62"/>
  <c r="H92" i="62"/>
  <c r="G92" i="62"/>
  <c r="R91" i="62"/>
  <c r="Q91" i="62"/>
  <c r="N91" i="62"/>
  <c r="M91" i="62"/>
  <c r="L91" i="62"/>
  <c r="K91" i="62"/>
  <c r="J91" i="62"/>
  <c r="I91" i="62"/>
  <c r="H91" i="62"/>
  <c r="G91" i="62"/>
  <c r="R90" i="62"/>
  <c r="Q90" i="62"/>
  <c r="N90" i="62"/>
  <c r="M90" i="62"/>
  <c r="L90" i="62"/>
  <c r="K90" i="62"/>
  <c r="J90" i="62"/>
  <c r="I90" i="62"/>
  <c r="H90" i="62"/>
  <c r="G90" i="62"/>
  <c r="R89" i="62"/>
  <c r="Q89" i="62"/>
  <c r="N89" i="62"/>
  <c r="M89" i="62"/>
  <c r="L89" i="62"/>
  <c r="K89" i="62"/>
  <c r="J89" i="62"/>
  <c r="I89" i="62"/>
  <c r="H89" i="62"/>
  <c r="G89" i="62"/>
  <c r="R88" i="62"/>
  <c r="Q88" i="62"/>
  <c r="N88" i="62"/>
  <c r="M88" i="62"/>
  <c r="L88" i="62"/>
  <c r="K88" i="62"/>
  <c r="J88" i="62"/>
  <c r="I88" i="62"/>
  <c r="H88" i="62"/>
  <c r="G88" i="62"/>
  <c r="R87" i="62"/>
  <c r="Q87" i="62"/>
  <c r="N87" i="62"/>
  <c r="M87" i="62"/>
  <c r="L87" i="62"/>
  <c r="K87" i="62"/>
  <c r="J87" i="62"/>
  <c r="I87" i="62"/>
  <c r="H87" i="62"/>
  <c r="G87" i="62"/>
  <c r="R86" i="62"/>
  <c r="Q86" i="62"/>
  <c r="N86" i="62"/>
  <c r="M86" i="62"/>
  <c r="L86" i="62"/>
  <c r="K86" i="62"/>
  <c r="J86" i="62"/>
  <c r="I86" i="62"/>
  <c r="H86" i="62"/>
  <c r="G86" i="62"/>
  <c r="R85" i="62"/>
  <c r="Q85" i="62"/>
  <c r="N85" i="62"/>
  <c r="M85" i="62"/>
  <c r="L85" i="62"/>
  <c r="K85" i="62"/>
  <c r="J85" i="62"/>
  <c r="I85" i="62"/>
  <c r="H85" i="62"/>
  <c r="G85" i="62"/>
  <c r="R84" i="62"/>
  <c r="Q84" i="62"/>
  <c r="N84" i="62"/>
  <c r="M84" i="62"/>
  <c r="L84" i="62"/>
  <c r="K84" i="62"/>
  <c r="J84" i="62"/>
  <c r="I84" i="62"/>
  <c r="H84" i="62"/>
  <c r="G84" i="62"/>
  <c r="R83" i="62"/>
  <c r="Q83" i="62"/>
  <c r="N83" i="62"/>
  <c r="M83" i="62"/>
  <c r="L83" i="62"/>
  <c r="K83" i="62"/>
  <c r="J83" i="62"/>
  <c r="I83" i="62"/>
  <c r="H83" i="62"/>
  <c r="G83" i="62"/>
  <c r="R82" i="62"/>
  <c r="Q82" i="62"/>
  <c r="N82" i="62"/>
  <c r="M82" i="62"/>
  <c r="L82" i="62"/>
  <c r="K82" i="62"/>
  <c r="J82" i="62"/>
  <c r="I82" i="62"/>
  <c r="H82" i="62"/>
  <c r="G82" i="62"/>
  <c r="R81" i="62"/>
  <c r="Q81" i="62"/>
  <c r="N81" i="62"/>
  <c r="M81" i="62"/>
  <c r="L81" i="62"/>
  <c r="K81" i="62"/>
  <c r="J81" i="62"/>
  <c r="I81" i="62"/>
  <c r="H81" i="62"/>
  <c r="G81" i="62"/>
  <c r="R80" i="62"/>
  <c r="Q80" i="62"/>
  <c r="N80" i="62"/>
  <c r="M80" i="62"/>
  <c r="L80" i="62"/>
  <c r="K80" i="62"/>
  <c r="J80" i="62"/>
  <c r="I80" i="62"/>
  <c r="H80" i="62"/>
  <c r="G80" i="62"/>
  <c r="R78" i="62"/>
  <c r="Q78" i="62"/>
  <c r="N78" i="62"/>
  <c r="M78" i="62"/>
  <c r="L78" i="62"/>
  <c r="K78" i="62"/>
  <c r="J78" i="62"/>
  <c r="I78" i="62"/>
  <c r="H78" i="62"/>
  <c r="E78" i="62"/>
  <c r="R77" i="62"/>
  <c r="Q77" i="62"/>
  <c r="N77" i="62"/>
  <c r="M77" i="62"/>
  <c r="L77" i="62"/>
  <c r="K77" i="62"/>
  <c r="J77" i="62"/>
  <c r="I77" i="62"/>
  <c r="H77" i="62"/>
  <c r="E77" i="62"/>
  <c r="R76" i="62"/>
  <c r="Q76" i="62"/>
  <c r="N76" i="62"/>
  <c r="M76" i="62"/>
  <c r="L76" i="62"/>
  <c r="K76" i="62"/>
  <c r="J76" i="62"/>
  <c r="I76" i="62"/>
  <c r="H76" i="62"/>
  <c r="E76" i="62"/>
  <c r="J75" i="62"/>
  <c r="I75" i="62"/>
  <c r="H75" i="62"/>
  <c r="E75" i="62"/>
  <c r="R73" i="62"/>
  <c r="Q73" i="62"/>
  <c r="N73" i="62"/>
  <c r="M73" i="62"/>
  <c r="L73" i="62"/>
  <c r="K73" i="62"/>
  <c r="J73" i="62"/>
  <c r="I73" i="62"/>
  <c r="H73" i="62"/>
  <c r="E73" i="62"/>
  <c r="R72" i="62"/>
  <c r="Q72" i="62"/>
  <c r="N72" i="62"/>
  <c r="M72" i="62"/>
  <c r="L72" i="62"/>
  <c r="K72" i="62"/>
  <c r="J72" i="62"/>
  <c r="I72" i="62"/>
  <c r="H72" i="62"/>
  <c r="E72" i="62"/>
  <c r="R71" i="62"/>
  <c r="Q71" i="62"/>
  <c r="N71" i="62"/>
  <c r="M71" i="62"/>
  <c r="L71" i="62"/>
  <c r="K71" i="62"/>
  <c r="J71" i="62"/>
  <c r="I71" i="62"/>
  <c r="H71" i="62"/>
  <c r="E71" i="62"/>
  <c r="R70" i="62"/>
  <c r="Q70" i="62"/>
  <c r="N70" i="62"/>
  <c r="M70" i="62"/>
  <c r="L70" i="62"/>
  <c r="K70" i="62"/>
  <c r="J70" i="62"/>
  <c r="I70" i="62"/>
  <c r="H70" i="62"/>
  <c r="E70" i="62"/>
  <c r="J69" i="62"/>
  <c r="I69" i="62"/>
  <c r="H69" i="62"/>
  <c r="E69" i="62"/>
  <c r="S67" i="62"/>
  <c r="R67" i="62"/>
  <c r="Q67" i="62"/>
  <c r="N67" i="62"/>
  <c r="M67" i="62"/>
  <c r="L67" i="62"/>
  <c r="K67" i="62"/>
  <c r="J67" i="62"/>
  <c r="I67" i="62"/>
  <c r="H67" i="62"/>
  <c r="S66" i="62"/>
  <c r="R66" i="62"/>
  <c r="Q66" i="62"/>
  <c r="N66" i="62"/>
  <c r="M66" i="62"/>
  <c r="L66" i="62"/>
  <c r="K66" i="62"/>
  <c r="J66" i="62"/>
  <c r="I66" i="62"/>
  <c r="H66" i="62"/>
  <c r="S65" i="62"/>
  <c r="R65" i="62"/>
  <c r="Q65" i="62"/>
  <c r="N65" i="62"/>
  <c r="M65" i="62"/>
  <c r="L65" i="62"/>
  <c r="K65" i="62"/>
  <c r="J65" i="62"/>
  <c r="I65" i="62"/>
  <c r="H65" i="62"/>
  <c r="S64" i="62"/>
  <c r="R64" i="62"/>
  <c r="Q64" i="62"/>
  <c r="N64" i="62"/>
  <c r="M64" i="62"/>
  <c r="L64" i="62"/>
  <c r="K64" i="62"/>
  <c r="J64" i="62"/>
  <c r="I64" i="62"/>
  <c r="H64" i="62"/>
  <c r="S63" i="62"/>
  <c r="R63" i="62"/>
  <c r="Q63" i="62"/>
  <c r="N63" i="62"/>
  <c r="M63" i="62"/>
  <c r="L63" i="62"/>
  <c r="K63" i="62"/>
  <c r="J63" i="62"/>
  <c r="I63" i="62"/>
  <c r="H63" i="62"/>
  <c r="S62" i="62"/>
  <c r="R62" i="62"/>
  <c r="Q62" i="62"/>
  <c r="N62" i="62"/>
  <c r="M62" i="62"/>
  <c r="L62" i="62"/>
  <c r="K62" i="62"/>
  <c r="J62" i="62"/>
  <c r="I62" i="62"/>
  <c r="H62" i="62"/>
  <c r="S61" i="62"/>
  <c r="R61" i="62"/>
  <c r="Q61" i="62"/>
  <c r="N61" i="62"/>
  <c r="M61" i="62"/>
  <c r="L61" i="62"/>
  <c r="K61" i="62"/>
  <c r="J61" i="62"/>
  <c r="I61" i="62"/>
  <c r="H61" i="62"/>
  <c r="S60" i="62"/>
  <c r="R60" i="62"/>
  <c r="Q60" i="62"/>
  <c r="N60" i="62"/>
  <c r="M60" i="62"/>
  <c r="L60" i="62"/>
  <c r="K60" i="62"/>
  <c r="J60" i="62"/>
  <c r="I60" i="62"/>
  <c r="H60" i="62"/>
  <c r="S59" i="62"/>
  <c r="R59" i="62"/>
  <c r="Q59" i="62"/>
  <c r="N59" i="62"/>
  <c r="M59" i="62"/>
  <c r="L59" i="62"/>
  <c r="K59" i="62"/>
  <c r="J59" i="62"/>
  <c r="I59" i="62"/>
  <c r="H59" i="62"/>
  <c r="S58" i="62"/>
  <c r="R58" i="62"/>
  <c r="Q58" i="62"/>
  <c r="N58" i="62"/>
  <c r="M58" i="62"/>
  <c r="L58" i="62"/>
  <c r="K58" i="62"/>
  <c r="J58" i="62"/>
  <c r="I58" i="62"/>
  <c r="H58" i="62"/>
  <c r="S57" i="62"/>
  <c r="R57" i="62"/>
  <c r="Q57" i="62"/>
  <c r="N57" i="62"/>
  <c r="M57" i="62"/>
  <c r="L57" i="62"/>
  <c r="K57" i="62"/>
  <c r="J57" i="62"/>
  <c r="I57" i="62"/>
  <c r="H57" i="62"/>
  <c r="S56" i="62"/>
  <c r="R56" i="62"/>
  <c r="Q56" i="62"/>
  <c r="N56" i="62"/>
  <c r="M56" i="62"/>
  <c r="L56" i="62"/>
  <c r="K56" i="62"/>
  <c r="J56" i="62"/>
  <c r="I56" i="62"/>
  <c r="H56" i="62"/>
  <c r="S55" i="62"/>
  <c r="R55" i="62"/>
  <c r="Q55" i="62"/>
  <c r="N55" i="62"/>
  <c r="M55" i="62"/>
  <c r="L55" i="62"/>
  <c r="K55" i="62"/>
  <c r="J55" i="62"/>
  <c r="I55" i="62"/>
  <c r="H55" i="62"/>
  <c r="S54" i="62"/>
  <c r="R54" i="62"/>
  <c r="Q54" i="62"/>
  <c r="N54" i="62"/>
  <c r="M54" i="62"/>
  <c r="L54" i="62"/>
  <c r="K54" i="62"/>
  <c r="J54" i="62"/>
  <c r="I54" i="62"/>
  <c r="H54" i="62"/>
  <c r="R52" i="62"/>
  <c r="Q52" i="62"/>
  <c r="N52" i="62"/>
  <c r="M52" i="62"/>
  <c r="L52" i="62"/>
  <c r="K52" i="62"/>
  <c r="J52" i="62"/>
  <c r="I52" i="62"/>
  <c r="H52" i="62"/>
  <c r="E52" i="62"/>
  <c r="R51" i="62"/>
  <c r="Q51" i="62"/>
  <c r="N51" i="62"/>
  <c r="M51" i="62"/>
  <c r="L51" i="62"/>
  <c r="K51" i="62"/>
  <c r="J51" i="62"/>
  <c r="I51" i="62"/>
  <c r="H51" i="62"/>
  <c r="E51" i="62"/>
  <c r="R50" i="62"/>
  <c r="Q50" i="62"/>
  <c r="N50" i="62"/>
  <c r="M50" i="62"/>
  <c r="L50" i="62"/>
  <c r="K50" i="62"/>
  <c r="J50" i="62"/>
  <c r="I50" i="62"/>
  <c r="H50" i="62"/>
  <c r="E50" i="62"/>
  <c r="J49" i="62"/>
  <c r="I49" i="62"/>
  <c r="H49" i="62"/>
  <c r="E49" i="62"/>
  <c r="R47" i="62"/>
  <c r="Q47" i="62"/>
  <c r="N47" i="62"/>
  <c r="M47" i="62"/>
  <c r="L47" i="62"/>
  <c r="K47" i="62"/>
  <c r="J47" i="62"/>
  <c r="I47" i="62"/>
  <c r="H47" i="62"/>
  <c r="E47" i="62"/>
  <c r="R46" i="62"/>
  <c r="Q46" i="62"/>
  <c r="N46" i="62"/>
  <c r="M46" i="62"/>
  <c r="L46" i="62"/>
  <c r="K46" i="62"/>
  <c r="J46" i="62"/>
  <c r="I46" i="62"/>
  <c r="H46" i="62"/>
  <c r="E46" i="62"/>
  <c r="R45" i="62"/>
  <c r="Q45" i="62"/>
  <c r="N45" i="62"/>
  <c r="M45" i="62"/>
  <c r="L45" i="62"/>
  <c r="K45" i="62"/>
  <c r="J45" i="62"/>
  <c r="I45" i="62"/>
  <c r="H45" i="62"/>
  <c r="E45" i="62"/>
  <c r="R44" i="62"/>
  <c r="Q44" i="62"/>
  <c r="N44" i="62"/>
  <c r="M44" i="62"/>
  <c r="L44" i="62"/>
  <c r="K44" i="62"/>
  <c r="J44" i="62"/>
  <c r="I44" i="62"/>
  <c r="H44" i="62"/>
  <c r="E44" i="62"/>
  <c r="J43" i="62"/>
  <c r="I43" i="62"/>
  <c r="H43" i="62"/>
  <c r="R41" i="62"/>
  <c r="Q41" i="62"/>
  <c r="O41" i="62"/>
  <c r="N41" i="62"/>
  <c r="M41" i="62"/>
  <c r="L41" i="62"/>
  <c r="K41" i="62"/>
  <c r="J41" i="62"/>
  <c r="I41" i="62"/>
  <c r="H41" i="62"/>
  <c r="G41" i="62"/>
  <c r="E41" i="62"/>
  <c r="R40" i="62"/>
  <c r="Q40" i="62"/>
  <c r="O40" i="62"/>
  <c r="N40" i="62"/>
  <c r="M40" i="62"/>
  <c r="L40" i="62"/>
  <c r="K40" i="62"/>
  <c r="J40" i="62"/>
  <c r="I40" i="62"/>
  <c r="H40" i="62"/>
  <c r="G40" i="62"/>
  <c r="E40" i="62"/>
  <c r="R39" i="62"/>
  <c r="Q39" i="62"/>
  <c r="O39" i="62"/>
  <c r="N39" i="62"/>
  <c r="M39" i="62"/>
  <c r="L39" i="62"/>
  <c r="K39" i="62"/>
  <c r="J39" i="62"/>
  <c r="I39" i="62"/>
  <c r="H39" i="62"/>
  <c r="G39" i="62"/>
  <c r="E39" i="62"/>
  <c r="R38" i="62"/>
  <c r="Q38" i="62"/>
  <c r="O38" i="62"/>
  <c r="N38" i="62"/>
  <c r="M38" i="62"/>
  <c r="L38" i="62"/>
  <c r="K38" i="62"/>
  <c r="J38" i="62"/>
  <c r="I38" i="62"/>
  <c r="H38" i="62"/>
  <c r="G38" i="62"/>
  <c r="E38" i="62"/>
  <c r="R37" i="62"/>
  <c r="Q37" i="62"/>
  <c r="O37" i="62"/>
  <c r="N37" i="62"/>
  <c r="M37" i="62"/>
  <c r="L37" i="62"/>
  <c r="K37" i="62"/>
  <c r="J37" i="62"/>
  <c r="I37" i="62"/>
  <c r="H37" i="62"/>
  <c r="G37" i="62"/>
  <c r="E37" i="62"/>
  <c r="R36" i="62"/>
  <c r="Q36" i="62"/>
  <c r="O36" i="62"/>
  <c r="N36" i="62"/>
  <c r="M36" i="62"/>
  <c r="L36" i="62"/>
  <c r="K36" i="62"/>
  <c r="J36" i="62"/>
  <c r="I36" i="62"/>
  <c r="H36" i="62"/>
  <c r="G36" i="62"/>
  <c r="E36" i="62"/>
  <c r="R35" i="62"/>
  <c r="Q35" i="62"/>
  <c r="O35" i="62"/>
  <c r="N35" i="62"/>
  <c r="M35" i="62"/>
  <c r="L35" i="62"/>
  <c r="K35" i="62"/>
  <c r="J35" i="62"/>
  <c r="I35" i="62"/>
  <c r="H35" i="62"/>
  <c r="G35" i="62"/>
  <c r="E35" i="62"/>
  <c r="R34" i="62"/>
  <c r="Q34" i="62"/>
  <c r="O34" i="62"/>
  <c r="N34" i="62"/>
  <c r="M34" i="62"/>
  <c r="L34" i="62"/>
  <c r="K34" i="62"/>
  <c r="J34" i="62"/>
  <c r="I34" i="62"/>
  <c r="H34" i="62"/>
  <c r="G34" i="62"/>
  <c r="E34" i="62"/>
  <c r="R33" i="62"/>
  <c r="Q33" i="62"/>
  <c r="O33" i="62"/>
  <c r="N33" i="62"/>
  <c r="M33" i="62"/>
  <c r="L33" i="62"/>
  <c r="K33" i="62"/>
  <c r="J33" i="62"/>
  <c r="I33" i="62"/>
  <c r="H33" i="62"/>
  <c r="G33" i="62"/>
  <c r="E33" i="62"/>
  <c r="R32" i="62"/>
  <c r="Q32" i="62"/>
  <c r="O32" i="62"/>
  <c r="N32" i="62"/>
  <c r="M32" i="62"/>
  <c r="L32" i="62"/>
  <c r="K32" i="62"/>
  <c r="J32" i="62"/>
  <c r="I32" i="62"/>
  <c r="H32" i="62"/>
  <c r="G32" i="62"/>
  <c r="E32" i="62"/>
  <c r="R31" i="62"/>
  <c r="Q31" i="62"/>
  <c r="O31" i="62"/>
  <c r="N31" i="62"/>
  <c r="M31" i="62"/>
  <c r="L31" i="62"/>
  <c r="K31" i="62"/>
  <c r="J31" i="62"/>
  <c r="I31" i="62"/>
  <c r="H31" i="62"/>
  <c r="G31" i="62"/>
  <c r="E31" i="62"/>
  <c r="R30" i="62"/>
  <c r="Q30" i="62"/>
  <c r="O30" i="62"/>
  <c r="N30" i="62"/>
  <c r="M30" i="62"/>
  <c r="L30" i="62"/>
  <c r="K30" i="62"/>
  <c r="J30" i="62"/>
  <c r="I30" i="62"/>
  <c r="H30" i="62"/>
  <c r="G30" i="62"/>
  <c r="E30" i="62"/>
  <c r="R29" i="62"/>
  <c r="Q29" i="62"/>
  <c r="O29" i="62"/>
  <c r="N29" i="62"/>
  <c r="M29" i="62"/>
  <c r="L29" i="62"/>
  <c r="K29" i="62"/>
  <c r="J29" i="62"/>
  <c r="I29" i="62"/>
  <c r="H29" i="62"/>
  <c r="G29" i="62"/>
  <c r="E29" i="62"/>
  <c r="R28" i="62"/>
  <c r="Q28" i="62"/>
  <c r="O28" i="62"/>
  <c r="N28" i="62"/>
  <c r="M28" i="62"/>
  <c r="L28" i="62"/>
  <c r="K28" i="62"/>
  <c r="J28" i="62"/>
  <c r="I28" i="62"/>
  <c r="H28" i="62"/>
  <c r="G28" i="62"/>
  <c r="E28" i="62"/>
  <c r="R27" i="62"/>
  <c r="Q27" i="62"/>
  <c r="O27" i="62"/>
  <c r="N27" i="62"/>
  <c r="M27" i="62"/>
  <c r="L27" i="62"/>
  <c r="K27" i="62"/>
  <c r="J27" i="62"/>
  <c r="I27" i="62"/>
  <c r="H27" i="62"/>
  <c r="G27" i="62"/>
  <c r="E27" i="62"/>
  <c r="R26" i="62"/>
  <c r="Q26" i="62"/>
  <c r="O26" i="62"/>
  <c r="N26" i="62"/>
  <c r="M26" i="62"/>
  <c r="L26" i="62"/>
  <c r="K26" i="62"/>
  <c r="J26" i="62"/>
  <c r="I26" i="62"/>
  <c r="H26" i="62"/>
  <c r="G26" i="62"/>
  <c r="E26" i="62"/>
  <c r="R25" i="62"/>
  <c r="Q25" i="62"/>
  <c r="O25" i="62"/>
  <c r="N25" i="62"/>
  <c r="M25" i="62"/>
  <c r="L25" i="62"/>
  <c r="K25" i="62"/>
  <c r="J25" i="62"/>
  <c r="I25" i="62"/>
  <c r="H25" i="62"/>
  <c r="G25" i="62"/>
  <c r="E25" i="62"/>
  <c r="R24" i="62"/>
  <c r="Q24" i="62"/>
  <c r="O24" i="62"/>
  <c r="N24" i="62"/>
  <c r="M24" i="62"/>
  <c r="L24" i="62"/>
  <c r="K24" i="62"/>
  <c r="J24" i="62"/>
  <c r="I24" i="62"/>
  <c r="H24" i="62"/>
  <c r="G24" i="62"/>
  <c r="E24" i="62"/>
  <c r="R23" i="62"/>
  <c r="Q23" i="62"/>
  <c r="O23" i="62"/>
  <c r="N23" i="62"/>
  <c r="M23" i="62"/>
  <c r="L23" i="62"/>
  <c r="K23" i="62"/>
  <c r="J23" i="62"/>
  <c r="I23" i="62"/>
  <c r="H23" i="62"/>
  <c r="G23" i="62"/>
  <c r="E23" i="62"/>
  <c r="R22" i="62"/>
  <c r="Q22" i="62"/>
  <c r="O22" i="62"/>
  <c r="N22" i="62"/>
  <c r="M22" i="62"/>
  <c r="L22" i="62"/>
  <c r="K22" i="62"/>
  <c r="J22" i="62"/>
  <c r="I22" i="62"/>
  <c r="H22" i="62"/>
  <c r="G22" i="62"/>
  <c r="E22" i="62"/>
  <c r="R21" i="62"/>
  <c r="Q21" i="62"/>
  <c r="O21" i="62"/>
  <c r="N21" i="62"/>
  <c r="M21" i="62"/>
  <c r="L21" i="62"/>
  <c r="K21" i="62"/>
  <c r="J21" i="62"/>
  <c r="I21" i="62"/>
  <c r="H21" i="62"/>
  <c r="G21" i="62"/>
  <c r="E21" i="62"/>
  <c r="R20" i="62"/>
  <c r="Q20" i="62"/>
  <c r="O20" i="62"/>
  <c r="N20" i="62"/>
  <c r="M20" i="62"/>
  <c r="L20" i="62"/>
  <c r="K20" i="62"/>
  <c r="J20" i="62"/>
  <c r="I20" i="62"/>
  <c r="H20" i="62"/>
  <c r="G20" i="62"/>
  <c r="E20" i="62"/>
  <c r="R19" i="62"/>
  <c r="Q19" i="62"/>
  <c r="O19" i="62"/>
  <c r="N19" i="62"/>
  <c r="M19" i="62"/>
  <c r="L19" i="62"/>
  <c r="K19" i="62"/>
  <c r="J19" i="62"/>
  <c r="I19" i="62"/>
  <c r="H19" i="62"/>
  <c r="G19" i="62"/>
  <c r="E19" i="62"/>
  <c r="R17" i="62"/>
  <c r="Q17" i="62"/>
  <c r="O17" i="62"/>
  <c r="N17" i="62"/>
  <c r="M17" i="62"/>
  <c r="L17" i="62"/>
  <c r="K17" i="62"/>
  <c r="J17" i="62"/>
  <c r="I17" i="62"/>
  <c r="H17" i="62"/>
  <c r="G17" i="62"/>
  <c r="E17" i="62"/>
  <c r="R15" i="62"/>
  <c r="Q15" i="62"/>
  <c r="O15" i="62"/>
  <c r="N15" i="62"/>
  <c r="M15" i="62"/>
  <c r="L15" i="62"/>
  <c r="K15" i="62"/>
  <c r="J15" i="62"/>
  <c r="I15" i="62"/>
  <c r="H15" i="62"/>
  <c r="G15" i="62"/>
  <c r="E15" i="62"/>
  <c r="R14" i="62"/>
  <c r="Q14" i="62"/>
  <c r="O14" i="62"/>
  <c r="N14" i="62"/>
  <c r="M14" i="62"/>
  <c r="L14" i="62"/>
  <c r="K14" i="62"/>
  <c r="J14" i="62"/>
  <c r="I14" i="62"/>
  <c r="H14" i="62"/>
  <c r="G14" i="62"/>
  <c r="E14" i="62"/>
  <c r="R13" i="62"/>
  <c r="Q13" i="62"/>
  <c r="O13" i="62"/>
  <c r="N13" i="62"/>
  <c r="M13" i="62"/>
  <c r="L13" i="62"/>
  <c r="K13" i="62"/>
  <c r="J13" i="62"/>
  <c r="I13" i="62"/>
  <c r="H13" i="62"/>
  <c r="G13" i="62"/>
  <c r="E13" i="62"/>
  <c r="R12" i="62"/>
  <c r="Q12" i="62"/>
  <c r="O12" i="62"/>
  <c r="N12" i="62"/>
  <c r="M12" i="62"/>
  <c r="L12" i="62"/>
  <c r="K12" i="62"/>
  <c r="J12" i="62"/>
  <c r="I12" i="62"/>
  <c r="H12" i="62"/>
  <c r="G12" i="62"/>
  <c r="E12" i="62"/>
  <c r="R11" i="62"/>
  <c r="Q11" i="62"/>
  <c r="O11" i="62"/>
  <c r="N11" i="62"/>
  <c r="M11" i="62"/>
  <c r="L11" i="62"/>
  <c r="K11" i="62"/>
  <c r="J11" i="62"/>
  <c r="I11" i="62"/>
  <c r="H11" i="62"/>
  <c r="G11" i="62"/>
  <c r="E11" i="62"/>
  <c r="R10" i="62"/>
  <c r="Q10" i="62"/>
  <c r="O10" i="62"/>
  <c r="N10" i="62"/>
  <c r="M10" i="62"/>
  <c r="L10" i="62"/>
  <c r="K10" i="62"/>
  <c r="J10" i="62"/>
  <c r="I10" i="62"/>
  <c r="H10" i="62"/>
  <c r="G10" i="62"/>
  <c r="E10" i="62"/>
  <c r="O9" i="62"/>
  <c r="J9" i="62"/>
  <c r="I9" i="62"/>
  <c r="H9" i="62"/>
  <c r="G9" i="62"/>
  <c r="E9" i="62"/>
  <c r="R8" i="62"/>
  <c r="Q8" i="62"/>
  <c r="O8" i="62"/>
  <c r="N8" i="62"/>
  <c r="M8" i="62"/>
  <c r="L8" i="62"/>
  <c r="K8" i="62"/>
  <c r="J8" i="62"/>
  <c r="I8" i="62"/>
  <c r="H8" i="62"/>
  <c r="G8" i="62"/>
  <c r="E8" i="62"/>
  <c r="R7" i="62"/>
  <c r="Q7" i="62"/>
  <c r="O7" i="62"/>
  <c r="N7" i="62"/>
  <c r="M7" i="62"/>
  <c r="L7" i="62"/>
  <c r="K7" i="62"/>
  <c r="J7" i="62"/>
  <c r="I7" i="62"/>
  <c r="H7" i="62"/>
  <c r="G7" i="62"/>
  <c r="E7" i="62"/>
  <c r="R6" i="62"/>
  <c r="Q6" i="62"/>
  <c r="O6" i="62"/>
  <c r="N6" i="62"/>
  <c r="M6" i="62"/>
  <c r="L6" i="62"/>
  <c r="K6" i="62"/>
  <c r="J6" i="62"/>
  <c r="I6" i="62"/>
  <c r="H6" i="62"/>
  <c r="G6" i="62"/>
  <c r="E6" i="62"/>
  <c r="R5" i="62"/>
  <c r="Q5" i="62"/>
  <c r="O5" i="62"/>
  <c r="N5" i="62"/>
  <c r="M5" i="62"/>
  <c r="L5" i="62"/>
  <c r="K5" i="62"/>
  <c r="J5" i="62"/>
  <c r="I5" i="62"/>
  <c r="H5" i="62"/>
  <c r="G5" i="62"/>
  <c r="E5" i="62"/>
  <c r="R4" i="62"/>
  <c r="Q4" i="62"/>
  <c r="O4" i="62"/>
  <c r="N4" i="62"/>
  <c r="M4" i="62"/>
  <c r="L4" i="62"/>
  <c r="K4" i="62"/>
  <c r="J4" i="62"/>
  <c r="I4" i="62"/>
  <c r="H4" i="62"/>
  <c r="G4" i="62"/>
  <c r="E4" i="62"/>
  <c r="R3" i="62"/>
  <c r="Q3" i="62"/>
  <c r="O3" i="62"/>
  <c r="N3" i="62"/>
  <c r="M3" i="62"/>
  <c r="L3" i="62"/>
  <c r="K3" i="62"/>
  <c r="J3" i="62"/>
  <c r="I3" i="62"/>
  <c r="H3" i="62"/>
  <c r="G3" i="62"/>
  <c r="E3" i="62"/>
  <c r="G2" i="62"/>
  <c r="S37" i="63"/>
  <c r="R37" i="63"/>
  <c r="Q37" i="63"/>
  <c r="P37" i="63"/>
  <c r="O37" i="63"/>
  <c r="N37" i="63"/>
  <c r="M37" i="63"/>
  <c r="L37" i="63"/>
  <c r="K37" i="63"/>
  <c r="J37" i="63"/>
  <c r="I37" i="63"/>
  <c r="H37" i="63"/>
  <c r="G37" i="63"/>
  <c r="F37" i="63"/>
  <c r="Z35" i="63"/>
  <c r="X35" i="63"/>
  <c r="E35" i="63"/>
  <c r="Z34" i="63"/>
  <c r="X34" i="63"/>
  <c r="E34" i="63"/>
  <c r="Z33" i="63"/>
  <c r="X33" i="63"/>
  <c r="E33" i="63"/>
  <c r="Z32" i="63"/>
  <c r="X32" i="63"/>
  <c r="E32" i="63"/>
  <c r="Z31" i="63"/>
  <c r="X31" i="63"/>
  <c r="E31" i="63"/>
  <c r="Z30" i="63"/>
  <c r="X30" i="63"/>
  <c r="E30" i="63"/>
  <c r="Z29" i="63"/>
  <c r="X29" i="63"/>
  <c r="E29" i="63"/>
  <c r="Z28" i="63"/>
  <c r="X28" i="63"/>
  <c r="E28" i="63"/>
  <c r="Z27" i="63"/>
  <c r="X27" i="63"/>
  <c r="E27" i="63"/>
  <c r="Z26" i="63"/>
  <c r="X26" i="63"/>
  <c r="E26" i="63"/>
  <c r="Z25" i="63"/>
  <c r="X25" i="63"/>
  <c r="E25" i="63"/>
  <c r="Z24" i="63"/>
  <c r="X24" i="63"/>
  <c r="E24" i="63"/>
  <c r="Z23" i="63"/>
  <c r="X23" i="63"/>
  <c r="E23" i="63"/>
  <c r="Z22" i="63"/>
  <c r="X22" i="63"/>
  <c r="E22" i="63"/>
  <c r="Z21" i="63"/>
  <c r="X21" i="63"/>
  <c r="E21" i="63"/>
  <c r="Z20" i="63"/>
  <c r="X20" i="63"/>
  <c r="E20" i="63"/>
  <c r="Z19" i="63"/>
  <c r="X19" i="63"/>
  <c r="E19" i="63"/>
  <c r="Z18" i="63"/>
  <c r="X18" i="63"/>
  <c r="E18" i="63"/>
  <c r="Z17" i="63"/>
  <c r="X17" i="63"/>
  <c r="E17" i="63"/>
  <c r="E196" i="62" s="1"/>
  <c r="E8" i="63"/>
  <c r="E7" i="63"/>
  <c r="E6" i="63"/>
  <c r="E4" i="63"/>
  <c r="J39" i="59"/>
  <c r="I39" i="59"/>
  <c r="H39" i="59"/>
  <c r="G39" i="59"/>
  <c r="F37" i="59"/>
  <c r="F36" i="59"/>
  <c r="F35" i="59"/>
  <c r="F34" i="59"/>
  <c r="F33" i="59"/>
  <c r="F32" i="59"/>
  <c r="F31" i="59"/>
  <c r="F30" i="59"/>
  <c r="F29" i="59"/>
  <c r="F28" i="59"/>
  <c r="F27" i="59"/>
  <c r="F26" i="59"/>
  <c r="F25" i="59"/>
  <c r="F24" i="59"/>
  <c r="F23" i="59"/>
  <c r="F22" i="59"/>
  <c r="F11" i="59"/>
  <c r="F10" i="59"/>
  <c r="F9" i="59"/>
  <c r="F7" i="59"/>
  <c r="L64" i="57"/>
  <c r="L67" i="57" s="1"/>
  <c r="L37" i="57"/>
  <c r="L40" i="57" s="1"/>
  <c r="F11" i="57"/>
  <c r="F10" i="57"/>
  <c r="F9" i="57"/>
  <c r="F7" i="57"/>
  <c r="I39" i="58"/>
  <c r="H39" i="58"/>
  <c r="G39" i="58"/>
  <c r="F39" i="58"/>
  <c r="I37" i="58"/>
  <c r="H37" i="58"/>
  <c r="G37" i="58"/>
  <c r="F37" i="58"/>
  <c r="E37" i="58"/>
  <c r="D35" i="58"/>
  <c r="D34" i="58"/>
  <c r="D33" i="58"/>
  <c r="D32" i="58"/>
  <c r="D31" i="58"/>
  <c r="D30" i="58"/>
  <c r="D29" i="58"/>
  <c r="D28" i="58"/>
  <c r="D27" i="58"/>
  <c r="D26" i="58"/>
  <c r="D25" i="58"/>
  <c r="D24" i="58"/>
  <c r="D23" i="58"/>
  <c r="D22" i="58"/>
  <c r="D21" i="58"/>
  <c r="D20" i="58"/>
  <c r="E11" i="58"/>
  <c r="E10" i="58"/>
  <c r="E9" i="58"/>
  <c r="E7" i="58"/>
  <c r="L38" i="69"/>
  <c r="L32" i="69"/>
  <c r="L23" i="69"/>
  <c r="L40" i="69" s="1"/>
  <c r="F11" i="69"/>
  <c r="F10" i="69"/>
  <c r="F9" i="69"/>
  <c r="F7" i="69"/>
  <c r="J83" i="12"/>
  <c r="I83" i="12"/>
  <c r="H83" i="12"/>
  <c r="U75" i="12"/>
  <c r="M72" i="12"/>
  <c r="O72" i="12" s="1"/>
  <c r="M69" i="12"/>
  <c r="O69" i="12" s="1"/>
  <c r="M66" i="12"/>
  <c r="O66" i="12" s="1"/>
  <c r="O62" i="12"/>
  <c r="M57" i="12"/>
  <c r="O57" i="12" s="1"/>
  <c r="M49" i="12"/>
  <c r="O29" i="12"/>
  <c r="M29" i="12"/>
  <c r="M21" i="12"/>
  <c r="E2" i="47" s="1"/>
  <c r="F8" i="12"/>
  <c r="F7" i="12"/>
  <c r="F6" i="12"/>
  <c r="F4" i="12"/>
  <c r="F5" i="12" s="1"/>
  <c r="G53" i="43"/>
  <c r="M23" i="12" s="1"/>
  <c r="F53" i="43"/>
  <c r="D5" i="43"/>
  <c r="F8" i="57" s="1"/>
  <c r="D5" i="46"/>
  <c r="B1" i="29"/>
  <c r="D254" i="62"/>
  <c r="D354" i="62"/>
  <c r="D645" i="62"/>
  <c r="D1039" i="62"/>
  <c r="D1036" i="62"/>
  <c r="D50" i="62"/>
  <c r="D438" i="62"/>
  <c r="D435" i="62"/>
  <c r="D463" i="62"/>
  <c r="D439" i="62"/>
  <c r="D521" i="62"/>
  <c r="D458" i="62"/>
  <c r="D701" i="62"/>
  <c r="D490" i="62"/>
  <c r="D854" i="62"/>
  <c r="D1033" i="62"/>
  <c r="D1006" i="62"/>
  <c r="D748" i="62"/>
  <c r="D208" i="62"/>
  <c r="D259" i="62"/>
  <c r="D900" i="62"/>
  <c r="D120" i="62"/>
  <c r="D200" i="62"/>
  <c r="D388" i="62"/>
  <c r="D303" i="62"/>
  <c r="D537" i="62"/>
  <c r="D729" i="62"/>
  <c r="D515" i="62"/>
  <c r="D461" i="62"/>
  <c r="D302" i="62"/>
  <c r="D177" i="62"/>
  <c r="D644" i="62"/>
  <c r="D97" i="62"/>
  <c r="D338" i="62"/>
  <c r="D751" i="62"/>
  <c r="D389" i="62"/>
  <c r="D694" i="62"/>
  <c r="D152" i="62"/>
  <c r="D154" i="62"/>
  <c r="D153" i="62"/>
  <c r="D382" i="62"/>
  <c r="D876" i="62"/>
  <c r="D79" i="62"/>
  <c r="D778" i="62"/>
  <c r="D642" i="62"/>
  <c r="D176" i="62"/>
  <c r="D849" i="62"/>
  <c r="D5" i="47"/>
  <c r="D383" i="62"/>
  <c r="D387" i="62"/>
  <c r="D674" i="62"/>
  <c r="D391" i="62"/>
  <c r="D799" i="62"/>
  <c r="D513" i="62"/>
  <c r="D1014" i="62"/>
  <c r="D874" i="62"/>
  <c r="D443" i="62"/>
  <c r="D1008" i="62"/>
  <c r="D40" i="62"/>
  <c r="D726" i="62"/>
  <c r="D1015" i="62"/>
  <c r="D979" i="62"/>
  <c r="D563" i="62"/>
  <c r="D407" i="62"/>
  <c r="D381" i="62"/>
  <c r="D204" i="62"/>
  <c r="D943" i="62"/>
  <c r="D882" i="62"/>
  <c r="D719" i="62"/>
  <c r="D278" i="62"/>
  <c r="D671" i="62"/>
  <c r="D619" i="62"/>
  <c r="D277" i="62"/>
  <c r="D801" i="62"/>
  <c r="D514" i="62"/>
  <c r="D1032" i="62"/>
  <c r="D856" i="62"/>
  <c r="D945" i="62"/>
  <c r="D35" i="62"/>
  <c r="D364" i="62"/>
  <c r="D625" i="62"/>
  <c r="D390" i="62"/>
  <c r="D359" i="62"/>
  <c r="D260" i="62"/>
  <c r="D807" i="62"/>
  <c r="D673" i="62"/>
  <c r="D727" i="62"/>
  <c r="D666" i="62"/>
  <c r="D1011" i="62"/>
  <c r="D334" i="62"/>
  <c r="D311" i="62"/>
  <c r="D328" i="62"/>
  <c r="D1034" i="62"/>
  <c r="D202" i="62"/>
  <c r="D384" i="62"/>
  <c r="D562" i="62"/>
  <c r="D746" i="62"/>
  <c r="D433" i="62"/>
  <c r="D233" i="62"/>
  <c r="D306" i="62"/>
  <c r="D339" i="62"/>
  <c r="D646" i="62"/>
  <c r="D206" i="62"/>
  <c r="D98" i="62"/>
  <c r="D227" i="62"/>
  <c r="D4" i="47"/>
  <c r="D728" i="62"/>
  <c r="D669" i="62"/>
  <c r="D777" i="62"/>
  <c r="D878" i="62"/>
  <c r="D541" i="62"/>
  <c r="D744" i="62"/>
  <c r="D360" i="62"/>
  <c r="D409" i="62"/>
  <c r="D380" i="62"/>
  <c r="D771" i="62"/>
  <c r="D589" i="62"/>
  <c r="D6" i="47"/>
  <c r="D880" i="62"/>
  <c r="D946" i="62"/>
  <c r="D599" i="62"/>
  <c r="D157" i="62"/>
  <c r="D361" i="62"/>
  <c r="D331" i="62"/>
  <c r="D517" i="62"/>
  <c r="D124" i="62"/>
  <c r="D252" i="62"/>
  <c r="D484" i="62"/>
  <c r="D74" i="62"/>
  <c r="D539" i="62"/>
  <c r="D616" i="62"/>
  <c r="D304" i="62"/>
  <c r="D958" i="62"/>
  <c r="D149" i="62"/>
  <c r="D802" i="62"/>
  <c r="D464" i="62"/>
  <c r="D944" i="62"/>
  <c r="D699" i="62"/>
  <c r="D853" i="62"/>
  <c r="D53" i="62"/>
  <c r="D358" i="62"/>
  <c r="D313" i="62"/>
  <c r="D305" i="62"/>
  <c r="D700" i="62"/>
  <c r="D181" i="62"/>
  <c r="D750" i="62"/>
  <c r="D70" i="62"/>
  <c r="D722" i="62"/>
  <c r="D489" i="62"/>
  <c r="D287" i="62"/>
  <c r="D230" i="62"/>
  <c r="D918" i="62"/>
  <c r="D621" i="62"/>
  <c r="D618" i="62"/>
  <c r="D495" i="62"/>
  <c r="D412" i="62"/>
  <c r="D385" i="62"/>
  <c r="D280" i="62"/>
  <c r="D542" i="62"/>
  <c r="D796" i="62"/>
  <c r="D781" i="62"/>
  <c r="D416" i="62"/>
  <c r="D518" i="62"/>
  <c r="D408" i="62"/>
  <c r="D615" i="62"/>
  <c r="D651" i="62"/>
  <c r="D780" i="62"/>
  <c r="D723" i="62"/>
  <c r="D329" i="62"/>
  <c r="D718" i="62"/>
  <c r="D156" i="62"/>
  <c r="D877" i="62"/>
  <c r="D641" i="62"/>
  <c r="D770" i="62"/>
  <c r="D5" i="68"/>
  <c r="D4" i="68"/>
  <c r="D961" i="62"/>
  <c r="D406" i="62"/>
  <c r="D510" i="62"/>
  <c r="D1041" i="62"/>
  <c r="D1038" i="62"/>
  <c r="D47" i="62"/>
  <c r="D261" i="62"/>
  <c r="D982" i="62"/>
  <c r="D924" i="62"/>
  <c r="D147" i="62"/>
  <c r="D69" i="62"/>
  <c r="D282" i="62"/>
  <c r="D1009" i="62"/>
  <c r="D947" i="62"/>
  <c r="D355" i="62"/>
  <c r="D68" i="62"/>
  <c r="D538" i="62"/>
  <c r="D363" i="62"/>
  <c r="D307" i="62"/>
  <c r="D332" i="62"/>
  <c r="D410" i="62"/>
  <c r="D567" i="62"/>
  <c r="D256" i="62"/>
  <c r="D962" i="62"/>
  <c r="D198" i="62"/>
  <c r="D595" i="62"/>
  <c r="D981" i="62"/>
  <c r="D250" i="62"/>
  <c r="D964" i="62"/>
  <c r="D536" i="62"/>
  <c r="D129" i="62"/>
  <c r="D224" i="62"/>
  <c r="D643" i="62"/>
  <c r="D850" i="62"/>
  <c r="D2" i="68"/>
  <c r="D745" i="62"/>
  <c r="D753" i="62"/>
  <c r="D94" i="62"/>
  <c r="D983" i="62"/>
  <c r="D544" i="62"/>
  <c r="D954" i="62"/>
  <c r="D677" i="62"/>
  <c r="D949" i="62"/>
  <c r="D128" i="62"/>
  <c r="D828" i="62"/>
  <c r="D622" i="62"/>
  <c r="D175" i="62"/>
  <c r="D251" i="62"/>
  <c r="D779" i="62"/>
  <c r="D959" i="62"/>
  <c r="D71" i="62"/>
  <c r="D919" i="62"/>
  <c r="D52" i="62"/>
  <c r="D703" i="62"/>
  <c r="D953" i="62"/>
  <c r="D588" i="62"/>
  <c r="D172" i="62"/>
  <c r="D459" i="62"/>
  <c r="D568" i="62"/>
  <c r="D565" i="62"/>
  <c r="D125" i="62"/>
  <c r="D49" i="62"/>
  <c r="D95" i="62"/>
  <c r="D798" i="62"/>
  <c r="D100" i="62"/>
  <c r="D126" i="62"/>
  <c r="D330" i="62"/>
  <c r="D829" i="62"/>
  <c r="D752" i="62"/>
  <c r="D337" i="62"/>
  <c r="D546" i="62"/>
  <c r="D173" i="62"/>
  <c r="D693" i="62"/>
  <c r="D827" i="62"/>
  <c r="D333" i="62"/>
  <c r="D573" i="62"/>
  <c r="D725" i="62"/>
  <c r="D437" i="62"/>
  <c r="D2" i="62"/>
  <c r="D365" i="62"/>
  <c r="D697" i="62"/>
  <c r="D253" i="62"/>
  <c r="D670" i="62"/>
  <c r="D155" i="62"/>
  <c r="D99" i="62"/>
  <c r="D180" i="62"/>
  <c r="D822" i="62"/>
  <c r="D105" i="62"/>
  <c r="D614" i="62"/>
  <c r="D2" i="47"/>
  <c r="D442" i="62"/>
  <c r="D183" i="62"/>
  <c r="D800" i="62"/>
  <c r="D1035" i="62"/>
  <c r="D564" i="62"/>
  <c r="D276" i="62"/>
  <c r="D362" i="62"/>
  <c r="D3" i="47"/>
  <c r="D335" i="62"/>
  <c r="D855" i="62"/>
  <c r="D833" i="62"/>
  <c r="D749" i="62"/>
  <c r="D647" i="62"/>
  <c r="D151" i="62"/>
  <c r="D956" i="62"/>
  <c r="D724" i="62"/>
  <c r="D1040" i="62"/>
  <c r="D925" i="62"/>
  <c r="D624" i="62"/>
  <c r="D520" i="62"/>
  <c r="D386" i="62"/>
  <c r="D755" i="62"/>
  <c r="D73" i="62"/>
  <c r="D566" i="62"/>
  <c r="D9" i="62"/>
  <c r="D623" i="62"/>
  <c r="D148" i="62"/>
  <c r="D178" i="62"/>
  <c r="D130" i="62"/>
  <c r="D986" i="62"/>
  <c r="D927" i="62"/>
  <c r="D806" i="62"/>
  <c r="D357" i="62"/>
  <c r="D1058" i="62"/>
  <c r="D545" i="62"/>
  <c r="D797" i="62"/>
  <c r="D356" i="62"/>
  <c r="D460" i="62"/>
  <c r="D174" i="62"/>
  <c r="D209" i="62"/>
  <c r="D201" i="62"/>
  <c r="D519" i="62"/>
  <c r="D952" i="62"/>
  <c r="D650" i="62"/>
  <c r="D199" i="62"/>
  <c r="D848" i="62"/>
  <c r="D1010" i="62"/>
  <c r="D775" i="62"/>
  <c r="D957" i="62"/>
  <c r="D698" i="62"/>
  <c r="D852" i="62"/>
  <c r="D225" i="62"/>
  <c r="D776" i="62"/>
  <c r="D695" i="62"/>
  <c r="D146" i="62"/>
  <c r="D985" i="62"/>
  <c r="D543" i="62"/>
  <c r="D432" i="62"/>
  <c r="D857" i="62"/>
  <c r="D203" i="62"/>
  <c r="D668" i="62"/>
  <c r="D667" i="62"/>
  <c r="D1037" i="62"/>
  <c r="D72" i="62"/>
  <c r="D594" i="62"/>
  <c r="D179" i="62"/>
  <c r="D440" i="62"/>
  <c r="D469" i="62"/>
  <c r="D702" i="62"/>
  <c r="D984" i="62"/>
  <c r="D963" i="62"/>
  <c r="D879" i="62"/>
  <c r="D411" i="62"/>
  <c r="D696" i="62"/>
  <c r="D1060" i="62"/>
  <c r="D883" i="62"/>
  <c r="D1007" i="62"/>
  <c r="D127" i="62"/>
  <c r="D281" i="62"/>
  <c r="D462" i="62"/>
  <c r="D754" i="62"/>
  <c r="D640" i="62"/>
  <c r="D823" i="62"/>
  <c r="D921" i="62"/>
  <c r="D3" i="68"/>
  <c r="D772" i="62"/>
  <c r="D851" i="62"/>
  <c r="D721" i="62"/>
  <c r="D511" i="62"/>
  <c r="D257" i="62"/>
  <c r="D980" i="62"/>
  <c r="D620" i="62"/>
  <c r="D540" i="62"/>
  <c r="D96" i="62"/>
  <c r="D516" i="62"/>
  <c r="D830" i="62"/>
  <c r="D926" i="62"/>
  <c r="D773" i="62"/>
  <c r="D948" i="62"/>
  <c r="D279" i="62"/>
  <c r="D308" i="62"/>
  <c r="D875" i="62"/>
  <c r="D468" i="62"/>
  <c r="D417" i="62"/>
  <c r="D258" i="62"/>
  <c r="D960" i="62"/>
  <c r="D1012" i="62"/>
  <c r="D747" i="62"/>
  <c r="D413" i="62"/>
  <c r="D336" i="62"/>
  <c r="D150" i="62"/>
  <c r="D955" i="62"/>
  <c r="D1013" i="62"/>
  <c r="D858" i="62"/>
  <c r="D692" i="62"/>
  <c r="D774" i="62"/>
  <c r="D131" i="62"/>
  <c r="D434" i="62"/>
  <c r="D547" i="62"/>
  <c r="D436" i="62"/>
  <c r="D255" i="62"/>
  <c r="D672" i="62"/>
  <c r="D235" i="62"/>
  <c r="D720" i="62"/>
  <c r="D182" i="62"/>
  <c r="E342" i="62" l="1"/>
  <c r="E133" i="62"/>
  <c r="E322" i="62"/>
  <c r="E366" i="62"/>
  <c r="F39" i="59"/>
  <c r="F43" i="59" s="1"/>
  <c r="F8" i="69"/>
  <c r="F8" i="59"/>
  <c r="E975" i="62"/>
  <c r="E809" i="62"/>
  <c r="E685" i="62"/>
  <c r="E715" i="62"/>
  <c r="E108" i="62"/>
  <c r="E818" i="62"/>
  <c r="E789" i="62"/>
  <c r="E657" i="62"/>
  <c r="E455" i="62"/>
  <c r="E1026" i="62"/>
  <c r="E348" i="62"/>
  <c r="E795" i="62"/>
  <c r="E652" i="62"/>
  <c r="E705" i="62"/>
  <c r="E690" i="62"/>
  <c r="E1028" i="62"/>
  <c r="E1029" i="62"/>
  <c r="E662" i="62"/>
  <c r="E974" i="62"/>
  <c r="E560" i="62"/>
  <c r="E401" i="62"/>
  <c r="E426" i="62"/>
  <c r="E604" i="62"/>
  <c r="E584" i="62"/>
  <c r="E1050" i="62"/>
  <c r="E665" i="62"/>
  <c r="E549" i="62"/>
  <c r="E740" i="62"/>
  <c r="E400" i="62"/>
  <c r="E502" i="62"/>
  <c r="E531" i="62"/>
  <c r="E239" i="62"/>
  <c r="E1030" i="62"/>
  <c r="E556" i="62"/>
  <c r="E862" i="62"/>
  <c r="E395" i="62"/>
  <c r="E707" i="62"/>
  <c r="E93" i="62"/>
  <c r="E345" i="62"/>
  <c r="E686" i="62"/>
  <c r="E898" i="62"/>
  <c r="E66" i="62"/>
  <c r="E142" i="62"/>
  <c r="E972" i="62"/>
  <c r="E135" i="62"/>
  <c r="E664" i="62"/>
  <c r="E449" i="62"/>
  <c r="E992" i="62"/>
  <c r="E872" i="62"/>
  <c r="E474" i="62"/>
  <c r="E353" i="62"/>
  <c r="E430" i="62"/>
  <c r="E784" i="62"/>
  <c r="E892" i="62"/>
  <c r="E762" i="62"/>
  <c r="E423" i="62"/>
  <c r="E550" i="62"/>
  <c r="E710" i="62"/>
  <c r="E557" i="62"/>
  <c r="E352" i="62"/>
  <c r="E932" i="62"/>
  <c r="E813" i="62"/>
  <c r="E526" i="62"/>
  <c r="E403" i="62"/>
  <c r="E731" i="62"/>
  <c r="E767" i="62"/>
  <c r="E534" i="62"/>
  <c r="E639" i="62"/>
  <c r="E319" i="62"/>
  <c r="E192" i="62"/>
  <c r="E928" i="62"/>
  <c r="E476" i="62"/>
  <c r="E245" i="62"/>
  <c r="E106" i="62"/>
  <c r="E586" i="62"/>
  <c r="E112" i="62"/>
  <c r="E576" i="62"/>
  <c r="E1000" i="62"/>
  <c r="D37" i="58"/>
  <c r="D41" i="58" s="1"/>
  <c r="M75" i="12"/>
  <c r="O37" i="12"/>
  <c r="O75" i="12" s="1"/>
  <c r="O4" i="12"/>
  <c r="Q39" i="12" s="1"/>
  <c r="O3" i="12"/>
  <c r="M25" i="12"/>
  <c r="E7" i="47"/>
  <c r="T31" i="12"/>
  <c r="W31" i="12" s="1"/>
  <c r="S41" i="12"/>
  <c r="T32" i="12"/>
  <c r="W32" i="12" s="1"/>
  <c r="Q57" i="12"/>
  <c r="S62" i="12"/>
  <c r="R78" i="12"/>
  <c r="Q37" i="12"/>
  <c r="R72" i="12"/>
  <c r="E5" i="63"/>
  <c r="E8" i="58"/>
  <c r="E341" i="62"/>
  <c r="E1056" i="62"/>
  <c r="E995" i="62"/>
  <c r="E756" i="62"/>
  <c r="E712" i="62"/>
  <c r="E689" i="62"/>
  <c r="E582" i="62"/>
  <c r="E297" i="62"/>
  <c r="E1019" i="62"/>
  <c r="E967" i="62"/>
  <c r="E325" i="62"/>
  <c r="E682" i="62"/>
  <c r="E678" i="62"/>
  <c r="E630" i="62"/>
  <c r="E529" i="62"/>
  <c r="E143" i="62"/>
  <c r="E1047" i="62"/>
  <c r="E934" i="62"/>
  <c r="E65" i="62"/>
  <c r="E663" i="62"/>
  <c r="E977" i="62"/>
  <c r="E240" i="62"/>
  <c r="E479" i="62"/>
  <c r="E268" i="62"/>
  <c r="E1020" i="62"/>
  <c r="E896" i="62"/>
  <c r="E998" i="62"/>
  <c r="E605" i="62"/>
  <c r="E913" i="62"/>
  <c r="E195" i="62"/>
  <c r="E372" i="62"/>
  <c r="E292" i="62"/>
  <c r="E1053" i="62"/>
  <c r="E741" i="62"/>
  <c r="E970" i="62"/>
  <c r="E160" i="62"/>
  <c r="E579" i="62"/>
  <c r="E163" i="62"/>
  <c r="E914" i="62"/>
  <c r="E218" i="62"/>
  <c r="E402" i="62"/>
  <c r="E655" i="62"/>
  <c r="E660" i="62"/>
  <c r="E350" i="62"/>
  <c r="E636" i="62"/>
  <c r="E522" i="62"/>
  <c r="E606" i="62"/>
  <c r="E84" i="62"/>
  <c r="E367" i="62"/>
  <c r="E627" i="62"/>
  <c r="E632" i="62"/>
  <c r="E314" i="62"/>
  <c r="E601" i="62"/>
  <c r="E505" i="62"/>
  <c r="E553" i="62"/>
  <c r="E886" i="62"/>
  <c r="E938" i="62"/>
  <c r="E472" i="62"/>
  <c r="E580" i="62"/>
  <c r="E847" i="62"/>
  <c r="E289" i="62"/>
  <c r="E454" i="62"/>
  <c r="E793" i="62"/>
  <c r="E368" i="62"/>
  <c r="E901" i="62"/>
  <c r="E456" i="62"/>
  <c r="E528" i="62"/>
  <c r="E811" i="62"/>
  <c r="E275" i="62"/>
  <c r="E397" i="62"/>
  <c r="E737" i="62"/>
  <c r="E241" i="62"/>
  <c r="E602" i="62"/>
  <c r="E428" i="62"/>
  <c r="E141" i="62"/>
  <c r="E738" i="62"/>
  <c r="E188" i="62"/>
  <c r="E249" i="62"/>
  <c r="E941" i="62"/>
  <c r="E210" i="62"/>
  <c r="E1022" i="62"/>
  <c r="E993" i="62"/>
  <c r="E300" i="62"/>
  <c r="E118" i="62"/>
  <c r="E994" i="62"/>
  <c r="E212" i="62"/>
  <c r="E840" i="62"/>
  <c r="E315" i="62"/>
  <c r="E299" i="62"/>
  <c r="E587" i="62"/>
  <c r="E552" i="62"/>
  <c r="E369" i="62"/>
  <c r="E905" i="62"/>
  <c r="E274" i="62"/>
  <c r="E162" i="62"/>
  <c r="E301" i="62"/>
  <c r="E889" i="62"/>
  <c r="E871" i="62"/>
  <c r="E370" i="62"/>
  <c r="E838" i="62"/>
  <c r="E344" i="62"/>
  <c r="E107" i="62"/>
  <c r="E507" i="62"/>
  <c r="E271" i="62"/>
  <c r="E861" i="62"/>
  <c r="E425" i="62"/>
  <c r="E145" i="62"/>
  <c r="E742" i="62"/>
  <c r="E929" i="62"/>
  <c r="E267" i="62"/>
  <c r="E419" i="62"/>
  <c r="E1043" i="62"/>
  <c r="E873" i="62"/>
  <c r="E215" i="62"/>
  <c r="E835" i="62"/>
  <c r="E869" i="62"/>
  <c r="E318" i="62"/>
  <c r="E535" i="62"/>
  <c r="E786" i="62"/>
  <c r="E167" i="62"/>
  <c r="E326" i="62"/>
  <c r="E482" i="62"/>
  <c r="E91" i="62"/>
  <c r="E893" i="62"/>
  <c r="E478" i="62"/>
  <c r="E244" i="62"/>
  <c r="E114" i="62"/>
  <c r="E973" i="62"/>
  <c r="E704" i="62"/>
  <c r="E294" i="62"/>
  <c r="E404" i="62"/>
  <c r="E170" i="62"/>
  <c r="E59" i="62"/>
  <c r="E346" i="62"/>
  <c r="E574" i="62"/>
  <c r="E554" i="62"/>
  <c r="E912" i="62"/>
  <c r="E217" i="62"/>
  <c r="E376" i="62"/>
  <c r="E1017" i="62"/>
  <c r="E837" i="62"/>
  <c r="E166" i="62"/>
  <c r="E819" i="62"/>
  <c r="E817" i="62"/>
  <c r="E270" i="62"/>
  <c r="E500" i="62"/>
  <c r="E735" i="62"/>
  <c r="E137" i="62"/>
  <c r="E264" i="62"/>
  <c r="E375" i="62"/>
  <c r="E62" i="62"/>
  <c r="E788" i="62"/>
  <c r="E399" i="62"/>
  <c r="E211" i="62"/>
  <c r="E83" i="62"/>
  <c r="E930" i="62"/>
  <c r="E687" i="62"/>
  <c r="E238" i="62"/>
  <c r="E321" i="62"/>
  <c r="E132" i="62"/>
  <c r="E888" i="62"/>
  <c r="E82" i="62"/>
  <c r="E453" i="62"/>
  <c r="E189" i="62"/>
  <c r="E351" i="62"/>
  <c r="E349" i="62"/>
  <c r="E603" i="62"/>
  <c r="E585" i="62"/>
  <c r="E422" i="62"/>
  <c r="E533" i="62"/>
  <c r="E164" i="62"/>
  <c r="E483" i="62"/>
  <c r="E965" i="62"/>
  <c r="E266" i="62"/>
  <c r="E581" i="62"/>
  <c r="E431" i="62"/>
  <c r="E504" i="62"/>
  <c r="E1051" i="62"/>
  <c r="E265" i="62"/>
  <c r="E906" i="62"/>
  <c r="E551" i="62"/>
  <c r="E216" i="62"/>
  <c r="E532" i="62"/>
  <c r="E940" i="62"/>
  <c r="E298" i="62"/>
  <c r="E996" i="62"/>
  <c r="E378" i="62"/>
  <c r="E187" i="62"/>
  <c r="E471" i="62"/>
  <c r="E119" i="62"/>
  <c r="E891" i="62"/>
  <c r="E168" i="62"/>
  <c r="E340" i="62"/>
  <c r="E1021" i="62"/>
  <c r="E821" i="62"/>
  <c r="E136" i="62"/>
  <c r="E783" i="62"/>
  <c r="E766" i="62"/>
  <c r="E236" i="62"/>
  <c r="E448" i="62"/>
  <c r="E684" i="62"/>
  <c r="E88" i="62"/>
  <c r="E221" i="62"/>
  <c r="E293" i="62"/>
  <c r="E895" i="62"/>
  <c r="E769" i="62"/>
  <c r="E371" i="62"/>
  <c r="E197" i="62"/>
  <c r="E56" i="62"/>
  <c r="E907" i="62"/>
  <c r="E626" i="62"/>
  <c r="E191" i="62"/>
  <c r="E247" i="62"/>
  <c r="E117" i="62"/>
  <c r="E868" i="62"/>
  <c r="E1001" i="62"/>
  <c r="E396" i="62"/>
  <c r="E134" i="62"/>
  <c r="E499" i="62"/>
  <c r="E908" i="62"/>
  <c r="E911" i="62"/>
  <c r="E262" i="62"/>
  <c r="E347" i="62"/>
  <c r="E497" i="62"/>
  <c r="E866" i="62"/>
  <c r="E1023" i="62"/>
  <c r="E887" i="62"/>
  <c r="E890" i="62"/>
  <c r="E248" i="62"/>
  <c r="E374" i="62"/>
  <c r="E185" i="62"/>
  <c r="E971" i="62"/>
  <c r="E839" i="62"/>
  <c r="E324" i="62"/>
  <c r="E785" i="62"/>
  <c r="E768" i="62"/>
  <c r="E220" i="62"/>
  <c r="E656" i="62"/>
  <c r="E139" i="62"/>
  <c r="E732" i="62"/>
  <c r="E273" i="62"/>
  <c r="E841" i="62"/>
  <c r="E161" i="62"/>
  <c r="E86" i="62"/>
  <c r="E933" i="62"/>
  <c r="E54" i="62"/>
  <c r="E787" i="62"/>
  <c r="E290" i="62"/>
  <c r="E1024" i="62"/>
  <c r="E734" i="62"/>
  <c r="E978" i="62"/>
  <c r="E1004" i="62"/>
  <c r="E714" i="62"/>
  <c r="E186" i="62"/>
  <c r="E392" i="62"/>
  <c r="E628" i="62"/>
  <c r="E899" i="62"/>
  <c r="E109" i="62"/>
  <c r="E219" i="62"/>
  <c r="E680" i="62"/>
  <c r="E445" i="62"/>
  <c r="E169" i="62"/>
  <c r="E165" i="62"/>
  <c r="E343" i="62"/>
  <c r="E763" i="62"/>
  <c r="E470" i="62"/>
  <c r="E903" i="62"/>
  <c r="E90" i="62"/>
  <c r="E1003" i="62"/>
  <c r="E398" i="62"/>
  <c r="E711" i="62"/>
  <c r="E111" i="62"/>
  <c r="E997" i="62"/>
  <c r="E969" i="62"/>
  <c r="E477" i="62"/>
  <c r="E451" i="62"/>
  <c r="E634" i="62"/>
  <c r="E481" i="62"/>
  <c r="E288" i="62"/>
  <c r="E379" i="62"/>
  <c r="E999" i="62"/>
  <c r="E910" i="62"/>
  <c r="E405" i="62"/>
  <c r="E394" i="62"/>
  <c r="E85" i="62"/>
  <c r="E316" i="62"/>
  <c r="E446" i="62"/>
  <c r="E820" i="62"/>
  <c r="E447" i="62"/>
  <c r="E138" i="62"/>
  <c r="E1049" i="62"/>
  <c r="E87" i="62"/>
  <c r="E730" i="62"/>
  <c r="E420" i="62"/>
  <c r="E937" i="62"/>
  <c r="E237" i="62"/>
  <c r="E496" i="62"/>
  <c r="E184" i="62"/>
  <c r="E393" i="62"/>
  <c r="E503" i="62"/>
  <c r="E214" i="62"/>
  <c r="E506" i="62"/>
  <c r="E223" i="62"/>
  <c r="E89" i="62"/>
  <c r="E736" i="62"/>
  <c r="E55" i="62"/>
  <c r="E242" i="62"/>
  <c r="E1025" i="62"/>
  <c r="E683" i="62"/>
  <c r="E936" i="62"/>
  <c r="E976" i="62"/>
  <c r="E1002" i="62"/>
  <c r="E171" i="62"/>
  <c r="E377" i="62"/>
  <c r="E612" i="62"/>
  <c r="E863" i="62"/>
  <c r="E80" i="62"/>
  <c r="E190" i="62"/>
  <c r="E659" i="62"/>
  <c r="E424" i="62"/>
  <c r="E116" i="62"/>
  <c r="E67" i="62"/>
  <c r="E263" i="62"/>
  <c r="E706" i="62"/>
  <c r="E452" i="62"/>
  <c r="E815" i="62"/>
  <c r="E61" i="62"/>
  <c r="E935" i="62"/>
  <c r="E317" i="62"/>
  <c r="E633" i="62"/>
  <c r="E760" i="62"/>
  <c r="E608" i="62"/>
  <c r="E629" i="62"/>
  <c r="E1044" i="62"/>
  <c r="E846" i="62"/>
  <c r="E92" i="62"/>
  <c r="E968" i="62"/>
  <c r="E583" i="62"/>
  <c r="E909" i="62"/>
  <c r="E717" i="62"/>
  <c r="E870" i="62"/>
  <c r="E295" i="62"/>
  <c r="E613" i="62"/>
  <c r="E812" i="62"/>
  <c r="E1052" i="62"/>
  <c r="E1055" i="62"/>
  <c r="E575" i="62"/>
  <c r="E810" i="62"/>
  <c r="E844" i="62"/>
  <c r="E842" i="62"/>
  <c r="E58" i="62"/>
  <c r="E243" i="62"/>
  <c r="E509" i="62"/>
  <c r="E904" i="62"/>
  <c r="E37" i="63"/>
  <c r="E40" i="63" s="1"/>
  <c r="E814" i="62"/>
  <c r="E548" i="62"/>
  <c r="E246" i="62"/>
  <c r="E782" i="62"/>
  <c r="E867" i="62"/>
  <c r="E791" i="62"/>
  <c r="E555" i="62"/>
  <c r="E222" i="62"/>
  <c r="E501" i="62"/>
  <c r="E679" i="62"/>
  <c r="E654" i="62"/>
  <c r="E609" i="62"/>
  <c r="E115" i="62"/>
  <c r="E607" i="62"/>
  <c r="E64" i="62"/>
  <c r="E860" i="62"/>
  <c r="E291" i="62"/>
  <c r="E320" i="62"/>
  <c r="E63" i="62"/>
  <c r="E713" i="62"/>
  <c r="E631" i="62"/>
  <c r="E577" i="62"/>
  <c r="E761" i="62"/>
  <c r="E1054" i="62"/>
  <c r="E1046" i="62"/>
  <c r="E559" i="62"/>
  <c r="E794" i="62"/>
  <c r="E808" i="62"/>
  <c r="E790" i="62"/>
  <c r="E939" i="62"/>
  <c r="E193" i="62"/>
  <c r="E473" i="62"/>
  <c r="E836" i="62"/>
  <c r="E991" i="62"/>
  <c r="E716" i="62"/>
  <c r="E530" i="62"/>
  <c r="E213" i="62"/>
  <c r="E765" i="62"/>
  <c r="E843" i="62"/>
  <c r="E733" i="62"/>
  <c r="E418" i="62"/>
  <c r="E140" i="62"/>
  <c r="E450" i="62"/>
  <c r="E658" i="62"/>
  <c r="E558" i="62"/>
  <c r="E578" i="62"/>
  <c r="E57" i="62"/>
  <c r="E194" i="62"/>
  <c r="E864" i="62"/>
  <c r="E611" i="62"/>
  <c r="E894" i="62"/>
  <c r="E524" i="62"/>
  <c r="E897" i="62"/>
  <c r="E845" i="62"/>
  <c r="E327" i="62"/>
  <c r="E272" i="62"/>
  <c r="E561" i="62"/>
  <c r="E709" i="62"/>
  <c r="E1045" i="62"/>
  <c r="E1048" i="62"/>
  <c r="E523" i="62"/>
  <c r="E759" i="62"/>
  <c r="E792" i="62"/>
  <c r="E739" i="62"/>
  <c r="E902" i="62"/>
  <c r="E158" i="62"/>
  <c r="E457" i="62"/>
  <c r="E816" i="62"/>
  <c r="E966" i="62"/>
  <c r="E661" i="62"/>
  <c r="E480" i="62"/>
  <c r="E60" i="62"/>
  <c r="E653" i="62"/>
  <c r="E708" i="62"/>
  <c r="E681" i="62"/>
  <c r="E296" i="62"/>
  <c r="E110" i="62"/>
  <c r="E427" i="62"/>
  <c r="E635" i="62"/>
  <c r="E527" i="62"/>
  <c r="E475" i="62"/>
  <c r="E931" i="62"/>
  <c r="E159" i="62"/>
  <c r="E525" i="62"/>
  <c r="E638" i="62"/>
  <c r="E1018" i="62"/>
  <c r="E1027" i="62"/>
  <c r="E508" i="62"/>
  <c r="E743" i="62"/>
  <c r="E757" i="62"/>
  <c r="E688" i="62"/>
  <c r="E865" i="62"/>
  <c r="E113" i="62"/>
  <c r="E429" i="62"/>
  <c r="E758" i="62"/>
  <c r="E834" i="62"/>
  <c r="E498" i="62"/>
  <c r="E373" i="62"/>
  <c r="E144" i="62"/>
  <c r="E610" i="62"/>
  <c r="E691" i="62"/>
  <c r="E637" i="62"/>
  <c r="E269" i="62"/>
  <c r="E81" i="62"/>
  <c r="E323" i="62"/>
  <c r="E600" i="62"/>
  <c r="E444" i="62"/>
  <c r="E421" i="62"/>
  <c r="E764" i="62"/>
  <c r="D735" i="62"/>
  <c r="D373" i="62"/>
  <c r="D996" i="62"/>
  <c r="D587" i="62"/>
  <c r="D415" i="62"/>
  <c r="D976" i="62"/>
  <c r="D1019" i="62"/>
  <c r="D891" i="62"/>
  <c r="D717" i="62"/>
  <c r="D531" i="62"/>
  <c r="D396" i="62"/>
  <c r="D275" i="62"/>
  <c r="D122" i="62"/>
  <c r="D32" i="62"/>
  <c r="D45" i="62"/>
  <c r="D192" i="62"/>
  <c r="D123" i="62"/>
  <c r="D734" i="62"/>
  <c r="D847" i="62"/>
  <c r="D1000" i="62"/>
  <c r="D737" i="62"/>
  <c r="D786" i="62"/>
  <c r="D995" i="62"/>
  <c r="D930" i="62"/>
  <c r="D762" i="62"/>
  <c r="D815" i="62"/>
  <c r="D244" i="62"/>
  <c r="D59" i="62"/>
  <c r="D554" i="62"/>
  <c r="D629" i="62"/>
  <c r="D784" i="62"/>
  <c r="D265" i="62"/>
  <c r="D873" i="62"/>
  <c r="D194" i="62"/>
  <c r="D639" i="62"/>
  <c r="D606" i="62"/>
  <c r="D765" i="62"/>
  <c r="D795" i="62"/>
  <c r="D497" i="62"/>
  <c r="D58" i="62"/>
  <c r="D884" i="62"/>
  <c r="D101" i="62"/>
  <c r="D343" i="62"/>
  <c r="D764" i="62"/>
  <c r="D923" i="62"/>
  <c r="D168" i="62"/>
  <c r="D221" i="62"/>
  <c r="D659" i="62"/>
  <c r="D476" i="62"/>
  <c r="D612" i="62"/>
  <c r="D715" i="62"/>
  <c r="D188" i="62"/>
  <c r="D972" i="62"/>
  <c r="D821" i="62"/>
  <c r="D236" i="62"/>
  <c r="D901" i="62"/>
  <c r="D1002" i="62"/>
  <c r="D309" i="62"/>
  <c r="D491" i="62"/>
  <c r="D548" i="62"/>
  <c r="D787" i="62"/>
  <c r="D222" i="62"/>
  <c r="D293" i="62"/>
  <c r="D134" i="62"/>
  <c r="D808" i="62"/>
  <c r="D989" i="62"/>
  <c r="D43" i="62"/>
  <c r="D686" i="62"/>
  <c r="D471" i="62"/>
  <c r="D170" i="62"/>
  <c r="D430" i="62"/>
  <c r="D940" i="62"/>
  <c r="D688" i="62"/>
  <c r="D653" i="62"/>
  <c r="D482" i="62"/>
  <c r="D447" i="62"/>
  <c r="D973" i="62"/>
  <c r="D169" i="62"/>
  <c r="D895" i="62"/>
  <c r="D627" i="62"/>
  <c r="D610" i="62"/>
  <c r="D5" i="62"/>
  <c r="D63" i="62"/>
  <c r="D84" i="62"/>
  <c r="D57" i="62"/>
  <c r="D55" i="62"/>
  <c r="D76" i="62"/>
  <c r="D818" i="62"/>
  <c r="D577" i="62"/>
  <c r="D264" i="62"/>
  <c r="D634" i="62"/>
  <c r="D657" i="62"/>
  <c r="D492" i="62"/>
  <c r="D648" i="62"/>
  <c r="D713" i="62"/>
  <c r="D223" i="62"/>
  <c r="D704" i="62"/>
  <c r="D932" i="62"/>
  <c r="D794" i="62"/>
  <c r="D24" i="62"/>
  <c r="D687" i="62"/>
  <c r="D743" i="62"/>
  <c r="D239" i="62"/>
  <c r="D716" i="62"/>
  <c r="D92" i="62"/>
  <c r="D132" i="62"/>
  <c r="D19" i="62"/>
  <c r="D3" i="62"/>
  <c r="D158" i="62"/>
  <c r="D631" i="62"/>
  <c r="D312" i="62"/>
  <c r="D326" i="62"/>
  <c r="D7" i="47"/>
  <c r="D376" i="62"/>
  <c r="D419" i="62"/>
  <c r="D557" i="62"/>
  <c r="D920" i="62"/>
  <c r="D445" i="62"/>
  <c r="D133" i="62"/>
  <c r="D922" i="62"/>
  <c r="D533" i="62"/>
  <c r="D349" i="62"/>
  <c r="D210" i="62"/>
  <c r="D1018" i="62"/>
  <c r="D414" i="62"/>
  <c r="D941" i="62"/>
  <c r="D936" i="62"/>
  <c r="D1022" i="62"/>
  <c r="D274" i="62"/>
  <c r="D488" i="62"/>
  <c r="D65" i="62"/>
  <c r="D240" i="62"/>
  <c r="D831" i="62"/>
  <c r="D710" i="62"/>
  <c r="D395" i="62"/>
  <c r="D350" i="62"/>
  <c r="D530" i="62"/>
  <c r="D532" i="62"/>
  <c r="D825" i="62"/>
  <c r="D205" i="62"/>
  <c r="D61" i="62"/>
  <c r="D864" i="62"/>
  <c r="D14" i="62"/>
  <c r="D292" i="62"/>
  <c r="D241" i="62"/>
  <c r="D590" i="62"/>
  <c r="D64" i="62"/>
  <c r="D913" i="62"/>
  <c r="D113" i="62"/>
  <c r="D479" i="62"/>
  <c r="D824" i="62"/>
  <c r="D705" i="62"/>
  <c r="D421" i="62"/>
  <c r="D690" i="62"/>
  <c r="D841" i="62"/>
  <c r="D320" i="62"/>
  <c r="D28" i="62"/>
  <c r="D888" i="62"/>
  <c r="D111" i="62"/>
  <c r="D33" i="62"/>
  <c r="D231" i="62"/>
  <c r="D242" i="62"/>
  <c r="D658" i="62"/>
  <c r="D232" i="62"/>
  <c r="D229" i="62"/>
  <c r="D712" i="62"/>
  <c r="D691" i="62"/>
  <c r="D166" i="62"/>
  <c r="D399" i="62"/>
  <c r="D106" i="62"/>
  <c r="D369" i="62"/>
  <c r="D903" i="62"/>
  <c r="D1052" i="62"/>
  <c r="D26" i="62"/>
  <c r="D738" i="62"/>
  <c r="D164" i="62"/>
  <c r="D706" i="62"/>
  <c r="D37" i="62"/>
  <c r="D838" i="62"/>
  <c r="D348" i="62"/>
  <c r="D377" i="62"/>
  <c r="D418" i="62"/>
  <c r="D263" i="62"/>
  <c r="D611" i="62"/>
  <c r="D605" i="62"/>
  <c r="D810" i="62"/>
  <c r="D286" i="62"/>
  <c r="D632" i="62"/>
  <c r="D987" i="62"/>
  <c r="D114" i="62"/>
  <c r="D886" i="62"/>
  <c r="D763" i="62"/>
  <c r="D652" i="62"/>
  <c r="D346" i="62"/>
  <c r="D27" i="62"/>
  <c r="D298" i="62"/>
  <c r="D314" i="62"/>
  <c r="D323" i="62"/>
  <c r="D934" i="62"/>
  <c r="D196" i="62"/>
  <c r="D159" i="62"/>
  <c r="D195" i="62"/>
  <c r="D661" i="62"/>
  <c r="D478" i="62"/>
  <c r="D994" i="62"/>
  <c r="D522" i="62"/>
  <c r="D110" i="62"/>
  <c r="D473" i="62"/>
  <c r="D789" i="62"/>
  <c r="D44" i="62"/>
  <c r="D121" i="62"/>
  <c r="D297" i="62"/>
  <c r="D679" i="62"/>
  <c r="D502" i="62"/>
  <c r="D426" i="62"/>
  <c r="D366" i="62"/>
  <c r="D310" i="62"/>
  <c r="D318" i="62"/>
  <c r="D144" i="62"/>
  <c r="D271" i="62"/>
  <c r="D88" i="62"/>
  <c r="D939" i="62"/>
  <c r="D503" i="62"/>
  <c r="D523" i="62"/>
  <c r="D453" i="62"/>
  <c r="D477" i="62"/>
  <c r="D892" i="62"/>
  <c r="D843" i="62"/>
  <c r="D353" i="62"/>
  <c r="D613" i="62"/>
  <c r="D966" i="62"/>
  <c r="D142" i="62"/>
  <c r="D525" i="62"/>
  <c r="D77" i="62"/>
  <c r="D558" i="62"/>
  <c r="D914" i="62"/>
  <c r="D732" i="62"/>
  <c r="D219" i="62"/>
  <c r="D379" i="62"/>
  <c r="D898" i="62"/>
  <c r="D678" i="62"/>
  <c r="D46" i="62"/>
  <c r="D139" i="62"/>
  <c r="D916" i="62"/>
  <c r="D603" i="62"/>
  <c r="D81" i="62"/>
  <c r="D501" i="62"/>
  <c r="D404" i="62"/>
  <c r="D597" i="62"/>
  <c r="D817" i="62"/>
  <c r="D291" i="62"/>
  <c r="D398" i="62"/>
  <c r="D394" i="62"/>
  <c r="D655" i="62"/>
  <c r="D569" i="62"/>
  <c r="D163" i="62"/>
  <c r="D844" i="62"/>
  <c r="D487" i="62"/>
  <c r="D575" i="62"/>
  <c r="D742" i="62"/>
  <c r="D220" i="62"/>
  <c r="D62" i="62"/>
  <c r="D75" i="62"/>
  <c r="D296" i="62"/>
  <c r="D1017" i="62"/>
  <c r="D38" i="62"/>
  <c r="D80" i="62"/>
  <c r="D814" i="62"/>
  <c r="D766" i="62"/>
  <c r="D449" i="62"/>
  <c r="D342" i="62"/>
  <c r="D760" i="62"/>
  <c r="D662" i="62"/>
  <c r="D217" i="62"/>
  <c r="D909" i="62"/>
  <c r="D560" i="62"/>
  <c r="D1003" i="62"/>
  <c r="D30" i="62"/>
  <c r="D535" i="62"/>
  <c r="D559" i="62"/>
  <c r="D247" i="62"/>
  <c r="D41" i="62"/>
  <c r="D248" i="62"/>
  <c r="D998" i="62"/>
  <c r="D228" i="62"/>
  <c r="D788" i="62"/>
  <c r="D649" i="62"/>
  <c r="D636" i="62"/>
  <c r="D431" i="62"/>
  <c r="D736" i="62"/>
  <c r="D140" i="62"/>
  <c r="D860" i="62"/>
  <c r="D347" i="62"/>
  <c r="D816" i="62"/>
  <c r="D141" i="62"/>
  <c r="D10" i="62"/>
  <c r="D861" i="62"/>
  <c r="D819" i="62"/>
  <c r="D371" i="62"/>
  <c r="D1045" i="62"/>
  <c r="D67" i="62"/>
  <c r="D372" i="62"/>
  <c r="D512" i="62"/>
  <c r="D34" i="62"/>
  <c r="D425" i="62"/>
  <c r="D975" i="62"/>
  <c r="D6" i="62"/>
  <c r="D290" i="62"/>
  <c r="D508" i="62"/>
  <c r="D993" i="62"/>
  <c r="D660" i="62"/>
  <c r="D1029" i="62"/>
  <c r="D708" i="62"/>
  <c r="D905" i="62"/>
  <c r="D684" i="62"/>
  <c r="D805" i="62"/>
  <c r="D119" i="62"/>
  <c r="D832" i="62"/>
  <c r="D444" i="62"/>
  <c r="D681" i="62"/>
  <c r="D21" i="62"/>
  <c r="D977" i="62"/>
  <c r="D551" i="62"/>
  <c r="D570" i="62"/>
  <c r="D865" i="62"/>
  <c r="D911" i="62"/>
  <c r="D1051" i="62"/>
  <c r="D450" i="62"/>
  <c r="D299" i="62"/>
  <c r="D60" i="62"/>
  <c r="D897" i="62"/>
  <c r="D345" i="62"/>
  <c r="D1046" i="62"/>
  <c r="D20" i="62"/>
  <c r="D429" i="62"/>
  <c r="D561" i="62"/>
  <c r="D580" i="62"/>
  <c r="D102" i="62"/>
  <c r="D534" i="62"/>
  <c r="D368" i="62"/>
  <c r="D633" i="62"/>
  <c r="D39" i="62"/>
  <c r="D374" i="62"/>
  <c r="D272" i="62"/>
  <c r="D967" i="62"/>
  <c r="D1004" i="62"/>
  <c r="D103" i="62"/>
  <c r="D835" i="62"/>
  <c r="D190" i="62"/>
  <c r="D268" i="62"/>
  <c r="D7" i="62"/>
  <c r="D452" i="62"/>
  <c r="D552" i="62"/>
  <c r="D325" i="62"/>
  <c r="D324" i="62"/>
  <c r="D22" i="62"/>
  <c r="D193" i="62"/>
  <c r="D504" i="62"/>
  <c r="D322" i="62"/>
  <c r="D757" i="62"/>
  <c r="D933" i="62"/>
  <c r="D405" i="62"/>
  <c r="D499" i="62"/>
  <c r="D341" i="62"/>
  <c r="D213" i="62"/>
  <c r="D974" i="62"/>
  <c r="D871" i="62"/>
  <c r="D890" i="62"/>
  <c r="D868" i="62"/>
  <c r="D1028" i="62"/>
  <c r="D574" i="62"/>
  <c r="D78" i="62"/>
  <c r="D215" i="62"/>
  <c r="D486" i="62"/>
  <c r="D912" i="62"/>
  <c r="D992" i="62"/>
  <c r="D143" i="62"/>
  <c r="D682" i="62"/>
  <c r="D572" i="62"/>
  <c r="D527" i="62"/>
  <c r="D245" i="62"/>
  <c r="D908" i="62"/>
  <c r="D294" i="62"/>
  <c r="D109" i="62"/>
  <c r="D1020" i="62"/>
  <c r="D85" i="62"/>
  <c r="D455" i="62"/>
  <c r="D402" i="62"/>
  <c r="D422" i="62"/>
  <c r="D160" i="62"/>
  <c r="D656" i="62"/>
  <c r="D741" i="62"/>
  <c r="D991" i="62"/>
  <c r="D675" i="62"/>
  <c r="D730" i="62"/>
  <c r="D165" i="62"/>
  <c r="D592" i="62"/>
  <c r="D234" i="62"/>
  <c r="D317" i="62"/>
  <c r="D809" i="62"/>
  <c r="D524" i="62"/>
  <c r="D663" i="62"/>
  <c r="D295" i="62"/>
  <c r="D902" i="62"/>
  <c r="D367" i="62"/>
  <c r="D467" i="62"/>
  <c r="D135" i="62"/>
  <c r="D189" i="62"/>
  <c r="D243" i="62"/>
  <c r="D8" i="62"/>
  <c r="D218" i="62"/>
  <c r="D226" i="62"/>
  <c r="D1044" i="62"/>
  <c r="D907" i="62"/>
  <c r="D759" i="62"/>
  <c r="D83" i="62"/>
  <c r="D846" i="62"/>
  <c r="D604" i="62"/>
  <c r="D837" i="62"/>
  <c r="D950" i="62"/>
  <c r="D899" i="62"/>
  <c r="D289" i="62"/>
  <c r="D685" i="62"/>
  <c r="D171" i="62"/>
  <c r="D609" i="62"/>
  <c r="D162" i="62"/>
  <c r="D493" i="62"/>
  <c r="D87" i="62"/>
  <c r="D214" i="62"/>
  <c r="D86" i="62"/>
  <c r="D186" i="62"/>
  <c r="D1027" i="62"/>
  <c r="D1024" i="62"/>
  <c r="D378" i="62"/>
  <c r="D1021" i="62"/>
  <c r="D782" i="62"/>
  <c r="D637" i="62"/>
  <c r="D769" i="62"/>
  <c r="D427" i="62"/>
  <c r="D904" i="62"/>
  <c r="D93" i="62"/>
  <c r="D965" i="62"/>
  <c r="D683" i="62"/>
  <c r="D115" i="62"/>
  <c r="D269" i="62"/>
  <c r="D483" i="62"/>
  <c r="D969" i="62"/>
  <c r="D89" i="62"/>
  <c r="D526" i="62"/>
  <c r="D284" i="62"/>
  <c r="D246" i="62"/>
  <c r="D82" i="62"/>
  <c r="D549" i="62"/>
  <c r="D137" i="62"/>
  <c r="D971" i="62"/>
  <c r="D556" i="62"/>
  <c r="D820" i="62"/>
  <c r="D472" i="62"/>
  <c r="D978" i="62"/>
  <c r="D578" i="62"/>
  <c r="D654" i="62"/>
  <c r="D791" i="62"/>
  <c r="D288" i="62"/>
  <c r="D197" i="62"/>
  <c r="D185" i="62"/>
  <c r="D29" i="62"/>
  <c r="D968" i="62"/>
  <c r="D804" i="62"/>
  <c r="D340" i="62"/>
  <c r="D51" i="62"/>
  <c r="D505" i="62"/>
  <c r="D474" i="62"/>
  <c r="D951" i="62"/>
  <c r="D424" i="62"/>
  <c r="D138" i="62"/>
  <c r="D584" i="62"/>
  <c r="D862" i="62"/>
  <c r="D813" i="62"/>
  <c r="D635" i="62"/>
  <c r="D112" i="62"/>
  <c r="D316" i="62"/>
  <c r="D273" i="62"/>
  <c r="D36" i="62"/>
  <c r="D740" i="62"/>
  <c r="D586" i="62"/>
  <c r="D270" i="62"/>
  <c r="D582" i="62"/>
  <c r="D375" i="62"/>
  <c r="D714" i="62"/>
  <c r="D18" i="62"/>
  <c r="D352" i="62"/>
  <c r="D428" i="62"/>
  <c r="D756" i="62"/>
  <c r="D507" i="62"/>
  <c r="D262" i="62"/>
  <c r="D937" i="62"/>
  <c r="D529" i="62"/>
  <c r="D466" i="62"/>
  <c r="D680" i="62"/>
  <c r="D628" i="62"/>
  <c r="D401" i="62"/>
  <c r="D1025" i="62"/>
  <c r="D1053" i="62"/>
  <c r="D768" i="62"/>
  <c r="D1055" i="62"/>
  <c r="D785" i="62"/>
  <c r="D664" i="62"/>
  <c r="D812" i="62"/>
  <c r="D1026" i="62"/>
  <c r="D707" i="62"/>
  <c r="D528" i="62"/>
  <c r="D598" i="62"/>
  <c r="D457" i="62"/>
  <c r="D1001" i="62"/>
  <c r="D116" i="62"/>
  <c r="D301" i="62"/>
  <c r="D711" i="62"/>
  <c r="D887" i="62"/>
  <c r="D475" i="62"/>
  <c r="D451" i="62"/>
  <c r="D1050" i="62"/>
  <c r="D496" i="62"/>
  <c r="D739" i="62"/>
  <c r="D893" i="62"/>
  <c r="D448" i="62"/>
  <c r="D872" i="62"/>
  <c r="D906" i="62"/>
  <c r="D392" i="62"/>
  <c r="D792" i="62"/>
  <c r="D420" i="62"/>
  <c r="D118" i="62"/>
  <c r="D31" i="62"/>
  <c r="D550" i="62"/>
  <c r="D555" i="62"/>
  <c r="D617" i="62"/>
  <c r="D25" i="62"/>
  <c r="D731" i="62"/>
  <c r="D90" i="62"/>
  <c r="D480" i="62"/>
  <c r="D191" i="62"/>
  <c r="D465" i="62"/>
  <c r="D11" i="62"/>
  <c r="D869" i="62"/>
  <c r="D441" i="62"/>
  <c r="D790" i="62"/>
  <c r="D889" i="62"/>
  <c r="D870" i="62"/>
  <c r="D485" i="62"/>
  <c r="D184" i="62"/>
  <c r="D17" i="62"/>
  <c r="D315" i="62"/>
  <c r="D1047" i="62"/>
  <c r="D237" i="62"/>
  <c r="D608" i="62"/>
  <c r="D104" i="62"/>
  <c r="D917" i="62"/>
  <c r="D999" i="62"/>
  <c r="D626" i="62"/>
  <c r="D758" i="62"/>
  <c r="D602" i="62"/>
  <c r="D327" i="62"/>
  <c r="D866" i="62"/>
  <c r="D689" i="62"/>
  <c r="D970" i="62"/>
  <c r="D12" i="62"/>
  <c r="D596" i="62"/>
  <c r="D896" i="62"/>
  <c r="D638" i="62"/>
  <c r="D13" i="62"/>
  <c r="D161" i="62"/>
  <c r="D300" i="62"/>
  <c r="D553" i="62"/>
  <c r="D56" i="62"/>
  <c r="D403" i="62"/>
  <c r="D446" i="62"/>
  <c r="D929" i="62"/>
  <c r="D910" i="62"/>
  <c r="D836" i="62"/>
  <c r="D761" i="62"/>
  <c r="D1043" i="62"/>
  <c r="D500" i="62"/>
  <c r="D842" i="62"/>
  <c r="D630" i="62"/>
  <c r="D23" i="62"/>
  <c r="D91" i="62"/>
  <c r="D267" i="62"/>
  <c r="D393" i="62"/>
  <c r="D676" i="62"/>
  <c r="D370" i="62"/>
  <c r="D216" i="62"/>
  <c r="D321" i="62"/>
  <c r="D601" i="62"/>
  <c r="D591" i="62"/>
  <c r="D840" i="62"/>
  <c r="D928" i="62"/>
  <c r="D845" i="62"/>
  <c r="D285" i="62"/>
  <c r="D811" i="62"/>
  <c r="D839" i="62"/>
  <c r="D579" i="62"/>
  <c r="D988" i="62"/>
  <c r="D266" i="62"/>
  <c r="D938" i="62"/>
  <c r="D581" i="62"/>
  <c r="D607" i="62"/>
  <c r="D783" i="62"/>
  <c r="D249" i="62"/>
  <c r="D665" i="62"/>
  <c r="D456" i="62"/>
  <c r="D423" i="62"/>
  <c r="D931" i="62"/>
  <c r="D16" i="62"/>
  <c r="D576" i="62"/>
  <c r="D997" i="62"/>
  <c r="D283" i="62"/>
  <c r="D207" i="62"/>
  <c r="D54" i="62"/>
  <c r="D238" i="62"/>
  <c r="D1054" i="62"/>
  <c r="D454" i="62"/>
  <c r="D319" i="62"/>
  <c r="D867" i="62"/>
  <c r="D894" i="62"/>
  <c r="D863" i="62"/>
  <c r="D4" i="62"/>
  <c r="D767" i="62"/>
  <c r="D506" i="62"/>
  <c r="D187" i="62"/>
  <c r="D494" i="62"/>
  <c r="D1048" i="62"/>
  <c r="D470" i="62"/>
  <c r="D136" i="62"/>
  <c r="D509" i="62"/>
  <c r="D571" i="62"/>
  <c r="D826" i="62"/>
  <c r="D15" i="62"/>
  <c r="D351" i="62"/>
  <c r="D600" i="62"/>
  <c r="D397" i="62"/>
  <c r="D834" i="62"/>
  <c r="D108" i="62"/>
  <c r="D400" i="62"/>
  <c r="D344" i="62"/>
  <c r="D107" i="62"/>
  <c r="D593" i="62"/>
  <c r="D583" i="62"/>
  <c r="D117" i="62"/>
  <c r="D66" i="62"/>
  <c r="D167" i="62"/>
  <c r="D881" i="62"/>
  <c r="D585" i="62"/>
  <c r="D709" i="62"/>
  <c r="D935" i="62"/>
  <c r="D212" i="62"/>
  <c r="D145" i="62"/>
  <c r="D481" i="62"/>
  <c r="D733" i="62"/>
  <c r="D793" i="62"/>
  <c r="D211" i="62"/>
  <c r="D803" i="62"/>
  <c r="D498" i="62"/>
  <c r="Q62" i="12" l="1"/>
  <c r="T66" i="12"/>
  <c r="W66" i="12" s="1"/>
  <c r="Q44" i="12"/>
  <c r="T29" i="12"/>
  <c r="W29" i="12" s="1"/>
  <c r="T41" i="12"/>
  <c r="W41" i="12" s="1"/>
  <c r="R37" i="12"/>
  <c r="Q66" i="12"/>
  <c r="Q41" i="12"/>
  <c r="V41" i="12" s="1"/>
  <c r="R29" i="12"/>
  <c r="R75" i="12" s="1"/>
  <c r="R79" i="12" s="1"/>
  <c r="R41" i="12"/>
  <c r="Q31" i="12"/>
  <c r="S37" i="12"/>
  <c r="T78" i="12"/>
  <c r="R44" i="12"/>
  <c r="T62" i="12"/>
  <c r="W62" i="12" s="1"/>
  <c r="S31" i="12"/>
  <c r="S57" i="12"/>
  <c r="S78" i="12"/>
  <c r="R39" i="12"/>
  <c r="S66" i="12"/>
  <c r="R62" i="12"/>
  <c r="V62" i="12" s="1"/>
  <c r="R66" i="12"/>
  <c r="S39" i="12"/>
  <c r="T39" i="12"/>
  <c r="W39" i="12" s="1"/>
  <c r="S32" i="12"/>
  <c r="T57" i="12"/>
  <c r="W57" i="12" s="1"/>
  <c r="Q78" i="12"/>
  <c r="R57" i="12"/>
  <c r="R32" i="12"/>
  <c r="T72" i="12"/>
  <c r="W72" i="12" s="1"/>
  <c r="Q72" i="12"/>
  <c r="Q32" i="12"/>
  <c r="R31" i="12"/>
  <c r="S29" i="12"/>
  <c r="S75" i="12" s="1"/>
  <c r="Q29" i="12"/>
  <c r="V29" i="12" s="1"/>
  <c r="T37" i="12"/>
  <c r="W37" i="12" s="1"/>
  <c r="S72" i="12"/>
  <c r="V72" i="12" s="1"/>
  <c r="T44" i="12"/>
  <c r="W44" i="12" s="1"/>
  <c r="S44" i="12"/>
  <c r="V37" i="12" l="1"/>
  <c r="T75" i="12"/>
  <c r="V66" i="12"/>
  <c r="V57" i="12"/>
  <c r="V39" i="12"/>
  <c r="V44" i="12"/>
  <c r="V31" i="12"/>
  <c r="Q75" i="12"/>
  <c r="V32" i="12"/>
  <c r="S79" i="12"/>
  <c r="Q79" i="12"/>
  <c r="V75" i="12"/>
  <c r="W75" i="12"/>
  <c r="T79" i="12"/>
</calcChain>
</file>

<file path=xl/sharedStrings.xml><?xml version="1.0" encoding="utf-8"?>
<sst xmlns="http://schemas.openxmlformats.org/spreadsheetml/2006/main" count="20260" uniqueCount="1959">
  <si>
    <r>
      <t>DELETE</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t>
    </r>
  </si>
  <si>
    <t>Entity Code:</t>
  </si>
  <si>
    <t xml:space="preserve">Entity Name: </t>
  </si>
  <si>
    <t>Financial</t>
  </si>
  <si>
    <t>GL Acct. No.</t>
  </si>
  <si>
    <t>GL Account Name</t>
  </si>
  <si>
    <t>Institution Acct. No.</t>
  </si>
  <si>
    <t>(A)</t>
  </si>
  <si>
    <t>Example:  An organization has the following bank balances for its deposits with a financial institution:</t>
  </si>
  <si>
    <t>(1)</t>
  </si>
  <si>
    <t>(2)</t>
  </si>
  <si>
    <t>(3)</t>
  </si>
  <si>
    <t>(4)</t>
  </si>
  <si>
    <t>(5)</t>
  </si>
  <si>
    <t>Agency</t>
  </si>
  <si>
    <t>Total</t>
  </si>
  <si>
    <t>RECONCILING ITEMS</t>
  </si>
  <si>
    <t>GL Acct No.</t>
  </si>
  <si>
    <t>Amount</t>
  </si>
  <si>
    <t>(+)</t>
  </si>
  <si>
    <r>
      <t>ADD</t>
    </r>
    <r>
      <rPr>
        <sz val="10"/>
        <rFont val="Times New Roman"/>
        <family val="1"/>
      </rPr>
      <t xml:space="preserve"> other cash on hand (e.g. petty cash)</t>
    </r>
  </si>
  <si>
    <t>(-)</t>
  </si>
  <si>
    <r>
      <t>ADD/DELETE</t>
    </r>
    <r>
      <rPr>
        <sz val="10"/>
        <rFont val="Times New Roman"/>
        <family val="1"/>
      </rPr>
      <t xml:space="preserve"> Other</t>
    </r>
  </si>
  <si>
    <t>Provide a description of any other reconciling items</t>
  </si>
  <si>
    <t>(+/-)</t>
  </si>
  <si>
    <t>LEDGER OR FINAL FINANCIAL STATEMENTS - ALL FUNDS</t>
  </si>
  <si>
    <t>Acct. _________</t>
  </si>
  <si>
    <t>General Ledger/Financial</t>
  </si>
  <si>
    <t>Statement Balance</t>
  </si>
  <si>
    <t>Variance (Describe)</t>
  </si>
  <si>
    <t>(A) + (1) + (2) - (3) +/- (4) +/- (5)</t>
  </si>
  <si>
    <t>LGIP Statement Balance</t>
  </si>
  <si>
    <t>SAO Contact</t>
  </si>
  <si>
    <t>Purpose of Form</t>
  </si>
  <si>
    <t>Submission Requirements</t>
  </si>
  <si>
    <t>Due Date</t>
  </si>
  <si>
    <t>Form Name</t>
  </si>
  <si>
    <t>GASB/GAAP References</t>
  </si>
  <si>
    <t>Applicable Organizations</t>
  </si>
  <si>
    <t>General Information</t>
  </si>
  <si>
    <t>Instructions</t>
  </si>
  <si>
    <t>Reconciliation of Cash and Cash Equivalents to Deposits</t>
  </si>
  <si>
    <t>Prepared By:</t>
  </si>
  <si>
    <t>Telephone #:</t>
  </si>
  <si>
    <t>AMOUNT</t>
  </si>
  <si>
    <t>A</t>
  </si>
  <si>
    <t>B</t>
  </si>
  <si>
    <t>C</t>
  </si>
  <si>
    <t>D</t>
  </si>
  <si>
    <t>C1</t>
  </si>
  <si>
    <t>C2</t>
  </si>
  <si>
    <t>Not Applicable</t>
  </si>
  <si>
    <r>
      <t xml:space="preserve">(6)  TOTAL CASH AND CASH EQUIVALENTS PER </t>
    </r>
    <r>
      <rPr>
        <b/>
        <u/>
        <sz val="11"/>
        <rFont val="Times New Roman"/>
        <family val="1"/>
      </rPr>
      <t>CONSOLIDATED</t>
    </r>
    <r>
      <rPr>
        <b/>
        <sz val="11"/>
        <rFont val="Times New Roman"/>
        <family val="1"/>
      </rPr>
      <t xml:space="preserve"> GENERAL</t>
    </r>
  </si>
  <si>
    <t>Entity</t>
  </si>
  <si>
    <t>Period</t>
  </si>
  <si>
    <t>Year</t>
  </si>
  <si>
    <t>Value</t>
  </si>
  <si>
    <t>&lt;entity currency&gt;</t>
  </si>
  <si>
    <t>ICP</t>
  </si>
  <si>
    <t>[icp none]</t>
  </si>
  <si>
    <t>C3</t>
  </si>
  <si>
    <t>C4</t>
  </si>
  <si>
    <t>Scenario</t>
  </si>
  <si>
    <t>Actual</t>
  </si>
  <si>
    <t>View</t>
  </si>
  <si>
    <t>YTD</t>
  </si>
  <si>
    <t>Secretary of State</t>
  </si>
  <si>
    <t>Subsequent Injury Trust Fund</t>
  </si>
  <si>
    <t>Northwest Georgia RESA</t>
  </si>
  <si>
    <t>North Georgia RESA</t>
  </si>
  <si>
    <t>Pioneer RESA</t>
  </si>
  <si>
    <t>Metropolitan RESA</t>
  </si>
  <si>
    <t>Northeast Georgia RESA</t>
  </si>
  <si>
    <t>West Georgia RESA</t>
  </si>
  <si>
    <t>Griffin RESA</t>
  </si>
  <si>
    <t>Middle Georgia RESA</t>
  </si>
  <si>
    <t>Oconee RESA</t>
  </si>
  <si>
    <t>Central Savannah River Area RESA</t>
  </si>
  <si>
    <t>Chattahoochee-Flint RESA</t>
  </si>
  <si>
    <t>Heart of Georgia RESA</t>
  </si>
  <si>
    <t>First District RESA</t>
  </si>
  <si>
    <t>Southwest Georgia RESA</t>
  </si>
  <si>
    <t>Coastal Plains RESA</t>
  </si>
  <si>
    <t>Okefenokee RESA</t>
  </si>
  <si>
    <t>North Georgia Mountains Authority</t>
  </si>
  <si>
    <t>Lake Lanier Islands Development Authority</t>
  </si>
  <si>
    <t>Sapelo Island Heritage Authority</t>
  </si>
  <si>
    <t>Regional Transportation Authority, Georgia</t>
  </si>
  <si>
    <t>OneGeorgia Authority</t>
  </si>
  <si>
    <t>Description 1</t>
  </si>
  <si>
    <t>Description 2</t>
  </si>
  <si>
    <t>Technical College System of Georgia</t>
  </si>
  <si>
    <t>Stone Mountain Memorial Association</t>
  </si>
  <si>
    <t>Georgia Military College</t>
  </si>
  <si>
    <t>Georgia Economic Development Foundation, Inc.</t>
  </si>
  <si>
    <t>Georgia Tourism Foundation</t>
  </si>
  <si>
    <t>B.</t>
  </si>
  <si>
    <t>A.</t>
  </si>
  <si>
    <t>C.</t>
  </si>
  <si>
    <t>Section A.</t>
  </si>
  <si>
    <t xml:space="preserve">Section B. </t>
  </si>
  <si>
    <t>Section C.</t>
  </si>
  <si>
    <t>Account</t>
  </si>
  <si>
    <t>Cash_BankBal</t>
  </si>
  <si>
    <t>Cash_FDIC</t>
  </si>
  <si>
    <t>Acct. ________</t>
  </si>
  <si>
    <t>(7)  Reconciliation of OST Accounts to Statements</t>
  </si>
  <si>
    <t>OST Account No.</t>
  </si>
  <si>
    <t>OST Account Name</t>
  </si>
  <si>
    <t>40200_EWAdj</t>
  </si>
  <si>
    <t>Yes</t>
  </si>
  <si>
    <t>40300_EWAdj</t>
  </si>
  <si>
    <t>No</t>
  </si>
  <si>
    <t>40400_EWAdj</t>
  </si>
  <si>
    <t>40600_EWAdj</t>
  </si>
  <si>
    <t>40700_EWAdj</t>
  </si>
  <si>
    <t>40800_EWAdj</t>
  </si>
  <si>
    <t>40900_EWAdj</t>
  </si>
  <si>
    <t>41000_EWAdj</t>
  </si>
  <si>
    <t>41100_EWAdj</t>
  </si>
  <si>
    <t>41400_EWAdj</t>
  </si>
  <si>
    <t>41500_30400</t>
  </si>
  <si>
    <t>41600_80106</t>
  </si>
  <si>
    <t>41800_EWAdj</t>
  </si>
  <si>
    <t>41900_EWAdj</t>
  </si>
  <si>
    <t>42000_EWAdj</t>
  </si>
  <si>
    <t>42200_EWAdj</t>
  </si>
  <si>
    <t>42700_EWAdj</t>
  </si>
  <si>
    <t>42800_EWAdj</t>
  </si>
  <si>
    <t>42900_EWAdj</t>
  </si>
  <si>
    <t>43100_EWAdj</t>
  </si>
  <si>
    <t>43200_EWAdj</t>
  </si>
  <si>
    <t>43400_EWAdj</t>
  </si>
  <si>
    <t>43600_EWAdj</t>
  </si>
  <si>
    <t>43800_EWAdj</t>
  </si>
  <si>
    <t>44000_EWAdj</t>
  </si>
  <si>
    <t>44100_EWAdj</t>
  </si>
  <si>
    <t>44200_EWAdj</t>
  </si>
  <si>
    <t>44400_EWAdj</t>
  </si>
  <si>
    <t>46100_EWAdj</t>
  </si>
  <si>
    <t>46200_EWAdj</t>
  </si>
  <si>
    <t>46500_EWAdj</t>
  </si>
  <si>
    <t>46600_EWAdj</t>
  </si>
  <si>
    <t>46700_EWAdj</t>
  </si>
  <si>
    <t>46900_EWAdj</t>
  </si>
  <si>
    <t>47000_EWAdj</t>
  </si>
  <si>
    <t>47100_EWAdj</t>
  </si>
  <si>
    <t>47200_30400</t>
  </si>
  <si>
    <t>47400_EWAdj</t>
  </si>
  <si>
    <t>47500_EWAdj</t>
  </si>
  <si>
    <t>47600_EWAdj</t>
  </si>
  <si>
    <t>47800_EWAdj</t>
  </si>
  <si>
    <t>48200_80106</t>
  </si>
  <si>
    <t>48400_EWAdj</t>
  </si>
  <si>
    <t>48600_EWAdj</t>
  </si>
  <si>
    <t>48800_EWAdj</t>
  </si>
  <si>
    <t>48900_80301</t>
  </si>
  <si>
    <t>49000_EWAdj</t>
  </si>
  <si>
    <t>49200_EWAdj</t>
  </si>
  <si>
    <t>85040_90001</t>
  </si>
  <si>
    <t>85240_90001</t>
  </si>
  <si>
    <t>85440_90001</t>
  </si>
  <si>
    <t>85640_90001</t>
  </si>
  <si>
    <t>85840_90001</t>
  </si>
  <si>
    <t>86040_90001</t>
  </si>
  <si>
    <t>86240_90001</t>
  </si>
  <si>
    <t>86440_90001</t>
  </si>
  <si>
    <t>86640_90001</t>
  </si>
  <si>
    <t>86840_90001</t>
  </si>
  <si>
    <t>87240_90001</t>
  </si>
  <si>
    <t>87640_90001</t>
  </si>
  <si>
    <t>88040_90001</t>
  </si>
  <si>
    <t>88440_90001</t>
  </si>
  <si>
    <t>88640_90001</t>
  </si>
  <si>
    <t>88840_90001</t>
  </si>
  <si>
    <t>91100_90001</t>
  </si>
  <si>
    <t>46200_90231</t>
  </si>
  <si>
    <t>91300_90001</t>
  </si>
  <si>
    <t>91400_90001</t>
  </si>
  <si>
    <t>91600_90001</t>
  </si>
  <si>
    <t>91700_90001</t>
  </si>
  <si>
    <t>92100_40001</t>
  </si>
  <si>
    <t>92200_90001</t>
  </si>
  <si>
    <t>92300_90001</t>
  </si>
  <si>
    <t>92600_90001</t>
  </si>
  <si>
    <t>92700_EWAdj</t>
  </si>
  <si>
    <t>92800_90001</t>
  </si>
  <si>
    <t>94700_80106</t>
  </si>
  <si>
    <t>94800_80106</t>
  </si>
  <si>
    <t>94900_80106</t>
  </si>
  <si>
    <t>95000_80106</t>
  </si>
  <si>
    <t>95100_80106</t>
  </si>
  <si>
    <t>95500_90001</t>
  </si>
  <si>
    <t>96900_30001</t>
  </si>
  <si>
    <t>97300_90001</t>
  </si>
  <si>
    <t>97600_90001</t>
  </si>
  <si>
    <t>97700_90001</t>
  </si>
  <si>
    <t>98000_40001</t>
  </si>
  <si>
    <t>98100_90001</t>
  </si>
  <si>
    <t>99100_80106</t>
  </si>
  <si>
    <t>totc1</t>
  </si>
  <si>
    <t>totc2</t>
  </si>
  <si>
    <t>totc3</t>
  </si>
  <si>
    <t>totc4</t>
  </si>
  <si>
    <t>&lt;entity curr total&gt;</t>
  </si>
  <si>
    <t>Cash roll-up</t>
  </si>
  <si>
    <t>Deposit accounts</t>
  </si>
  <si>
    <t>SLB</t>
  </si>
  <si>
    <t>Petty cash</t>
  </si>
  <si>
    <t>From Cash</t>
  </si>
  <si>
    <t>Form</t>
  </si>
  <si>
    <t>Cash_LGIP</t>
  </si>
  <si>
    <t>&lt;entity curr adjs&gt;</t>
  </si>
  <si>
    <t>LGIP Investments</t>
  </si>
  <si>
    <t>LGIP Cash</t>
  </si>
  <si>
    <t>40500_EWAdj</t>
  </si>
  <si>
    <t>E-mail Address:</t>
  </si>
  <si>
    <t>Bank Name 1</t>
  </si>
  <si>
    <t>(ONLY last 4 digits)</t>
  </si>
  <si>
    <t>CD Cash/Cash equvilent Investments</t>
  </si>
  <si>
    <t>Form Variance</t>
  </si>
  <si>
    <t>to EC</t>
  </si>
  <si>
    <t>Cash &amp; Deposits</t>
  </si>
  <si>
    <t>to ECT</t>
  </si>
  <si>
    <t>Governor's Defense Initiative, Inc.</t>
  </si>
  <si>
    <t>Agency info will automatically update</t>
  </si>
  <si>
    <t>All Entity Info Will Automatically Update</t>
  </si>
  <si>
    <t>Data Validation for drop down box</t>
  </si>
  <si>
    <t>Email Address:</t>
  </si>
  <si>
    <t>47700_EWAdj</t>
  </si>
  <si>
    <t>51270_80106</t>
  </si>
  <si>
    <t>90000_40001</t>
  </si>
  <si>
    <t>910Au_90001</t>
  </si>
  <si>
    <t>910Fd_90001</t>
  </si>
  <si>
    <t>Georgia Foundation for Public Education</t>
  </si>
  <si>
    <t>Cash_Pool</t>
  </si>
  <si>
    <t>Judicial Branch</t>
  </si>
  <si>
    <t>43000_EWAdj</t>
  </si>
  <si>
    <t>44500_EWAdj</t>
  </si>
  <si>
    <t>44600_EWAdj</t>
  </si>
  <si>
    <t>45200_EWAdj</t>
  </si>
  <si>
    <t>Amount per</t>
  </si>
  <si>
    <t>Bank Statement</t>
  </si>
  <si>
    <t>ABC Bank and Trust</t>
  </si>
  <si>
    <t>Cash - Operating Acct 1</t>
  </si>
  <si>
    <t>Bank Balance or</t>
  </si>
  <si>
    <t>From the "SDP Deposit Detail" tab</t>
  </si>
  <si>
    <t>Select the entity code number from the drop-down menu (organization name should be automatically populated), enter preparer's name, e-mail address, and telephone number at the top of the form.  This will populate section A of the remaining tabs to be completed.</t>
  </si>
  <si>
    <t>General Ledger</t>
  </si>
  <si>
    <t>Cash - Payroll Acct 1</t>
  </si>
  <si>
    <t>XYZ Bank</t>
  </si>
  <si>
    <t>Cash- Operating Acct 2</t>
  </si>
  <si>
    <r>
      <t xml:space="preserve">Enter the June 30 bank balance for each account in the </t>
    </r>
    <r>
      <rPr>
        <b/>
        <sz val="12"/>
        <color indexed="8"/>
        <rFont val="Times New Roman"/>
        <family val="1"/>
      </rPr>
      <t>Bank Balance Total</t>
    </r>
    <r>
      <rPr>
        <sz val="12"/>
        <color indexed="8"/>
        <rFont val="Times New Roman"/>
        <family val="1"/>
      </rPr>
      <t xml:space="preserve"> column (column G). Insert additional rows as necessary.</t>
    </r>
  </si>
  <si>
    <t>Cash_MBPP</t>
  </si>
  <si>
    <t>"SDP Deposit Detail" tab</t>
  </si>
  <si>
    <t>once agency info is updated on the</t>
  </si>
  <si>
    <t>If this tab is not applicable to your organization, please indicate by selecting 'Not Applicable' from the drop down box.</t>
  </si>
  <si>
    <t>Cash - Multi Bank Pledge Pool</t>
  </si>
  <si>
    <t xml:space="preserve">If this tab is not applicable to your organization, please indicate by selecting 'Not Applicable' from the drop down box. </t>
  </si>
  <si>
    <t>Agriculture, Department of</t>
  </si>
  <si>
    <t>Public Health, Department of</t>
  </si>
  <si>
    <t>Banking and Finance, Department of</t>
  </si>
  <si>
    <t>Accounting Office, State</t>
  </si>
  <si>
    <t>Financing and Investment Commission, Georgia State</t>
  </si>
  <si>
    <t>Defense, Department of</t>
  </si>
  <si>
    <t>Education, Department of</t>
  </si>
  <si>
    <t>Governor, Office of the</t>
  </si>
  <si>
    <t>Human Services, Department of</t>
  </si>
  <si>
    <t>Community Affairs, Department of</t>
  </si>
  <si>
    <t>Economic Development, Department of</t>
  </si>
  <si>
    <t>Juvenile Court Judges, Council of</t>
  </si>
  <si>
    <t>Behavioral Health and Developmental Disabilities, Department of</t>
  </si>
  <si>
    <t>Law, Department of</t>
  </si>
  <si>
    <t>Juvenile Justice, Department of</t>
  </si>
  <si>
    <t>Natural Resources, Department of</t>
  </si>
  <si>
    <t>Pardons and Paroles, State Board of</t>
  </si>
  <si>
    <t>Public Safety, Department of</t>
  </si>
  <si>
    <t>Corrections, Department of</t>
  </si>
  <si>
    <t>Early Care and Learning, Department of</t>
  </si>
  <si>
    <t>Investigation, Georgia Bureau of</t>
  </si>
  <si>
    <t>Regents of the University System of Georgia, Board of</t>
  </si>
  <si>
    <t>Revenue, Department of</t>
  </si>
  <si>
    <t>Driver Services, Department of</t>
  </si>
  <si>
    <t>Student Finance Commission, Georgia</t>
  </si>
  <si>
    <t>47610_90001</t>
  </si>
  <si>
    <t>Community Supervision, Department of</t>
  </si>
  <si>
    <t>Teachers Retirement System of Georgia</t>
  </si>
  <si>
    <t>Transportation, Department of</t>
  </si>
  <si>
    <t>State Treasurer, Office of the</t>
  </si>
  <si>
    <t>Workers' Compensation, State Board of</t>
  </si>
  <si>
    <t>Development Authority, Georgia</t>
  </si>
  <si>
    <t>Ports Authority, Georgia</t>
  </si>
  <si>
    <t>Student Finance Authority, Georgia</t>
  </si>
  <si>
    <t>Seed Development Commission, Georgia</t>
  </si>
  <si>
    <t>Correctional Industries Administration, Georgia</t>
  </si>
  <si>
    <t>Highway Authority, Georgia</t>
  </si>
  <si>
    <t>Environmental Finance Authority, Georgia</t>
  </si>
  <si>
    <t>Superior Court Clerks' Retirement Fund of Georgia</t>
  </si>
  <si>
    <t>Firefighters' Pension Fund, Georgia</t>
  </si>
  <si>
    <t>Sheriffs' Retirement Fund of Georgia</t>
  </si>
  <si>
    <t>Superior Court Clerks' Cooperative Authority, Georgia</t>
  </si>
  <si>
    <t>Rail Passenger Authority, Georgia</t>
  </si>
  <si>
    <t>96800_90001</t>
  </si>
  <si>
    <t>Higher Education Facilities Authority, Georgia</t>
  </si>
  <si>
    <t>Lottery Corporation, Georgia</t>
  </si>
  <si>
    <t>Public Telecommunications Commission, Georgia</t>
  </si>
  <si>
    <t>Technology Authority, Georgia</t>
  </si>
  <si>
    <t>Magistrates Retirement Fund of Georgia</t>
  </si>
  <si>
    <t>Cash_Risk_3</t>
  </si>
  <si>
    <t>Cash_Risk_4</t>
  </si>
  <si>
    <t>Cash_Risk_5</t>
  </si>
  <si>
    <t>Administrative Services, Department of - GAA</t>
  </si>
  <si>
    <t>40300_20000</t>
  </si>
  <si>
    <t>Administrative Services, Department of - General Fund</t>
  </si>
  <si>
    <t>Administrative Services, Department of - ISF</t>
  </si>
  <si>
    <t>40300_40001</t>
  </si>
  <si>
    <t xml:space="preserve">Audits and Accounts, Department of </t>
  </si>
  <si>
    <t>Insurance Department of the State of Georgia</t>
  </si>
  <si>
    <t>Properties Commission, State</t>
  </si>
  <si>
    <t>Employees' Retirement System of Georgia</t>
  </si>
  <si>
    <t>Judicial Council of Georgia</t>
  </si>
  <si>
    <t>44000(ENT)</t>
  </si>
  <si>
    <t>Labor, Department of  - Enterprise Fund</t>
  </si>
  <si>
    <t>44000_30200</t>
  </si>
  <si>
    <t>44000(GF)</t>
  </si>
  <si>
    <t>Labor, Department of - General Fund</t>
  </si>
  <si>
    <t>General Assembly, Georgia</t>
  </si>
  <si>
    <t>House of Representatives, Georgia</t>
  </si>
  <si>
    <t>State Senate, Georgia</t>
  </si>
  <si>
    <t>REACH Georgia Foundation, Inc.</t>
  </si>
  <si>
    <t>Transportation, Department of - TIA</t>
  </si>
  <si>
    <t>48400_20200</t>
  </si>
  <si>
    <t>Department of Veterans Service</t>
  </si>
  <si>
    <t>Augusta University Early Retirement Pension Plan</t>
  </si>
  <si>
    <t>Building Authority, Georgia</t>
  </si>
  <si>
    <t>Jekyll Island - State Park Authority</t>
  </si>
  <si>
    <t>Geo. L. Smith II Georgia World Congress Center Authority</t>
  </si>
  <si>
    <t>Housing and Finance Authority, Georgia</t>
  </si>
  <si>
    <t>Z_92400_90001</t>
  </si>
  <si>
    <t>92700(ENT)</t>
  </si>
  <si>
    <t>Road and Tollway Authority, State - Enterprise Fund</t>
  </si>
  <si>
    <t>92700(GF)</t>
  </si>
  <si>
    <t>Road and Tollway Authority, State - General Fund</t>
  </si>
  <si>
    <t>Z_46200_90311</t>
  </si>
  <si>
    <t>Judges of the Probate Courts Retirement Fund of Georgia</t>
  </si>
  <si>
    <t>Z_48400_90001</t>
  </si>
  <si>
    <t>Z_98700_20000</t>
  </si>
  <si>
    <t>Z_98900_20000</t>
  </si>
  <si>
    <t>Jekyll Island Foundation, Inc.</t>
  </si>
  <si>
    <t>Z_99400_90001</t>
  </si>
  <si>
    <t>Natural Resources Foundation, Georgia</t>
  </si>
  <si>
    <t>Z_46200_20000</t>
  </si>
  <si>
    <t>Savannah – Georgia Convention Center Authority</t>
  </si>
  <si>
    <t>Please access the 'SDP Participating Banks' link which will be available on SAO's website</t>
  </si>
  <si>
    <t>Vesna Mesihovic</t>
  </si>
  <si>
    <t>Vesna.Mesihovic@sao.ga.gov</t>
  </si>
  <si>
    <t>https://sao.georgia.gov/statewide-reporting/year-end-forms</t>
  </si>
  <si>
    <t>N/A</t>
  </si>
  <si>
    <t xml:space="preserve"> as of 6/30 (GL080 in TW)</t>
  </si>
  <si>
    <t>Bank Name</t>
  </si>
  <si>
    <t>AB&amp;T</t>
  </si>
  <si>
    <t>American Pride Bank</t>
  </si>
  <si>
    <t>Ameris Bank</t>
  </si>
  <si>
    <t>Bank of America, National Association</t>
  </si>
  <si>
    <t>BankSouth</t>
  </si>
  <si>
    <t>Citibank, N.A.</t>
  </si>
  <si>
    <t>Douglas National Bank</t>
  </si>
  <si>
    <t>Fifth Third Bank</t>
  </si>
  <si>
    <t>First National Bank of Dectur County</t>
  </si>
  <si>
    <t>JPMorgan Chase Bank, National Association</t>
  </si>
  <si>
    <t>Morris Bank</t>
  </si>
  <si>
    <t>PNC Bank, National Association</t>
  </si>
  <si>
    <t>Regions Bank</t>
  </si>
  <si>
    <t>Renasant Bank</t>
  </si>
  <si>
    <t>ServisFirst Bank</t>
  </si>
  <si>
    <t>Synovus Bank</t>
  </si>
  <si>
    <t>The Citizens Bank of Swainsboro</t>
  </si>
  <si>
    <t>The Commercial Bank</t>
  </si>
  <si>
    <t>United Community Bank</t>
  </si>
  <si>
    <t>Wells Fargo Bank, National Association</t>
  </si>
  <si>
    <t>Select bank name from drop-down menu, enter general ledger account number, general ledger account name and financial institution account number (ONLY the last 4 digits) of each account for your organization (columns B through E).</t>
  </si>
  <si>
    <t>Organizational Unit</t>
  </si>
  <si>
    <t>Metadata</t>
  </si>
  <si>
    <t>Georgia Veterans Service Foundation, Inc.</t>
  </si>
  <si>
    <t>z_15100_20000</t>
  </si>
  <si>
    <t>The Foundation for Public Education in Georgia, Inc.</t>
  </si>
  <si>
    <t>z_15300_90001</t>
  </si>
  <si>
    <t>99800_90001</t>
  </si>
  <si>
    <t>SDP (SECURE DEPOSIT PROGRAM) Deposit Detail tab</t>
  </si>
  <si>
    <r>
      <t xml:space="preserve">On the 'Tie to LGIP' tab of the LGIP validation file, select the entity numbers (column A) or entity name (column B) using the drop down filter. </t>
    </r>
    <r>
      <rPr>
        <b/>
        <sz val="12"/>
        <rFont val="Times New Roman"/>
        <family val="1"/>
      </rPr>
      <t>NOTE: the agency may have LGIP accounts across a number of funds. Ensure all accounts related to the agency are selected.</t>
    </r>
  </si>
  <si>
    <t>GL Account No.</t>
  </si>
  <si>
    <t xml:space="preserve">Bank Name </t>
  </si>
  <si>
    <t>Data Source</t>
  </si>
  <si>
    <t>InterCompany</t>
  </si>
  <si>
    <t>Movement</t>
  </si>
  <si>
    <t>Consolidation</t>
  </si>
  <si>
    <t>Jun</t>
  </si>
  <si>
    <t>FCCS_Other Data</t>
  </si>
  <si>
    <t>FCCS_No Intercompany</t>
  </si>
  <si>
    <t>No Custom1</t>
  </si>
  <si>
    <t>No Custom2</t>
  </si>
  <si>
    <t>No Custom3</t>
  </si>
  <si>
    <t>FCCS_YTD_Input</t>
  </si>
  <si>
    <t>No Custom4</t>
  </si>
  <si>
    <t>FCCS_Entity Input</t>
  </si>
  <si>
    <t>FCCS_Intercompany Top</t>
  </si>
  <si>
    <t>FCCS_Total Data Source</t>
  </si>
  <si>
    <t>FCCS_Entity Total</t>
  </si>
  <si>
    <t>FCCS_YTD</t>
  </si>
  <si>
    <t>Total Custom1</t>
  </si>
  <si>
    <t>Total Custom2</t>
  </si>
  <si>
    <t>Total Custom3</t>
  </si>
  <si>
    <t>Total Custom4</t>
  </si>
  <si>
    <t xml:space="preserve">
FCCS_Managed Data</t>
  </si>
  <si>
    <t xml:space="preserve">
FCCS_Journal Input</t>
  </si>
  <si>
    <t>FCC Formula</t>
  </si>
  <si>
    <t>FCC Account</t>
  </si>
  <si>
    <t>FCC Desc</t>
  </si>
  <si>
    <t>American Commerce Bank</t>
  </si>
  <si>
    <t>Cadence Bank</t>
  </si>
  <si>
    <t>Colony Bank</t>
  </si>
  <si>
    <t>First Peoples Bank</t>
  </si>
  <si>
    <t>First State Bank</t>
  </si>
  <si>
    <t>FirstBank</t>
  </si>
  <si>
    <t>Truist Bank</t>
  </si>
  <si>
    <r>
      <t xml:space="preserve">Note: If your organization has public deposits </t>
    </r>
    <r>
      <rPr>
        <b/>
        <sz val="10"/>
        <color rgb="FFFF0000"/>
        <rFont val="Times New Roman"/>
        <family val="1"/>
      </rPr>
      <t>outside</t>
    </r>
    <r>
      <rPr>
        <sz val="10"/>
        <color rgb="FFFF0000"/>
        <rFont val="Times New Roman"/>
        <family val="1"/>
      </rPr>
      <t xml:space="preserve"> of the financial institutions listed on "SDP bank list" tab, you must also complete tab "A." (either the short or long form)</t>
    </r>
  </si>
  <si>
    <t xml:space="preserve">
FCCS_Other Data</t>
  </si>
  <si>
    <t>Entity_Fund Code</t>
  </si>
  <si>
    <t>Grand Total</t>
  </si>
  <si>
    <t>Format s/b</t>
  </si>
  <si>
    <t>BU/Entity</t>
  </si>
  <si>
    <t>BU</t>
  </si>
  <si>
    <t>BU 26000</t>
  </si>
  <si>
    <t>BU 40200</t>
  </si>
  <si>
    <t>BU 40300</t>
  </si>
  <si>
    <t>BU 40400</t>
  </si>
  <si>
    <t>BU 40500</t>
  </si>
  <si>
    <t>BU 40600</t>
  </si>
  <si>
    <t>BU 40700</t>
  </si>
  <si>
    <t>BU 40800</t>
  </si>
  <si>
    <t>BU 40900</t>
  </si>
  <si>
    <t>BU 41000</t>
  </si>
  <si>
    <t>BU 41100</t>
  </si>
  <si>
    <t>BU 41400</t>
  </si>
  <si>
    <t>BU 41500</t>
  </si>
  <si>
    <t>BU 41600</t>
  </si>
  <si>
    <t>BU 41800</t>
  </si>
  <si>
    <t>BU 42000</t>
  </si>
  <si>
    <t>BU 42200</t>
  </si>
  <si>
    <t>BU 42700</t>
  </si>
  <si>
    <t>BU 42800</t>
  </si>
  <si>
    <t>BU 42900</t>
  </si>
  <si>
    <t>BU 43000</t>
  </si>
  <si>
    <t>BU 43100</t>
  </si>
  <si>
    <t>BU 43200</t>
  </si>
  <si>
    <t>BU 43400</t>
  </si>
  <si>
    <t>BU 43600</t>
  </si>
  <si>
    <t>BU 43800</t>
  </si>
  <si>
    <t>BU 44000</t>
  </si>
  <si>
    <t>BU 44100</t>
  </si>
  <si>
    <t>BU 44200</t>
  </si>
  <si>
    <t>BU 44400</t>
  </si>
  <si>
    <t>BU 44500</t>
  </si>
  <si>
    <t>BU 44600</t>
  </si>
  <si>
    <t>BU 45200</t>
  </si>
  <si>
    <t>BU 46100</t>
  </si>
  <si>
    <t>BU 46200</t>
  </si>
  <si>
    <t>BU 46500</t>
  </si>
  <si>
    <t>BU 46600</t>
  </si>
  <si>
    <t>BU 46700</t>
  </si>
  <si>
    <t>BU 46900</t>
  </si>
  <si>
    <t>BU 47000</t>
  </si>
  <si>
    <t>BU 47100</t>
  </si>
  <si>
    <t>BU 47200</t>
  </si>
  <si>
    <t>BU 47400</t>
  </si>
  <si>
    <t>BU 47500</t>
  </si>
  <si>
    <t>BU 47600</t>
  </si>
  <si>
    <t>BU 47700</t>
  </si>
  <si>
    <t>BU 47800</t>
  </si>
  <si>
    <t>BU 48200</t>
  </si>
  <si>
    <t>BU 48400</t>
  </si>
  <si>
    <t>BU 48600</t>
  </si>
  <si>
    <t>BU 48800</t>
  </si>
  <si>
    <t>BU 48900</t>
  </si>
  <si>
    <t>BU 49000</t>
  </si>
  <si>
    <t>BU 49200</t>
  </si>
  <si>
    <t>BU 51270</t>
  </si>
  <si>
    <t>BU 90000</t>
  </si>
  <si>
    <t>BU 91000</t>
  </si>
  <si>
    <t>BU 91100</t>
  </si>
  <si>
    <t>BU 91300</t>
  </si>
  <si>
    <t>BU 91400</t>
  </si>
  <si>
    <t>BU 91600</t>
  </si>
  <si>
    <t>BU 91700</t>
  </si>
  <si>
    <t>BU 91800</t>
  </si>
  <si>
    <t>BU 92200</t>
  </si>
  <si>
    <t>BU 92300</t>
  </si>
  <si>
    <t>BU 92400</t>
  </si>
  <si>
    <t>BU 92600</t>
  </si>
  <si>
    <t>BU 92700</t>
  </si>
  <si>
    <t>BU 92800</t>
  </si>
  <si>
    <t>BU 93000</t>
  </si>
  <si>
    <t>BU 94700</t>
  </si>
  <si>
    <t>BU 94800</t>
  </si>
  <si>
    <t>BU 94900</t>
  </si>
  <si>
    <t>BU 95000</t>
  </si>
  <si>
    <t>BU 95100</t>
  </si>
  <si>
    <t>BU 95500</t>
  </si>
  <si>
    <t>BU 96800</t>
  </si>
  <si>
    <t>BU 96900</t>
  </si>
  <si>
    <t>BU 97300</t>
  </si>
  <si>
    <t>BU 97400</t>
  </si>
  <si>
    <t>BU 97600</t>
  </si>
  <si>
    <t>BU 97700</t>
  </si>
  <si>
    <t>BU 98000</t>
  </si>
  <si>
    <t>BU 98100</t>
  </si>
  <si>
    <t>BU 99100</t>
  </si>
  <si>
    <t>BU 99400</t>
  </si>
  <si>
    <t>BU 92100</t>
  </si>
  <si>
    <t>BU 36000</t>
  </si>
  <si>
    <t>BU 41900</t>
  </si>
  <si>
    <t>BU 50350</t>
  </si>
  <si>
    <t>BU 47610</t>
  </si>
  <si>
    <t>BU 80301</t>
  </si>
  <si>
    <t>BU 80106</t>
  </si>
  <si>
    <t>BU 85040</t>
  </si>
  <si>
    <t>BU 85240</t>
  </si>
  <si>
    <t>BU 85440</t>
  </si>
  <si>
    <t>BU 85640</t>
  </si>
  <si>
    <t>BU 85840</t>
  </si>
  <si>
    <t>BU 86040</t>
  </si>
  <si>
    <t>BU 86240</t>
  </si>
  <si>
    <t>BU 86440</t>
  </si>
  <si>
    <t>BU 86640</t>
  </si>
  <si>
    <t>BU 86840</t>
  </si>
  <si>
    <t>BU 87240</t>
  </si>
  <si>
    <t>BU 87640</t>
  </si>
  <si>
    <t>BU 88040</t>
  </si>
  <si>
    <t>BU 88440</t>
  </si>
  <si>
    <t>BU 88640</t>
  </si>
  <si>
    <t>BU 88840</t>
  </si>
  <si>
    <t>BU 26000 Total</t>
  </si>
  <si>
    <t>BU 36000 Total</t>
  </si>
  <si>
    <t>BU 40200 Total</t>
  </si>
  <si>
    <t>BU 40300 Total</t>
  </si>
  <si>
    <t>BU 40400 Total</t>
  </si>
  <si>
    <t>BU 40500 Total</t>
  </si>
  <si>
    <t>BU 40600 Total</t>
  </si>
  <si>
    <t>BU 40700 Total</t>
  </si>
  <si>
    <t>BU 40800 Total</t>
  </si>
  <si>
    <t>BU 40900 Total</t>
  </si>
  <si>
    <t>BU 41000 Total</t>
  </si>
  <si>
    <t>BU 41100 Total</t>
  </si>
  <si>
    <t>BU 41400 Total</t>
  </si>
  <si>
    <t>BU 41500 Total</t>
  </si>
  <si>
    <t>BU 41600 Total</t>
  </si>
  <si>
    <t>BU 41800 Total</t>
  </si>
  <si>
    <t>BU 41900 Total</t>
  </si>
  <si>
    <t>BU 42000 Total</t>
  </si>
  <si>
    <t>BU 42200 Total</t>
  </si>
  <si>
    <t>BU 42700 Total</t>
  </si>
  <si>
    <t>BU 42800 Total</t>
  </si>
  <si>
    <t>BU 42900 Total</t>
  </si>
  <si>
    <t>BU 43000 Total</t>
  </si>
  <si>
    <t>BU 43100 Total</t>
  </si>
  <si>
    <t>BU 43200 Total</t>
  </si>
  <si>
    <t>BU 43400 Total</t>
  </si>
  <si>
    <t>BU 43600 Total</t>
  </si>
  <si>
    <t>BU 43800 Total</t>
  </si>
  <si>
    <t>BU 44000 Total</t>
  </si>
  <si>
    <t>BU 44100 Total</t>
  </si>
  <si>
    <t>BU 44200 Total</t>
  </si>
  <si>
    <t>BU 44400 Total</t>
  </si>
  <si>
    <t>BU 44500 Total</t>
  </si>
  <si>
    <t>BU 44600 Total</t>
  </si>
  <si>
    <t>BU 45200 Total</t>
  </si>
  <si>
    <t>BU 46100 Total</t>
  </si>
  <si>
    <t>BU 46200 Total</t>
  </si>
  <si>
    <t>BU 46500 Total</t>
  </si>
  <si>
    <t>BU 46600 Total</t>
  </si>
  <si>
    <t>BU 46700 Total</t>
  </si>
  <si>
    <t>BU 46900 Total</t>
  </si>
  <si>
    <t>BU 47000 Total</t>
  </si>
  <si>
    <t>BU 47100 Total</t>
  </si>
  <si>
    <t>BU 47200 Total</t>
  </si>
  <si>
    <t>BU 47400 Total</t>
  </si>
  <si>
    <t>BU 47500 Total</t>
  </si>
  <si>
    <t>BU 47600 Total</t>
  </si>
  <si>
    <t>BU 47610 Total</t>
  </si>
  <si>
    <t>BU 47700 Total</t>
  </si>
  <si>
    <t>BU 47800 Total</t>
  </si>
  <si>
    <t>BU 48200 Total</t>
  </si>
  <si>
    <t>BU 48400 Total</t>
  </si>
  <si>
    <t>BU 48600 Total</t>
  </si>
  <si>
    <t>BU 48800 Total</t>
  </si>
  <si>
    <t>BU 48900 Total</t>
  </si>
  <si>
    <t>BU 49000 Total</t>
  </si>
  <si>
    <t>BU 49200 Total</t>
  </si>
  <si>
    <t>BU 50350 Total</t>
  </si>
  <si>
    <t>BU 51270 Total</t>
  </si>
  <si>
    <t>BU 80106 Total</t>
  </si>
  <si>
    <t>BU 80301 Total</t>
  </si>
  <si>
    <t>BU 85040 Total</t>
  </si>
  <si>
    <t>BU 85240 Total</t>
  </si>
  <si>
    <t>BU 85440 Total</t>
  </si>
  <si>
    <t>BU 85640 Total</t>
  </si>
  <si>
    <t>BU 85840 Total</t>
  </si>
  <si>
    <t>BU 86040 Total</t>
  </si>
  <si>
    <t>BU 86240 Total</t>
  </si>
  <si>
    <t>BU 86440 Total</t>
  </si>
  <si>
    <t>BU 86640 Total</t>
  </si>
  <si>
    <t>BU 86840 Total</t>
  </si>
  <si>
    <t>BU 87240 Total</t>
  </si>
  <si>
    <t>BU 87640 Total</t>
  </si>
  <si>
    <t>BU 88040 Total</t>
  </si>
  <si>
    <t>BU 88440 Total</t>
  </si>
  <si>
    <t>BU 88640 Total</t>
  </si>
  <si>
    <t>BU 88840 Total</t>
  </si>
  <si>
    <t>BU 90000 Total</t>
  </si>
  <si>
    <t>BU 91000 Total</t>
  </si>
  <si>
    <t>BU 91100 Total</t>
  </si>
  <si>
    <t>BU 91300 Total</t>
  </si>
  <si>
    <t>BU 91400 Total</t>
  </si>
  <si>
    <t>BU 91600 Total</t>
  </si>
  <si>
    <t>BU 91700 Total</t>
  </si>
  <si>
    <t>BU 91800 Total</t>
  </si>
  <si>
    <t>BU 92100 Total</t>
  </si>
  <si>
    <t>BU 92200 Total</t>
  </si>
  <si>
    <t>BU 92300 Total</t>
  </si>
  <si>
    <t>BU 92400 Total</t>
  </si>
  <si>
    <t>BU 92600 Total</t>
  </si>
  <si>
    <t>BU 92700 Total</t>
  </si>
  <si>
    <t>BU 92800 Total</t>
  </si>
  <si>
    <t>BU 93000 Total</t>
  </si>
  <si>
    <t>BU 94700 Total</t>
  </si>
  <si>
    <t>BU 94800 Total</t>
  </si>
  <si>
    <t>BU 94900 Total</t>
  </si>
  <si>
    <t>BU 95000 Total</t>
  </si>
  <si>
    <t>BU 95100 Total</t>
  </si>
  <si>
    <t>BU 95500 Total</t>
  </si>
  <si>
    <t>BU 96800 Total</t>
  </si>
  <si>
    <t>BU 96900 Total</t>
  </si>
  <si>
    <t>BU 97300 Total</t>
  </si>
  <si>
    <t>BU 97400 Total</t>
  </si>
  <si>
    <t>BU 97600 Total</t>
  </si>
  <si>
    <t>BU 97700 Total</t>
  </si>
  <si>
    <t>BU 98000 Total</t>
  </si>
  <si>
    <t>BU 98100 Total</t>
  </si>
  <si>
    <t>BU 99100 Total</t>
  </si>
  <si>
    <t>BU 99400 Total</t>
  </si>
  <si>
    <t>(blank)</t>
  </si>
  <si>
    <t>(blank) Total</t>
  </si>
  <si>
    <t>TOTAL INVESTMENTS PER NOTES TO THE FINANCIAL STATEMENTS</t>
  </si>
  <si>
    <r>
      <t>ADD</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 </t>
    </r>
    <r>
      <rPr>
        <sz val="10"/>
        <color indexed="10"/>
        <rFont val="Times New Roman"/>
        <family val="1"/>
      </rPr>
      <t>You may insert rows where necessary.</t>
    </r>
  </si>
  <si>
    <t>List Items</t>
  </si>
  <si>
    <r>
      <t>DELETE</t>
    </r>
    <r>
      <rPr>
        <sz val="10"/>
        <color indexed="8"/>
        <rFont val="Times New Roman"/>
        <family val="1"/>
      </rPr>
      <t xml:space="preserve"> amounts reported as </t>
    </r>
    <r>
      <rPr>
        <b/>
        <sz val="10"/>
        <color indexed="8"/>
        <rFont val="Times New Roman"/>
        <family val="1"/>
      </rPr>
      <t>cash equivalents</t>
    </r>
    <r>
      <rPr>
        <sz val="10"/>
        <color indexed="8"/>
        <rFont val="Times New Roman"/>
        <family val="1"/>
      </rPr>
      <t xml:space="preserve"> on the financial statements, but which are included in the </t>
    </r>
    <r>
      <rPr>
        <b/>
        <sz val="10"/>
        <color indexed="8"/>
        <rFont val="Times New Roman"/>
        <family val="1"/>
      </rPr>
      <t>investment</t>
    </r>
    <r>
      <rPr>
        <sz val="10"/>
        <color indexed="8"/>
        <rFont val="Times New Roman"/>
        <family val="1"/>
      </rPr>
      <t xml:space="preserve"> footnote (e.g., LGIP, commercial paper, money market funds, banker's acceptances).  </t>
    </r>
    <r>
      <rPr>
        <i/>
        <sz val="10"/>
        <color indexed="8"/>
        <rFont val="Times New Roman"/>
        <family val="1"/>
      </rPr>
      <t>The total of the items listed here, should equal the total of the items listed as Reconciling Item (2) on the Cash_Deposits tab.</t>
    </r>
  </si>
  <si>
    <t>TOTAL INVESTMENTS PER FINANCIAL STATEMENTS - ALL FUNDS</t>
  </si>
  <si>
    <t>(1) + (2) - (3) +/- (4)</t>
  </si>
  <si>
    <t xml:space="preserve">TOTAL INVESTMENTS SUBJECT TO INTEREST RATE RISK PER NOTES TO THE FINANCIAL STATEMENTS </t>
  </si>
  <si>
    <t>Less Than</t>
  </si>
  <si>
    <t>More than</t>
  </si>
  <si>
    <t>3 Months</t>
  </si>
  <si>
    <t>4 - 12 Months</t>
  </si>
  <si>
    <t>1 - 5 Years</t>
  </si>
  <si>
    <t>6 - 10 Years</t>
  </si>
  <si>
    <t>10 Years</t>
  </si>
  <si>
    <t>Should equal '(1), above</t>
  </si>
  <si>
    <t>s/b zero</t>
  </si>
  <si>
    <t>U. S. AGENCY OBLIGATIONS REPORTED IN NOTES TO THE FINANCIAL STATEMENTS</t>
  </si>
  <si>
    <t>Do not include any holdings in U. S. Treasury investments in this analysis.</t>
  </si>
  <si>
    <t>Total Investment Held by Agencies whose holdings are explicitly guaranteed by the U. S. government (e.g., Government National Mortgage Association [GNMA], Export-Import Bank [EXIMBANK] and Small Business Administration [SBA])</t>
  </si>
  <si>
    <t>List Agencies (amount by agency not necessary)</t>
  </si>
  <si>
    <t>Investment Held by Agencies whose holdings are not explicitly guaranteed by the U. S. government (e.g., Federal National Mortgage Association [FNMA], Federal Home Loan Banks [FHLB], Federal Home Loan Mortgage Corporation [FHLMC], Federal Farm Credit Banks [FFCB], Student Loan Marketing Association [SLMA])</t>
  </si>
  <si>
    <t>List by Agency, by Amount</t>
  </si>
  <si>
    <t>Total U. S. Agency Obligations Reported in Notes to the Financial Statements</t>
  </si>
  <si>
    <t>(1) + (3)</t>
  </si>
  <si>
    <t>REPURCHASE AGREEMENTS REPORTED IN NOTES TO THE FINANCIAL STATEMENTS</t>
  </si>
  <si>
    <t>Total Repurchase Agreements invested in either non U. S. government obligations or in U. S. agencies whose holdings are explicitly guaranteed by the U. S. government</t>
  </si>
  <si>
    <t>(6)</t>
  </si>
  <si>
    <t>List amount and credit rating of non U. S government entities or amount only of explicitly guaranteed U. S. Agencies</t>
  </si>
  <si>
    <t>Non-government entity/Agency</t>
  </si>
  <si>
    <t>Credit Rating</t>
  </si>
  <si>
    <t>(7)</t>
  </si>
  <si>
    <t>Repurchase Agreements invested in U. S. Agencies whose holdings are not explicitly guaranteed by the U. S. government</t>
  </si>
  <si>
    <t>List by Agency, by Amount and Credit Rating</t>
  </si>
  <si>
    <t>Total Repurchase Agreements Reported in Notes to the Financial Statements</t>
  </si>
  <si>
    <t>(8)</t>
  </si>
  <si>
    <t>(5) + (7)</t>
  </si>
  <si>
    <t>Quoted Prices in active markets for identical assets</t>
  </si>
  <si>
    <t>Significant other observable inputs</t>
  </si>
  <si>
    <t>Significant unobservable inputs</t>
  </si>
  <si>
    <t>Level 1</t>
  </si>
  <si>
    <t>Level 2</t>
  </si>
  <si>
    <t>Level 3</t>
  </si>
  <si>
    <t>Net Asset Value</t>
  </si>
  <si>
    <t>(1), above</t>
  </si>
  <si>
    <t xml:space="preserve">Investment Type/Security Class Minor </t>
  </si>
  <si>
    <t>SAO Investment Name</t>
  </si>
  <si>
    <t>AGENCY</t>
  </si>
  <si>
    <t>U.S. Agency Obligations- Not Guaranteed</t>
  </si>
  <si>
    <t>AGENCY CMOS</t>
  </si>
  <si>
    <t>Mortgage Backed Securities</t>
  </si>
  <si>
    <t>AUTO LOAN</t>
  </si>
  <si>
    <t>Asset Backed- Domestic</t>
  </si>
  <si>
    <t>AUTO LOAN RECEIVABLE</t>
  </si>
  <si>
    <t>AUTO LOAN RECEIVABLE INTL</t>
  </si>
  <si>
    <t>Asset Backed- International</t>
  </si>
  <si>
    <t>CANADIAN</t>
  </si>
  <si>
    <t>Corporate Debt- International</t>
  </si>
  <si>
    <t>CASH EQUIVALENT</t>
  </si>
  <si>
    <t>Money Market Mutual Funds</t>
  </si>
  <si>
    <t xml:space="preserve">CLOSED END EQUITIES           </t>
  </si>
  <si>
    <t>Mutual Funds- Equity</t>
  </si>
  <si>
    <t xml:space="preserve">CLOSED END TAX EXEMPTS        </t>
  </si>
  <si>
    <t>CMBS</t>
  </si>
  <si>
    <t>CMO</t>
  </si>
  <si>
    <t xml:space="preserve">CMOS, ABS &amp; PASSTHRUS         </t>
  </si>
  <si>
    <t>COMMINGLED FUND</t>
  </si>
  <si>
    <t>COMMON STOCK</t>
  </si>
  <si>
    <t>Equity Securities- Domestic</t>
  </si>
  <si>
    <t>COMMON STOCK INTL</t>
  </si>
  <si>
    <t>Equity Securities- International</t>
  </si>
  <si>
    <t>CONVERTIBLE BONDS</t>
  </si>
  <si>
    <t>Corporate Debt- Domestic</t>
  </si>
  <si>
    <t>CORPORATE BONDS</t>
  </si>
  <si>
    <t>CORPORATE BONDS INTL</t>
  </si>
  <si>
    <t>CORPORATE OBLIGATIONS</t>
  </si>
  <si>
    <t>CREDIT CARD</t>
  </si>
  <si>
    <t>CREDIT CARD RCVEABLE</t>
  </si>
  <si>
    <t>DEPOSITORY RECEIPTS</t>
  </si>
  <si>
    <t>DIVERSIFIED FINANCIALS</t>
  </si>
  <si>
    <t xml:space="preserve">DOMESTIC BONDS                </t>
  </si>
  <si>
    <t xml:space="preserve">DOMESTIC COMMON               </t>
  </si>
  <si>
    <t>EQUITY SECURITIES</t>
  </si>
  <si>
    <t xml:space="preserve">EURO &amp; INTL FIXED INCOME BNDS </t>
  </si>
  <si>
    <t xml:space="preserve">EXCHANGE TRADED FUNDS         </t>
  </si>
  <si>
    <t>Exchange Traded Funds</t>
  </si>
  <si>
    <t>FHLMC</t>
  </si>
  <si>
    <t xml:space="preserve">FHLMC CMO/REMICS              </t>
  </si>
  <si>
    <t xml:space="preserve">FHLMC GOLD POOLS/PASSTHRU     </t>
  </si>
  <si>
    <t>FINANCE</t>
  </si>
  <si>
    <t>FNMA</t>
  </si>
  <si>
    <t xml:space="preserve">FNMA POOLS/PASSTHRU           </t>
  </si>
  <si>
    <t xml:space="preserve">FOREIGN COMMON &amp; ADR          </t>
  </si>
  <si>
    <t xml:space="preserve">FOREIGN GOVERNMENT            </t>
  </si>
  <si>
    <t>International Government Obligations</t>
  </si>
  <si>
    <t>GNMA</t>
  </si>
  <si>
    <t>U.S. Agency Obligations- Guaranteed</t>
  </si>
  <si>
    <t xml:space="preserve">GNMA CMO/REMICS               </t>
  </si>
  <si>
    <t xml:space="preserve">GNMA POOLS/PASSTHRU           </t>
  </si>
  <si>
    <t xml:space="preserve">GNMA, FNMA, FHLMC POOLS       </t>
  </si>
  <si>
    <t>GOVERNMENT ISSUES</t>
  </si>
  <si>
    <t>U.S. Treasuries</t>
  </si>
  <si>
    <t>GOVERNMENT ISSUES INTL</t>
  </si>
  <si>
    <t xml:space="preserve">GOVT CMOS &amp; REMICS            </t>
  </si>
  <si>
    <t>HOME EQUITY LOAN</t>
  </si>
  <si>
    <t>INDUSTRIAL</t>
  </si>
  <si>
    <t>INTERNET SOFTWARE &amp; SERVICES</t>
  </si>
  <si>
    <t>Real Estate Investment Trust</t>
  </si>
  <si>
    <t xml:space="preserve">INTL DIVERSIFIED              </t>
  </si>
  <si>
    <t>LMTD PARTNRSHIP UNTS</t>
  </si>
  <si>
    <t xml:space="preserve">MORTGAGE BACKED               </t>
  </si>
  <si>
    <t>MUNICIPAL</t>
  </si>
  <si>
    <t>Municipal Bond</t>
  </si>
  <si>
    <t>MUTUAL FUNDS</t>
  </si>
  <si>
    <t xml:space="preserve">Mutual Funds </t>
  </si>
  <si>
    <t>OTHER ASSET BACKED</t>
  </si>
  <si>
    <t>OTHER ASSET BACKED INTL</t>
  </si>
  <si>
    <t xml:space="preserve">OTHER US GOVT AGENCIES        </t>
  </si>
  <si>
    <t>OTHER YANKEE</t>
  </si>
  <si>
    <t>PREFERRED STOCK</t>
  </si>
  <si>
    <t xml:space="preserve">PRIVATE PLACEMENT BONDS       </t>
  </si>
  <si>
    <t>REAL ESTATE</t>
  </si>
  <si>
    <t>REAL ESTATE INV TRST</t>
  </si>
  <si>
    <t xml:space="preserve">REAL ESTATE INVESTMENT TRUSTS </t>
  </si>
  <si>
    <t xml:space="preserve">SHORT TERM INVT US GOVT       </t>
  </si>
  <si>
    <t xml:space="preserve">STIF &amp; MONEY MARKET FUNDS     </t>
  </si>
  <si>
    <t>STIF-TYPE INSTRUMENT</t>
  </si>
  <si>
    <t>TREASURY BOND</t>
  </si>
  <si>
    <t>TREASURY NOTE</t>
  </si>
  <si>
    <t>UNCLASSIFIED</t>
  </si>
  <si>
    <t>US GOVERNMENT &amp; AGENCY BONDS</t>
  </si>
  <si>
    <t xml:space="preserve">US TREASURIES                 </t>
  </si>
  <si>
    <t xml:space="preserve">US TREASURY NOTES &amp; BONDS     </t>
  </si>
  <si>
    <t>VENTURE CAPITAL</t>
  </si>
  <si>
    <t>WHOLE LOAN CMOS</t>
  </si>
  <si>
    <t>YANKEE</t>
  </si>
  <si>
    <t>CMO Intl</t>
  </si>
  <si>
    <t>Mortgage Backed Securities-International</t>
  </si>
  <si>
    <t>Asset Type</t>
  </si>
  <si>
    <t>FCC  Desc</t>
  </si>
  <si>
    <t>Intercompany</t>
  </si>
  <si>
    <t>Asset-backed Securities-Domestic</t>
  </si>
  <si>
    <t>INV_FMV</t>
  </si>
  <si>
    <t>FMV</t>
  </si>
  <si>
    <t>INV_ASST_SEC_DOM</t>
  </si>
  <si>
    <t>Asset-backed Securities-International</t>
  </si>
  <si>
    <t>INV_ASST_SEC_INTL</t>
  </si>
  <si>
    <t>Bond Securities</t>
  </si>
  <si>
    <t>INV_BOND</t>
  </si>
  <si>
    <t>Certificates of Deposits</t>
  </si>
  <si>
    <t>INV_CD</t>
  </si>
  <si>
    <t>Corporate Debt-Domestic</t>
  </si>
  <si>
    <t>INV_CORP_DOM</t>
  </si>
  <si>
    <t>Corporate Debt-International</t>
  </si>
  <si>
    <t>INV_CORP_INTL</t>
  </si>
  <si>
    <t>Equity Securities-Domestic</t>
  </si>
  <si>
    <t>INV_EQTY_DOM</t>
  </si>
  <si>
    <t>Equity Securities-International</t>
  </si>
  <si>
    <t>INV_EQTY_INTL</t>
  </si>
  <si>
    <t>Exchange Traded Funds-Debt</t>
  </si>
  <si>
    <t>INV_EXCHG_DEBT</t>
  </si>
  <si>
    <t>Exchange Traded Funds-Equity</t>
  </si>
  <si>
    <t>INV_EXCHG_EQTY</t>
  </si>
  <si>
    <t>INV_EXCHG_INTL_GO</t>
  </si>
  <si>
    <t>INV_MM_MUTFUNDS</t>
  </si>
  <si>
    <t>INV_MORTG_SEC</t>
  </si>
  <si>
    <t>Municipal Bonds</t>
  </si>
  <si>
    <t>INV_MUNI</t>
  </si>
  <si>
    <t>Mutual Funds Debt</t>
  </si>
  <si>
    <t>INV_MUTFUNDS_DEBT</t>
  </si>
  <si>
    <t>Real Estate Investments</t>
  </si>
  <si>
    <t>INV_RE_INV</t>
  </si>
  <si>
    <t>Repurchase Agreements</t>
  </si>
  <si>
    <t>INV_REPO</t>
  </si>
  <si>
    <t>Sovereign Credit</t>
  </si>
  <si>
    <t>INV_SOVEREIGN_CR</t>
  </si>
  <si>
    <t>Supranational Obligations</t>
  </si>
  <si>
    <t>INV_SUPRANATIONAL</t>
  </si>
  <si>
    <t>INV_US_GUAR</t>
  </si>
  <si>
    <t>INV_US_NONGUAR</t>
  </si>
  <si>
    <t>INV_US_TREAS</t>
  </si>
  <si>
    <t>Guaranteed Investment Contracts</t>
  </si>
  <si>
    <t>INV_GUARANT_CONTR</t>
  </si>
  <si>
    <t>Insurance Contracts</t>
  </si>
  <si>
    <t>INV_INSURANCE_CONTR</t>
  </si>
  <si>
    <t>Investment Agreements</t>
  </si>
  <si>
    <t>INV_INVESTM_AGREEM</t>
  </si>
  <si>
    <t>Non-purpose Investments</t>
  </si>
  <si>
    <t>INV_NON_PURPOSE</t>
  </si>
  <si>
    <t>INV_OPPORTUNITIES_FUNDS</t>
  </si>
  <si>
    <t>Interest Rate Risk</t>
  </si>
  <si>
    <t>INV_INT_RATE_RISK</t>
  </si>
  <si>
    <t>Inv. Analysis - Interest Rate Risk - Asset-backed Securities-Domestic</t>
  </si>
  <si>
    <t>0_3_mo</t>
  </si>
  <si>
    <t>4_12_mo</t>
  </si>
  <si>
    <t>1_5_YR</t>
  </si>
  <si>
    <t>6_10_YR</t>
  </si>
  <si>
    <t>10__PLUS_YR</t>
  </si>
  <si>
    <t>INV_FMV_LEVEL</t>
  </si>
  <si>
    <t>LEVEL_1</t>
  </si>
  <si>
    <t>LEVEL_2</t>
  </si>
  <si>
    <t>LEVEL_3</t>
  </si>
  <si>
    <t>LEVEL_NET_ASSET_VALUE</t>
  </si>
  <si>
    <t>Inv. Analysis - Interest Rate Risk - Asset-backed Securities-International</t>
  </si>
  <si>
    <t>Inv. Analysis - Interest Rate Risk - Bond Securities</t>
  </si>
  <si>
    <t>Inv. Analysis - Interest Rate Risk - Certificates of Deposits</t>
  </si>
  <si>
    <t>Inv. Analysis - Interest Rate Risk - Corporate Debt-Domestic</t>
  </si>
  <si>
    <t>Inv. Analysis - Interest Rate Risk - Corporate Debt-International</t>
  </si>
  <si>
    <t>Inv. Analysis - Interest Rate Risk - Equity Securities-Domestic</t>
  </si>
  <si>
    <t>Inv. Analysis - Interest Rate Risk - Equity Securities-International</t>
  </si>
  <si>
    <t>Inv. Analysis - Interest Rate Risk - Exchange Traded Funds-Debt</t>
  </si>
  <si>
    <t>Inv. Analysis - Interest Rate Risk - Exchange Traded Funds-Equity</t>
  </si>
  <si>
    <t>Inv. Analysis - Interest Rate Risk - International Government Obligations</t>
  </si>
  <si>
    <t>Inv. Analysis - Interest Rate Risk - Money Market Mutual Funds</t>
  </si>
  <si>
    <t>Inv. Analysis - Interest Rate Risk - Mortgage Backed Securities</t>
  </si>
  <si>
    <t>Inv. Analysis - Interest Rate Risk - Municipal Bonds</t>
  </si>
  <si>
    <t>Inv. Analysis - Interest Rate Risk - Mutual Funds Debt</t>
  </si>
  <si>
    <t>Inv. Analysis - Interest Rate Risk - Real Estate Investments</t>
  </si>
  <si>
    <t>Inv. Analysis - Interest Rate Risk - Repurchase Agreements</t>
  </si>
  <si>
    <t>Inv. Analysis - Interest Rate Risk - Sovereign Credit</t>
  </si>
  <si>
    <t>Inv. Analysis - Interest Rate Risk - Supranational Obligations</t>
  </si>
  <si>
    <t>Inv. Analysis - Interest Rate Risk - Guaranteed Investment Contracts</t>
  </si>
  <si>
    <t>Inv. Analysis - Interest Rate Risk - Insurance Contracts</t>
  </si>
  <si>
    <t>Inv. Analysis - Interest Rate Risk - Investment Agreements</t>
  </si>
  <si>
    <t>Inv. Analysis - Interest Rate Risk - Non-purpose Investments</t>
  </si>
  <si>
    <t>Inv. Analysis - Interest Rate Risk - Opportunities Funds</t>
  </si>
  <si>
    <t>Sum of FCCS_Total Data Source</t>
  </si>
  <si>
    <t xml:space="preserve">ANALYSIS OF BANK BALANCES </t>
  </si>
  <si>
    <t>Insured</t>
  </si>
  <si>
    <t>Collateralized with securities held by the financial institution, its trust department</t>
  </si>
  <si>
    <r>
      <t xml:space="preserve">or agent by pledging </t>
    </r>
    <r>
      <rPr>
        <b/>
        <sz val="10"/>
        <rFont val="Times New Roman"/>
        <family val="1"/>
      </rPr>
      <t>IN</t>
    </r>
    <r>
      <rPr>
        <sz val="10"/>
        <rFont val="Times New Roman"/>
        <family val="1"/>
      </rPr>
      <t xml:space="preserve"> the organization's name</t>
    </r>
  </si>
  <si>
    <t>Department of Human Services</t>
  </si>
  <si>
    <t>EW_ADJ</t>
  </si>
  <si>
    <r>
      <t xml:space="preserve">or agent, but </t>
    </r>
    <r>
      <rPr>
        <b/>
        <sz val="10"/>
        <rFont val="Times New Roman"/>
        <family val="1"/>
      </rPr>
      <t>NOT</t>
    </r>
    <r>
      <rPr>
        <sz val="10"/>
        <rFont val="Times New Roman"/>
        <family val="1"/>
      </rPr>
      <t xml:space="preserve"> documented by pledging in the organization's name</t>
    </r>
  </si>
  <si>
    <t>Department of Community Affairs</t>
  </si>
  <si>
    <t>Collateralized with securities held by the financial institution</t>
  </si>
  <si>
    <t>Office of the Governor</t>
  </si>
  <si>
    <t>Uncollateralized</t>
  </si>
  <si>
    <t>Department of Economic Development</t>
  </si>
  <si>
    <t>Non-Secure Deposit Program Bank Balance Total</t>
  </si>
  <si>
    <t>Judicial Branch - Court of Appeals</t>
  </si>
  <si>
    <t xml:space="preserve">Bank balance of participants in the State Multi-bank Pledge Pool (Secure Deposit Program) </t>
  </si>
  <si>
    <t>D.</t>
  </si>
  <si>
    <t>TOTAL DEPOSITS (BOOK BALANCE) PER NOTES TO THE FINANCIAL STATEMENTS</t>
  </si>
  <si>
    <t xml:space="preserve">TOTAL BANK BALANCES </t>
  </si>
  <si>
    <t>RECONCILIATION OF DEPOSITS TO CASH AND CASH EQUIVALENTS</t>
  </si>
  <si>
    <t>Verify that the total 'Non-Secure Deposit Program Bank Balance Total' in cell M21 is capturing all amounts in cells J14 through J20</t>
  </si>
  <si>
    <t>Verify the amount in cell M23 is pulling the appropriate total from the 'SDP Deposit Detail' tab (cell G53)</t>
  </si>
  <si>
    <t>Ensure 'Total Bank Balances' in cell M25 is pulling the two rows above (non-Secure and Secure Deposit bank balances (cells M21 and M23).</t>
  </si>
  <si>
    <t>If there is a 'Book Balance' amount in cell M29, ensure it ties to the book balance amount in the notes to the financials from the CPA report (Typically in the Cash and Deposits note).</t>
  </si>
  <si>
    <r>
      <rPr>
        <b/>
        <sz val="12"/>
        <rFont val="Times New Roman"/>
        <family val="1"/>
      </rPr>
      <t>PLEASE NOTE: Typically, the OST Cash Preparer will make an adjustment on the LGIP file to tie to the CPA report, with some exceptions.</t>
    </r>
    <r>
      <rPr>
        <sz val="12"/>
        <rFont val="Times New Roman"/>
        <family val="1"/>
      </rPr>
      <t xml:space="preserve"> Cross reference the total of the amounts in column J of section 2 of the CPA cash and deposits form (Reconciling Items) to the balances to the LGIP validation file.  The amounts should total to column K of the LGIP file (Tie to LGIP tab). You can also validate this information by analyzing the variance section of the 'Tie to LGIP' tab (columns T - V). NOTE: The 20XX Summary tab provides a detail listing of all LGIP accounts by agency and by fund. It may be helpful to refer to this tab (also by filtering on the entity number or entity name) to help drill down, by account, if multiple accounts exist. If there is a difference between the amount on the CPA cash form (B Cash Recon tab) and the LGIP file, it should be noted in the Reconciliation of OST Accounts to Statements' section 7.  If a variance exists and no reconciliation is noted in section 7, communicate with the agency to provide this information. </t>
    </r>
    <r>
      <rPr>
        <b/>
        <sz val="12"/>
        <rFont val="Times New Roman"/>
        <family val="1"/>
      </rPr>
      <t>(See the OST trial balance preparer with specific questions)</t>
    </r>
    <r>
      <rPr>
        <sz val="12"/>
        <rFont val="Times New Roman"/>
        <family val="1"/>
      </rPr>
      <t>.</t>
    </r>
  </si>
  <si>
    <t>If agency has amounts in section 4 (DELETE), section 5 (ADD/DELETE) and/or section 6 (ADD/DELETE), ensure the totals are pulling all amounts properly in cells M61, M64 and M67.</t>
  </si>
  <si>
    <t>This tab provides a reconciliation of investments per notes to investments per financial statements and may not be applicable to all agencies.</t>
  </si>
  <si>
    <t>Tie the amount entered on line 1 to the total investments from the CPA report. You should be able to tie the amount to the statements and to the notes.</t>
  </si>
  <si>
    <t>Line 2 should include investments from the statements which are included as deposits in the notes (e.g., nonegotiable CD's with maturities greater than 3 months). Ensure the amounts listed are subtotaled correctly in cell L20.</t>
  </si>
  <si>
    <t xml:space="preserve">Line 3 should list items reported as cash equivalents on the statement, but are included as investments in the notes (i.e., not subject to collateralization as a deposit). For most agencies, this line would list holdings at OST (LGIP account). Ensure the total in cell L equal the total of the items listed as Reconciling Item (2) on the 'Cash Recon' tab. </t>
  </si>
  <si>
    <r>
      <t xml:space="preserve">Line 4 should include other items that represent differences between investments in the notes and investments in the statements. Ensure the total of these line items are totaled correctly in cell L35. </t>
    </r>
    <r>
      <rPr>
        <b/>
        <sz val="12"/>
        <rFont val="Times New Roman"/>
        <family val="1"/>
      </rPr>
      <t>NOTE: A justification as to why these items aren't included in 1, 2 or 3 above should be provided or obtained.</t>
    </r>
  </si>
  <si>
    <t xml:space="preserve">Ensure the amount on line 5 (cell L) totals to the amounts in lines 1 through 4. The amount on line 5 must agree with the investments total on the financial statements. </t>
  </si>
  <si>
    <t>PART C - SEG. TIME DIST. tab</t>
  </si>
  <si>
    <t>This tab provides information regarding any interest rate risk and may not be applicable to all agencies.</t>
  </si>
  <si>
    <t>In section C., investments should be listed in column A. The fair value amount should also be listed in one or more of the categories in columns F through J.</t>
  </si>
  <si>
    <t>The total fair value amount in column E should equal the amounts listed in columns F through J.</t>
  </si>
  <si>
    <t>Ensure the totals in row 30 captures all amounts listed above it.</t>
  </si>
  <si>
    <t>Ensure that cell E34 is zero.</t>
  </si>
  <si>
    <t>PART D - U.S. AGENCY OBLIGATIONS tab</t>
  </si>
  <si>
    <t>This tab includes U.S. Agency obligations that are explicitly guaranteed by the U.S. government and may not be applicable to all agencies.</t>
  </si>
  <si>
    <t>Agencies should list the total amount of these obligations on line 1.</t>
  </si>
  <si>
    <t>Agencies may provide a listing of the U.S. agencies holding these instruments in line 2, but it is not necessary.</t>
  </si>
  <si>
    <r>
      <t xml:space="preserve">On line 3, agencies should list the obligations that are </t>
    </r>
    <r>
      <rPr>
        <u/>
        <sz val="12"/>
        <rFont val="Times New Roman"/>
        <family val="1"/>
      </rPr>
      <t>not</t>
    </r>
    <r>
      <rPr>
        <sz val="12"/>
        <rFont val="Times New Roman"/>
        <family val="1"/>
      </rPr>
      <t xml:space="preserve"> explicitly guaranteed by the U.S. government. Ensure these are all captured in the total in cell L34.</t>
    </r>
  </si>
  <si>
    <t xml:space="preserve">Line 4 for should capture all totals on lines 1 through 3. </t>
  </si>
  <si>
    <t>Line 5 should contain the total amount of any repurchase agreements explicitly guaranteed by the U.S. government from the notes</t>
  </si>
  <si>
    <t>On line 6, agencies should list any amounts and credit ratings for non U.S. government entities and/or the amounts of U.S. agencies holding these instruments (credit rating is not required for U.S. agency obligations explicitly guaranteed by the U.S. government).</t>
  </si>
  <si>
    <t>On line 7, agencies should list any amounts and the credit ratings of repurchase agreements included in the notes that were invested in U.S. Agency obligations that are not explicitly guaranteed by the U.S. government by U.S. Agency, by amount. Ensure all amounts are properly captured in cell L61.</t>
  </si>
  <si>
    <t>Ensure the totals from lines 5 and 7 are correctly totaled on line 8 (cell L64).</t>
  </si>
  <si>
    <t>On this tab, agencies should provide a reconcilation of Investments per Notes to the Fair Value of Investments.</t>
  </si>
  <si>
    <t xml:space="preserve">Agencies should enter the amount of total investments from their notes on line 1 (cell K13). </t>
  </si>
  <si>
    <t>If there are investment types listed in column A, the appropriate fair value level amounts should be entered in columns G through J.</t>
  </si>
  <si>
    <t>Ensure the fair values total correctly in column F (by pulling the amounts from columns G through J).</t>
  </si>
  <si>
    <t>Enter the full entity number in cell G2 (i.e., 40200_EWAdj).</t>
  </si>
  <si>
    <t>Filter off of blanks and dashes in column D (Amount).</t>
  </si>
  <si>
    <t>OTHER</t>
  </si>
  <si>
    <t>CPA and DOAA Audited Organizations - Cash and Investments</t>
  </si>
  <si>
    <t>PART A - CASH RECON tab</t>
  </si>
  <si>
    <t xml:space="preserve">The purpose of the this form is to supplement disclosures included in individual audited financial statements in order to provide sufficient detail for the compilation of State-level financial statement note disclosures.
</t>
  </si>
  <si>
    <r>
      <t xml:space="preserve">Organizations maintain currency on hand, demand deposits, time and savings deposits, short-term and long-term investments and securities in various accounts on their </t>
    </r>
    <r>
      <rPr>
        <u/>
        <sz val="12"/>
        <color indexed="8"/>
        <rFont val="Times New Roman"/>
        <family val="1"/>
      </rPr>
      <t>financial accounting systems</t>
    </r>
    <r>
      <rPr>
        <sz val="12"/>
        <color indexed="8"/>
        <rFont val="Times New Roman"/>
        <family val="1"/>
      </rPr>
      <t>.  These accounts are compiled as "Cash and Cash Equivalents" and "Investments" in financial statement preparation.  
For State level financial statement reporting purposes, "</t>
    </r>
    <r>
      <rPr>
        <b/>
        <sz val="12"/>
        <color indexed="8"/>
        <rFont val="Times New Roman"/>
        <family val="1"/>
      </rPr>
      <t>cash and cash equivalents</t>
    </r>
    <r>
      <rPr>
        <sz val="12"/>
        <color indexed="8"/>
        <rFont val="Times New Roman"/>
        <family val="1"/>
      </rPr>
      <t xml:space="preserve">" are defined as currency on hand, demand deposits with banks and other financial institutions and short-term, highly liquid investments with maturity dates within three months of the date acquired.  For users of the Chart of Accounts maintained within the </t>
    </r>
    <r>
      <rPr>
        <i/>
        <sz val="12"/>
        <color indexed="8"/>
        <rFont val="Times New Roman"/>
        <family val="1"/>
      </rPr>
      <t>State of Georgia Accounting Procedures Manual</t>
    </r>
    <r>
      <rPr>
        <sz val="12"/>
        <color indexed="8"/>
        <rFont val="Times New Roman"/>
        <family val="1"/>
      </rPr>
      <t>, cash and cash equivalents are accounted for in the account range of 100000 through 112400.</t>
    </r>
  </si>
  <si>
    <r>
      <t xml:space="preserve">For State level financial statement reporting purposes, </t>
    </r>
    <r>
      <rPr>
        <b/>
        <sz val="12"/>
        <color indexed="8"/>
        <rFont val="Times New Roman"/>
        <family val="1"/>
      </rPr>
      <t xml:space="preserve">"investments" </t>
    </r>
    <r>
      <rPr>
        <sz val="12"/>
        <color indexed="8"/>
        <rFont val="Times New Roman"/>
        <family val="1"/>
      </rPr>
      <t>are defined as those financial instruments with terms in excess of three months from the date of purchase and certain other securities held for the production of revenue.  For State of Georgia Accounting Procedures Manual users, investments are accounted for within the account range 107500 through 119000.</t>
    </r>
  </si>
  <si>
    <r>
      <rPr>
        <b/>
        <sz val="12"/>
        <color indexed="8"/>
        <rFont val="Times New Roman"/>
        <family val="1"/>
      </rPr>
      <t>Deposit</t>
    </r>
    <r>
      <rPr>
        <sz val="12"/>
        <color indexed="8"/>
        <rFont val="Times New Roman"/>
        <family val="1"/>
      </rPr>
      <t xml:space="preserve"> and </t>
    </r>
    <r>
      <rPr>
        <b/>
        <sz val="12"/>
        <color indexed="8"/>
        <rFont val="Times New Roman"/>
        <family val="1"/>
      </rPr>
      <t>investment</t>
    </r>
    <r>
      <rPr>
        <u/>
        <sz val="12"/>
        <color indexed="8"/>
        <rFont val="Times New Roman"/>
        <family val="1"/>
      </rPr>
      <t xml:space="preserve"> note disclosures</t>
    </r>
    <r>
      <rPr>
        <sz val="12"/>
        <color indexed="8"/>
        <rFont val="Times New Roman"/>
        <family val="1"/>
      </rPr>
      <t xml:space="preserve"> are required by GASB Statement No. 3, </t>
    </r>
    <r>
      <rPr>
        <i/>
        <sz val="12"/>
        <color indexed="8"/>
        <rFont val="Times New Roman"/>
        <family val="1"/>
      </rPr>
      <t xml:space="preserve">Deposits with Financial Institutions, Investments (including Repurchase Agreements), and Reverse Repurchase Agreements, as amended by GASB Statement No. 40, Deposit and Investment Risk Disclosures. </t>
    </r>
    <r>
      <rPr>
        <sz val="12"/>
        <color indexed="8"/>
        <rFont val="Times New Roman"/>
        <family val="1"/>
      </rPr>
      <t xml:space="preserve"> These statements require that certain information about holdings included on the financial statements be disclosed in the notes to those financial statements.  Holdings reported in one account range or category on the general ledger and financial statements </t>
    </r>
    <r>
      <rPr>
        <b/>
        <sz val="12"/>
        <color indexed="8"/>
        <rFont val="Times New Roman"/>
        <family val="1"/>
      </rPr>
      <t>(cash and cash equivalents/investments</t>
    </r>
    <r>
      <rPr>
        <sz val="12"/>
        <color indexed="8"/>
        <rFont val="Times New Roman"/>
        <family val="1"/>
      </rPr>
      <t>) may be required to be disclosed in a different category (</t>
    </r>
    <r>
      <rPr>
        <b/>
        <sz val="12"/>
        <color indexed="8"/>
        <rFont val="Times New Roman"/>
        <family val="1"/>
      </rPr>
      <t>deposits/investments</t>
    </r>
    <r>
      <rPr>
        <sz val="12"/>
        <color indexed="8"/>
        <rFont val="Times New Roman"/>
        <family val="1"/>
      </rPr>
      <t>) in footnote disclosures.  In other words, not all cash and cash equivalents are deposits and not all general ledger investments are footnote investments.</t>
    </r>
  </si>
  <si>
    <t>SDP DEPOSIT DETAIL TAB</t>
  </si>
  <si>
    <r>
      <t xml:space="preserve">The Georgia Secure Deposit Program (SDP) is a multi-state pledge pool that requires collateral pledging levels ranging from 25% to 110% of the net aggregate daily ledger balance to cover public deposits of approved financial institutions. A link for the current listing of participating banks is referenced on the tab labeled "SDP bank list." If your organization uses any of the banks listed in the 'SDP Participating Banks' link on SAO's Year-End Reporting website (link will be available June 30th), enter both general ledger and bank balance amounts on the tab labeled "SDP Deposit Detail." </t>
    </r>
    <r>
      <rPr>
        <b/>
        <sz val="12"/>
        <rFont val="Times New Roman"/>
        <family val="1"/>
      </rPr>
      <t xml:space="preserve"> </t>
    </r>
  </si>
  <si>
    <r>
      <t xml:space="preserve">Enter the </t>
    </r>
    <r>
      <rPr>
        <b/>
        <u/>
        <sz val="12"/>
        <rFont val="Times New Roman"/>
        <family val="1"/>
      </rPr>
      <t>June 30</t>
    </r>
    <r>
      <rPr>
        <u/>
        <sz val="12"/>
        <rFont val="Times New Roman"/>
        <family val="1"/>
      </rPr>
      <t xml:space="preserve"> </t>
    </r>
    <r>
      <rPr>
        <sz val="12"/>
        <rFont val="Times New Roman"/>
        <family val="1"/>
      </rPr>
      <t>final financial statement balance, as applicable, for each account in the General Ledger column (column F)</t>
    </r>
    <r>
      <rPr>
        <b/>
        <sz val="12"/>
        <rFont val="Times New Roman"/>
        <family val="1"/>
      </rPr>
      <t>.</t>
    </r>
  </si>
  <si>
    <t xml:space="preserve"> as of 6/30</t>
  </si>
  <si>
    <t>Section  A.</t>
  </si>
  <si>
    <t>The entity contact information will automatically populate from the SDP Detail tab.</t>
  </si>
  <si>
    <t>Section  B.</t>
  </si>
  <si>
    <t>Section  C.</t>
  </si>
  <si>
    <r>
      <t>Provide an analysis of the organization's</t>
    </r>
    <r>
      <rPr>
        <b/>
        <sz val="12"/>
        <rFont val="Times New Roman"/>
        <family val="1"/>
      </rPr>
      <t xml:space="preserve"> </t>
    </r>
    <r>
      <rPr>
        <sz val="12"/>
        <rFont val="Times New Roman"/>
        <family val="1"/>
      </rPr>
      <t>bank balances</t>
    </r>
    <r>
      <rPr>
        <b/>
        <sz val="12"/>
        <rFont val="Times New Roman"/>
        <family val="1"/>
      </rPr>
      <t xml:space="preserve"> exposed to custodial credit risk. </t>
    </r>
    <r>
      <rPr>
        <sz val="12"/>
        <rFont val="Times New Roman"/>
        <family val="1"/>
      </rPr>
      <t>For banks not participating in the Secure Deposit Program</t>
    </r>
    <r>
      <rPr>
        <b/>
        <sz val="12"/>
        <rFont val="Times New Roman"/>
        <family val="1"/>
      </rPr>
      <t>, e</t>
    </r>
    <r>
      <rPr>
        <sz val="12"/>
        <rFont val="Times New Roman"/>
        <family val="1"/>
      </rPr>
      <t xml:space="preserve">nter appropriate amounts in cells J15-J21.                          </t>
    </r>
  </si>
  <si>
    <r>
      <rPr>
        <sz val="12"/>
        <rFont val="Times New Roman"/>
        <family val="1"/>
      </rPr>
      <t xml:space="preserve">For banks participating in </t>
    </r>
    <r>
      <rPr>
        <b/>
        <sz val="12"/>
        <rFont val="Times New Roman"/>
        <family val="1"/>
      </rPr>
      <t xml:space="preserve">Georgia Secure Deposit Program (SDP) </t>
    </r>
    <r>
      <rPr>
        <sz val="12"/>
        <rFont val="Times New Roman"/>
        <family val="1"/>
      </rPr>
      <t>bank balances in cell M24 will automatically prefill from tab "SDP Deposit Detail". Please note that this amount is separate from the total amount in cell M22.</t>
    </r>
  </si>
  <si>
    <t>Section  D.</t>
  </si>
  <si>
    <r>
      <t>Reconciliation of</t>
    </r>
    <r>
      <rPr>
        <b/>
        <sz val="12"/>
        <rFont val="Times New Roman"/>
        <family val="1"/>
      </rPr>
      <t xml:space="preserve"> Deposits per </t>
    </r>
    <r>
      <rPr>
        <b/>
        <u/>
        <sz val="12"/>
        <rFont val="Times New Roman"/>
        <family val="1"/>
      </rPr>
      <t>Notes</t>
    </r>
    <r>
      <rPr>
        <b/>
        <sz val="12"/>
        <rFont val="Times New Roman"/>
        <family val="1"/>
      </rPr>
      <t xml:space="preserve"> </t>
    </r>
    <r>
      <rPr>
        <sz val="12"/>
        <rFont val="Times New Roman"/>
        <family val="1"/>
      </rPr>
      <t>to</t>
    </r>
    <r>
      <rPr>
        <b/>
        <sz val="12"/>
        <rFont val="Times New Roman"/>
        <family val="1"/>
      </rPr>
      <t xml:space="preserve"> Cash and Cash Equivalents per </t>
    </r>
    <r>
      <rPr>
        <b/>
        <u/>
        <sz val="12"/>
        <rFont val="Times New Roman"/>
        <family val="1"/>
      </rPr>
      <t>Financial Statements</t>
    </r>
  </si>
  <si>
    <r>
      <t xml:space="preserve">Enter the amount of total </t>
    </r>
    <r>
      <rPr>
        <b/>
        <sz val="12"/>
        <rFont val="Times New Roman"/>
        <family val="1"/>
      </rPr>
      <t>deposits</t>
    </r>
    <r>
      <rPr>
        <sz val="12"/>
        <rFont val="Times New Roman"/>
        <family val="1"/>
      </rPr>
      <t xml:space="preserve"> (book balances) from the Notes to the Financial Statements on line (1).</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</si>
  <si>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 xml:space="preserve">investments </t>
    </r>
    <r>
      <rPr>
        <sz val="12"/>
        <color indexed="8"/>
        <rFont val="Times New Roman"/>
        <family val="1"/>
      </rPr>
      <t xml:space="preserve">footnote (i.e., </t>
    </r>
    <r>
      <rPr>
        <u/>
        <sz val="12"/>
        <color indexed="8"/>
        <rFont val="Times New Roman"/>
        <family val="1"/>
      </rPr>
      <t>not subject to</t>
    </r>
    <r>
      <rPr>
        <sz val="12"/>
        <color indexed="8"/>
        <rFont val="Times New Roman"/>
        <family val="1"/>
      </rPr>
      <t xml:space="preserve"> collateralization as a </t>
    </r>
    <r>
      <rPr>
        <b/>
        <sz val="12"/>
        <color indexed="8"/>
        <rFont val="Times New Roman"/>
        <family val="1"/>
      </rPr>
      <t>deposit</t>
    </r>
    <r>
      <rPr>
        <sz val="12"/>
        <color indexed="8"/>
        <rFont val="Times New Roman"/>
        <family val="1"/>
      </rPr>
      <t>).  For most organizations, holdings at the Office of the State Treasurer (OST) fit into this category.  List each LGIP account number separately.  If the recorded value for an OST account does not equal the June 30 statement received from OST, identify the variance, by OST account, in the space provided at the bottom of the form.  As noted on the form, the total of the items listed here should equal the total of the items listed as Reconciling Item (3) on the Invest Recon tab.  Subtotal the amounts in this section on line (2).</t>
    </r>
  </si>
  <si>
    <r>
      <t xml:space="preserve">List other </t>
    </r>
    <r>
      <rPr>
        <b/>
        <sz val="12"/>
        <rFont val="Times New Roman"/>
        <family val="1"/>
      </rPr>
      <t>cash on hand</t>
    </r>
    <r>
      <rPr>
        <sz val="12"/>
        <rFont val="Times New Roman"/>
        <family val="1"/>
      </rPr>
      <t>.  Subtotal these amounts on line (3).</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</si>
  <si>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deposits</t>
    </r>
    <r>
      <rPr>
        <sz val="12"/>
        <color indexed="8"/>
        <rFont val="Times New Roman"/>
        <family val="1"/>
      </rPr>
      <t xml:space="preserve"> footnote (i.e., </t>
    </r>
    <r>
      <rPr>
        <u/>
        <sz val="12"/>
        <color indexed="8"/>
        <rFont val="Times New Roman"/>
        <family val="1"/>
      </rPr>
      <t>subject to</t>
    </r>
    <r>
      <rPr>
        <sz val="12"/>
        <color indexed="8"/>
        <rFont val="Times New Roman"/>
        <family val="1"/>
      </rPr>
      <t xml:space="preserve"> collateralization as a deposit).  Subtotal these amounts on line (4).</t>
    </r>
  </si>
  <si>
    <r>
      <t xml:space="preserve">List any </t>
    </r>
    <r>
      <rPr>
        <b/>
        <sz val="12"/>
        <color indexed="8"/>
        <rFont val="Times New Roman"/>
        <family val="1"/>
      </rPr>
      <t>other items</t>
    </r>
    <r>
      <rPr>
        <sz val="12"/>
        <color indexed="8"/>
        <rFont val="Times New Roman"/>
        <family val="1"/>
      </rPr>
      <t xml:space="preserve"> that are differences between </t>
    </r>
    <r>
      <rPr>
        <b/>
        <sz val="12"/>
        <color indexed="8"/>
        <rFont val="Times New Roman"/>
        <family val="1"/>
      </rPr>
      <t>"Deposits"</t>
    </r>
    <r>
      <rPr>
        <sz val="12"/>
        <color indexed="8"/>
        <rFont val="Times New Roman"/>
        <family val="1"/>
      </rPr>
      <t xml:space="preserve"> and</t>
    </r>
    <r>
      <rPr>
        <b/>
        <sz val="12"/>
        <color indexed="8"/>
        <rFont val="Times New Roman"/>
        <family val="1"/>
      </rPr>
      <t xml:space="preserve"> "Total Cash and Cash Equivalents" </t>
    </r>
    <r>
      <rPr>
        <sz val="12"/>
        <color indexed="8"/>
        <rFont val="Times New Roman"/>
        <family val="1"/>
      </rPr>
      <t>on the financial statements.  Provide description(s) of the item(s) and justification as to why it is not included in items (1), (2), (3) or (4), above.  Subtotal these amounts on line (5).</t>
    </r>
  </si>
  <si>
    <r>
      <t xml:space="preserve">Enter the amount from the </t>
    </r>
    <r>
      <rPr>
        <b/>
        <sz val="12"/>
        <color indexed="8"/>
        <rFont val="Times New Roman"/>
        <family val="1"/>
      </rPr>
      <t xml:space="preserve">general ledger account 101200 </t>
    </r>
    <r>
      <rPr>
        <sz val="12"/>
        <color indexed="8"/>
        <rFont val="Times New Roman"/>
        <family val="1"/>
      </rPr>
      <t>on the line. (CTAS agencies only)</t>
    </r>
  </si>
  <si>
    <r>
      <t xml:space="preserve">Formula should calculate the total of items (1) through (6) on line (7).  </t>
    </r>
    <r>
      <rPr>
        <b/>
        <sz val="12"/>
        <color indexed="8"/>
        <rFont val="Times New Roman"/>
        <family val="1"/>
      </rPr>
      <t>This amount must agree with "Cash and Cash Equivalents" on the financial statements.</t>
    </r>
  </si>
  <si>
    <t>If this tab is not applicable to your organization, please select the 'Not Applicable' option within the dropdown box.</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</si>
  <si>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Investment per the Financial Statements</t>
    </r>
    <r>
      <rPr>
        <sz val="12"/>
        <rFont val="Times New Roman"/>
        <family val="1"/>
      </rPr>
      <t>.</t>
    </r>
  </si>
  <si>
    <r>
      <t xml:space="preserve">Enter the amount of </t>
    </r>
    <r>
      <rPr>
        <b/>
        <sz val="12"/>
        <rFont val="Times New Roman"/>
        <family val="1"/>
      </rPr>
      <t>total investments</t>
    </r>
    <r>
      <rPr>
        <sz val="12"/>
        <rFont val="Times New Roman"/>
        <family val="1"/>
      </rPr>
      <t xml:space="preserve"> from the Notes to the Financial Statements on line (1).</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</si>
  <si>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 xml:space="preserve">deposits </t>
    </r>
    <r>
      <rPr>
        <sz val="12"/>
        <color indexed="8"/>
        <rFont val="Times New Roman"/>
        <family val="1"/>
      </rPr>
      <t>footnote (e.g., nonnegotiable CD's with maturities greater than 3 months).  Subtotal these amounts on line (2).</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</si>
  <si>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investments</t>
    </r>
    <r>
      <rPr>
        <sz val="12"/>
        <color indexed="8"/>
        <rFont val="Times New Roman"/>
        <family val="1"/>
      </rPr>
      <t xml:space="preserve"> footnote (i.e., </t>
    </r>
    <r>
      <rPr>
        <u/>
        <sz val="12"/>
        <color indexed="8"/>
        <rFont val="Times New Roman"/>
        <family val="1"/>
      </rPr>
      <t>not subject to</t>
    </r>
    <r>
      <rPr>
        <sz val="12"/>
        <color indexed="8"/>
        <rFont val="Times New Roman"/>
        <family val="1"/>
      </rPr>
      <t xml:space="preserve"> collateralization as a deposit).  For most organizations, holdings at the Office of State Treasury (OST) fit into this category.  List each LGIP account number separately.  As noted on the form, the total of the items listed here should equal the total of the items listed as Reconciling Item (2) on the Cash Recon tab.  Subtotal the amounts in this section on line (3).</t>
    </r>
  </si>
  <si>
    <r>
      <t xml:space="preserve">List any </t>
    </r>
    <r>
      <rPr>
        <b/>
        <sz val="12"/>
        <color indexed="8"/>
        <rFont val="Times New Roman"/>
        <family val="1"/>
      </rPr>
      <t>other items</t>
    </r>
    <r>
      <rPr>
        <sz val="12"/>
        <color indexed="8"/>
        <rFont val="Times New Roman"/>
        <family val="1"/>
      </rPr>
      <t xml:space="preserve"> that are differences between</t>
    </r>
    <r>
      <rPr>
        <b/>
        <sz val="12"/>
        <color indexed="8"/>
        <rFont val="Times New Roman"/>
        <family val="1"/>
      </rPr>
      <t xml:space="preserve"> "Footnote Investments"</t>
    </r>
    <r>
      <rPr>
        <sz val="12"/>
        <color indexed="8"/>
        <rFont val="Times New Roman"/>
        <family val="1"/>
      </rPr>
      <t xml:space="preserve"> and "</t>
    </r>
    <r>
      <rPr>
        <b/>
        <sz val="12"/>
        <color indexed="8"/>
        <rFont val="Times New Roman"/>
        <family val="1"/>
      </rPr>
      <t>Total Investments"</t>
    </r>
    <r>
      <rPr>
        <sz val="12"/>
        <color indexed="8"/>
        <rFont val="Times New Roman"/>
        <family val="1"/>
      </rPr>
      <t xml:space="preserve"> on the financial statements.  Provide description of the item(s) and justification as to why it is not included in items (1), (2) or (3) above.  Subtotal these amounts on line (4).</t>
    </r>
  </si>
  <si>
    <r>
      <t xml:space="preserve">Enter [formula should calculate] the total of items (1) through (4) on line (5).  </t>
    </r>
    <r>
      <rPr>
        <b/>
        <sz val="12"/>
        <color indexed="8"/>
        <rFont val="Times New Roman"/>
        <family val="1"/>
      </rPr>
      <t>This amount must agree with "Investments" on the financial statements.</t>
    </r>
  </si>
  <si>
    <t>Provide information regarding interest rate risk.</t>
  </si>
  <si>
    <t>Provide additional Investment detail.</t>
  </si>
  <si>
    <t>U.S. Agency Obligations</t>
  </si>
  <si>
    <r>
      <t xml:space="preserve">It has been interpreted that all U.S. agency investments may be excluded from concentration risk exposure disclosures.  In an effort to provide users of the State's financial statements the most meaningful disclosures possible, it is the SAO's interpretation that only, as stated in GASB Statement 40, paragraph 11, "Investments issued or explicitly guaranteed by the U.S government and investments in mutual funds, external investment pools, and other pooled investments are excluded."  Therefore, listings of all holdings in U. S. agency investments (and related fair values) </t>
    </r>
    <r>
      <rPr>
        <b/>
        <sz val="12"/>
        <rFont val="Times New Roman"/>
        <family val="1"/>
      </rPr>
      <t>not explicitly guaranteed</t>
    </r>
    <r>
      <rPr>
        <sz val="12"/>
        <rFont val="Times New Roman"/>
        <family val="1"/>
      </rPr>
      <t xml:space="preserve"> by the U.S. government need to be provided to SAO (except for those held by Pension and Other Post Employment Benefit Trust Fund organizations) to include in State-level concentration risk disclosures.  If the level of detail described above has not been provided for in the concentration risk disclosures in the audited financial statements, complete the </t>
    </r>
    <r>
      <rPr>
        <b/>
        <sz val="12"/>
        <color indexed="8"/>
        <rFont val="Times New Roman"/>
        <family val="1"/>
      </rPr>
      <t>U.S. Agency Holdings</t>
    </r>
    <r>
      <rPr>
        <sz val="12"/>
        <color indexed="8"/>
        <rFont val="Times New Roman"/>
        <family val="1"/>
      </rPr>
      <t xml:space="preserve"> tab.</t>
    </r>
  </si>
  <si>
    <r>
      <t xml:space="preserve">Enter the amount of holdings included in the notes as U.S. Agency obligations that are </t>
    </r>
    <r>
      <rPr>
        <b/>
        <sz val="12"/>
        <color indexed="8"/>
        <rFont val="Times New Roman"/>
        <family val="1"/>
      </rPr>
      <t>explicitly</t>
    </r>
    <r>
      <rPr>
        <sz val="12"/>
        <color indexed="8"/>
        <rFont val="Times New Roman"/>
        <family val="1"/>
      </rPr>
      <t xml:space="preserve"> guaranteed by the U.S. government.</t>
    </r>
  </si>
  <si>
    <t>Provide a listing of the U.S. agencies holding these instruments.</t>
  </si>
  <si>
    <r>
      <t xml:space="preserve">Provide a listing of holdings included in the notes as U.S. Agency obligations that are </t>
    </r>
    <r>
      <rPr>
        <b/>
        <sz val="12"/>
        <color indexed="8"/>
        <rFont val="Times New Roman"/>
        <family val="1"/>
      </rPr>
      <t>not explicitly</t>
    </r>
    <r>
      <rPr>
        <sz val="12"/>
        <color indexed="8"/>
        <rFont val="Times New Roman"/>
        <family val="1"/>
      </rPr>
      <t xml:space="preserve"> guaranteed by the U.S. government by U.S. Agency, by amount.  Subtotal this listing.</t>
    </r>
  </si>
  <si>
    <t>Total the amounts on lines (1) and (3), this should equal the financial statement balance included in the notes as U.S. Agency Obligations.</t>
  </si>
  <si>
    <t>Concentration risk disclosures also relate to holdings in repurchase agreements which hold investments in U.S. agencies.  In addition, the credit ratings of the individual holdings in these investments need to be reported.  Complete the steps below related to Repurchase Agreements</t>
  </si>
  <si>
    <r>
      <t xml:space="preserve">Enter the total amount of repurchase agreements included in the notes that were invested in non U.S. government obligations or in U.S. agency obligations </t>
    </r>
    <r>
      <rPr>
        <b/>
        <sz val="12"/>
        <color indexed="8"/>
        <rFont val="Times New Roman"/>
        <family val="1"/>
      </rPr>
      <t>explicitly</t>
    </r>
    <r>
      <rPr>
        <sz val="12"/>
        <color indexed="8"/>
        <rFont val="Times New Roman"/>
        <family val="1"/>
      </rPr>
      <t xml:space="preserve"> guaranteed by the U.S. government.</t>
    </r>
  </si>
  <si>
    <t>Provide a listing of the amount and the credit rating non U.S. government entities and/or the amount of U.S. agencies holding these instruments (credit rating is not required for U.S. agency obligations explicitly guaranteed by the U.S. government).</t>
  </si>
  <si>
    <t>Provide a listing of amount and the credit rating of repurchase agreements included in the notes that were invested in U.S. Agency obligations that are not explicitly guaranteed by the U.S. government by U.S. Agency, by amount.  Subtotal this listing.</t>
  </si>
  <si>
    <t>Total the amounts on lines (5) and (7), this should equal the financial statement balance included in the notes as Repurchase Agreements.</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</si>
  <si>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Fair Value of Investments per GASB Statement No. 72</t>
    </r>
    <r>
      <rPr>
        <sz val="12"/>
        <rFont val="Times New Roman"/>
        <family val="1"/>
      </rPr>
      <t xml:space="preserve"> </t>
    </r>
  </si>
  <si>
    <t>List each investment type and its appropriate GASB 72 level or its net asset value. An investment type may have a value in multiple columns.</t>
  </si>
  <si>
    <r>
      <t>The formula in cell F38 will automatically calculate the total of all investments listed.  If there is any difference, list the investment type, how it is valued, and at what amount. The total fair value amount in column F must</t>
    </r>
    <r>
      <rPr>
        <b/>
        <sz val="12"/>
        <color indexed="8"/>
        <rFont val="Times New Roman"/>
        <family val="1"/>
      </rPr>
      <t xml:space="preserve"> agree with investment amount per the Notes which is displayed in cell K14.</t>
    </r>
  </si>
  <si>
    <t>Cell # 678-725-5450</t>
  </si>
  <si>
    <t>MOODYS</t>
  </si>
  <si>
    <t>SIM-MOODYS</t>
  </si>
  <si>
    <t>S&amp;P</t>
  </si>
  <si>
    <t>SIM-S&amp;P</t>
  </si>
  <si>
    <t>FITCH</t>
  </si>
  <si>
    <t>SIM-FITCH</t>
  </si>
  <si>
    <t>MOODYS SHORT-TERM</t>
  </si>
  <si>
    <t>S&amp;P SHORT-TERM</t>
  </si>
  <si>
    <t>FITCH SHORT-TERM</t>
  </si>
  <si>
    <t>Moody's</t>
  </si>
  <si>
    <t>Fitch</t>
  </si>
  <si>
    <t>Rating description</t>
  </si>
  <si>
    <t>Final rating</t>
  </si>
  <si>
    <t>Aaa</t>
  </si>
  <si>
    <t>AAA</t>
  </si>
  <si>
    <t>P-1</t>
  </si>
  <si>
    <t>A-1+</t>
  </si>
  <si>
    <t>F1+</t>
  </si>
  <si>
    <t>Long-term</t>
  </si>
  <si>
    <t>Short-term</t>
  </si>
  <si>
    <t>INV_ASST_SEC_DOM_AAA</t>
  </si>
  <si>
    <t>Aa1</t>
  </si>
  <si>
    <t>AA+</t>
  </si>
  <si>
    <t>P-2</t>
  </si>
  <si>
    <t>A-1</t>
  </si>
  <si>
    <t>F1</t>
  </si>
  <si>
    <t>Prime</t>
  </si>
  <si>
    <t>Investment-grade</t>
  </si>
  <si>
    <t>INV_ASST_SEC_DOM_10_PLUS_AA</t>
  </si>
  <si>
    <t>AA</t>
  </si>
  <si>
    <t>Aa2</t>
  </si>
  <si>
    <t>P-3</t>
  </si>
  <si>
    <t>A-2</t>
  </si>
  <si>
    <t>F2</t>
  </si>
  <si>
    <t>High grade</t>
  </si>
  <si>
    <t>INV_ASST_SEC_DOM_10_PLUS_A</t>
  </si>
  <si>
    <t>Aa3</t>
  </si>
  <si>
    <t>AA−</t>
  </si>
  <si>
    <t>Not Rated</t>
  </si>
  <si>
    <t>A-3</t>
  </si>
  <si>
    <t>F3</t>
  </si>
  <si>
    <t>INV_ASST_SEC_DOM_10_PLUS_BBB</t>
  </si>
  <si>
    <t>BBB</t>
  </si>
  <si>
    <t>A1</t>
  </si>
  <si>
    <t>A+</t>
  </si>
  <si>
    <t>INV_ASST_SEC_DOM_BB</t>
  </si>
  <si>
    <t>BB</t>
  </si>
  <si>
    <t>A2</t>
  </si>
  <si>
    <t>Upper medium grade</t>
  </si>
  <si>
    <t>INV_ASST_SEC_DOM_ST_A_1</t>
  </si>
  <si>
    <t>A3</t>
  </si>
  <si>
    <t>A−</t>
  </si>
  <si>
    <t>INV_ASST_SEC_DOM_NR</t>
  </si>
  <si>
    <t>Baa1</t>
  </si>
  <si>
    <t>BBB+</t>
  </si>
  <si>
    <t>Baa2</t>
  </si>
  <si>
    <t>Lower medium grade</t>
  </si>
  <si>
    <t>Baa3</t>
  </si>
  <si>
    <t>BBB−</t>
  </si>
  <si>
    <t>Ba1</t>
  </si>
  <si>
    <t>BB+</t>
  </si>
  <si>
    <t>Ba2</t>
  </si>
  <si>
    <t>Not prime</t>
  </si>
  <si>
    <t>Non-investment grade</t>
  </si>
  <si>
    <t>Ba3</t>
  </si>
  <si>
    <t>BB−</t>
  </si>
  <si>
    <t>B1</t>
  </si>
  <si>
    <t>B+</t>
  </si>
  <si>
    <t>B2</t>
  </si>
  <si>
    <t>Highly speculative</t>
  </si>
  <si>
    <t>B3</t>
  </si>
  <si>
    <t>B−</t>
  </si>
  <si>
    <t>Caa1</t>
  </si>
  <si>
    <t>CCC+</t>
  </si>
  <si>
    <t>CCC</t>
  </si>
  <si>
    <t>INV_ASST_SEC_DOM_B</t>
  </si>
  <si>
    <t>Caa2</t>
  </si>
  <si>
    <t>DDD</t>
  </si>
  <si>
    <t>Substantial risks</t>
  </si>
  <si>
    <t>INV_ASST_SEC_DOM_CCC</t>
  </si>
  <si>
    <t>Caa3</t>
  </si>
  <si>
    <t>CCC−</t>
  </si>
  <si>
    <t>DD</t>
  </si>
  <si>
    <t>Extremely speculative</t>
  </si>
  <si>
    <t>INV_ASST_SEC_DOM_CC</t>
  </si>
  <si>
    <t>CC</t>
  </si>
  <si>
    <t>Ca</t>
  </si>
  <si>
    <t>Default imminent with little</t>
  </si>
  <si>
    <t>INV_ASST_SEC_DOM_C</t>
  </si>
  <si>
    <t xml:space="preserve">Not Rated </t>
  </si>
  <si>
    <t>INV_ASST_SEC_DOM_D</t>
  </si>
  <si>
    <t>/</t>
  </si>
  <si>
    <t>In default</t>
  </si>
  <si>
    <t>INV_ASST_SEC_DOM_ST_A_1_PLUS</t>
  </si>
  <si>
    <t>INV_ASST_SEC_DOM_ST_A_2</t>
  </si>
  <si>
    <t>Other (specify)</t>
  </si>
  <si>
    <t>Custodia Cr. Risk</t>
  </si>
  <si>
    <t>CREDIT QUALITY RISK</t>
  </si>
  <si>
    <t>Investment Type</t>
  </si>
  <si>
    <t xml:space="preserve">Bank Deposits Held for Investment Purposes     </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</si>
  <si>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</si>
  <si>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</si>
  <si>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</si>
  <si>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</si>
  <si>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</si>
  <si>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</si>
  <si>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</si>
  <si>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Credit Risk</t>
  </si>
  <si>
    <t>Currency Risk</t>
  </si>
  <si>
    <t xml:space="preserve">Other                                                              </t>
  </si>
  <si>
    <t xml:space="preserve">USG Investment Pool - Not LGIP                       </t>
  </si>
  <si>
    <t>INV_CREDIT_RISK</t>
  </si>
  <si>
    <t>ST_A_1</t>
  </si>
  <si>
    <t>ST_A_1_PLUS</t>
  </si>
  <si>
    <t>ST_A_2</t>
  </si>
  <si>
    <t>NR</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</si>
  <si>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</si>
  <si>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</si>
  <si>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</si>
  <si>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</si>
  <si>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</si>
  <si>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</si>
  <si>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</si>
  <si>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INV_BK_DEP_INV</t>
  </si>
  <si>
    <t>INV_COMM_FUNDS</t>
  </si>
  <si>
    <t>INV_GO_BONDS</t>
  </si>
  <si>
    <t>INV_MORTG_SEC_COMM</t>
  </si>
  <si>
    <t>INV_MUTFUNDS_EQTY_INTL</t>
  </si>
  <si>
    <t>INV_PRIV_EQTY</t>
  </si>
  <si>
    <t>INV_RE_TRUST</t>
  </si>
  <si>
    <t>INV_SH_TERM_FUNDS</t>
  </si>
  <si>
    <t>INV_OTHER</t>
  </si>
  <si>
    <t>INV_USG_POOL_NOT_LGIP</t>
  </si>
  <si>
    <t>Bank Deposits Held for Investment Purposes</t>
  </si>
  <si>
    <t xml:space="preserve">General Obligation Bonds      </t>
  </si>
  <si>
    <t xml:space="preserve">RECONCILIATION OF DEPOSITS TO CASH AND CASH EQUIVALENTS </t>
  </si>
  <si>
    <t xml:space="preserve">INVESTMENT RECONCILIATION </t>
  </si>
  <si>
    <t>INTEREST RATE RISK PRESENTED WITH A METHOD OTHER THAN SEGMENTED TIME DISTRIBUTION</t>
  </si>
  <si>
    <t>FAIR VALUE MEASUREMENT - GASB Statement No. 72</t>
  </si>
  <si>
    <t>U.S. AGENCY OBLIGATION - Additional Inv. Detail (For other than Pension and Other Post Employment Benefit Trust Fund orgs.)</t>
  </si>
  <si>
    <t>1100100</t>
  </si>
  <si>
    <t>1100200</t>
  </si>
  <si>
    <t>CA - Cash and Cash Equivalents - OST Pooled - Georgia Fund 1</t>
  </si>
  <si>
    <t>CA - Cash and Cash Equivalents - Cash on Hand</t>
  </si>
  <si>
    <t>CA - Cash and Cash Equivalents - SLB</t>
  </si>
  <si>
    <t>1100300 - CTAS</t>
  </si>
  <si>
    <t>1214100</t>
  </si>
  <si>
    <t>CA - Investments - Collateralized CDs &gt; 90 days</t>
  </si>
  <si>
    <t>Unhide the 'FCC Collateral' tab, review data that was populated and load the appropriate bank balances and risk categories into Hyperion. Then, open the SV-TB and go to the purple 'FCC Collat' tab to the right, to ensure that the collaterilization categories were loaded properly.  Compare the CY load with PY data and address odd variances.</t>
  </si>
  <si>
    <t>FCC INVESTMENTS tab</t>
  </si>
  <si>
    <t>Form Recd</t>
  </si>
  <si>
    <t>Form is NA</t>
  </si>
  <si>
    <t>Form_CashReconCPA</t>
  </si>
  <si>
    <t>Form_InvstReconCPA</t>
  </si>
  <si>
    <t>NA_CashReconCPA</t>
  </si>
  <si>
    <t>NA_InvstReconCPA</t>
  </si>
  <si>
    <t>Cash Recon</t>
  </si>
  <si>
    <t>Invst Recon</t>
  </si>
  <si>
    <t>Cash Recon Form Not applicable</t>
  </si>
  <si>
    <t>Cash Recon Form Received</t>
  </si>
  <si>
    <t>Invst Recon Form Received</t>
  </si>
  <si>
    <t>FCC FormulaForm Not applicable</t>
  </si>
  <si>
    <t>Invst Recon Form Not applicable</t>
  </si>
  <si>
    <t>1201000 CD</t>
  </si>
  <si>
    <t>The purpose of tab "Reconciliation of Deposits to Cash and Cash Equivalents" is to reconcile data reported for footnote disclosure purposes to amounts reported on the organization's general ledger or financial statements.</t>
  </si>
  <si>
    <t xml:space="preserve"> Investment Reconciliation</t>
  </si>
  <si>
    <t xml:space="preserve"> Interest Rate Risk - Segmented Time Distribution Method</t>
  </si>
  <si>
    <t>GASB Statement No. 72 Fair Value Measurement</t>
  </si>
  <si>
    <t xml:space="preserve"> Credit Quality Risk</t>
  </si>
  <si>
    <r>
      <t xml:space="preserve">The State Accounting Office reports the State's exposure to interest rate risk utilizing the </t>
    </r>
    <r>
      <rPr>
        <b/>
        <sz val="12"/>
        <color indexed="8"/>
        <rFont val="Times New Roman"/>
        <family val="1"/>
      </rPr>
      <t xml:space="preserve">Segmented Time Distribution Method </t>
    </r>
    <r>
      <rPr>
        <sz val="12"/>
        <color indexed="8"/>
        <rFont val="Times New Roman"/>
        <family val="1"/>
      </rPr>
      <t xml:space="preserve">for organizations other than those pension trust funds administered by the Employees' and Teachers' Retirement System. </t>
    </r>
    <r>
      <rPr>
        <b/>
        <sz val="12"/>
        <color indexed="8"/>
        <rFont val="Times New Roman"/>
        <family val="1"/>
      </rPr>
      <t xml:space="preserve"> If this method was not also utilized for individual organization financial statement presentation</t>
    </r>
    <r>
      <rPr>
        <sz val="12"/>
        <color indexed="8"/>
        <rFont val="Times New Roman"/>
        <family val="1"/>
      </rPr>
      <t xml:space="preserve"> and the organization is not a pension trust fund administered by the Employees' and Teachers' Retirement System , please</t>
    </r>
    <r>
      <rPr>
        <b/>
        <sz val="12"/>
        <color indexed="8"/>
        <rFont val="Times New Roman"/>
        <family val="1"/>
      </rPr>
      <t xml:space="preserve"> provide sufficient information regarding the maturity periods of the organization's holdings</t>
    </r>
    <r>
      <rPr>
        <sz val="12"/>
        <color indexed="8"/>
        <rFont val="Times New Roman"/>
        <family val="1"/>
      </rPr>
      <t xml:space="preserve"> for inclusion in the State's ACFR notes in the format provided on the tab, "</t>
    </r>
    <r>
      <rPr>
        <b/>
        <sz val="12"/>
        <color indexed="8"/>
        <rFont val="Times New Roman"/>
        <family val="1"/>
      </rPr>
      <t>Seg. Time Dist.</t>
    </r>
    <r>
      <rPr>
        <sz val="12"/>
        <color indexed="8"/>
        <rFont val="Times New Roman"/>
        <family val="1"/>
      </rPr>
      <t>"</t>
    </r>
  </si>
  <si>
    <t>Sum of FCCS_Journal Input</t>
  </si>
  <si>
    <t>All entity info will automatically update</t>
  </si>
  <si>
    <t>from the Investment Analysis tab</t>
  </si>
  <si>
    <t>PART E - FAIR VALUE MEASUREMENT tab</t>
  </si>
  <si>
    <t>Ensure the fair values total correctly in column D (by pulling the amounts from columns E through R).</t>
  </si>
  <si>
    <t>Ensure row 36 appropriately totals the amounts above.</t>
  </si>
  <si>
    <t>Ensure row 40 appropriately totals the amounts above.</t>
  </si>
  <si>
    <t>If cell F40 is red after entering amounts in the above table, specify any remaining investment(s) and how they are valued</t>
  </si>
  <si>
    <t>If cell F40 is red after entering the amounts in the table, agencies should specify remaining amounts and how they are valued.</t>
  </si>
  <si>
    <t>PART F - CREDIT QUALITY RISK tab</t>
  </si>
  <si>
    <t>If there are investment types listed in column C, the appropriate amount for Credit Quality Risk should be entered in columns E through R.</t>
  </si>
  <si>
    <t>CUSTODIAL CREDIT RISK</t>
  </si>
  <si>
    <t>FOREIGN CURRENCY RISK</t>
  </si>
  <si>
    <t>EXPOSED to Custodial Credit Risk? (See Risk Matrix tab)</t>
  </si>
  <si>
    <t>Amount EXPOSED to Foreign Currency Risk? Enter details on Foreign Currency Detail tab</t>
  </si>
  <si>
    <t>Custodial Risk</t>
  </si>
  <si>
    <t>Custodial Credit Risk</t>
  </si>
  <si>
    <t>INV_CUSTODIAL_RISK</t>
  </si>
  <si>
    <t>CUSTODIAL_RISK</t>
  </si>
  <si>
    <t>INV_CUST_CR</t>
  </si>
  <si>
    <t>Foreign Currency Risk</t>
  </si>
  <si>
    <t>INV_FOREIGN_CURR_RISK</t>
  </si>
  <si>
    <t>FOREIGN_CURR_RISK</t>
  </si>
  <si>
    <t>INV_FR_CURR</t>
  </si>
  <si>
    <t>CCR</t>
  </si>
  <si>
    <t>FCR</t>
  </si>
  <si>
    <t xml:space="preserve"> CREDIT QUALITY RISK </t>
  </si>
  <si>
    <t>CUSTODIAL CREDIT RISK (column S)</t>
  </si>
  <si>
    <t>FOREIGN CURRENCY RISK (column T)</t>
  </si>
  <si>
    <r>
      <t xml:space="preserve">Select yes or no from the drop down box if each investment is exposed to foreign currency risk. If yes is selected, complete the </t>
    </r>
    <r>
      <rPr>
        <b/>
        <sz val="12"/>
        <color indexed="8"/>
        <rFont val="Times New Roman"/>
        <family val="1"/>
      </rPr>
      <t>Foreign Currency Detail</t>
    </r>
    <r>
      <rPr>
        <sz val="12"/>
        <color indexed="8"/>
        <rFont val="Times New Roman"/>
        <family val="1"/>
      </rPr>
      <t xml:space="preserve"> tab providing the foreign currency including the amount, the amount payable in U.S. Dollars as of 6/30, and the type of investment (equity or debt).  Enter the U.S. dollar value of these instruments or investment types on the tab labeled Foreign Currency. A sample row is completed on the Foreign Currency Detail tab to assist you.</t>
    </r>
  </si>
  <si>
    <r>
      <rPr>
        <b/>
        <sz val="12"/>
        <rFont val="Times New Roman"/>
        <family val="1"/>
      </rPr>
      <t xml:space="preserve">Does your entity have any investments that are considered callable?
</t>
    </r>
    <r>
      <rPr>
        <sz val="12"/>
        <rFont val="Times New Roman"/>
        <family val="1"/>
      </rPr>
      <t xml:space="preserve">
</t>
    </r>
  </si>
  <si>
    <t>If answer is "Yes" please immediately email vesna.mesihovic@sao.ga.gov.
If answer is "No" no action is required.</t>
  </si>
  <si>
    <t>In accordance with the RISK MATRIX, identify, in column S, whether the fair value of each investment type is exposed to custodial credit risk. Please select answer from drop down selection.</t>
  </si>
  <si>
    <t>INV_MUTFUNDS_EQTY_DOM</t>
  </si>
  <si>
    <t>Mutual Funds Equities Domestic</t>
  </si>
  <si>
    <t>Strategic Income Opportunities Funds</t>
  </si>
  <si>
    <t>US Agencies Obligations</t>
  </si>
  <si>
    <t>US Treasuries Obligations</t>
  </si>
  <si>
    <t>US Agencies Obligations-Explicitly Guaranteed</t>
  </si>
  <si>
    <t>Provide answer to the question below:
Select your answer from dropdown in cell B109.</t>
  </si>
  <si>
    <t>From communication with the holding institution/organization, CPA/DOAA Report or research performed by organization personnel, enter the credit rating per the applicable credit agency, and designation as to whether the rating is a short-term or long-term rating. If the investment is a repurchase agreement, provide a listing of the instruments underlying the repurchase agreement and the credit rating for each of these underlying instruments. If the selected instrument is US Agencies-Guaranteed or US Treasuries, then Credit Quality risk is not required.</t>
  </si>
  <si>
    <t>Ensure the agency has compleed columns E through R. If columns E through R are blank review Note in CPA/DOAA report and confirm that  it is a "not rated "  for that specific investment. If form needs to be corrected reach out to the agency and explain  that form needs to be corrected and to email us corrected form.</t>
  </si>
  <si>
    <t>On this tab, agencies should provide information on Credit Quality Risk per CPA/DOAA Report. Verify information on this tab to CPA/DOAA Report.</t>
  </si>
  <si>
    <t>Cell F40 should equal</t>
  </si>
  <si>
    <t xml:space="preserve">TOTAL INVESTMENTS SUBJECT TO CREDIT QUALITY RISK PER NOTES TO THE FINANCIAL STATEMENTS </t>
  </si>
  <si>
    <t>If cell E38 is red after entering amounts in the above table, specify any remaining investment(s) and their Interest Rate risk.</t>
  </si>
  <si>
    <t>If cell D40 is red after entering amounts in the above table, specify any remaining investment(s) and their Credit Quality rating.</t>
  </si>
  <si>
    <t>Ensure the grand total in cell M75 is pulling all totals in column M from sections 1-6 only (G/L amounts only).</t>
  </si>
  <si>
    <r>
      <t xml:space="preserve">Unhide the </t>
    </r>
    <r>
      <rPr>
        <b/>
        <sz val="12"/>
        <rFont val="Times New Roman"/>
        <family val="1"/>
      </rPr>
      <t>'FCC Investments - Load Tab'</t>
    </r>
    <r>
      <rPr>
        <sz val="12"/>
        <rFont val="Times New Roman"/>
        <family val="1"/>
      </rPr>
      <t xml:space="preserve"> tab.</t>
    </r>
  </si>
  <si>
    <t>Review the populated amounts to ensure they were captured appropriately from tabs: C (Seg. Time Dist), E (Fair Value Measurement) and F ( Credit Quality Risk).</t>
  </si>
  <si>
    <t>In Excel, select 'Smart View' tab, and click on 'Submit Data' .</t>
  </si>
  <si>
    <t xml:space="preserve">Open FCCS and consolidate the data. </t>
  </si>
  <si>
    <t>Enter the entity number on the first tab in the cell A5. In the SV  click 'Refresh All'.</t>
  </si>
  <si>
    <t>Ensure the amounts are properly captured on the 'Investment Analysis' tab based on what was loaded on the 'FCC Investments - Load Tab' tab from the Investments form.</t>
  </si>
  <si>
    <t>Save file as "Investment Form_Single Entity_XXX" (XXX is your Entity number) in Organizations folder.</t>
  </si>
  <si>
    <t>Break links in the file and save.</t>
  </si>
  <si>
    <t>Entity List for Forms</t>
  </si>
  <si>
    <t>40300(GAA)</t>
  </si>
  <si>
    <t>40300(GF)</t>
  </si>
  <si>
    <t>40300(ISF)</t>
  </si>
  <si>
    <t>419(GF)</t>
  </si>
  <si>
    <t>Community Health, Department of - regular</t>
  </si>
  <si>
    <t>419(SHBP)</t>
  </si>
  <si>
    <t>Community Health, Department of - SHBP</t>
  </si>
  <si>
    <t>Georgia General Assembly Joint Offices</t>
  </si>
  <si>
    <t>48400(TIA)</t>
  </si>
  <si>
    <t>Georgia Commission on the Holocaust</t>
  </si>
  <si>
    <t>49500_Ewadj</t>
  </si>
  <si>
    <t>910Au</t>
  </si>
  <si>
    <t>910FD</t>
  </si>
  <si>
    <t>91900_90001</t>
  </si>
  <si>
    <t>Z_99000_20200</t>
  </si>
  <si>
    <t>99600_90001</t>
  </si>
  <si>
    <t xml:space="preserve">Affinity Bank </t>
  </si>
  <si>
    <t>Bank of Monticello</t>
  </si>
  <si>
    <t>East West Bank</t>
  </si>
  <si>
    <t>North Georgia National Bank</t>
  </si>
  <si>
    <t>Pinnacle Bank, Elberton GA</t>
  </si>
  <si>
    <t xml:space="preserve">South State Bank NA </t>
  </si>
  <si>
    <t>[FCCS_Movements].[FCCS_ClosingBalance]</t>
  </si>
  <si>
    <t xml:space="preserve">
[11CASH].[1100000]</t>
  </si>
  <si>
    <t xml:space="preserve">
[11CASH].[1100200]</t>
  </si>
  <si>
    <t xml:space="preserve">
[12CAInv].[1201000]</t>
  </si>
  <si>
    <t xml:space="preserve">
[11CASH].[1100300]</t>
  </si>
  <si>
    <t xml:space="preserve">
[11CASH].[1100500]</t>
  </si>
  <si>
    <t xml:space="preserve">
[12CAInv].[1200010]</t>
  </si>
  <si>
    <t xml:space="preserve">
[11CASH].[1100100]</t>
  </si>
  <si>
    <t xml:space="preserve">
[11CASH].[1100110]</t>
  </si>
  <si>
    <t xml:space="preserve">
[12CAInv].[1201100]</t>
  </si>
  <si>
    <t xml:space="preserve">
[12CAInv].[1214100]</t>
  </si>
  <si>
    <t xml:space="preserve">
[FCCS_Other Long Term Assets].[1510000]</t>
  </si>
  <si>
    <t>[26000].[26000_60130]</t>
  </si>
  <si>
    <t>[26000].[26000_60170]</t>
  </si>
  <si>
    <t>[40200].[40200_10000]</t>
  </si>
  <si>
    <t>[40200].[40200_10100]</t>
  </si>
  <si>
    <t>[40200].[40200_10200]</t>
  </si>
  <si>
    <t>[40200].[40200_55001]</t>
  </si>
  <si>
    <t>[40200].[40200_60170]</t>
  </si>
  <si>
    <t>[40300].[40300_10000]</t>
  </si>
  <si>
    <t>[40300].[40300_10100]</t>
  </si>
  <si>
    <t>[40300].[40300_20000]</t>
  </si>
  <si>
    <t>[40300].[40300_40001]</t>
  </si>
  <si>
    <t>[40300].[40300_40501]</t>
  </si>
  <si>
    <t>[40300].[40300_40520]</t>
  </si>
  <si>
    <t>[40300].[40300_40530]</t>
  </si>
  <si>
    <t>[40300].[40300_40550]</t>
  </si>
  <si>
    <t>[40300].[40300_40570]</t>
  </si>
  <si>
    <t>[40300].[40300_40580]</t>
  </si>
  <si>
    <t>[40300].[40300_40590]</t>
  </si>
  <si>
    <t>[40300].[40300_60170]</t>
  </si>
  <si>
    <t>[40300].[40300_40Adj]</t>
  </si>
  <si>
    <t>[40400].[40400_10000]</t>
  </si>
  <si>
    <t>[40400].[40400_10100]</t>
  </si>
  <si>
    <t>[40400].[40400_10200]</t>
  </si>
  <si>
    <t>[40400].[40400_55001]</t>
  </si>
  <si>
    <t>[40500].[40500_10000]</t>
  </si>
  <si>
    <t>[40500].[40500_10100]</t>
  </si>
  <si>
    <t>[40500].[40500_10200]</t>
  </si>
  <si>
    <t>[40500].[40500_55001]</t>
  </si>
  <si>
    <t>[40500].[40500_55Adj]</t>
  </si>
  <si>
    <t>[40500].[40500_60110]</t>
  </si>
  <si>
    <t>[40500].[40500_60170]</t>
  </si>
  <si>
    <t>[40500].[40500_60180]</t>
  </si>
  <si>
    <t>[40600].[40600_10000]</t>
  </si>
  <si>
    <t>[40600].[40600_10100]</t>
  </si>
  <si>
    <t>[40600].[40600_55001]</t>
  </si>
  <si>
    <t>[40700].[40700_10000]</t>
  </si>
  <si>
    <t>[40700].[40700_10100]</t>
  </si>
  <si>
    <t>[40700].[40700_10200]</t>
  </si>
  <si>
    <t>[40700].[40700_55001]</t>
  </si>
  <si>
    <t>[40800].[40800_10000]</t>
  </si>
  <si>
    <t>[40800].[40800_10100]</t>
  </si>
  <si>
    <t>[40800].[40800_10200]</t>
  </si>
  <si>
    <t>[40800].[40800_60170]</t>
  </si>
  <si>
    <t>[40900].[40900_10000]</t>
  </si>
  <si>
    <t>[40900].[40900_20000]</t>
  </si>
  <si>
    <t>[40900].[40900_55001]</t>
  </si>
  <si>
    <t>[41000].[41000_10000]</t>
  </si>
  <si>
    <t>[41000].[41000_10100]</t>
  </si>
  <si>
    <t>[41000].[41000_10200]</t>
  </si>
  <si>
    <t>[41100].[41100_10000]</t>
  </si>
  <si>
    <t>[41100].[41100_10100]</t>
  </si>
  <si>
    <t>[41100].[41100_55001]</t>
  </si>
  <si>
    <t>[41100].[41100_55Adj]</t>
  </si>
  <si>
    <t>[41400].[41400_55001]</t>
  </si>
  <si>
    <t>[41400].[41400_60170]</t>
  </si>
  <si>
    <t>[41400].[41400_70100]</t>
  </si>
  <si>
    <t>[41400].[41400_10100]</t>
  </si>
  <si>
    <t>[41400].[41400_10000]</t>
  </si>
  <si>
    <t>[41500].[41500_10100]</t>
  </si>
  <si>
    <t>[41500].[41500_30400]</t>
  </si>
  <si>
    <t>[41600].[41600_10000]</t>
  </si>
  <si>
    <t>[41600].[41600_30001]</t>
  </si>
  <si>
    <t>[41600].[41600_60190]</t>
  </si>
  <si>
    <t>[41600].[41600_80106]</t>
  </si>
  <si>
    <t>[41600].[41600_80130]</t>
  </si>
  <si>
    <t>[41600].[41600_80160]</t>
  </si>
  <si>
    <t>[41600].[41600_80170]</t>
  </si>
  <si>
    <t>[41600].[41600_80190]</t>
  </si>
  <si>
    <t>[41600].[41600_80210]</t>
  </si>
  <si>
    <t>[41600].[41600_80240]</t>
  </si>
  <si>
    <t>[41600].[41600_80510]</t>
  </si>
  <si>
    <t>[41600].[41600_80520]</t>
  </si>
  <si>
    <t>[41600].[41600_80530]</t>
  </si>
  <si>
    <t>[41600].[41600_80550]</t>
  </si>
  <si>
    <t>[41600].[41600_10100]</t>
  </si>
  <si>
    <t>[41800].[41800_60170]</t>
  </si>
  <si>
    <t>[41800].[41800_10100]</t>
  </si>
  <si>
    <t>[42000].[42000_10000]</t>
  </si>
  <si>
    <t>[42000].[42000_10100]</t>
  </si>
  <si>
    <t>[42000].[42000_55001]</t>
  </si>
  <si>
    <t>[42200].[42200_10000]</t>
  </si>
  <si>
    <t>[42200].[42200_10100]</t>
  </si>
  <si>
    <t>[42200].[42200_10200]</t>
  </si>
  <si>
    <t>[42200].[42200_55001]</t>
  </si>
  <si>
    <t>[42200].[42200_60170]</t>
  </si>
  <si>
    <t>[42200].[42200_60180]</t>
  </si>
  <si>
    <t>[42700].[42700_10000]</t>
  </si>
  <si>
    <t>[42700].[42700_10100]</t>
  </si>
  <si>
    <t>[42700].[42700_10200]</t>
  </si>
  <si>
    <t>[42700].[42700_55001]</t>
  </si>
  <si>
    <t>[42700].[42700_55Adj]</t>
  </si>
  <si>
    <t>[42700].[42700_60100]</t>
  </si>
  <si>
    <t>[42700].[42700_60110]</t>
  </si>
  <si>
    <t>[42700].[42700_60170]</t>
  </si>
  <si>
    <t>[42700].[42700_60180]</t>
  </si>
  <si>
    <t>[42800].[42800_10000]</t>
  </si>
  <si>
    <t>[42800].[42800_60170]</t>
  </si>
  <si>
    <t>[42800].[42800_60180]</t>
  </si>
  <si>
    <t>[42800].[42800_10100]</t>
  </si>
  <si>
    <t>[42900].[42900_10100]</t>
  </si>
  <si>
    <t>[43000].[43000_60180]</t>
  </si>
  <si>
    <t>[43100].[43100_10100]</t>
  </si>
  <si>
    <t>[43200].[43200_10000]</t>
  </si>
  <si>
    <t>[43200].[43200_10200]</t>
  </si>
  <si>
    <t>[43200].[43200_10100]</t>
  </si>
  <si>
    <t>[43400].[43400_10000]</t>
  </si>
  <si>
    <t>[43400].[43400_60170]</t>
  </si>
  <si>
    <t>[43400].[43400_10100]</t>
  </si>
  <si>
    <t>[43600].[43600_10100]</t>
  </si>
  <si>
    <t>[43800].[43800_10100]</t>
  </si>
  <si>
    <t>[44000].[44000_10000]</t>
  </si>
  <si>
    <t>[44000].[44000_10100]</t>
  </si>
  <si>
    <t>[44000].[44000_10200]</t>
  </si>
  <si>
    <t>[44000].[44000_30200]</t>
  </si>
  <si>
    <t>[44000].[44000_55001]</t>
  </si>
  <si>
    <t>[44000].[44000_55Adj]</t>
  </si>
  <si>
    <t>[44000].[44000_60170]</t>
  </si>
  <si>
    <t>[44100].[44100_10000]</t>
  </si>
  <si>
    <t>[44100].[44100_10100]</t>
  </si>
  <si>
    <t>[44100].[44100_10200]</t>
  </si>
  <si>
    <t>[44100].[44100_55001]</t>
  </si>
  <si>
    <t>[44100].[44100_60100]</t>
  </si>
  <si>
    <t>[44100].[44100_60170]</t>
  </si>
  <si>
    <t>[44200].[44200_10200]</t>
  </si>
  <si>
    <t>[44200].[44200_60170]</t>
  </si>
  <si>
    <t>[44200].[44200_10100]</t>
  </si>
  <si>
    <t>[44200].[44200_10000]</t>
  </si>
  <si>
    <t>[44400].[44400_10000]</t>
  </si>
  <si>
    <t>[44500].[44500_10100]</t>
  </si>
  <si>
    <t>[44600].[44600_10100]</t>
  </si>
  <si>
    <t>[45200].[45200_10100]</t>
  </si>
  <si>
    <t>[45200].[45200_55001]</t>
  </si>
  <si>
    <t>[46100].[46100_10000]</t>
  </si>
  <si>
    <t>[46100].[46100_10100]</t>
  </si>
  <si>
    <t>[46100].[46100_55001]</t>
  </si>
  <si>
    <t>[46100].[46100_55Adj]</t>
  </si>
  <si>
    <t>[46100].[46100_60170]</t>
  </si>
  <si>
    <t>[46200].[46200_10000]</t>
  </si>
  <si>
    <t>[46200].[46200_10100]</t>
  </si>
  <si>
    <t>[46200].[46200_10200]</t>
  </si>
  <si>
    <t>[46200].[46200_20000]</t>
  </si>
  <si>
    <t>[46200].[46200_55001]</t>
  </si>
  <si>
    <t>[46200].[46200_55Adj]</t>
  </si>
  <si>
    <t>[46200].[46200_60170]</t>
  </si>
  <si>
    <t>[46500].[46500_10000]</t>
  </si>
  <si>
    <t>[46500].[46500_10100]</t>
  </si>
  <si>
    <t>[46500].[46500_10200]</t>
  </si>
  <si>
    <t>[46500].[46500_55001]</t>
  </si>
  <si>
    <t>[46600].[46600_10000]</t>
  </si>
  <si>
    <t>[46600].[46600_10100]</t>
  </si>
  <si>
    <t>[46600].[46600_10200]</t>
  </si>
  <si>
    <t>[46600].[46600_55001]</t>
  </si>
  <si>
    <t>[46600].[46600_60170]</t>
  </si>
  <si>
    <t>[46700].[46700_10000]</t>
  </si>
  <si>
    <t>[46700].[46700_10100]</t>
  </si>
  <si>
    <t>[46700].[46700_55001]</t>
  </si>
  <si>
    <t>[46700].[46700_60120]</t>
  </si>
  <si>
    <t>[46700].[46700_60170]</t>
  </si>
  <si>
    <t>[46900].[46900_10100]</t>
  </si>
  <si>
    <t>[47000].[47000_10100]</t>
  </si>
  <si>
    <t>[47000].[47000_60140]</t>
  </si>
  <si>
    <t>[47000].[47000_60170]</t>
  </si>
  <si>
    <t>[47100].[47100_10000]</t>
  </si>
  <si>
    <t>[47100].[47100_10100]</t>
  </si>
  <si>
    <t>[47100].[47100_10200]</t>
  </si>
  <si>
    <t>[47100].[47100_55001]</t>
  </si>
  <si>
    <t>[47100].[47100_60170]</t>
  </si>
  <si>
    <t>[47100].[47100_60180]</t>
  </si>
  <si>
    <t>[47200].[47200_10000]</t>
  </si>
  <si>
    <t>[47200].[47200_30400]</t>
  </si>
  <si>
    <t>[47200].[47200_80510]</t>
  </si>
  <si>
    <t>[47200].[47200_80540]</t>
  </si>
  <si>
    <t>[47200].[47200_90001]</t>
  </si>
  <si>
    <t>[47200].[47200_10100]</t>
  </si>
  <si>
    <t>[47400].[47400_10000]</t>
  </si>
  <si>
    <t>[47400].[47400_10100]</t>
  </si>
  <si>
    <t>[47400].[47400_10200]</t>
  </si>
  <si>
    <t>[47400].[47400_55001]</t>
  </si>
  <si>
    <t>[47400].[47400_60170]</t>
  </si>
  <si>
    <t>[47500].[47500_10000]</t>
  </si>
  <si>
    <t>[47500].[47500_10100]</t>
  </si>
  <si>
    <t>[47500].[47500_10200]</t>
  </si>
  <si>
    <t>[47500].[47500_60170]</t>
  </si>
  <si>
    <t>[47500].[47500_60180]</t>
  </si>
  <si>
    <t>[47600].[47600_60170]</t>
  </si>
  <si>
    <t>[47600].[47600_10100]</t>
  </si>
  <si>
    <t>[47700].[47700_10000]</t>
  </si>
  <si>
    <t>[47700].[47700_10100]</t>
  </si>
  <si>
    <t>[47700].[47700_55001]</t>
  </si>
  <si>
    <t>[47700].[47700_60170]</t>
  </si>
  <si>
    <t>[47800].[47800_10000]</t>
  </si>
  <si>
    <t>[47800].[47800_10200]</t>
  </si>
  <si>
    <t>[47800].[47800_60170]</t>
  </si>
  <si>
    <t>[47800].[47800_80310]</t>
  </si>
  <si>
    <t>[47800].[47800_80320]</t>
  </si>
  <si>
    <t>[47800].[47800_60180]</t>
  </si>
  <si>
    <t>[47800].[47800_10100]</t>
  </si>
  <si>
    <t>[48200].[48200_10000]</t>
  </si>
  <si>
    <t>[48200].[48200_80106]</t>
  </si>
  <si>
    <t>[48200].[48200_10100]</t>
  </si>
  <si>
    <t>[48400].[48400_10000]</t>
  </si>
  <si>
    <t>[48400].[48400_10100]</t>
  </si>
  <si>
    <t>[48400].[48400_20200]</t>
  </si>
  <si>
    <t>[48400].[48400_55001]</t>
  </si>
  <si>
    <t>[48400].[48400_55Adj]</t>
  </si>
  <si>
    <t>[48600].[48600_10000]</t>
  </si>
  <si>
    <t>[48600].[48600_10200]</t>
  </si>
  <si>
    <t>[48600].[48600_60161]</t>
  </si>
  <si>
    <t>[48600].[48600_60162]</t>
  </si>
  <si>
    <t>[48600].[48600_60163]</t>
  </si>
  <si>
    <t>[48600].[48600_60164]</t>
  </si>
  <si>
    <t>[48600].[48600_60165]</t>
  </si>
  <si>
    <t>[48600].[48600_60170]</t>
  </si>
  <si>
    <t>[48600].[48600_60168]</t>
  </si>
  <si>
    <t>[48600].[48600_81200]</t>
  </si>
  <si>
    <t>[48600].[48600_81300]</t>
  </si>
  <si>
    <t>[48600].[486F_10000]</t>
  </si>
  <si>
    <t>[48800].[48800_10000]</t>
  </si>
  <si>
    <t>[48800].[48800_10100]</t>
  </si>
  <si>
    <t>[48800].[48800_55001]</t>
  </si>
  <si>
    <t>[48800].[48800_55Adj]</t>
  </si>
  <si>
    <t>[48900].[48900_80301]</t>
  </si>
  <si>
    <t>[49000].[49000_10200]</t>
  </si>
  <si>
    <t>[49000].[49000_60170]</t>
  </si>
  <si>
    <t>[49000].[49000_10100]</t>
  </si>
  <si>
    <t>[49200].[49200_10100]</t>
  </si>
  <si>
    <t>[51270].[51270_80106]</t>
  </si>
  <si>
    <t>[90000].[90000_40001]</t>
  </si>
  <si>
    <t>[910Au].[910Au_90001]</t>
  </si>
  <si>
    <t>[910Fd].[910Fd_90001]</t>
  </si>
  <si>
    <t>[91100].[91100_90001]</t>
  </si>
  <si>
    <t>[91200].[46200_90231]</t>
  </si>
  <si>
    <t>[91300].[91300_90001]</t>
  </si>
  <si>
    <t>[91400].[91400_90001]</t>
  </si>
  <si>
    <t>[91600].[91600_90001]</t>
  </si>
  <si>
    <t>[91700].[91700_90001]</t>
  </si>
  <si>
    <t>[91800].[91800_90001]</t>
  </si>
  <si>
    <t>[92200].[92200_90001]</t>
  </si>
  <si>
    <t>[92300].[92300_90001]</t>
  </si>
  <si>
    <t>[92400].[92400_90001]</t>
  </si>
  <si>
    <t>[92600].[92600_90001]</t>
  </si>
  <si>
    <t>[92700].[92700_20000]</t>
  </si>
  <si>
    <t>[92700].[92700_30001]</t>
  </si>
  <si>
    <t>[92700].[92700_70200]</t>
  </si>
  <si>
    <t>[92700].[92700_40001]</t>
  </si>
  <si>
    <t>[92800].[92800_90001]</t>
  </si>
  <si>
    <t>[93000].[93000_60170]</t>
  </si>
  <si>
    <t>[94200].[46200_90311]</t>
  </si>
  <si>
    <t>[94700].[94700_80106]</t>
  </si>
  <si>
    <t>[94800].[94800_80106]</t>
  </si>
  <si>
    <t>[94900].[94900_80106]</t>
  </si>
  <si>
    <t>[95000].[95000_80106]</t>
  </si>
  <si>
    <t>[95100].[95100_80106]</t>
  </si>
  <si>
    <t>[95500].[95500_90001]</t>
  </si>
  <si>
    <t>[96000].[48400_90001]</t>
  </si>
  <si>
    <t>[96800].[96800_90001]</t>
  </si>
  <si>
    <t>[96900].[96900_30001]</t>
  </si>
  <si>
    <t>[97300].[97300_90001]</t>
  </si>
  <si>
    <t>[97400].[97400_90001]</t>
  </si>
  <si>
    <t>[97600].[97600_90001]</t>
  </si>
  <si>
    <t>[97700].[97700_90001]</t>
  </si>
  <si>
    <t>[98000].[98000_40001]</t>
  </si>
  <si>
    <t>[98100].[98100_90001]</t>
  </si>
  <si>
    <t>[99100].[99100_80106]</t>
  </si>
  <si>
    <t>[99400].[99400_90001]</t>
  </si>
  <si>
    <t>[92100].[92100_40001]</t>
  </si>
  <si>
    <t>[36000_All].[36000_30100]</t>
  </si>
  <si>
    <t>[36000_All].[36000_30100_SAO]</t>
  </si>
  <si>
    <t>[36000_All].[36000_80820_SAO]</t>
  </si>
  <si>
    <t>[36000_All].[36000_80820]</t>
  </si>
  <si>
    <t>[36000_All].[41900_820AJ]</t>
  </si>
  <si>
    <t>[36000_All].[36000_80830_SAO]</t>
  </si>
  <si>
    <t>[36000_All].[36000_80830]</t>
  </si>
  <si>
    <t>[36000_All].[41900_830AJ]</t>
  </si>
  <si>
    <t>[41900_All].[41900_10000]</t>
  </si>
  <si>
    <t>[41900_All].[41900_10200]</t>
  </si>
  <si>
    <t>[41900_All].[41900_10100]</t>
  </si>
  <si>
    <t>[41900_All].[41900_55001]</t>
  </si>
  <si>
    <t>[41900_All].[41900_55Adj]</t>
  </si>
  <si>
    <t>[41900_All].[41900_60180]</t>
  </si>
  <si>
    <t>[41900_All].[419F_10000]</t>
  </si>
  <si>
    <t>[41900_All].[41900_30100]</t>
  </si>
  <si>
    <t>[GF_EW_Immaterial - Base].[Z_41400_70100]</t>
  </si>
  <si>
    <t>[GF_EW_Immaterial - Base].[Z_46200_20000]</t>
  </si>
  <si>
    <t>[GF_EW_Immaterial - Base].[Z_98700_20000]</t>
  </si>
  <si>
    <t>[GF_EW_Immaterial - Base].[Z_98900_20000]</t>
  </si>
  <si>
    <t>[GF_EW_Immaterial - Base].[Z_99000_20000]</t>
  </si>
  <si>
    <t>[CU_Immaterial - Base].[Z_46200_90311]</t>
  </si>
  <si>
    <t>[CU_Immaterial - Base].[Z_48400_90001]</t>
  </si>
  <si>
    <t>[CU_Immaterial - Base].[Z_91900_90001]</t>
  </si>
  <si>
    <t>[CU_Immaterial - Base].[Z_92400_90001]</t>
  </si>
  <si>
    <t>[CU_Immaterial - Base].[Z_99400_90001]</t>
  </si>
  <si>
    <t>[5xxxx].[50350_90001]</t>
  </si>
  <si>
    <t>[47610].[47610_90001]</t>
  </si>
  <si>
    <t>[Misc_Adj].[80301_Adj]</t>
  </si>
  <si>
    <t>[Misc_Adj].[80106_adj]</t>
  </si>
  <si>
    <t>[8xxxx].[85040_90001]</t>
  </si>
  <si>
    <t>[8xxxx].[85240_90001]</t>
  </si>
  <si>
    <t>[8xxxx].[85440_90001]</t>
  </si>
  <si>
    <t>[8xxxx].[85640_90001]</t>
  </si>
  <si>
    <t>[8xxxx].[85840_90001]</t>
  </si>
  <si>
    <t>[8xxxx].[86040_90001]</t>
  </si>
  <si>
    <t>[8xxxx].[86240_90001]</t>
  </si>
  <si>
    <t>[8xxxx].[86440_90001]</t>
  </si>
  <si>
    <t>[8xxxx].[86640_90001]</t>
  </si>
  <si>
    <t>[8xxxx].[86840_90001]</t>
  </si>
  <si>
    <t>[8xxxx].[87240_90001]</t>
  </si>
  <si>
    <t>[8xxxx].[87640_90001]</t>
  </si>
  <si>
    <t>[8xxxx].[88040_90001]</t>
  </si>
  <si>
    <t>[8xxxx].[88440_90001]</t>
  </si>
  <si>
    <t>[8xxxx].[88640_90001]</t>
  </si>
  <si>
    <t>[8xxxx].[88840_90001]</t>
  </si>
  <si>
    <t>Inv. Analysis - Interest Rate Risk - Mutual Funds Equities Domestic</t>
  </si>
  <si>
    <t xml:space="preserve">Inv. Analysis - Interest Rate Risk - Mutual Funds Equities International      </t>
  </si>
  <si>
    <t>Inv. Analysis - Interest Rate Risk - Strategic Income Opportunities Funds</t>
  </si>
  <si>
    <t>Inv. Analysis - Interest Rate Risk - US Agencies Obligations -Explicitly Guaranteed</t>
  </si>
  <si>
    <t>Inv. Analysis - Interest Rate Risk - US Agencies Obligations</t>
  </si>
  <si>
    <t>Inv. Analysis - Interest Rate Risk - US Treasuries Obligations</t>
  </si>
  <si>
    <r>
      <t xml:space="preserve">ADD </t>
    </r>
    <r>
      <rPr>
        <sz val="10"/>
        <color indexed="8"/>
        <rFont val="Times New Roman"/>
        <family val="1"/>
      </rPr>
      <t xml:space="preserve">amounts reported as </t>
    </r>
    <r>
      <rPr>
        <b/>
        <sz val="10"/>
        <color indexed="8"/>
        <rFont val="Times New Roman"/>
        <family val="1"/>
      </rPr>
      <t xml:space="preserve">cash equivalents </t>
    </r>
    <r>
      <rPr>
        <sz val="10"/>
        <color indexed="8"/>
        <rFont val="Times New Roman"/>
        <family val="1"/>
      </rPr>
      <t>on the financial statements, but which are included in the</t>
    </r>
    <r>
      <rPr>
        <b/>
        <sz val="10"/>
        <color indexed="8"/>
        <rFont val="Times New Roman"/>
        <family val="1"/>
      </rPr>
      <t xml:space="preserve"> investment</t>
    </r>
    <r>
      <rPr>
        <sz val="10"/>
        <color indexed="8"/>
        <rFont val="Times New Roman"/>
        <family val="1"/>
      </rPr>
      <t xml:space="preserve"> footnote (e.g., LGIP, commercial paper, money market funds, banker's acceptances).  </t>
    </r>
    <r>
      <rPr>
        <i/>
        <sz val="10"/>
        <color indexed="8"/>
        <rFont val="Times New Roman"/>
        <family val="1"/>
      </rPr>
      <t xml:space="preserve">The total of the items listed here, should equal the total of the items listed as Reconciling Item (3) on the Invest Recon tab.
</t>
    </r>
  </si>
  <si>
    <t>Open the 'Investment Form_Single Entity.xlxs' file located at: W:\ACFR20XX\Hyperion\Templates, Docs, etc\Single Entity Check File</t>
  </si>
  <si>
    <t>Open the LGIP validation file located here: W:\ACFR20XX\Organization Folders\Primary Government\486 - OST\Investment Analysis\Consolidated Files\XX_LGIP File.xlsx</t>
  </si>
  <si>
    <t>Provide a description of any other reconciling items (State Appropriations Receivable Account 121001)</t>
  </si>
  <si>
    <t>FCCS_Managed Data
1100000</t>
  </si>
  <si>
    <t>FCCS_Journal Input
1100000</t>
  </si>
  <si>
    <t>FCCS_Other Data
1100000</t>
  </si>
  <si>
    <t>FCCS_Total Data Source
1100000</t>
  </si>
  <si>
    <t>FCCS_Managed Data
1100200</t>
  </si>
  <si>
    <t>FCCS_Journal Input
1100200</t>
  </si>
  <si>
    <t>FCCS_Other Data
100200</t>
  </si>
  <si>
    <t>FCCS_Total Data Source
1100200</t>
  </si>
  <si>
    <t>FCCS_Managed Data
1100300</t>
  </si>
  <si>
    <t>FCCS_Journal Input
1100300</t>
  </si>
  <si>
    <t>FCCS_Other Data
1100300</t>
  </si>
  <si>
    <t>FCCS_Total Data Source
1100300</t>
  </si>
  <si>
    <t>FCCS_Managed Data
1201000</t>
  </si>
  <si>
    <t>FCCS_Journal Input
1201000</t>
  </si>
  <si>
    <t>FCCS_Other Data
1201000</t>
  </si>
  <si>
    <t>FCCS_Total Data Source
1201000</t>
  </si>
  <si>
    <t>FCCS_Managed Data
Cash_Pool</t>
  </si>
  <si>
    <t>FCCS_Journal Input
Cash_Pool</t>
  </si>
  <si>
    <t>FCCS_Other Data
Cash_Pool</t>
  </si>
  <si>
    <t>FCCS_Total Data Source
Cash_Pool</t>
  </si>
  <si>
    <t>36000_SchOPEB_SAO</t>
  </si>
  <si>
    <t>36000_StoOPEB_SAO</t>
  </si>
  <si>
    <t>40300</t>
  </si>
  <si>
    <t>BU 419F_</t>
  </si>
  <si>
    <t>BU 444C_</t>
  </si>
  <si>
    <t>444C_10000</t>
  </si>
  <si>
    <t>444C_10100</t>
  </si>
  <si>
    <t>444C_10200</t>
  </si>
  <si>
    <t>BU 486F_</t>
  </si>
  <si>
    <t>BU 49500</t>
  </si>
  <si>
    <t>BU 51280</t>
  </si>
  <si>
    <t>BU 53920</t>
  </si>
  <si>
    <t>BU 55120</t>
  </si>
  <si>
    <t>BU 55430</t>
  </si>
  <si>
    <t>BU 910Au</t>
  </si>
  <si>
    <t>BU 910Fd</t>
  </si>
  <si>
    <t>BU 91900</t>
  </si>
  <si>
    <t>95100</t>
  </si>
  <si>
    <t>97700</t>
  </si>
  <si>
    <t>BU 98700</t>
  </si>
  <si>
    <t>BU 98900</t>
  </si>
  <si>
    <t>BU 99000</t>
  </si>
  <si>
    <t>BU 99600</t>
  </si>
  <si>
    <t>BU 99800</t>
  </si>
  <si>
    <t>BU Ag_60</t>
  </si>
  <si>
    <t>Ag_60000</t>
  </si>
  <si>
    <t>Ag_60195</t>
  </si>
  <si>
    <t>BU AG_60</t>
  </si>
  <si>
    <t>BU BOR_3</t>
  </si>
  <si>
    <t>BOR_30001</t>
  </si>
  <si>
    <t>BU Entit</t>
  </si>
  <si>
    <t>BU Z_414</t>
  </si>
  <si>
    <t>BU Z_422</t>
  </si>
  <si>
    <t>BU Z_462</t>
  </si>
  <si>
    <t>BU Z_484</t>
  </si>
  <si>
    <t>BU Z_919</t>
  </si>
  <si>
    <t>BU Z_924</t>
  </si>
  <si>
    <t>BU Z_987</t>
  </si>
  <si>
    <t>BU Z_989</t>
  </si>
  <si>
    <t>BU Z_990</t>
  </si>
  <si>
    <t>BU Z_994</t>
  </si>
  <si>
    <t>BU Z_996</t>
  </si>
  <si>
    <t>FMV_Invst_Note 5</t>
  </si>
  <si>
    <t>BU FMV_I</t>
  </si>
  <si>
    <t>BOR_FASB</t>
  </si>
  <si>
    <t>BU BOR_F</t>
  </si>
  <si>
    <t>ERS_TRS</t>
  </si>
  <si>
    <t>BU ERS_T</t>
  </si>
  <si>
    <t>POEBTF</t>
  </si>
  <si>
    <t>[36000_SchOPEB_SAO_FID].[36000_SchOPEB_FID]</t>
  </si>
  <si>
    <t>[36000_StoOPEB_SAO_FID].[36000_StOPEB_FID]</t>
  </si>
  <si>
    <t>[40200].[40200_55Adj]</t>
  </si>
  <si>
    <t>[40300].[40300_40560]</t>
  </si>
  <si>
    <t>[40300].[40300_60180]</t>
  </si>
  <si>
    <t>[40400].[40400_55Adj]</t>
  </si>
  <si>
    <t>[40400].[40400_60180]</t>
  </si>
  <si>
    <t>[40600].[40600_10200]</t>
  </si>
  <si>
    <t>[40600].[40600_55Adj]</t>
  </si>
  <si>
    <t>[40700].[40700_55Adj]</t>
  </si>
  <si>
    <t>[40700].[40700_60180]</t>
  </si>
  <si>
    <t>[40800].[40800_60180]</t>
  </si>
  <si>
    <t>[40800].[40800_60185]</t>
  </si>
  <si>
    <t>[40900].[40900_55Adj]</t>
  </si>
  <si>
    <t>[40900].[40900_60168]</t>
  </si>
  <si>
    <t>[41100].[41100_60170]</t>
  </si>
  <si>
    <t>[41100].[41100_60180]</t>
  </si>
  <si>
    <t>[41500].[41500_60170]</t>
  </si>
  <si>
    <t>[41500].[41500_60175]</t>
  </si>
  <si>
    <t>[41600].[41600_80560]</t>
  </si>
  <si>
    <t>[41600].[41600_80570]</t>
  </si>
  <si>
    <t>[41800].[41800_60180]</t>
  </si>
  <si>
    <t>[41900_All].[41900_80820]</t>
  </si>
  <si>
    <t>[41900_All].[41900_80830]</t>
  </si>
  <si>
    <t>[42200].[42200_55Adj]</t>
  </si>
  <si>
    <t>[42200].[42200_60200]</t>
  </si>
  <si>
    <t>[42900].[42900_10000]</t>
  </si>
  <si>
    <t>[42900].[42900_60180]</t>
  </si>
  <si>
    <t>[43000].[43000_10100]</t>
  </si>
  <si>
    <t>[43000].[43000_60170]</t>
  </si>
  <si>
    <t>[43100].[43100_10000]</t>
  </si>
  <si>
    <t>[43400].[43400_10200]</t>
  </si>
  <si>
    <t>[43600].[43600_10000]</t>
  </si>
  <si>
    <t>[43800].[43800_10000]</t>
  </si>
  <si>
    <t>[43800].[43800_10200]</t>
  </si>
  <si>
    <t>[44000].[44000_60180]</t>
  </si>
  <si>
    <t>[44100].[44100_55Adj]</t>
  </si>
  <si>
    <t>[44500].[44500_10000]</t>
  </si>
  <si>
    <t>[44500].[44500_55001]</t>
  </si>
  <si>
    <t>[44500].[44500_55Adj]</t>
  </si>
  <si>
    <t>[44600].[44600_10000]</t>
  </si>
  <si>
    <t>[44600].[44600_55001]</t>
  </si>
  <si>
    <t>[44600].[44600_55Adj]</t>
  </si>
  <si>
    <t>[45200].[45200_10000]</t>
  </si>
  <si>
    <t>[45200].[45200_10200]</t>
  </si>
  <si>
    <t>[45200].[45200_55Adj]</t>
  </si>
  <si>
    <t>[46100].[46100_60120]</t>
  </si>
  <si>
    <t>[46100].[46100_60180]</t>
  </si>
  <si>
    <t>[46200].[46200_60180]</t>
  </si>
  <si>
    <t>[46200].[46200_90331]</t>
  </si>
  <si>
    <t>[46500].[46500_55Adj]</t>
  </si>
  <si>
    <t>[46500].[46500_60170]</t>
  </si>
  <si>
    <t>[46500].[46500_60180]</t>
  </si>
  <si>
    <t>[46600].[46600_55Adj]</t>
  </si>
  <si>
    <t>[46600].[46600_60180]</t>
  </si>
  <si>
    <t>[46700].[46700_10200]</t>
  </si>
  <si>
    <t>[46700].[46700_55Adj]</t>
  </si>
  <si>
    <t>[46700].[46700_60180]</t>
  </si>
  <si>
    <t>[46900].[46900_10000]</t>
  </si>
  <si>
    <t>[46900].[46900_10200]</t>
  </si>
  <si>
    <t>[46900].[46900_60180]</t>
  </si>
  <si>
    <t>[47000].[47000_10000]</t>
  </si>
  <si>
    <t>[47000].[47000_10200]</t>
  </si>
  <si>
    <t>[47000].[47000_55001]</t>
  </si>
  <si>
    <t>[47000].[47000_55Adj]</t>
  </si>
  <si>
    <t>[47000].[47000_60150]</t>
  </si>
  <si>
    <t>[47100].[47100_55Adj]</t>
  </si>
  <si>
    <t>[47200].[47200_60175]</t>
  </si>
  <si>
    <t>[47200].[47200_60195]</t>
  </si>
  <si>
    <t>[47400].[47400_55Adj]</t>
  </si>
  <si>
    <t>[47400].[47400_60160]</t>
  </si>
  <si>
    <t>[47400].[47400_60161]</t>
  </si>
  <si>
    <t>[47400].[47400_60162]</t>
  </si>
  <si>
    <t>[47400].[47400_60163]</t>
  </si>
  <si>
    <t>[47400].[47400_60164]</t>
  </si>
  <si>
    <t>[47400].[47400_60165]</t>
  </si>
  <si>
    <t>[47400].[47400_60168]</t>
  </si>
  <si>
    <t>[47400].[47400_60180]</t>
  </si>
  <si>
    <t>[47500].[47500_55001]</t>
  </si>
  <si>
    <t>[47500].[47500_55adj]</t>
  </si>
  <si>
    <t>[47600].[47600_10000]</t>
  </si>
  <si>
    <t>[47600].[47600_10200]</t>
  </si>
  <si>
    <t>[47600].[47600_80340]</t>
  </si>
  <si>
    <t>[47700].[47700_10200]</t>
  </si>
  <si>
    <t>[47700].[47700_55Adj]</t>
  </si>
  <si>
    <t>[47700].[47700_60180]</t>
  </si>
  <si>
    <t>[47800].[47800_55001]</t>
  </si>
  <si>
    <t>[47800].[47800_55Adj]</t>
  </si>
  <si>
    <t>[48400].[48400_10200]</t>
  </si>
  <si>
    <t>[48600].[48600_10100]</t>
  </si>
  <si>
    <t>[48600].[48600_10300]</t>
  </si>
  <si>
    <t>[48600].[48600_60160]</t>
  </si>
  <si>
    <t>[48600].[48600_81100]</t>
  </si>
  <si>
    <t>[49000].[49000_10000]</t>
  </si>
  <si>
    <t>[49200].[49200_10000]</t>
  </si>
  <si>
    <t>[49200].[49200_55001]</t>
  </si>
  <si>
    <t>[49200].[49200_55Adj]</t>
  </si>
  <si>
    <t>[49500].[49500_10000]</t>
  </si>
  <si>
    <t>[5xxxx].[51280_90001]</t>
  </si>
  <si>
    <t>[5xxxx].[53920_30100]</t>
  </si>
  <si>
    <t>[5xxxx].[55120_30100]</t>
  </si>
  <si>
    <t>[5xxxx].[55430_30100]</t>
  </si>
  <si>
    <t>[91000].[91000_90001]</t>
  </si>
  <si>
    <t>[91900].[91900_90001]</t>
  </si>
  <si>
    <t>[92700].[92700_10000]</t>
  </si>
  <si>
    <t>[92700].[92700_30510]</t>
  </si>
  <si>
    <t>[92700].[92700_30520]</t>
  </si>
  <si>
    <t>[92700].[92700_30530]</t>
  </si>
  <si>
    <t>[NME_30001].[92700_NME]</t>
  </si>
  <si>
    <t>[95500].[95500_10200]</t>
  </si>
  <si>
    <t>[98700].[98700_20000]</t>
  </si>
  <si>
    <t>[98900].[98900_20000]</t>
  </si>
  <si>
    <t>[99000].[99000_20000]</t>
  </si>
  <si>
    <t>[99600].[99600_90001]</t>
  </si>
  <si>
    <t>[99800].[99800_90001]</t>
  </si>
  <si>
    <t>[All_Entities].[AG_60adj]</t>
  </si>
  <si>
    <t>[CU_Immaterial - Base].[Z_42200_90001]</t>
  </si>
  <si>
    <t>[CU_Immaterial - Base].[Z_99600_90001]</t>
  </si>
  <si>
    <t>BU 419F_ Total</t>
  </si>
  <si>
    <t>BU 444C_ Total</t>
  </si>
  <si>
    <t>BU 486F_ Total</t>
  </si>
  <si>
    <t>Row Labels</t>
  </si>
  <si>
    <t>Sum of FCCS_Managed Data</t>
  </si>
  <si>
    <t>Sum of FCCS_Other Data</t>
  </si>
  <si>
    <t>BU 49500 Total</t>
  </si>
  <si>
    <t>BU 51280 Total</t>
  </si>
  <si>
    <t>BU 53920 Total</t>
  </si>
  <si>
    <t>BU 55120 Total</t>
  </si>
  <si>
    <t>BU 55430 Total</t>
  </si>
  <si>
    <t>BU 910Au Total</t>
  </si>
  <si>
    <t>BU 910Fd Total</t>
  </si>
  <si>
    <t>BU 91900 Total</t>
  </si>
  <si>
    <t>BU 98700 Total</t>
  </si>
  <si>
    <t>BU 98900 Total</t>
  </si>
  <si>
    <t>BU 99000 Total</t>
  </si>
  <si>
    <t>BU 99600 Total</t>
  </si>
  <si>
    <t>BU 99800 Total</t>
  </si>
  <si>
    <t>BU Ag_60 Total</t>
  </si>
  <si>
    <t>BU BOR_3 Total</t>
  </si>
  <si>
    <t>BU BOR_F Total</t>
  </si>
  <si>
    <t>BU Entit Total</t>
  </si>
  <si>
    <t>BU ERS_T Total</t>
  </si>
  <si>
    <t>BU FMV_I Total</t>
  </si>
  <si>
    <t>BU Z_414 Total</t>
  </si>
  <si>
    <t>BU Z_422 Total</t>
  </si>
  <si>
    <t>BU Z_462 Total</t>
  </si>
  <si>
    <t>BU Z_484 Total</t>
  </si>
  <si>
    <t>BU Z_919 Total</t>
  </si>
  <si>
    <t>BU Z_924 Total</t>
  </si>
  <si>
    <t>BU Z_987 Total</t>
  </si>
  <si>
    <t>BU Z_989 Total</t>
  </si>
  <si>
    <t>BU Z_990 Total</t>
  </si>
  <si>
    <t>BU Z_994 Total</t>
  </si>
  <si>
    <t>BU Z_996 Total</t>
  </si>
  <si>
    <t>FCCS_Managed Data
1100500</t>
  </si>
  <si>
    <t>FCCS_Journal Input
1100500</t>
  </si>
  <si>
    <t>FCCS_Other Data
1100500</t>
  </si>
  <si>
    <t>FCCS_Total Data Source
1100500</t>
  </si>
  <si>
    <t>FCCS_Managed Data
1200010</t>
  </si>
  <si>
    <t>FCCS_Journal Input
1200010</t>
  </si>
  <si>
    <t>FCCS_Other Data
1200010</t>
  </si>
  <si>
    <t>FCCS_Total Data Source
1200010</t>
  </si>
  <si>
    <t>FCCS_Managed Data
1100100</t>
  </si>
  <si>
    <t>FCCS_Journal Input
1100100</t>
  </si>
  <si>
    <t>FCCS_Other Data
1100100</t>
  </si>
  <si>
    <t>FCCS_Total Data Source
1100100</t>
  </si>
  <si>
    <t>FCCS_Managed Data
1100110</t>
  </si>
  <si>
    <t>FCCS_Journal Input
1100110</t>
  </si>
  <si>
    <t>FCCS_Other Data
1100110</t>
  </si>
  <si>
    <t>FCCS_Total Data Source
1100110</t>
  </si>
  <si>
    <t>FCCS_Managed Data
1201100</t>
  </si>
  <si>
    <t>FCCS_Journal Input
1201100</t>
  </si>
  <si>
    <t>FCCS_Other Data
1201100</t>
  </si>
  <si>
    <t>FCCS_Total Data Source
1201100</t>
  </si>
  <si>
    <t>FCCS_Managed Data
1214100</t>
  </si>
  <si>
    <t>FCCS_Journal Input
1214100</t>
  </si>
  <si>
    <t>FCCS_Other Data
1214100</t>
  </si>
  <si>
    <t>FCCS_Total Data Source
1214100</t>
  </si>
  <si>
    <t>FCCS_Managed Data
1510000</t>
  </si>
  <si>
    <t>FCCS_Journal Input
1510000</t>
  </si>
  <si>
    <t>FCCS_Other Data
1510000</t>
  </si>
  <si>
    <t>FCCS_Total Data Source
1510000</t>
  </si>
  <si>
    <t>1100110</t>
  </si>
  <si>
    <t>CA - Cash and Cash Equivalents - Restricted - OST Pooled  - Georgia Fund 1</t>
  </si>
  <si>
    <t>1510000</t>
  </si>
  <si>
    <t>NCA - Restricted - Cash and Cash Equivalents</t>
  </si>
  <si>
    <t>CA - Cash &amp; Cash Equivalents</t>
  </si>
  <si>
    <t>FCCS_Managed Data
1511000</t>
  </si>
  <si>
    <t>FCCS_Journal Input
1511000</t>
  </si>
  <si>
    <t>FCCS_Other Data
1511000</t>
  </si>
  <si>
    <t>FCCS_Total Data Source
1511000</t>
  </si>
  <si>
    <t xml:space="preserve">
[FCCS_Cash And Cash Equivalents].[1511000]</t>
  </si>
  <si>
    <t>1511000</t>
  </si>
  <si>
    <t>CA - Restricted - Cash and Cash Equivalents</t>
  </si>
  <si>
    <t>1100500</t>
  </si>
  <si>
    <t>CA - Cash and Cash Equivalents - OST Pooled - Georgia Fund 1 PLUS</t>
  </si>
  <si>
    <t>&lt;entity curr other&gt;</t>
  </si>
  <si>
    <t>CA - Investments - CDs</t>
  </si>
  <si>
    <t>1200010</t>
  </si>
  <si>
    <t>CA - Cash per FS, Inv per NTFS - Money Market Mutual Fund</t>
  </si>
  <si>
    <t>1100000</t>
  </si>
  <si>
    <t>1100300</t>
  </si>
  <si>
    <t>1201000</t>
  </si>
  <si>
    <t>CHECK</t>
  </si>
  <si>
    <r>
      <t xml:space="preserve">This file is required to be completed by each state organization receiving a financial statement audit performed by an independent CPA firm or DOAA, having deposits and/or investments with financial institutions other than ERS and TRS.
</t>
    </r>
    <r>
      <rPr>
        <b/>
        <sz val="12"/>
        <color rgb="FFFF0000"/>
        <rFont val="Times New Roman"/>
        <family val="1"/>
      </rPr>
      <t>Information entered in this form should agree to information in CPA or DOAA report.</t>
    </r>
    <r>
      <rPr>
        <sz val="12"/>
        <color indexed="8"/>
        <rFont val="Times New Roman"/>
        <family val="1"/>
      </rPr>
      <t xml:space="preserve">
</t>
    </r>
  </si>
  <si>
    <t>FCC Collateral Tab</t>
  </si>
  <si>
    <t>Verify that amounts in column E are correct, enter correct Entity Number and verify Period and Year are correct.</t>
  </si>
  <si>
    <t>Submit data in Smart View.</t>
  </si>
  <si>
    <t>Do not list CTAS accounts on this tab.</t>
  </si>
  <si>
    <t>PART B - Investment Recon</t>
  </si>
  <si>
    <t>Verify the completeness of data in columns B through G. The total of funds held in all banks should be calculated on row 53. If data from columns B-G is missing, contact the agency for the missing information.</t>
  </si>
  <si>
    <t>Verify that bank names have been selected on this tab in Column B. (Section C.)</t>
  </si>
  <si>
    <t>Georgia Vocational Rehabilitation Agency</t>
  </si>
  <si>
    <t>Wheeler County State Bank/Atlantic South Bank</t>
  </si>
  <si>
    <t>FCCS_ClosingBalance_Input</t>
  </si>
  <si>
    <t>FCCS_CLosingBalance_Input</t>
  </si>
  <si>
    <t>Fair Value</t>
  </si>
  <si>
    <t>FVM Level</t>
  </si>
  <si>
    <t>Inv. Analysis - FV Measurement - Asset-backed Securities-Domestic</t>
  </si>
  <si>
    <t>Inv. Analysis -  FV Measurement - Asset-backed Securities-International</t>
  </si>
  <si>
    <t>Inv. Analysis -  FV Measurement - Bond Securities</t>
  </si>
  <si>
    <t>Inv. Analysis - FV Measurement - Certificates of Deposits</t>
  </si>
  <si>
    <t>Inv. Analysis - FV Measurement - Corporate Debt-Domestic</t>
  </si>
  <si>
    <t>Inv. Analysis - FV Measurement - Corporate Debt-International</t>
  </si>
  <si>
    <t>Inv. Analysis  - FV Measurement  - Equity Securities-Domestic</t>
  </si>
  <si>
    <t>Inv. Analysis - FV Measurement  - Equity Securities-Domestic</t>
  </si>
  <si>
    <t>Inv. Analysis - FV Measurement - Equity Securities-International</t>
  </si>
  <si>
    <t>Inv. Analysis - FV Measurement - Exchange Traded Funds-Debt</t>
  </si>
  <si>
    <t>Inv. Analysis - FV Measurement - Exchange Traded Funds-Equity</t>
  </si>
  <si>
    <t>Inv. Analysis - FV Measurement - International Government Obligations</t>
  </si>
  <si>
    <t>Inv. Analysis - FV Measurement - Guaranteed Investment Contracts</t>
  </si>
  <si>
    <t>Inv. Analysis - FV Measurement - Insurance Contracts</t>
  </si>
  <si>
    <t>Inv. Analysis - FV Measurement - Money Market Mutual Funds</t>
  </si>
  <si>
    <t>Inv. Analysis - FV Measurement - Mortgage Backed Securities</t>
  </si>
  <si>
    <t>Inv. Analysis - FV Measurement - Municipal Bonds</t>
  </si>
  <si>
    <t>Inv. Analysis - FV Measurement - Mutual Funds Debt</t>
  </si>
  <si>
    <t>Inv. Analysis - FV Measurement - Mutual Funds Equities Domestic</t>
  </si>
  <si>
    <t xml:space="preserve">Inv. Analysis - FV Measurement - Mutual Funds Equities International      </t>
  </si>
  <si>
    <t>Inv. Analysis - FV Measurement - Non-purpose Investments</t>
  </si>
  <si>
    <t>Inv. Analysis - FV Measurement - Strategic Income Opportunities Funds</t>
  </si>
  <si>
    <t>Inv. Analysis - FV Measurement - Real Estate Investments</t>
  </si>
  <si>
    <t>Inv. Analysis - FV Measurement - Repurchase Agreements</t>
  </si>
  <si>
    <t>Inv. Analysis - FV Measurement - Sovereign Credit</t>
  </si>
  <si>
    <t>Inv. Analysis - FV Measurement - Supranational Obligations</t>
  </si>
  <si>
    <t>Inv. Analysis - FV Measurement - US Agencies Obligations -Explicitly Guaranteed</t>
  </si>
  <si>
    <t>Inv. Analysis - FV Measurement - US Agencies Obligations</t>
  </si>
  <si>
    <t>Inv. Analysis - FV Measurement - US Treasuries Obligations</t>
  </si>
  <si>
    <t>Inv. Analysis - FV Measurement - Investment Agreements</t>
  </si>
  <si>
    <t>Inv. Analysis - FV Measurement - Opportunities Funds</t>
  </si>
  <si>
    <t>Inv. Analysis - Credit Quality Risk - Asset-backed Securities-Domestic</t>
  </si>
  <si>
    <t>FY23</t>
  </si>
  <si>
    <t>BU 930X</t>
  </si>
  <si>
    <t>BU 930X Total</t>
  </si>
  <si>
    <t>[930x].[930X_60170]</t>
  </si>
  <si>
    <t>CTAS Account 101200</t>
  </si>
  <si>
    <r>
      <t>ADD/DELETE</t>
    </r>
    <r>
      <rPr>
        <sz val="10"/>
        <rFont val="Times New Roman"/>
        <family val="1"/>
      </rPr>
      <t xml:space="preserve"> - Consolidated Treasury Accounts Structure (CTAS) agencies only</t>
    </r>
  </si>
  <si>
    <t xml:space="preserve">If your organization has public deposits in any of the financial institutions listed on the "SDP bank list" tab, the collateral requirements for balances at these financial institutions are met through the Georgia multi-bank pledging pool (Secure Deposit Program) and the amounts need not be categorized anymore, as the collateralization requirements will be provided by the Office of State Treasurer. Only the total general ledger and total bank balance are required. An example is displayed on the Instructions tab. </t>
  </si>
  <si>
    <t>If the organization is a component unit, use xxxxx_90001.</t>
  </si>
  <si>
    <r>
      <t xml:space="preserve">GASB Statement No. 3, </t>
    </r>
    <r>
      <rPr>
        <i/>
        <sz val="12"/>
        <rFont val="Times New Roman"/>
        <family val="1"/>
      </rPr>
      <t xml:space="preserve">Deposits with Financial Institutions, Investments, and Reverse Repurchase Agreements, </t>
    </r>
    <r>
      <rPr>
        <sz val="12"/>
        <rFont val="Times New Roman"/>
        <family val="1"/>
      </rPr>
      <t xml:space="preserve">as amended by GASB Statement No. 40, </t>
    </r>
    <r>
      <rPr>
        <i/>
        <sz val="12"/>
        <rFont val="Times New Roman"/>
        <family val="1"/>
      </rPr>
      <t xml:space="preserve">Deposit and Investment Risk Disclosures, </t>
    </r>
    <r>
      <rPr>
        <sz val="12"/>
        <rFont val="Times New Roman"/>
        <family val="1"/>
      </rPr>
      <t xml:space="preserve">and GASB Codification Section I50. </t>
    </r>
  </si>
  <si>
    <t>Flexible Benefits Program</t>
  </si>
  <si>
    <t>26000_60130</t>
  </si>
  <si>
    <t>41200_Ewadj</t>
  </si>
  <si>
    <t>Prosecuting Attorneys' Council of the State of Georgia</t>
  </si>
  <si>
    <t>State Forestry Commission</t>
  </si>
  <si>
    <t>Court of Appeals</t>
  </si>
  <si>
    <t>Superior Courts</t>
  </si>
  <si>
    <t>Supreme Court</t>
  </si>
  <si>
    <t>Georgia Public Service Commission</t>
  </si>
  <si>
    <t>Georgia Public Defender Council</t>
  </si>
  <si>
    <t>Georgia Agricultural Exposition Authority</t>
  </si>
  <si>
    <t>92700_30000</t>
  </si>
  <si>
    <t>40200_60171</t>
  </si>
  <si>
    <t>40200_60172</t>
  </si>
  <si>
    <t>Peace Officers’ Annuity and Benefit Fund</t>
  </si>
  <si>
    <t>Atlanta-region Transit Link “ATL” Authority</t>
  </si>
  <si>
    <t>Bank of Dudley</t>
  </si>
  <si>
    <t>First Horizon Bank</t>
  </si>
  <si>
    <t>First-Citizens Bank &amp; Trust Company</t>
  </si>
  <si>
    <t>Thomasville National Bank</t>
  </si>
  <si>
    <t xml:space="preserve"> CREDIT QUALITY RISK</t>
  </si>
  <si>
    <t>on June 30, 2024.  You can access the list at:</t>
  </si>
  <si>
    <t>Exchange Traded Funds-International</t>
  </si>
  <si>
    <t xml:space="preserve">Commingled Funds-Equity                                         </t>
  </si>
  <si>
    <t>Investment Pool POEBTF</t>
  </si>
  <si>
    <t>Investment Pool Custodial Fund</t>
  </si>
  <si>
    <t>Hedge Funds</t>
  </si>
  <si>
    <t>Global Credit Opportunities II Fund</t>
  </si>
  <si>
    <t>Inv. Analysis - Interest Rate Risk - Hedge Funds</t>
  </si>
  <si>
    <t>FMV Level</t>
  </si>
  <si>
    <t>Inv. Analysis - FV Measurement - Hedge Funds</t>
  </si>
  <si>
    <t>INV_HEDGE_FUNDS</t>
  </si>
  <si>
    <t>Inv. Analysis - Interest Rate Risk - Global Credit Opportunities II Fund</t>
  </si>
  <si>
    <t>Inv. Analysis - FV Measurement - Global Credit Opportunities II Fund</t>
  </si>
  <si>
    <t>INV_GLOB_CR_OPPORT_FUNDS</t>
  </si>
  <si>
    <t>40200(Boll)</t>
  </si>
  <si>
    <t>Agriculture, Department of - Custodial Fund - Boll Weevil</t>
  </si>
  <si>
    <t>40200(ACC)</t>
  </si>
  <si>
    <t>Agriculture, Department of - Custodial Fund - ACC</t>
  </si>
  <si>
    <t>Altamaha Bank &amp; Trust</t>
  </si>
  <si>
    <t>Capital City Bank</t>
  </si>
  <si>
    <t>Citizens Trust Bank</t>
  </si>
  <si>
    <t>Coastal States Bank</t>
  </si>
  <si>
    <t>Embassy National Bank</t>
  </si>
  <si>
    <t>Georgia First Bank</t>
  </si>
  <si>
    <t>Pinnacle Bank, Nashville TN</t>
  </si>
  <si>
    <t>TD Bank, NA</t>
  </si>
  <si>
    <t xml:space="preserve">To submit your form, please visit the form submission site at https://sao.georgia.gov/form/year-end-forms . If there is no data reported on the form, please do not attach a blank form. For forms not applicable, indicate that nothing needs to be communicated to SAO on the portal. Forms sent through the SAO_Reporting@sao.ga.gov mailbox or directly to SAO personnel will be returned. Submission of forms are only accepted through the website. 
Please make sure file is named as follows - XXX_Form25_CPA_DOAA_Audited_Cash &amp; Investments.xls (where XXX is the organization's entity code number).
</t>
  </si>
  <si>
    <t>Investments at Fair Value as of 06/30/2025</t>
  </si>
  <si>
    <t>Investments at Fair Value as of 6/30/2025</t>
  </si>
  <si>
    <t>FY25</t>
  </si>
  <si>
    <r>
      <t xml:space="preserve">For a list of banks participating in Georgia's Secure Deposit Program as of </t>
    </r>
    <r>
      <rPr>
        <b/>
        <u/>
        <sz val="11"/>
        <rFont val="Times New Roman"/>
        <family val="1"/>
      </rPr>
      <t>June 30, 2025</t>
    </r>
    <r>
      <rPr>
        <b/>
        <sz val="11"/>
        <rFont val="Times New Roman"/>
        <family val="1"/>
      </rPr>
      <t xml:space="preserve">, </t>
    </r>
  </si>
  <si>
    <t>September 29, 2025</t>
  </si>
  <si>
    <t>Barwick Banking Company</t>
  </si>
  <si>
    <t>First American Bank and Trust</t>
  </si>
  <si>
    <t>First Carolina Bank</t>
  </si>
  <si>
    <t>HomeTrust Bank</t>
  </si>
  <si>
    <t>Southern States Bank</t>
  </si>
  <si>
    <t>Tandem Bank</t>
  </si>
  <si>
    <t>U.S. Bank, National Association</t>
  </si>
  <si>
    <t>United Bank, Vienna VA</t>
  </si>
  <si>
    <t>United Bank, Zebulon GA</t>
  </si>
  <si>
    <t>United National Bank, Cairo</t>
  </si>
  <si>
    <t>Updated 6.24.25</t>
  </si>
  <si>
    <t>Georgia Education Savings Authority</t>
  </si>
  <si>
    <t>90800_90001</t>
  </si>
  <si>
    <t>UPDATED 6.24.2025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</si>
</sst>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409]mmmm\ d\,\ yyyy;@"/>
    <numFmt numFmtId="166" formatCode="000\-000\-0000"/>
  </numFmts>
  <fonts count="1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sz val="10"/>
      <color indexed="10"/>
      <name val="Times New Roman"/>
      <family val="1"/>
    </font>
    <font>
      <u/>
      <sz val="10"/>
      <name val="Times New Roman"/>
      <family val="1"/>
    </font>
    <font>
      <sz val="11"/>
      <name val="Times New Roman"/>
      <family val="1"/>
    </font>
    <font>
      <b/>
      <sz val="11"/>
      <name val="Times New Roman"/>
      <family val="1"/>
    </font>
    <font>
      <b/>
      <u/>
      <sz val="10"/>
      <name val="Times New Roman"/>
      <family val="1"/>
    </font>
    <font>
      <sz val="10"/>
      <name val="Arial"/>
      <family val="2"/>
    </font>
    <font>
      <b/>
      <sz val="9"/>
      <name val="Times New Roman"/>
      <family val="1"/>
    </font>
    <font>
      <b/>
      <u/>
      <sz val="11"/>
      <name val="Times New Roman"/>
      <family val="1"/>
    </font>
    <font>
      <u/>
      <sz val="10"/>
      <color indexed="12"/>
      <name val="Arial"/>
      <family val="2"/>
    </font>
    <font>
      <sz val="10"/>
      <name val="MS Sans Serif"/>
      <family val="2"/>
    </font>
    <font>
      <sz val="12"/>
      <name val="Times New Roman"/>
      <family val="1"/>
    </font>
    <font>
      <sz val="10"/>
      <color indexed="8"/>
      <name val="Times New Roman"/>
      <family val="1"/>
    </font>
    <font>
      <b/>
      <sz val="10"/>
      <color indexed="8"/>
      <name val="Times New Roman"/>
      <family val="1"/>
    </font>
    <font>
      <u/>
      <sz val="10"/>
      <color indexed="12"/>
      <name val="Arial"/>
      <family val="2"/>
    </font>
    <font>
      <sz val="12"/>
      <color indexed="8"/>
      <name val="Times New Roman"/>
      <family val="1"/>
    </font>
    <font>
      <i/>
      <sz val="12"/>
      <name val="Times New Roman"/>
      <family val="1"/>
    </font>
    <font>
      <u/>
      <sz val="12"/>
      <color indexed="8"/>
      <name val="Times New Roman"/>
      <family val="1"/>
    </font>
    <font>
      <b/>
      <sz val="12"/>
      <color indexed="8"/>
      <name val="Times New Roman"/>
      <family val="1"/>
    </font>
    <font>
      <i/>
      <sz val="12"/>
      <color indexed="8"/>
      <name val="Times New Roman"/>
      <family val="1"/>
    </font>
    <font>
      <sz val="10"/>
      <name val="Arial Unicode MS"/>
      <family val="2"/>
    </font>
    <font>
      <u/>
      <sz val="10"/>
      <color indexed="12"/>
      <name val="Times New Roman"/>
      <family val="1"/>
    </font>
    <font>
      <sz val="8"/>
      <name val="Arial"/>
      <family val="2"/>
    </font>
    <font>
      <b/>
      <sz val="10"/>
      <name val="Arial"/>
      <family val="2"/>
    </font>
    <font>
      <sz val="10"/>
      <name val="Arial"/>
      <family val="2"/>
    </font>
    <font>
      <i/>
      <sz val="10"/>
      <name val="Times New Roman"/>
      <family val="1"/>
    </font>
    <font>
      <sz val="11"/>
      <color theme="1"/>
      <name val="Calibri"/>
      <family val="2"/>
      <scheme val="minor"/>
    </font>
    <font>
      <sz val="11"/>
      <color theme="1"/>
      <name val="Times New Roman"/>
      <family val="2"/>
    </font>
    <font>
      <b/>
      <sz val="11"/>
      <color theme="1"/>
      <name val="Calibri"/>
      <family val="2"/>
      <scheme val="minor"/>
    </font>
    <font>
      <sz val="20"/>
      <color theme="5" tint="-0.249977111117893"/>
      <name val="Times New Roman"/>
      <family val="1"/>
    </font>
    <font>
      <sz val="10"/>
      <color rgb="FFFF0000"/>
      <name val="Times New Roman"/>
      <family val="1"/>
    </font>
    <font>
      <b/>
      <sz val="10"/>
      <color rgb="FF0070C0"/>
      <name val="Arial"/>
      <family val="2"/>
    </font>
    <font>
      <b/>
      <sz val="10"/>
      <color rgb="FF7030A0"/>
      <name val="Arial"/>
      <family val="2"/>
    </font>
    <font>
      <b/>
      <sz val="10"/>
      <color rgb="FF00B050"/>
      <name val="Arial"/>
      <family val="2"/>
    </font>
    <font>
      <sz val="10"/>
      <color rgb="FF0070C0"/>
      <name val="Arial"/>
      <family val="2"/>
    </font>
    <font>
      <sz val="10"/>
      <color rgb="FF00B050"/>
      <name val="Arial"/>
      <family val="2"/>
    </font>
    <font>
      <sz val="11"/>
      <color rgb="FF7030A0"/>
      <name val="Calibri"/>
      <family val="2"/>
      <scheme val="minor"/>
    </font>
    <font>
      <b/>
      <sz val="10"/>
      <color rgb="FFFF0000"/>
      <name val="Times New Roman"/>
      <family val="1"/>
    </font>
    <font>
      <sz val="10"/>
      <color theme="4" tint="0.79998168889431442"/>
      <name val="Times New Roman"/>
      <family val="1"/>
    </font>
    <font>
      <b/>
      <sz val="10"/>
      <color rgb="FF0070C0"/>
      <name val="Times New Roman"/>
      <family val="1"/>
    </font>
    <font>
      <sz val="10"/>
      <color rgb="FF870E00"/>
      <name val="Times New Roman"/>
      <family val="1"/>
    </font>
    <font>
      <sz val="12"/>
      <color rgb="FFFF0000"/>
      <name val="Times New Roman"/>
      <family val="1"/>
    </font>
    <font>
      <b/>
      <sz val="14"/>
      <color rgb="FF002060"/>
      <name val="Times New Roman"/>
      <family val="1"/>
    </font>
    <font>
      <sz val="12"/>
      <color rgb="FF002060"/>
      <name val="Times New Roman"/>
      <family val="1"/>
    </font>
    <font>
      <b/>
      <i/>
      <sz val="10"/>
      <color theme="5" tint="-0.24994659260841701"/>
      <name val="Times New Roman"/>
      <family val="1"/>
    </font>
    <font>
      <b/>
      <sz val="12"/>
      <color rgb="FFFF0000"/>
      <name val="Times New Roman"/>
      <family val="1"/>
    </font>
    <font>
      <b/>
      <sz val="12"/>
      <color rgb="FF870E00"/>
      <name val="Times New Roman"/>
      <family val="1"/>
    </font>
    <font>
      <i/>
      <sz val="10"/>
      <name val="Arial"/>
      <family val="2"/>
    </font>
    <font>
      <b/>
      <i/>
      <sz val="10"/>
      <color rgb="FF0070C0"/>
      <name val="Arial"/>
      <family val="2"/>
    </font>
    <font>
      <b/>
      <sz val="12"/>
      <name val="Arial"/>
      <family val="2"/>
    </font>
    <font>
      <sz val="11"/>
      <color rgb="FF870E00"/>
      <name val="Times New Roman"/>
      <family val="1"/>
    </font>
    <font>
      <b/>
      <u/>
      <sz val="12"/>
      <name val="Times New Roman"/>
      <family val="1"/>
    </font>
    <font>
      <b/>
      <sz val="14"/>
      <name val="Arial"/>
      <family val="2"/>
    </font>
    <font>
      <b/>
      <i/>
      <sz val="11"/>
      <color rgb="FF0070C0"/>
      <name val="Arial"/>
      <family val="2"/>
    </font>
    <font>
      <sz val="11"/>
      <color rgb="FF0070C0"/>
      <name val="Arial"/>
      <family val="2"/>
    </font>
    <font>
      <b/>
      <sz val="11"/>
      <color rgb="FF0070C0"/>
      <name val="Arial"/>
      <family val="2"/>
    </font>
    <font>
      <u/>
      <sz val="12"/>
      <name val="Times New Roman"/>
      <family val="1"/>
    </font>
    <font>
      <sz val="11"/>
      <name val="Calibri"/>
      <family val="2"/>
      <scheme val="minor"/>
    </font>
    <font>
      <sz val="11"/>
      <color rgb="FF000000"/>
      <name val="Calibri"/>
      <family val="2"/>
      <scheme val="minor"/>
    </font>
    <font>
      <sz val="11"/>
      <color rgb="FF000000"/>
      <name val="Calibri"/>
      <family val="2"/>
    </font>
    <font>
      <b/>
      <sz val="11"/>
      <color rgb="FF870E00"/>
      <name val="Times New Roman"/>
      <family val="1"/>
    </font>
    <font>
      <b/>
      <u/>
      <sz val="10"/>
      <color rgb="FF870E00"/>
      <name val="Times New Roman"/>
      <family val="1"/>
    </font>
    <font>
      <i/>
      <sz val="10"/>
      <color indexed="8"/>
      <name val="Times New Roman"/>
      <family val="1"/>
    </font>
    <font>
      <b/>
      <i/>
      <sz val="10"/>
      <color indexed="52"/>
      <name val="Times New Roman"/>
      <family val="1"/>
    </font>
    <font>
      <sz val="10"/>
      <color rgb="FF000000"/>
      <name val="Times New Roman"/>
      <family val="1"/>
    </font>
    <font>
      <b/>
      <sz val="11"/>
      <color rgb="FF00B050"/>
      <name val="Calibri"/>
      <family val="2"/>
      <scheme val="minor"/>
    </font>
    <font>
      <b/>
      <sz val="11"/>
      <color rgb="FF7030A0"/>
      <name val="Calibri"/>
      <family val="2"/>
      <scheme val="minor"/>
    </font>
    <font>
      <b/>
      <sz val="11"/>
      <name val="Calibri"/>
      <family val="2"/>
      <scheme val="minor"/>
    </font>
    <font>
      <sz val="11"/>
      <color theme="9" tint="-0.249977111117893"/>
      <name val="Calibri"/>
      <family val="2"/>
      <scheme val="minor"/>
    </font>
    <font>
      <sz val="11"/>
      <color rgb="FF00B050"/>
      <name val="Calibri"/>
      <family val="2"/>
      <scheme val="minor"/>
    </font>
    <font>
      <b/>
      <u/>
      <sz val="16"/>
      <color rgb="FF870E00"/>
      <name val="Times New Roman"/>
      <family val="1"/>
    </font>
    <font>
      <sz val="16"/>
      <color rgb="FF870E00"/>
      <name val="Times New Roman"/>
      <family val="1"/>
    </font>
    <font>
      <b/>
      <sz val="12"/>
      <color rgb="FF002060"/>
      <name val="Times New Roman"/>
      <family val="1"/>
    </font>
    <font>
      <sz val="12"/>
      <color rgb="FF000000"/>
      <name val="Times New Roman"/>
      <family val="1"/>
    </font>
    <font>
      <sz val="11"/>
      <color rgb="FF0000FF"/>
      <name val="Times New Roman"/>
      <family val="1"/>
    </font>
    <font>
      <u/>
      <sz val="11"/>
      <color rgb="FF0000FF"/>
      <name val="Arial"/>
      <family val="2"/>
    </font>
    <font>
      <sz val="11"/>
      <color rgb="FF0070C0"/>
      <name val="Calibri"/>
      <family val="2"/>
      <scheme val="minor"/>
    </font>
    <font>
      <b/>
      <sz val="10"/>
      <color theme="3" tint="0.39997558519241921"/>
      <name val="Arial"/>
      <family val="2"/>
    </font>
    <font>
      <b/>
      <sz val="10"/>
      <color rgb="FFFF0000"/>
      <name val="Arial"/>
      <family val="2"/>
    </font>
    <font>
      <sz val="9"/>
      <name val="Times New Roman"/>
      <family val="1"/>
    </font>
    <font>
      <b/>
      <u/>
      <sz val="12"/>
      <color indexed="8"/>
      <name val="Times New Roman"/>
      <family val="1"/>
    </font>
    <font>
      <sz val="10"/>
      <color rgb="FFFF0000"/>
      <name val="Arial"/>
      <family val="2"/>
    </font>
    <font>
      <i/>
      <sz val="10"/>
      <color indexed="52"/>
      <name val="Times New Roman"/>
      <family val="1"/>
    </font>
    <font>
      <b/>
      <sz val="8"/>
      <color rgb="FF000000"/>
      <name val="Calibri"/>
      <family val="2"/>
      <scheme val="minor"/>
    </font>
    <font>
      <b/>
      <sz val="14"/>
      <color rgb="FFFF0000"/>
      <name val="Times New Roman"/>
      <family val="1"/>
    </font>
    <font>
      <b/>
      <sz val="16"/>
      <name val="Arial"/>
      <family val="2"/>
    </font>
    <font>
      <b/>
      <sz val="16"/>
      <color rgb="FFFF0000"/>
      <name val="Arial"/>
      <family val="2"/>
    </font>
    <font>
      <sz val="10"/>
      <color theme="0"/>
      <name val="Arial"/>
      <family val="2"/>
    </font>
  </fonts>
  <fills count="42">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BEDAFF"/>
        <bgColor indexed="64"/>
      </patternFill>
    </fill>
    <fill>
      <patternFill patternType="solid">
        <fgColor rgb="FFD6D6D6"/>
        <bgColor indexed="64"/>
      </patternFill>
    </fill>
    <fill>
      <patternFill patternType="solid">
        <fgColor rgb="FFF8A6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69696"/>
        <bgColor indexed="64"/>
      </patternFill>
    </fill>
    <fill>
      <patternFill patternType="solid">
        <fgColor rgb="FFFF99FF"/>
        <bgColor indexed="64"/>
      </patternFill>
    </fill>
    <fill>
      <patternFill patternType="solid">
        <fgColor rgb="FFFFCCFF"/>
        <bgColor indexed="64"/>
      </patternFill>
    </fill>
    <fill>
      <patternFill patternType="solid">
        <fgColor rgb="FFFF3399"/>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CCCC"/>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bgColor indexed="64"/>
      </patternFill>
    </fill>
    <fill>
      <patternFill patternType="solid">
        <fgColor theme="8" tint="0.79998168889431442"/>
        <bgColor theme="8"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rgb="FF66FFFF"/>
        <bgColor indexed="64"/>
      </patternFill>
    </fill>
    <fill>
      <patternFill patternType="solid">
        <fgColor rgb="FFFFCC99"/>
        <bgColor indexed="64"/>
      </patternFill>
    </fill>
    <fill>
      <patternFill patternType="solid">
        <fgColor rgb="FFCCCCFF"/>
        <bgColor indexed="64"/>
      </patternFill>
    </fill>
    <fill>
      <patternFill patternType="solid">
        <fgColor rgb="FFCCFFCC"/>
        <bgColor indexed="64"/>
      </patternFill>
    </fill>
    <fill>
      <patternFill patternType="solid">
        <fgColor indexed="65"/>
        <bgColor rgb="FFFFFFCC"/>
      </patternFill>
    </fill>
    <fill>
      <patternFill patternType="solid">
        <fgColor rgb="FF66FFFF"/>
        <bgColor rgb="FFFFFFCC"/>
      </patternFill>
    </fill>
    <fill>
      <patternFill patternType="solid">
        <fgColor rgb="FFFFFFCC"/>
        <bgColor theme="6" tint="0.79998168889431442"/>
      </patternFill>
    </fill>
    <fill>
      <patternFill patternType="solid">
        <fgColor rgb="FFFF66FF"/>
        <bgColor indexed="64"/>
      </patternFill>
    </fill>
  </fills>
  <borders count="8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double">
        <color indexed="64"/>
      </bottom>
      <diagonal/>
    </border>
    <border>
      <left/>
      <right style="thin">
        <color indexed="64"/>
      </right>
      <top/>
      <bottom/>
      <diagonal/>
    </border>
    <border>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C0C0C0"/>
      </left>
      <right style="thin">
        <color rgb="FFC0C0C0"/>
      </right>
      <top style="thin">
        <color rgb="FFC0C0C0"/>
      </top>
      <bottom style="thin">
        <color rgb="FFC0C0C0"/>
      </bottom>
      <diagonal/>
    </border>
    <border>
      <left/>
      <right style="medium">
        <color indexed="64"/>
      </right>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10"/>
      </top>
      <bottom style="medium">
        <color indexed="1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thin">
        <color theme="8" tint="0.39997558519241921"/>
      </bottom>
      <diagonal/>
    </border>
    <border>
      <left style="thin">
        <color rgb="FFC0C0C0"/>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
      <left style="medium">
        <color indexed="64"/>
      </left>
      <right style="thin">
        <color rgb="FFC0C0C0"/>
      </right>
      <top style="medium">
        <color indexed="64"/>
      </top>
      <bottom style="medium">
        <color indexed="64"/>
      </bottom>
      <diagonal/>
    </border>
    <border>
      <left/>
      <right style="thin">
        <color rgb="FFC0C0C0"/>
      </right>
      <top style="medium">
        <color indexed="64"/>
      </top>
      <bottom style="medium">
        <color indexed="64"/>
      </bottom>
      <diagonal/>
    </border>
  </borders>
  <cellStyleXfs count="118">
    <xf numFmtId="0" fontId="0" fillId="0" borderId="0"/>
    <xf numFmtId="43" fontId="14"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3" fillId="0" borderId="0"/>
    <xf numFmtId="0" fontId="43" fillId="0" borderId="0"/>
    <xf numFmtId="0" fontId="23" fillId="0" borderId="0"/>
    <xf numFmtId="0" fontId="43" fillId="0" borderId="0"/>
    <xf numFmtId="0" fontId="16" fillId="0" borderId="0"/>
    <xf numFmtId="0" fontId="23" fillId="0" borderId="0"/>
    <xf numFmtId="0" fontId="23" fillId="0" borderId="0"/>
    <xf numFmtId="0" fontId="37" fillId="0" borderId="0"/>
    <xf numFmtId="0" fontId="37" fillId="0" borderId="0"/>
    <xf numFmtId="0" fontId="44" fillId="0" borderId="0"/>
    <xf numFmtId="0" fontId="23" fillId="0" borderId="0"/>
    <xf numFmtId="0" fontId="23" fillId="0" borderId="0"/>
    <xf numFmtId="9" fontId="16" fillId="0" borderId="0" applyFont="0" applyFill="0" applyBorder="0" applyAlignment="0" applyProtection="0"/>
    <xf numFmtId="4" fontId="27" fillId="0" borderId="0" applyFont="0" applyFill="0" applyBorder="0" applyAlignment="0" applyProtection="0"/>
    <xf numFmtId="0" fontId="14" fillId="0" borderId="0"/>
    <xf numFmtId="0" fontId="14" fillId="0" borderId="0"/>
    <xf numFmtId="0" fontId="13" fillId="0" borderId="0"/>
    <xf numFmtId="0" fontId="14" fillId="0" borderId="0"/>
    <xf numFmtId="0" fontId="12"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6" fillId="0" borderId="0" applyFont="0" applyFill="0" applyBorder="0" applyAlignment="0" applyProtection="0"/>
    <xf numFmtId="43" fontId="16" fillId="0" borderId="0" applyFont="0" applyFill="0" applyBorder="0" applyAlignment="0" applyProtection="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3" fillId="0" borderId="0"/>
    <xf numFmtId="0" fontId="3" fillId="0" borderId="0"/>
    <xf numFmtId="0" fontId="3" fillId="0" borderId="0"/>
    <xf numFmtId="43" fontId="1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1042">
    <xf numFmtId="0" fontId="0" fillId="0" borderId="0" xfId="0"/>
    <xf numFmtId="0" fontId="16" fillId="0" borderId="1" xfId="0" applyFont="1" applyBorder="1" applyAlignment="1" applyProtection="1">
      <alignment horizontal="left"/>
      <protection locked="0"/>
    </xf>
    <xf numFmtId="0" fontId="16" fillId="0" borderId="0" xfId="0" applyFont="1" applyAlignment="1" applyProtection="1">
      <alignment horizontal="left"/>
      <protection locked="0"/>
    </xf>
    <xf numFmtId="39" fontId="16" fillId="0" borderId="0" xfId="0" applyNumberFormat="1" applyFont="1" applyProtection="1">
      <protection locked="0"/>
    </xf>
    <xf numFmtId="0" fontId="16" fillId="0" borderId="0" xfId="0" applyFont="1" applyProtection="1">
      <protection locked="0"/>
    </xf>
    <xf numFmtId="0" fontId="16" fillId="0" borderId="2" xfId="0" applyFont="1" applyBorder="1" applyAlignment="1" applyProtection="1">
      <alignment horizontal="left"/>
      <protection locked="0"/>
    </xf>
    <xf numFmtId="0" fontId="16" fillId="0" borderId="0" xfId="0" applyFont="1" applyAlignment="1" applyProtection="1">
      <alignment horizontal="center"/>
      <protection locked="0"/>
    </xf>
    <xf numFmtId="0" fontId="15" fillId="0" borderId="0" xfId="0" applyFont="1" applyProtection="1">
      <protection locked="0"/>
    </xf>
    <xf numFmtId="0" fontId="16" fillId="0" borderId="0" xfId="28" applyFont="1"/>
    <xf numFmtId="0" fontId="16" fillId="0" borderId="0" xfId="28" applyFont="1" applyAlignment="1" applyProtection="1">
      <alignment horizontal="center"/>
      <protection locked="0"/>
    </xf>
    <xf numFmtId="0" fontId="22" fillId="0" borderId="0" xfId="0" applyFont="1" applyAlignment="1" applyProtection="1">
      <alignment horizontal="center"/>
      <protection locked="0"/>
    </xf>
    <xf numFmtId="39" fontId="22" fillId="0" borderId="0" xfId="0" applyNumberFormat="1" applyFont="1" applyAlignment="1" applyProtection="1">
      <alignment horizontal="center"/>
      <protection locked="0"/>
    </xf>
    <xf numFmtId="0" fontId="16" fillId="0" borderId="0" xfId="28" applyFont="1" applyProtection="1">
      <protection locked="0"/>
    </xf>
    <xf numFmtId="39" fontId="16" fillId="0" borderId="0" xfId="28" applyNumberFormat="1" applyFont="1" applyProtection="1">
      <protection locked="0"/>
    </xf>
    <xf numFmtId="39" fontId="16" fillId="0" borderId="0" xfId="28" applyNumberFormat="1" applyFont="1" applyAlignment="1" applyProtection="1">
      <alignment horizontal="center"/>
      <protection locked="0"/>
    </xf>
    <xf numFmtId="0" fontId="15" fillId="0" borderId="0" xfId="28" applyFont="1" applyProtection="1">
      <protection locked="0"/>
    </xf>
    <xf numFmtId="0" fontId="16" fillId="0" borderId="10" xfId="28" applyFont="1" applyBorder="1" applyProtection="1">
      <protection locked="0"/>
    </xf>
    <xf numFmtId="0" fontId="16" fillId="0" borderId="17" xfId="28" applyFont="1" applyBorder="1" applyProtection="1">
      <protection locked="0"/>
    </xf>
    <xf numFmtId="39" fontId="16" fillId="0" borderId="17" xfId="28" applyNumberFormat="1" applyFont="1" applyBorder="1" applyProtection="1">
      <protection locked="0"/>
    </xf>
    <xf numFmtId="0" fontId="16" fillId="0" borderId="11" xfId="28" applyFont="1" applyBorder="1" applyProtection="1">
      <protection locked="0"/>
    </xf>
    <xf numFmtId="39" fontId="16" fillId="0" borderId="10" xfId="28" applyNumberFormat="1" applyFont="1" applyBorder="1" applyProtection="1">
      <protection locked="0"/>
    </xf>
    <xf numFmtId="39" fontId="16" fillId="0" borderId="15" xfId="28" applyNumberFormat="1" applyFont="1" applyBorder="1"/>
    <xf numFmtId="0" fontId="15" fillId="0" borderId="0" xfId="28" quotePrefix="1" applyFont="1" applyAlignment="1" applyProtection="1">
      <alignment horizontal="center"/>
      <protection locked="0"/>
    </xf>
    <xf numFmtId="0" fontId="22" fillId="0" borderId="18" xfId="28" applyFont="1" applyBorder="1" applyProtection="1">
      <protection locked="0"/>
    </xf>
    <xf numFmtId="0" fontId="16" fillId="0" borderId="19" xfId="28" applyFont="1" applyBorder="1" applyProtection="1">
      <protection locked="0"/>
    </xf>
    <xf numFmtId="0" fontId="16" fillId="0" borderId="20" xfId="28" applyFont="1" applyBorder="1" applyProtection="1">
      <protection locked="0"/>
    </xf>
    <xf numFmtId="0" fontId="16" fillId="0" borderId="21" xfId="28" applyFont="1" applyBorder="1" applyProtection="1">
      <protection locked="0"/>
    </xf>
    <xf numFmtId="0" fontId="16" fillId="0" borderId="22" xfId="28" applyFont="1" applyBorder="1" applyAlignment="1" applyProtection="1">
      <alignment horizontal="center"/>
      <protection locked="0"/>
    </xf>
    <xf numFmtId="4" fontId="16" fillId="0" borderId="0" xfId="28" applyNumberFormat="1" applyFont="1" applyProtection="1">
      <protection locked="0"/>
    </xf>
    <xf numFmtId="4" fontId="16" fillId="0" borderId="22" xfId="28" applyNumberFormat="1" applyFont="1" applyBorder="1" applyProtection="1">
      <protection locked="0"/>
    </xf>
    <xf numFmtId="0" fontId="16" fillId="0" borderId="1" xfId="28" applyFont="1" applyBorder="1" applyProtection="1">
      <protection locked="0"/>
    </xf>
    <xf numFmtId="0" fontId="16" fillId="0" borderId="22" xfId="28" applyFont="1" applyBorder="1" applyProtection="1">
      <protection locked="0"/>
    </xf>
    <xf numFmtId="0" fontId="16" fillId="0" borderId="24" xfId="28" applyFont="1" applyBorder="1" applyProtection="1">
      <protection locked="0"/>
    </xf>
    <xf numFmtId="0" fontId="16" fillId="0" borderId="25" xfId="28" applyFont="1" applyBorder="1" applyProtection="1">
      <protection locked="0"/>
    </xf>
    <xf numFmtId="0" fontId="16" fillId="0" borderId="26" xfId="28" applyFont="1" applyBorder="1" applyProtection="1">
      <protection locked="0"/>
    </xf>
    <xf numFmtId="39" fontId="16" fillId="0" borderId="1" xfId="0" applyNumberFormat="1" applyFont="1" applyBorder="1" applyAlignment="1">
      <alignment horizontal="right"/>
    </xf>
    <xf numFmtId="39" fontId="16" fillId="0" borderId="0" xfId="28" applyNumberFormat="1" applyFont="1" applyAlignment="1">
      <alignment horizontal="center"/>
    </xf>
    <xf numFmtId="0" fontId="28" fillId="0" borderId="0" xfId="28" applyFont="1"/>
    <xf numFmtId="164" fontId="17" fillId="0" borderId="0" xfId="28" applyNumberFormat="1" applyFont="1" applyAlignment="1">
      <alignment horizontal="center" vertical="top"/>
    </xf>
    <xf numFmtId="0" fontId="28" fillId="0" borderId="0" xfId="28" applyFont="1" applyAlignment="1">
      <alignment vertical="top"/>
    </xf>
    <xf numFmtId="0" fontId="17" fillId="0" borderId="0" xfId="28" applyFont="1" applyAlignment="1">
      <alignment vertical="top" wrapText="1"/>
    </xf>
    <xf numFmtId="0" fontId="28" fillId="0" borderId="0" xfId="28" applyFont="1" applyAlignment="1">
      <alignment vertical="top" wrapText="1"/>
    </xf>
    <xf numFmtId="164" fontId="28" fillId="0" borderId="0" xfId="28" applyNumberFormat="1" applyFont="1" applyAlignment="1">
      <alignment horizontal="center" vertical="top"/>
    </xf>
    <xf numFmtId="0" fontId="16" fillId="0" borderId="13" xfId="0" applyFont="1" applyBorder="1" applyAlignment="1" applyProtection="1">
      <alignment horizontal="left"/>
      <protection locked="0"/>
    </xf>
    <xf numFmtId="0" fontId="17" fillId="0" borderId="0" xfId="28" applyFont="1" applyAlignment="1">
      <alignment vertical="top"/>
    </xf>
    <xf numFmtId="0" fontId="28" fillId="0" borderId="0" xfId="28" applyFont="1" applyAlignment="1">
      <alignment horizontal="centerContinuous" vertical="center"/>
    </xf>
    <xf numFmtId="0" fontId="28" fillId="0" borderId="0" xfId="28" applyFont="1" applyAlignment="1">
      <alignment horizontal="fill" vertical="justify" wrapText="1"/>
    </xf>
    <xf numFmtId="164" fontId="28" fillId="0" borderId="0" xfId="28" applyNumberFormat="1" applyFont="1" applyAlignment="1">
      <alignment horizontal="fill" vertical="justify"/>
    </xf>
    <xf numFmtId="0" fontId="28" fillId="0" borderId="0" xfId="28" applyFont="1" applyAlignment="1">
      <alignment horizontal="fill" vertical="justify"/>
    </xf>
    <xf numFmtId="164" fontId="28" fillId="0" borderId="0" xfId="28" applyNumberFormat="1" applyFont="1" applyAlignment="1">
      <alignment horizontal="left" vertical="top"/>
    </xf>
    <xf numFmtId="164" fontId="28" fillId="0" borderId="0" xfId="28" applyNumberFormat="1" applyFont="1" applyAlignment="1">
      <alignment horizontal="left" vertical="center"/>
    </xf>
    <xf numFmtId="164" fontId="17" fillId="0" borderId="0" xfId="28" applyNumberFormat="1" applyFont="1" applyAlignment="1" applyProtection="1">
      <alignment horizontal="center" vertical="top"/>
      <protection locked="0"/>
    </xf>
    <xf numFmtId="39" fontId="16" fillId="2" borderId="0" xfId="28" applyNumberFormat="1" applyFont="1" applyFill="1" applyAlignment="1">
      <alignment horizontal="right"/>
    </xf>
    <xf numFmtId="39" fontId="16" fillId="2" borderId="0" xfId="0" applyNumberFormat="1" applyFont="1" applyFill="1" applyAlignment="1">
      <alignment horizontal="right"/>
    </xf>
    <xf numFmtId="39" fontId="16" fillId="2" borderId="1" xfId="0" applyNumberFormat="1" applyFont="1" applyFill="1" applyBorder="1" applyAlignment="1">
      <alignment horizontal="center"/>
    </xf>
    <xf numFmtId="39" fontId="16" fillId="2" borderId="0" xfId="0" applyNumberFormat="1" applyFont="1" applyFill="1" applyAlignment="1">
      <alignment horizontal="center"/>
    </xf>
    <xf numFmtId="0" fontId="15" fillId="0" borderId="0" xfId="0" quotePrefix="1" applyFont="1" applyAlignment="1" applyProtection="1">
      <alignment horizontal="center"/>
      <protection locked="0"/>
    </xf>
    <xf numFmtId="0" fontId="15" fillId="0" borderId="0" xfId="28" quotePrefix="1" applyFont="1" applyAlignment="1" applyProtection="1">
      <alignment vertical="top"/>
      <protection locked="0"/>
    </xf>
    <xf numFmtId="39" fontId="16" fillId="0" borderId="1" xfId="28" applyNumberFormat="1" applyFont="1" applyBorder="1" applyAlignment="1" applyProtection="1">
      <alignment horizontal="center"/>
      <protection locked="0"/>
    </xf>
    <xf numFmtId="0" fontId="16" fillId="0" borderId="13" xfId="0" applyFont="1" applyBorder="1" applyAlignment="1" applyProtection="1">
      <alignment horizontal="center"/>
      <protection locked="0"/>
    </xf>
    <xf numFmtId="0" fontId="16" fillId="0" borderId="2" xfId="0" applyFont="1" applyBorder="1" applyAlignment="1" applyProtection="1">
      <alignment horizontal="center"/>
      <protection locked="0"/>
    </xf>
    <xf numFmtId="39" fontId="16" fillId="0" borderId="0" xfId="28" quotePrefix="1" applyNumberFormat="1" applyFont="1" applyAlignment="1" applyProtection="1">
      <alignment horizontal="center"/>
      <protection locked="0"/>
    </xf>
    <xf numFmtId="0" fontId="15" fillId="0" borderId="0" xfId="28" quotePrefix="1" applyFont="1" applyProtection="1">
      <protection locked="0"/>
    </xf>
    <xf numFmtId="0" fontId="21" fillId="0" borderId="0" xfId="28" applyFont="1" applyProtection="1">
      <protection locked="0"/>
    </xf>
    <xf numFmtId="0" fontId="20" fillId="0" borderId="0" xfId="28" applyFont="1" applyProtection="1">
      <protection locked="0"/>
    </xf>
    <xf numFmtId="0" fontId="15" fillId="0" borderId="0" xfId="29" applyFont="1" applyProtection="1">
      <protection locked="0"/>
    </xf>
    <xf numFmtId="0" fontId="16" fillId="2" borderId="0" xfId="28" applyFont="1" applyFill="1" applyAlignment="1">
      <alignment horizontal="right"/>
    </xf>
    <xf numFmtId="0" fontId="23" fillId="0" borderId="0" xfId="18"/>
    <xf numFmtId="0" fontId="23" fillId="0" borderId="0" xfId="24"/>
    <xf numFmtId="39" fontId="16" fillId="0" borderId="1" xfId="28" applyNumberFormat="1" applyFont="1" applyBorder="1"/>
    <xf numFmtId="4" fontId="16" fillId="0" borderId="23" xfId="28" applyNumberFormat="1" applyFont="1" applyBorder="1"/>
    <xf numFmtId="0" fontId="16" fillId="0" borderId="21" xfId="28" applyFont="1" applyBorder="1"/>
    <xf numFmtId="43" fontId="16" fillId="2" borderId="0" xfId="0" applyNumberFormat="1" applyFont="1" applyFill="1" applyAlignment="1">
      <alignment horizontal="right"/>
    </xf>
    <xf numFmtId="43" fontId="16" fillId="2" borderId="0" xfId="0" applyNumberFormat="1" applyFont="1" applyFill="1" applyAlignment="1" applyProtection="1">
      <alignment horizontal="right"/>
      <protection locked="0"/>
    </xf>
    <xf numFmtId="43" fontId="16" fillId="2" borderId="0" xfId="28" applyNumberFormat="1" applyFont="1" applyFill="1" applyAlignment="1">
      <alignment horizontal="right"/>
    </xf>
    <xf numFmtId="43" fontId="16" fillId="2" borderId="0" xfId="28" applyNumberFormat="1" applyFont="1" applyFill="1" applyAlignment="1" applyProtection="1">
      <alignment horizontal="right"/>
      <protection locked="0"/>
    </xf>
    <xf numFmtId="43" fontId="16" fillId="2" borderId="1" xfId="0" applyNumberFormat="1" applyFont="1" applyFill="1" applyBorder="1" applyAlignment="1">
      <alignment horizontal="right"/>
    </xf>
    <xf numFmtId="43" fontId="16" fillId="2" borderId="15" xfId="28" applyNumberFormat="1" applyFont="1" applyFill="1" applyBorder="1"/>
    <xf numFmtId="0" fontId="16" fillId="2" borderId="0" xfId="0" applyFont="1" applyFill="1" applyAlignment="1">
      <alignment horizontal="right"/>
    </xf>
    <xf numFmtId="0" fontId="16" fillId="2" borderId="0" xfId="0" applyFont="1" applyFill="1" applyAlignment="1">
      <alignment horizontal="center"/>
    </xf>
    <xf numFmtId="0" fontId="16" fillId="2" borderId="1" xfId="0" applyFont="1" applyFill="1" applyBorder="1" applyAlignment="1">
      <alignment horizontal="center"/>
    </xf>
    <xf numFmtId="0" fontId="16" fillId="2" borderId="0" xfId="0" applyFont="1" applyFill="1" applyAlignment="1" applyProtection="1">
      <alignment horizontal="right"/>
      <protection locked="0"/>
    </xf>
    <xf numFmtId="0" fontId="16" fillId="2" borderId="0" xfId="28" applyFont="1" applyFill="1" applyAlignment="1" applyProtection="1">
      <alignment horizontal="right"/>
      <protection locked="0"/>
    </xf>
    <xf numFmtId="0" fontId="23" fillId="0" borderId="0" xfId="0" applyFont="1"/>
    <xf numFmtId="39" fontId="55" fillId="2" borderId="0" xfId="0" applyNumberFormat="1" applyFont="1" applyFill="1" applyAlignment="1">
      <alignment horizontal="right"/>
    </xf>
    <xf numFmtId="39" fontId="16" fillId="4" borderId="0" xfId="28" applyNumberFormat="1" applyFont="1" applyFill="1" applyAlignment="1">
      <alignment horizontal="right"/>
    </xf>
    <xf numFmtId="39" fontId="16" fillId="4" borderId="0" xfId="0" applyNumberFormat="1" applyFont="1" applyFill="1" applyAlignment="1">
      <alignment horizontal="right"/>
    </xf>
    <xf numFmtId="39" fontId="16" fillId="4" borderId="0" xfId="0" applyNumberFormat="1" applyFont="1" applyFill="1" applyAlignment="1">
      <alignment horizontal="center"/>
    </xf>
    <xf numFmtId="39" fontId="16" fillId="4" borderId="1" xfId="0" applyNumberFormat="1" applyFont="1" applyFill="1" applyBorder="1" applyAlignment="1">
      <alignment horizontal="center"/>
    </xf>
    <xf numFmtId="43" fontId="16" fillId="4" borderId="0" xfId="0" applyNumberFormat="1" applyFont="1" applyFill="1" applyAlignment="1">
      <alignment horizontal="right"/>
    </xf>
    <xf numFmtId="43" fontId="16" fillId="4" borderId="0" xfId="28" applyNumberFormat="1" applyFont="1" applyFill="1" applyAlignment="1">
      <alignment horizontal="right"/>
    </xf>
    <xf numFmtId="43" fontId="16" fillId="4" borderId="1" xfId="0" applyNumberFormat="1" applyFont="1" applyFill="1" applyBorder="1" applyAlignment="1">
      <alignment horizontal="right"/>
    </xf>
    <xf numFmtId="43" fontId="16" fillId="4" borderId="15" xfId="28" applyNumberFormat="1" applyFont="1" applyFill="1" applyBorder="1"/>
    <xf numFmtId="39" fontId="55" fillId="4" borderId="0" xfId="0" applyNumberFormat="1" applyFont="1" applyFill="1" applyAlignment="1">
      <alignment horizontal="right"/>
    </xf>
    <xf numFmtId="0" fontId="15" fillId="2" borderId="0" xfId="28" applyFont="1" applyFill="1" applyAlignment="1">
      <alignment horizontal="left"/>
    </xf>
    <xf numFmtId="0" fontId="15" fillId="2" borderId="0" xfId="0" applyFont="1" applyFill="1" applyAlignment="1">
      <alignment horizontal="left"/>
    </xf>
    <xf numFmtId="49" fontId="16" fillId="2" borderId="0" xfId="28" applyNumberFormat="1" applyFont="1" applyFill="1" applyAlignment="1">
      <alignment horizontal="right"/>
    </xf>
    <xf numFmtId="43" fontId="16" fillId="0" borderId="0" xfId="28" applyNumberFormat="1" applyFont="1" applyAlignment="1">
      <alignment horizontal="right"/>
    </xf>
    <xf numFmtId="43" fontId="15" fillId="0" borderId="0" xfId="28" applyNumberFormat="1" applyFont="1"/>
    <xf numFmtId="43" fontId="16" fillId="0" borderId="0" xfId="28" applyNumberFormat="1" applyFont="1"/>
    <xf numFmtId="0" fontId="16" fillId="0" borderId="0" xfId="28" applyFont="1" applyAlignment="1">
      <alignment horizontal="right"/>
    </xf>
    <xf numFmtId="43" fontId="16" fillId="0" borderId="0" xfId="28" applyNumberFormat="1" applyFont="1" applyAlignment="1">
      <alignment horizontal="left"/>
    </xf>
    <xf numFmtId="39" fontId="16" fillId="0" borderId="0" xfId="28" applyNumberFormat="1" applyFont="1" applyAlignment="1">
      <alignment horizontal="right"/>
    </xf>
    <xf numFmtId="39" fontId="16" fillId="0" borderId="0" xfId="28" applyNumberFormat="1" applyFont="1"/>
    <xf numFmtId="39" fontId="16" fillId="0" borderId="0" xfId="0" applyNumberFormat="1" applyFont="1" applyAlignment="1">
      <alignment horizontal="right"/>
    </xf>
    <xf numFmtId="0" fontId="16" fillId="0" borderId="0" xfId="28" applyFont="1" applyAlignment="1">
      <alignment horizontal="center"/>
    </xf>
    <xf numFmtId="0" fontId="17" fillId="0" borderId="0" xfId="28" applyFont="1" applyAlignment="1">
      <alignment vertical="center"/>
    </xf>
    <xf numFmtId="164" fontId="17" fillId="0" borderId="0" xfId="28" applyNumberFormat="1" applyFont="1" applyAlignment="1">
      <alignment horizontal="left" vertical="top"/>
    </xf>
    <xf numFmtId="39" fontId="57" fillId="2" borderId="0" xfId="28" applyNumberFormat="1" applyFont="1" applyFill="1" applyAlignment="1">
      <alignment horizontal="right"/>
    </xf>
    <xf numFmtId="0" fontId="57" fillId="2" borderId="0" xfId="28" applyFont="1" applyFill="1" applyAlignment="1">
      <alignment horizontal="right"/>
    </xf>
    <xf numFmtId="0" fontId="57" fillId="0" borderId="0" xfId="0" applyFont="1" applyAlignment="1" applyProtection="1">
      <alignment horizontal="left"/>
      <protection locked="0"/>
    </xf>
    <xf numFmtId="0" fontId="16" fillId="0" borderId="0" xfId="0" applyFont="1"/>
    <xf numFmtId="43" fontId="16" fillId="0" borderId="0" xfId="3" applyFont="1" applyProtection="1">
      <protection locked="0"/>
    </xf>
    <xf numFmtId="0" fontId="17" fillId="0" borderId="0" xfId="28" applyFont="1" applyAlignment="1">
      <alignment vertical="justify"/>
    </xf>
    <xf numFmtId="0" fontId="59" fillId="0" borderId="0" xfId="28" applyFont="1" applyAlignment="1" applyProtection="1">
      <alignment horizontal="left" vertical="top"/>
      <protection locked="0"/>
    </xf>
    <xf numFmtId="0" fontId="59" fillId="0" borderId="0" xfId="28" applyFont="1" applyAlignment="1" applyProtection="1">
      <alignment vertical="top"/>
      <protection locked="0"/>
    </xf>
    <xf numFmtId="0" fontId="60" fillId="0" borderId="0" xfId="28" applyFont="1" applyAlignment="1">
      <alignment horizontal="centerContinuous" vertical="center"/>
    </xf>
    <xf numFmtId="43" fontId="16" fillId="7" borderId="0" xfId="28" applyNumberFormat="1" applyFont="1" applyFill="1" applyAlignment="1">
      <alignment horizontal="right"/>
    </xf>
    <xf numFmtId="0" fontId="63" fillId="0" borderId="0" xfId="0" applyFont="1" applyAlignment="1">
      <alignment horizontal="left" readingOrder="1"/>
    </xf>
    <xf numFmtId="0" fontId="48" fillId="0" borderId="1" xfId="35" applyFont="1" applyBorder="1"/>
    <xf numFmtId="0" fontId="50" fillId="0" borderId="1" xfId="35" applyFont="1" applyBorder="1"/>
    <xf numFmtId="0" fontId="40" fillId="0" borderId="1" xfId="35" applyFont="1" applyBorder="1"/>
    <xf numFmtId="0" fontId="50" fillId="0" borderId="0" xfId="35" applyFont="1"/>
    <xf numFmtId="0" fontId="14" fillId="0" borderId="0" xfId="35"/>
    <xf numFmtId="0" fontId="53" fillId="0" borderId="0" xfId="35" applyFont="1"/>
    <xf numFmtId="0" fontId="49" fillId="0" borderId="0" xfId="35" applyFont="1"/>
    <xf numFmtId="39" fontId="14" fillId="8" borderId="0" xfId="35" applyNumberFormat="1" applyFill="1"/>
    <xf numFmtId="0" fontId="14" fillId="0" borderId="0" xfId="35" quotePrefix="1"/>
    <xf numFmtId="0" fontId="51" fillId="0" borderId="0" xfId="35" applyFont="1"/>
    <xf numFmtId="0" fontId="52" fillId="0" borderId="0" xfId="35" applyFont="1"/>
    <xf numFmtId="0" fontId="52" fillId="0" borderId="0" xfId="35" applyFont="1" applyAlignment="1">
      <alignment horizontal="left"/>
    </xf>
    <xf numFmtId="0" fontId="14" fillId="0" borderId="0" xfId="35" applyAlignment="1">
      <alignment horizontal="left"/>
    </xf>
    <xf numFmtId="0" fontId="64" fillId="0" borderId="0" xfId="0" applyFont="1"/>
    <xf numFmtId="0" fontId="40" fillId="0" borderId="0" xfId="0" applyFont="1"/>
    <xf numFmtId="43" fontId="64" fillId="0" borderId="0" xfId="1" applyFont="1"/>
    <xf numFmtId="0" fontId="21" fillId="0" borderId="0" xfId="29" applyFont="1" applyProtection="1">
      <protection locked="0"/>
    </xf>
    <xf numFmtId="0" fontId="66" fillId="0" borderId="0" xfId="0" applyFont="1"/>
    <xf numFmtId="0" fontId="28" fillId="0" borderId="0" xfId="0" applyFont="1" applyAlignment="1">
      <alignment wrapText="1"/>
    </xf>
    <xf numFmtId="0" fontId="16" fillId="0" borderId="0" xfId="0" applyFont="1" applyAlignment="1">
      <alignment wrapText="1"/>
    </xf>
    <xf numFmtId="0" fontId="51" fillId="0" borderId="16" xfId="0" applyFont="1" applyBorder="1"/>
    <xf numFmtId="0" fontId="51" fillId="0" borderId="5" xfId="0" applyFont="1" applyBorder="1"/>
    <xf numFmtId="0" fontId="64" fillId="0" borderId="5" xfId="0" applyFont="1" applyBorder="1"/>
    <xf numFmtId="4" fontId="64" fillId="0" borderId="16" xfId="0" applyNumberFormat="1" applyFont="1" applyBorder="1"/>
    <xf numFmtId="43" fontId="64" fillId="0" borderId="16" xfId="1" applyFont="1" applyBorder="1"/>
    <xf numFmtId="0" fontId="48" fillId="0" borderId="1" xfId="0" applyFont="1" applyBorder="1" applyAlignment="1">
      <alignment horizontal="center"/>
    </xf>
    <xf numFmtId="0" fontId="48" fillId="0" borderId="4" xfId="0" applyFont="1" applyBorder="1" applyAlignment="1">
      <alignment horizontal="center"/>
    </xf>
    <xf numFmtId="0" fontId="67" fillId="0" borderId="0" xfId="0" applyFont="1" applyAlignment="1" applyProtection="1">
      <alignment horizontal="left"/>
      <protection locked="0"/>
    </xf>
    <xf numFmtId="0" fontId="48" fillId="0" borderId="1" xfId="0" applyFont="1" applyBorder="1" applyProtection="1">
      <protection locked="0"/>
    </xf>
    <xf numFmtId="0" fontId="51" fillId="9" borderId="0" xfId="35" applyFont="1" applyFill="1"/>
    <xf numFmtId="0" fontId="49" fillId="9" borderId="0" xfId="35" applyFont="1" applyFill="1"/>
    <xf numFmtId="0" fontId="14" fillId="9" borderId="0" xfId="35" applyFill="1"/>
    <xf numFmtId="0" fontId="14" fillId="9" borderId="0" xfId="35" quotePrefix="1" applyFill="1"/>
    <xf numFmtId="0" fontId="28" fillId="0" borderId="0" xfId="0" applyFont="1" applyAlignment="1">
      <alignment vertical="top" wrapText="1"/>
    </xf>
    <xf numFmtId="0" fontId="28" fillId="0" borderId="0" xfId="0" applyFont="1" applyAlignment="1">
      <alignment horizontal="left" vertical="top" wrapText="1"/>
    </xf>
    <xf numFmtId="0" fontId="64" fillId="0" borderId="8" xfId="0" applyFont="1" applyBorder="1" applyProtection="1">
      <protection locked="0"/>
    </xf>
    <xf numFmtId="4" fontId="64" fillId="0" borderId="8" xfId="0" applyNumberFormat="1" applyFont="1" applyBorder="1" applyProtection="1">
      <protection locked="0"/>
    </xf>
    <xf numFmtId="0" fontId="69" fillId="0" borderId="0" xfId="0" applyFont="1"/>
    <xf numFmtId="43" fontId="69" fillId="0" borderId="0" xfId="1" applyFont="1"/>
    <xf numFmtId="0" fontId="46" fillId="0" borderId="0" xfId="28" applyFont="1" applyAlignment="1">
      <alignment horizontal="center" vertical="center" wrapText="1"/>
    </xf>
    <xf numFmtId="164" fontId="28" fillId="0" borderId="0" xfId="28" applyNumberFormat="1" applyFont="1" applyAlignment="1">
      <alignment horizontal="center" vertical="center"/>
    </xf>
    <xf numFmtId="0" fontId="45" fillId="0" borderId="0" xfId="0" applyFont="1"/>
    <xf numFmtId="0" fontId="26" fillId="0" borderId="0" xfId="15" applyAlignment="1" applyProtection="1"/>
    <xf numFmtId="0" fontId="28" fillId="0" borderId="0" xfId="32" applyFont="1" applyAlignment="1">
      <alignment horizontal="left"/>
    </xf>
    <xf numFmtId="0" fontId="14" fillId="0" borderId="0" xfId="24" applyFont="1"/>
    <xf numFmtId="0" fontId="0" fillId="0" borderId="0" xfId="0" applyAlignment="1">
      <alignment horizontal="center"/>
    </xf>
    <xf numFmtId="0" fontId="61" fillId="0" borderId="36" xfId="0" applyFont="1" applyBorder="1" applyAlignment="1" applyProtection="1">
      <alignment horizontal="center"/>
      <protection locked="0"/>
    </xf>
    <xf numFmtId="0" fontId="28" fillId="0" borderId="0" xfId="0" applyFont="1" applyAlignment="1">
      <alignment horizontal="center" vertical="top" wrapText="1"/>
    </xf>
    <xf numFmtId="39" fontId="58" fillId="0" borderId="0" xfId="0" applyNumberFormat="1" applyFont="1" applyAlignment="1" applyProtection="1">
      <alignment vertical="center"/>
      <protection locked="0"/>
    </xf>
    <xf numFmtId="0" fontId="17" fillId="0" borderId="0" xfId="53" applyFont="1" applyAlignment="1">
      <alignment vertical="top" wrapText="1"/>
    </xf>
    <xf numFmtId="39" fontId="21" fillId="0" borderId="42" xfId="0" applyNumberFormat="1" applyFont="1" applyBorder="1" applyAlignment="1">
      <alignment horizontal="center"/>
    </xf>
    <xf numFmtId="39" fontId="21" fillId="0" borderId="43" xfId="0" applyNumberFormat="1" applyFont="1" applyBorder="1" applyAlignment="1">
      <alignment horizontal="center"/>
    </xf>
    <xf numFmtId="39" fontId="21" fillId="0" borderId="21" xfId="0" applyNumberFormat="1" applyFont="1" applyBorder="1" applyAlignment="1">
      <alignment horizontal="center"/>
    </xf>
    <xf numFmtId="39" fontId="21" fillId="0" borderId="44" xfId="0" applyNumberFormat="1" applyFont="1" applyBorder="1" applyAlignment="1">
      <alignment horizontal="center"/>
    </xf>
    <xf numFmtId="0" fontId="28" fillId="0" borderId="42" xfId="0" applyFont="1" applyBorder="1" applyAlignment="1" applyProtection="1">
      <alignment horizontal="left"/>
      <protection locked="0"/>
    </xf>
    <xf numFmtId="0" fontId="28" fillId="0" borderId="43" xfId="0" applyFont="1" applyBorder="1" applyAlignment="1" applyProtection="1">
      <alignment horizontal="left"/>
      <protection locked="0"/>
    </xf>
    <xf numFmtId="0" fontId="28" fillId="0" borderId="21" xfId="0" applyFont="1" applyBorder="1" applyAlignment="1" applyProtection="1">
      <alignment horizontal="left"/>
      <protection locked="0"/>
    </xf>
    <xf numFmtId="0" fontId="28" fillId="0" borderId="44" xfId="0" applyFont="1" applyBorder="1" applyAlignment="1" applyProtection="1">
      <alignment horizontal="left"/>
      <protection locked="0"/>
    </xf>
    <xf numFmtId="0" fontId="0" fillId="0" borderId="0" xfId="0" applyAlignment="1">
      <alignment horizontal="left"/>
    </xf>
    <xf numFmtId="0" fontId="16" fillId="0" borderId="0" xfId="49" applyFont="1" applyAlignment="1">
      <alignment vertical="top"/>
    </xf>
    <xf numFmtId="0" fontId="14" fillId="0" borderId="0" xfId="49"/>
    <xf numFmtId="0" fontId="17" fillId="0" borderId="0" xfId="53" applyFont="1" applyAlignment="1">
      <alignment vertical="top"/>
    </xf>
    <xf numFmtId="0" fontId="28" fillId="0" borderId="0" xfId="53" applyFont="1" applyAlignment="1">
      <alignment vertical="top" wrapText="1"/>
    </xf>
    <xf numFmtId="0" fontId="28" fillId="0" borderId="0" xfId="53" applyFont="1" applyAlignment="1">
      <alignment vertical="top"/>
    </xf>
    <xf numFmtId="0" fontId="57" fillId="0" borderId="0" xfId="49" applyFont="1"/>
    <xf numFmtId="0" fontId="28" fillId="0" borderId="0" xfId="53" applyFont="1"/>
    <xf numFmtId="0" fontId="15" fillId="0" borderId="0" xfId="49" applyFont="1" applyAlignment="1" applyProtection="1">
      <alignment vertical="top"/>
      <protection locked="0"/>
    </xf>
    <xf numFmtId="0" fontId="16" fillId="0" borderId="8" xfId="49" applyFont="1" applyBorder="1" applyAlignment="1" applyProtection="1">
      <alignment vertical="top"/>
      <protection locked="0"/>
    </xf>
    <xf numFmtId="0" fontId="28" fillId="0" borderId="0" xfId="49" applyFont="1" applyAlignment="1">
      <alignment vertical="top" wrapText="1"/>
    </xf>
    <xf numFmtId="0" fontId="16" fillId="0" borderId="0" xfId="49" applyFont="1" applyAlignment="1" applyProtection="1">
      <alignment vertical="top"/>
      <protection locked="0"/>
    </xf>
    <xf numFmtId="0" fontId="28" fillId="0" borderId="0" xfId="49" applyFont="1" applyAlignment="1">
      <alignment vertical="top"/>
    </xf>
    <xf numFmtId="0" fontId="28" fillId="0" borderId="0" xfId="49" applyFont="1" applyAlignment="1">
      <alignment horizontal="left" vertical="top" wrapText="1"/>
    </xf>
    <xf numFmtId="0" fontId="16" fillId="0" borderId="0" xfId="49" applyFont="1"/>
    <xf numFmtId="39" fontId="15" fillId="0" borderId="0" xfId="0" applyNumberFormat="1" applyFont="1" applyProtection="1">
      <protection locked="0"/>
    </xf>
    <xf numFmtId="39" fontId="24" fillId="0" borderId="18" xfId="0" applyNumberFormat="1" applyFont="1" applyBorder="1" applyProtection="1">
      <protection locked="0"/>
    </xf>
    <xf numFmtId="39" fontId="24" fillId="0" borderId="21" xfId="0" applyNumberFormat="1" applyFont="1" applyBorder="1" applyProtection="1">
      <protection locked="0"/>
    </xf>
    <xf numFmtId="39" fontId="24" fillId="0" borderId="24" xfId="0" applyNumberFormat="1" applyFont="1" applyBorder="1" applyProtection="1">
      <protection locked="0"/>
    </xf>
    <xf numFmtId="39" fontId="24" fillId="0" borderId="43" xfId="0" applyNumberFormat="1" applyFont="1" applyBorder="1" applyProtection="1">
      <protection locked="0"/>
    </xf>
    <xf numFmtId="0" fontId="15" fillId="0" borderId="2" xfId="0" applyFont="1" applyBorder="1" applyAlignment="1" applyProtection="1">
      <alignment horizontal="left"/>
      <protection locked="0"/>
    </xf>
    <xf numFmtId="0" fontId="15" fillId="0" borderId="0" xfId="0" applyFont="1" applyAlignment="1" applyProtection="1">
      <alignment horizontal="left"/>
      <protection locked="0"/>
    </xf>
    <xf numFmtId="0" fontId="15" fillId="0" borderId="19" xfId="0" applyFont="1" applyBorder="1" applyAlignment="1" applyProtection="1">
      <alignment horizontal="left"/>
      <protection locked="0"/>
    </xf>
    <xf numFmtId="0" fontId="15" fillId="0" borderId="20" xfId="28" applyFont="1" applyBorder="1" applyProtection="1">
      <protection locked="0"/>
    </xf>
    <xf numFmtId="0" fontId="15" fillId="0" borderId="39" xfId="28" applyFont="1" applyBorder="1" applyProtection="1">
      <protection locked="0"/>
    </xf>
    <xf numFmtId="0" fontId="15" fillId="0" borderId="22" xfId="0" applyFont="1" applyBorder="1" applyAlignment="1" applyProtection="1">
      <alignment horizontal="left"/>
      <protection locked="0"/>
    </xf>
    <xf numFmtId="0" fontId="15" fillId="0" borderId="39" xfId="0" applyFont="1" applyBorder="1" applyAlignment="1" applyProtection="1">
      <alignment horizontal="left"/>
      <protection locked="0"/>
    </xf>
    <xf numFmtId="0" fontId="15" fillId="0" borderId="25" xfId="0" applyFont="1" applyBorder="1" applyAlignment="1" applyProtection="1">
      <alignment horizontal="left"/>
      <protection locked="0"/>
    </xf>
    <xf numFmtId="0" fontId="15" fillId="0" borderId="26" xfId="0" applyFont="1" applyBorder="1" applyAlignment="1" applyProtection="1">
      <alignment horizontal="left"/>
      <protection locked="0"/>
    </xf>
    <xf numFmtId="0" fontId="64" fillId="0" borderId="48" xfId="0" applyFont="1" applyBorder="1" applyAlignment="1" applyProtection="1">
      <alignment horizontal="center" wrapText="1"/>
      <protection locked="0"/>
    </xf>
    <xf numFmtId="4" fontId="64" fillId="0" borderId="49" xfId="0" applyNumberFormat="1" applyFont="1" applyBorder="1" applyProtection="1">
      <protection locked="0"/>
    </xf>
    <xf numFmtId="0" fontId="64" fillId="0" borderId="50" xfId="0" applyFont="1" applyBorder="1" applyProtection="1">
      <protection locked="0"/>
    </xf>
    <xf numFmtId="4" fontId="64" fillId="0" borderId="50" xfId="0" applyNumberFormat="1" applyFont="1" applyBorder="1" applyProtection="1">
      <protection locked="0"/>
    </xf>
    <xf numFmtId="4" fontId="64" fillId="0" borderId="51" xfId="0" applyNumberFormat="1" applyFont="1" applyBorder="1" applyProtection="1">
      <protection locked="0"/>
    </xf>
    <xf numFmtId="0" fontId="72" fillId="0" borderId="0" xfId="0" applyFont="1" applyAlignment="1">
      <alignment horizontal="center"/>
    </xf>
    <xf numFmtId="0" fontId="70" fillId="0" borderId="52" xfId="0" applyFont="1" applyBorder="1" applyAlignment="1">
      <alignment horizontal="center"/>
    </xf>
    <xf numFmtId="0" fontId="72" fillId="0" borderId="28" xfId="0" applyFont="1" applyBorder="1" applyAlignment="1">
      <alignment horizontal="center"/>
    </xf>
    <xf numFmtId="0" fontId="40" fillId="0" borderId="53" xfId="0" applyFont="1" applyBorder="1"/>
    <xf numFmtId="0" fontId="71" fillId="0" borderId="19" xfId="0" applyFont="1" applyBorder="1"/>
    <xf numFmtId="0" fontId="72" fillId="0" borderId="25" xfId="0" applyFont="1" applyBorder="1" applyAlignment="1">
      <alignment horizontal="center"/>
    </xf>
    <xf numFmtId="0" fontId="71" fillId="0" borderId="52" xfId="0" applyFont="1" applyBorder="1"/>
    <xf numFmtId="0" fontId="72" fillId="0" borderId="53" xfId="0" applyFont="1" applyBorder="1" applyAlignment="1">
      <alignment horizontal="center"/>
    </xf>
    <xf numFmtId="0" fontId="72" fillId="0" borderId="19" xfId="0" applyFont="1" applyBorder="1" applyAlignment="1">
      <alignment horizontal="center"/>
    </xf>
    <xf numFmtId="0" fontId="72" fillId="0" borderId="20" xfId="0" applyFont="1" applyBorder="1" applyAlignment="1">
      <alignment horizontal="center"/>
    </xf>
    <xf numFmtId="0" fontId="72" fillId="0" borderId="22" xfId="0" applyFont="1" applyBorder="1" applyAlignment="1">
      <alignment horizontal="center"/>
    </xf>
    <xf numFmtId="0" fontId="72" fillId="0" borderId="26" xfId="0" applyFont="1" applyBorder="1" applyAlignment="1">
      <alignment horizontal="center"/>
    </xf>
    <xf numFmtId="0" fontId="72" fillId="0" borderId="52" xfId="0" applyFont="1" applyBorder="1" applyAlignment="1">
      <alignment horizontal="center"/>
    </xf>
    <xf numFmtId="0" fontId="58" fillId="0" borderId="0" xfId="0" applyFont="1" applyAlignment="1">
      <alignment vertical="top" wrapText="1"/>
    </xf>
    <xf numFmtId="0" fontId="50" fillId="0" borderId="1" xfId="49" applyFont="1" applyBorder="1" applyAlignment="1">
      <alignment horizontal="left"/>
    </xf>
    <xf numFmtId="0" fontId="74" fillId="0" borderId="0" xfId="35" applyFont="1"/>
    <xf numFmtId="0" fontId="40" fillId="0" borderId="1" xfId="49" applyFont="1" applyBorder="1"/>
    <xf numFmtId="0" fontId="50" fillId="0" borderId="1" xfId="49" applyFont="1" applyBorder="1"/>
    <xf numFmtId="0" fontId="14" fillId="0" borderId="0" xfId="49" quotePrefix="1"/>
    <xf numFmtId="0" fontId="49" fillId="12" borderId="1" xfId="35" applyFont="1" applyFill="1" applyBorder="1"/>
    <xf numFmtId="0" fontId="9" fillId="0" borderId="0" xfId="58"/>
    <xf numFmtId="0" fontId="45" fillId="0" borderId="0" xfId="58" applyFont="1"/>
    <xf numFmtId="0" fontId="45" fillId="0" borderId="0" xfId="58" applyFont="1" applyAlignment="1">
      <alignment horizontal="center"/>
    </xf>
    <xf numFmtId="39" fontId="16" fillId="2" borderId="1" xfId="28" applyNumberFormat="1" applyFont="1" applyFill="1" applyBorder="1" applyAlignment="1">
      <alignment horizontal="right"/>
    </xf>
    <xf numFmtId="39" fontId="16" fillId="14" borderId="2" xfId="28" applyNumberFormat="1" applyFont="1" applyFill="1" applyBorder="1" applyAlignment="1">
      <alignment horizontal="right"/>
    </xf>
    <xf numFmtId="0" fontId="75" fillId="0" borderId="54" xfId="58" applyFont="1" applyBorder="1" applyAlignment="1" applyProtection="1">
      <alignment horizontal="center"/>
      <protection locked="0"/>
    </xf>
    <xf numFmtId="0" fontId="16" fillId="0" borderId="10" xfId="53" applyFont="1" applyBorder="1" applyProtection="1">
      <protection locked="0"/>
    </xf>
    <xf numFmtId="0" fontId="16" fillId="0" borderId="17" xfId="53" applyFont="1" applyBorder="1" applyProtection="1">
      <protection locked="0"/>
    </xf>
    <xf numFmtId="0" fontId="59" fillId="0" borderId="0" xfId="53" applyFont="1" applyAlignment="1" applyProtection="1">
      <alignment vertical="top"/>
      <protection locked="0"/>
    </xf>
    <xf numFmtId="0" fontId="16" fillId="0" borderId="0" xfId="53" applyFont="1" applyProtection="1">
      <protection locked="0"/>
    </xf>
    <xf numFmtId="0" fontId="16" fillId="0" borderId="0" xfId="53" applyFont="1" applyAlignment="1" applyProtection="1">
      <alignment horizontal="center"/>
      <protection locked="0"/>
    </xf>
    <xf numFmtId="164" fontId="77" fillId="0" borderId="0" xfId="53" applyNumberFormat="1" applyFont="1" applyProtection="1">
      <protection locked="0"/>
    </xf>
    <xf numFmtId="39" fontId="15" fillId="0" borderId="18" xfId="0" applyNumberFormat="1" applyFont="1" applyBorder="1" applyProtection="1">
      <protection locked="0"/>
    </xf>
    <xf numFmtId="39" fontId="15" fillId="0" borderId="21" xfId="0" applyNumberFormat="1" applyFont="1" applyBorder="1" applyProtection="1">
      <protection locked="0"/>
    </xf>
    <xf numFmtId="39" fontId="15" fillId="0" borderId="24" xfId="0" applyNumberFormat="1" applyFont="1" applyBorder="1" applyProtection="1">
      <protection locked="0"/>
    </xf>
    <xf numFmtId="0" fontId="16" fillId="0" borderId="25" xfId="0" applyFont="1" applyBorder="1" applyAlignment="1" applyProtection="1">
      <alignment horizontal="left"/>
      <protection locked="0"/>
    </xf>
    <xf numFmtId="0" fontId="15" fillId="0" borderId="0" xfId="53" applyFont="1"/>
    <xf numFmtId="0" fontId="16" fillId="0" borderId="0" xfId="53" applyFont="1"/>
    <xf numFmtId="0" fontId="22" fillId="0" borderId="0" xfId="0" applyFont="1" applyAlignment="1">
      <alignment horizontal="center"/>
    </xf>
    <xf numFmtId="0" fontId="77" fillId="0" borderId="0" xfId="53" applyFont="1" applyProtection="1">
      <protection locked="0"/>
    </xf>
    <xf numFmtId="0" fontId="78" fillId="0" borderId="0" xfId="0" applyFont="1" applyAlignment="1" applyProtection="1">
      <alignment horizontal="center"/>
      <protection locked="0"/>
    </xf>
    <xf numFmtId="39" fontId="78" fillId="0" borderId="0" xfId="0" applyNumberFormat="1" applyFont="1" applyAlignment="1" applyProtection="1">
      <alignment horizontal="center"/>
      <protection locked="0"/>
    </xf>
    <xf numFmtId="0" fontId="57" fillId="0" borderId="0" xfId="53" applyFont="1" applyProtection="1">
      <protection locked="0"/>
    </xf>
    <xf numFmtId="39" fontId="16" fillId="0" borderId="1" xfId="0" applyNumberFormat="1" applyFont="1" applyBorder="1" applyAlignment="1" applyProtection="1">
      <alignment horizontal="right"/>
      <protection locked="0"/>
    </xf>
    <xf numFmtId="0" fontId="15" fillId="0" borderId="0" xfId="53" quotePrefix="1" applyFont="1" applyAlignment="1" applyProtection="1">
      <alignment horizontal="center"/>
      <protection locked="0"/>
    </xf>
    <xf numFmtId="39" fontId="16" fillId="0" borderId="0" xfId="53" applyNumberFormat="1" applyFont="1" applyProtection="1">
      <protection locked="0"/>
    </xf>
    <xf numFmtId="39" fontId="16" fillId="0" borderId="0" xfId="53" applyNumberFormat="1" applyFont="1" applyAlignment="1" applyProtection="1">
      <alignment horizontal="center"/>
      <protection locked="0"/>
    </xf>
    <xf numFmtId="0" fontId="15" fillId="0" borderId="0" xfId="53" applyFont="1" applyProtection="1">
      <protection locked="0"/>
    </xf>
    <xf numFmtId="0" fontId="15" fillId="0" borderId="0" xfId="53" quotePrefix="1" applyFont="1" applyAlignment="1" applyProtection="1">
      <alignment horizontal="center" vertical="top"/>
      <protection locked="0"/>
    </xf>
    <xf numFmtId="0" fontId="30" fillId="0" borderId="0" xfId="49" applyFont="1" applyAlignment="1" applyProtection="1">
      <alignment horizontal="justify" vertical="top" readingOrder="1"/>
      <protection locked="0"/>
    </xf>
    <xf numFmtId="0" fontId="16" fillId="0" borderId="0" xfId="53" applyFont="1" applyAlignment="1" applyProtection="1">
      <alignment vertical="top"/>
      <protection locked="0"/>
    </xf>
    <xf numFmtId="39" fontId="16" fillId="0" borderId="1" xfId="53" applyNumberFormat="1" applyFont="1" applyBorder="1" applyAlignment="1" applyProtection="1">
      <alignment horizontal="center"/>
      <protection locked="0"/>
    </xf>
    <xf numFmtId="39" fontId="16" fillId="0" borderId="0" xfId="53" quotePrefix="1" applyNumberFormat="1" applyFont="1" applyAlignment="1" applyProtection="1">
      <alignment horizontal="center"/>
      <protection locked="0"/>
    </xf>
    <xf numFmtId="39" fontId="16" fillId="0" borderId="1" xfId="53" applyNumberFormat="1" applyFont="1" applyBorder="1"/>
    <xf numFmtId="0" fontId="15" fillId="0" borderId="0" xfId="53" quotePrefix="1" applyFont="1" applyProtection="1">
      <protection locked="0"/>
    </xf>
    <xf numFmtId="39" fontId="16" fillId="0" borderId="1" xfId="53" applyNumberFormat="1" applyFont="1" applyBorder="1" applyProtection="1">
      <protection locked="0"/>
    </xf>
    <xf numFmtId="0" fontId="21" fillId="0" borderId="0" xfId="53" applyFont="1" applyProtection="1">
      <protection locked="0"/>
    </xf>
    <xf numFmtId="39" fontId="16" fillId="0" borderId="15" xfId="53" applyNumberFormat="1" applyFont="1" applyBorder="1"/>
    <xf numFmtId="39" fontId="15" fillId="0" borderId="43" xfId="0" applyNumberFormat="1" applyFont="1" applyBorder="1" applyProtection="1">
      <protection locked="0"/>
    </xf>
    <xf numFmtId="0" fontId="15" fillId="0" borderId="0" xfId="0" applyFont="1"/>
    <xf numFmtId="0" fontId="16" fillId="0" borderId="0" xfId="53" quotePrefix="1" applyFont="1" applyProtection="1">
      <protection locked="0"/>
    </xf>
    <xf numFmtId="0" fontId="22" fillId="0" borderId="0" xfId="53" applyFont="1" applyProtection="1">
      <protection locked="0"/>
    </xf>
    <xf numFmtId="0" fontId="15" fillId="0" borderId="0" xfId="53" applyFont="1" applyAlignment="1">
      <alignment horizontal="center"/>
    </xf>
    <xf numFmtId="0" fontId="16" fillId="0" borderId="0" xfId="0" applyFont="1" applyAlignment="1" applyProtection="1">
      <alignment wrapText="1"/>
      <protection locked="0"/>
    </xf>
    <xf numFmtId="39" fontId="16" fillId="0" borderId="0" xfId="53" applyNumberFormat="1" applyFont="1"/>
    <xf numFmtId="0" fontId="16" fillId="0" borderId="0" xfId="53" quotePrefix="1" applyFont="1" applyAlignment="1" applyProtection="1">
      <alignment horizontal="center"/>
      <protection locked="0"/>
    </xf>
    <xf numFmtId="3" fontId="16" fillId="0" borderId="0" xfId="53" applyNumberFormat="1" applyFont="1" applyProtection="1">
      <protection locked="0"/>
    </xf>
    <xf numFmtId="0" fontId="15" fillId="0" borderId="0" xfId="49" quotePrefix="1" applyFont="1" applyAlignment="1">
      <alignment horizontal="center"/>
    </xf>
    <xf numFmtId="0" fontId="16" fillId="0" borderId="0" xfId="0" applyFont="1" applyAlignment="1">
      <alignment horizontal="left"/>
    </xf>
    <xf numFmtId="39" fontId="15" fillId="0" borderId="18" xfId="0" applyNumberFormat="1" applyFont="1" applyBorder="1"/>
    <xf numFmtId="39" fontId="15" fillId="0" borderId="43" xfId="0" applyNumberFormat="1" applyFont="1" applyBorder="1"/>
    <xf numFmtId="39" fontId="15" fillId="0" borderId="21" xfId="0" applyNumberFormat="1" applyFont="1" applyBorder="1"/>
    <xf numFmtId="39" fontId="15" fillId="0" borderId="24" xfId="0" applyNumberFormat="1" applyFont="1" applyBorder="1"/>
    <xf numFmtId="0" fontId="22" fillId="0" borderId="0" xfId="49" applyFont="1" applyAlignment="1" applyProtection="1">
      <alignment horizontal="center"/>
      <protection locked="0"/>
    </xf>
    <xf numFmtId="0" fontId="42" fillId="0" borderId="0" xfId="53" applyFont="1" applyAlignment="1" applyProtection="1">
      <alignment horizontal="left"/>
      <protection locked="0"/>
    </xf>
    <xf numFmtId="0" fontId="81" fillId="0" borderId="0" xfId="0" applyFont="1" applyAlignment="1" applyProtection="1">
      <alignment horizontal="left" vertical="center" readingOrder="1"/>
      <protection locked="0"/>
    </xf>
    <xf numFmtId="0" fontId="15" fillId="0" borderId="0" xfId="53" quotePrefix="1" applyFont="1" applyAlignment="1" applyProtection="1">
      <alignment vertical="top"/>
      <protection locked="0"/>
    </xf>
    <xf numFmtId="3" fontId="16" fillId="0" borderId="1" xfId="53" applyNumberFormat="1" applyFont="1" applyBorder="1" applyProtection="1">
      <protection locked="0"/>
    </xf>
    <xf numFmtId="0" fontId="16" fillId="0" borderId="0" xfId="49" applyFont="1" applyAlignment="1">
      <alignment horizontal="left"/>
    </xf>
    <xf numFmtId="0" fontId="16" fillId="15" borderId="0" xfId="53" applyFont="1" applyFill="1" applyProtection="1">
      <protection locked="0"/>
    </xf>
    <xf numFmtId="0" fontId="19" fillId="0" borderId="0" xfId="53" applyFont="1" applyProtection="1">
      <protection locked="0"/>
    </xf>
    <xf numFmtId="0" fontId="19" fillId="0" borderId="0" xfId="53" applyFont="1" applyAlignment="1" applyProtection="1">
      <alignment horizontal="center"/>
      <protection locked="0"/>
    </xf>
    <xf numFmtId="3" fontId="16" fillId="0" borderId="10" xfId="53" applyNumberFormat="1" applyFont="1" applyBorder="1" applyProtection="1">
      <protection locked="0"/>
    </xf>
    <xf numFmtId="3" fontId="16" fillId="0" borderId="1" xfId="53" applyNumberFormat="1" applyFont="1" applyBorder="1"/>
    <xf numFmtId="3" fontId="16" fillId="0" borderId="15" xfId="53" applyNumberFormat="1" applyFont="1" applyBorder="1"/>
    <xf numFmtId="3" fontId="15" fillId="0" borderId="0" xfId="53" quotePrefix="1" applyNumberFormat="1" applyFont="1" applyAlignment="1" applyProtection="1">
      <alignment horizontal="center"/>
      <protection locked="0"/>
    </xf>
    <xf numFmtId="0" fontId="16" fillId="0" borderId="25" xfId="53" applyFont="1" applyBorder="1" applyProtection="1">
      <protection locked="0"/>
    </xf>
    <xf numFmtId="0" fontId="16" fillId="0" borderId="25" xfId="53" applyFont="1" applyBorder="1" applyAlignment="1" applyProtection="1">
      <alignment horizontal="center"/>
      <protection locked="0"/>
    </xf>
    <xf numFmtId="3" fontId="16" fillId="0" borderId="25" xfId="53" applyNumberFormat="1" applyFont="1" applyBorder="1" applyProtection="1">
      <protection locked="0"/>
    </xf>
    <xf numFmtId="0" fontId="16" fillId="0" borderId="1" xfId="53" applyFont="1" applyBorder="1" applyProtection="1">
      <protection locked="0"/>
    </xf>
    <xf numFmtId="0" fontId="16" fillId="0" borderId="2" xfId="53" applyFont="1" applyBorder="1" applyProtection="1">
      <protection locked="0"/>
    </xf>
    <xf numFmtId="3" fontId="16" fillId="0" borderId="2" xfId="53" applyNumberFormat="1" applyFont="1" applyBorder="1" applyProtection="1">
      <protection locked="0"/>
    </xf>
    <xf numFmtId="0" fontId="81" fillId="0" borderId="0" xfId="0" applyFont="1" applyAlignment="1">
      <alignment horizontal="center" vertical="center" readingOrder="1"/>
    </xf>
    <xf numFmtId="39" fontId="16" fillId="0" borderId="0" xfId="53" applyNumberFormat="1" applyFont="1" applyAlignment="1" applyProtection="1">
      <alignment horizontal="right"/>
      <protection locked="0"/>
    </xf>
    <xf numFmtId="0" fontId="16" fillId="0" borderId="0" xfId="49" applyFont="1" applyAlignment="1" applyProtection="1">
      <alignment horizontal="left"/>
      <protection locked="0"/>
    </xf>
    <xf numFmtId="39" fontId="15" fillId="0" borderId="18" xfId="49" applyNumberFormat="1" applyFont="1" applyBorder="1" applyProtection="1">
      <protection locked="0"/>
    </xf>
    <xf numFmtId="0" fontId="16" fillId="0" borderId="19" xfId="49" applyFont="1" applyBorder="1" applyAlignment="1" applyProtection="1">
      <alignment horizontal="left"/>
      <protection locked="0"/>
    </xf>
    <xf numFmtId="39" fontId="15" fillId="0" borderId="0" xfId="49" applyNumberFormat="1" applyFont="1" applyProtection="1">
      <protection locked="0"/>
    </xf>
    <xf numFmtId="39" fontId="15" fillId="0" borderId="43" xfId="49" applyNumberFormat="1" applyFont="1" applyBorder="1" applyProtection="1">
      <protection locked="0"/>
    </xf>
    <xf numFmtId="39" fontId="15" fillId="0" borderId="21" xfId="49" applyNumberFormat="1" applyFont="1" applyBorder="1" applyProtection="1">
      <protection locked="0"/>
    </xf>
    <xf numFmtId="39" fontId="15" fillId="0" borderId="24" xfId="49" applyNumberFormat="1" applyFont="1" applyBorder="1" applyProtection="1">
      <protection locked="0"/>
    </xf>
    <xf numFmtId="0" fontId="16" fillId="0" borderId="25" xfId="49" applyFont="1" applyBorder="1" applyAlignment="1" applyProtection="1">
      <alignment horizontal="left"/>
      <protection locked="0"/>
    </xf>
    <xf numFmtId="0" fontId="15" fillId="0" borderId="0" xfId="49" applyFont="1"/>
    <xf numFmtId="0" fontId="22" fillId="0" borderId="0" xfId="49" applyFont="1" applyAlignment="1">
      <alignment horizontal="center"/>
    </xf>
    <xf numFmtId="0" fontId="15" fillId="0" borderId="0" xfId="49" applyFont="1" applyProtection="1">
      <protection locked="0"/>
    </xf>
    <xf numFmtId="0" fontId="78" fillId="0" borderId="0" xfId="49" applyFont="1" applyAlignment="1" applyProtection="1">
      <alignment horizontal="center"/>
      <protection locked="0"/>
    </xf>
    <xf numFmtId="39" fontId="78" fillId="0" borderId="0" xfId="49" applyNumberFormat="1" applyFont="1" applyAlignment="1" applyProtection="1">
      <alignment horizontal="center"/>
      <protection locked="0"/>
    </xf>
    <xf numFmtId="0" fontId="16" fillId="0" borderId="0" xfId="49" applyFont="1" applyProtection="1">
      <protection locked="0"/>
    </xf>
    <xf numFmtId="0" fontId="15" fillId="0" borderId="0" xfId="53" applyFont="1" applyAlignment="1" applyProtection="1">
      <alignment horizontal="center"/>
      <protection locked="0"/>
    </xf>
    <xf numFmtId="39" fontId="16" fillId="0" borderId="15" xfId="53" applyNumberFormat="1" applyFont="1" applyBorder="1" applyAlignment="1">
      <alignment horizontal="center"/>
    </xf>
    <xf numFmtId="39" fontId="14" fillId="0" borderId="0" xfId="49" applyNumberFormat="1"/>
    <xf numFmtId="49" fontId="40" fillId="0" borderId="0" xfId="0" applyNumberFormat="1" applyFont="1" applyAlignment="1">
      <alignment horizontal="left"/>
    </xf>
    <xf numFmtId="49" fontId="14" fillId="0" borderId="0" xfId="0" applyNumberFormat="1" applyFont="1" applyAlignment="1">
      <alignment horizontal="left"/>
    </xf>
    <xf numFmtId="49" fontId="0" fillId="0" borderId="0" xfId="0" applyNumberFormat="1" applyAlignment="1">
      <alignment horizontal="left"/>
    </xf>
    <xf numFmtId="49" fontId="14" fillId="0" borderId="0" xfId="39" applyNumberFormat="1" applyFont="1" applyAlignment="1">
      <alignment horizontal="left"/>
    </xf>
    <xf numFmtId="0" fontId="14" fillId="0" borderId="0" xfId="0" applyFont="1"/>
    <xf numFmtId="49" fontId="0" fillId="0" borderId="0" xfId="39" applyNumberFormat="1" applyFont="1" applyAlignment="1">
      <alignment horizontal="left"/>
    </xf>
    <xf numFmtId="0" fontId="14" fillId="0" borderId="0" xfId="0" applyFont="1" applyProtection="1">
      <protection locked="0"/>
    </xf>
    <xf numFmtId="0" fontId="74" fillId="0" borderId="0" xfId="49" applyFont="1"/>
    <xf numFmtId="0" fontId="74" fillId="0" borderId="1" xfId="49" applyFont="1" applyBorder="1"/>
    <xf numFmtId="0" fontId="82" fillId="0" borderId="1" xfId="49" applyFont="1" applyBorder="1" applyAlignment="1">
      <alignment horizontal="left"/>
    </xf>
    <xf numFmtId="0" fontId="84" fillId="0" borderId="0" xfId="49" applyFont="1" applyAlignment="1">
      <alignment horizontal="left"/>
    </xf>
    <xf numFmtId="0" fontId="40" fillId="17" borderId="1" xfId="49" applyFont="1" applyFill="1" applyBorder="1"/>
    <xf numFmtId="0" fontId="40" fillId="18" borderId="1" xfId="49" applyFont="1" applyFill="1" applyBorder="1"/>
    <xf numFmtId="0" fontId="50" fillId="18" borderId="1" xfId="49" applyFont="1" applyFill="1" applyBorder="1"/>
    <xf numFmtId="0" fontId="85" fillId="19" borderId="0" xfId="49" applyFont="1" applyFill="1"/>
    <xf numFmtId="0" fontId="74" fillId="19" borderId="0" xfId="49" applyFont="1" applyFill="1"/>
    <xf numFmtId="0" fontId="85" fillId="13" borderId="0" xfId="49" applyFont="1" applyFill="1"/>
    <xf numFmtId="0" fontId="74" fillId="13" borderId="0" xfId="49" applyFont="1" applyFill="1"/>
    <xf numFmtId="0" fontId="63" fillId="0" borderId="0" xfId="53" applyFont="1" applyProtection="1">
      <protection locked="0"/>
    </xf>
    <xf numFmtId="0" fontId="87" fillId="0" borderId="0" xfId="0" applyFont="1" applyAlignment="1" applyProtection="1">
      <alignment horizontal="center"/>
      <protection locked="0"/>
    </xf>
    <xf numFmtId="0" fontId="87" fillId="0" borderId="0" xfId="0" applyFont="1" applyAlignment="1">
      <alignment horizontal="center"/>
    </xf>
    <xf numFmtId="0" fontId="88" fillId="0" borderId="0" xfId="53" applyFont="1"/>
    <xf numFmtId="0" fontId="88" fillId="0" borderId="0" xfId="53" applyFont="1" applyProtection="1">
      <protection locked="0"/>
    </xf>
    <xf numFmtId="0" fontId="16" fillId="0" borderId="0" xfId="0" applyFont="1" applyAlignment="1">
      <alignment horizontal="right"/>
    </xf>
    <xf numFmtId="0" fontId="16" fillId="0" borderId="0" xfId="0" applyFont="1" applyAlignment="1" applyProtection="1">
      <alignment horizontal="right"/>
      <protection locked="0"/>
    </xf>
    <xf numFmtId="39" fontId="16" fillId="0" borderId="13" xfId="53" applyNumberFormat="1" applyFont="1" applyBorder="1" applyAlignment="1" applyProtection="1">
      <alignment horizontal="right"/>
      <protection locked="0"/>
    </xf>
    <xf numFmtId="39" fontId="16" fillId="0" borderId="2" xfId="53" applyNumberFormat="1" applyFont="1" applyBorder="1" applyAlignment="1" applyProtection="1">
      <alignment horizontal="right"/>
      <protection locked="0"/>
    </xf>
    <xf numFmtId="39" fontId="21" fillId="0" borderId="0" xfId="53" applyNumberFormat="1" applyFont="1" applyAlignment="1" applyProtection="1">
      <alignment horizontal="left"/>
      <protection locked="0"/>
    </xf>
    <xf numFmtId="39" fontId="16" fillId="0" borderId="1" xfId="53" applyNumberFormat="1" applyFont="1" applyBorder="1" applyAlignment="1">
      <alignment horizontal="right"/>
    </xf>
    <xf numFmtId="0" fontId="22" fillId="20" borderId="0" xfId="0" applyFont="1" applyFill="1" applyAlignment="1" applyProtection="1">
      <alignment horizontal="left"/>
      <protection locked="0"/>
    </xf>
    <xf numFmtId="0" fontId="22" fillId="20" borderId="0" xfId="0" applyFont="1" applyFill="1" applyAlignment="1" applyProtection="1">
      <alignment horizontal="center"/>
      <protection locked="0"/>
    </xf>
    <xf numFmtId="0" fontId="16" fillId="20" borderId="0" xfId="53" applyFont="1" applyFill="1" applyProtection="1">
      <protection locked="0"/>
    </xf>
    <xf numFmtId="0" fontId="22" fillId="0" borderId="0" xfId="0" applyFont="1" applyAlignment="1" applyProtection="1">
      <alignment horizontal="left"/>
      <protection locked="0"/>
    </xf>
    <xf numFmtId="39" fontId="55" fillId="0" borderId="0" xfId="0" applyNumberFormat="1" applyFont="1" applyAlignment="1">
      <alignment horizontal="right"/>
    </xf>
    <xf numFmtId="39" fontId="16" fillId="0" borderId="0" xfId="0" applyNumberFormat="1" applyFont="1" applyAlignment="1">
      <alignment horizontal="center"/>
    </xf>
    <xf numFmtId="0" fontId="28" fillId="0" borderId="0" xfId="53" applyFont="1" applyAlignment="1">
      <alignment horizontal="left" vertical="top" wrapText="1"/>
    </xf>
    <xf numFmtId="0" fontId="16" fillId="0" borderId="0" xfId="49" quotePrefix="1" applyFont="1" applyAlignment="1">
      <alignment vertical="top"/>
    </xf>
    <xf numFmtId="0" fontId="16" fillId="0" borderId="0" xfId="49" applyFont="1" applyAlignment="1">
      <alignment vertical="center"/>
    </xf>
    <xf numFmtId="0" fontId="89" fillId="0" borderId="0" xfId="53" applyFont="1" applyAlignment="1">
      <alignment vertical="top"/>
    </xf>
    <xf numFmtId="0" fontId="32" fillId="0" borderId="0" xfId="0" applyFont="1" applyAlignment="1">
      <alignment horizontal="justify" vertical="top" wrapText="1" readingOrder="1"/>
    </xf>
    <xf numFmtId="0" fontId="48" fillId="0" borderId="16" xfId="0" applyFont="1" applyBorder="1" applyAlignment="1">
      <alignment horizontal="center"/>
    </xf>
    <xf numFmtId="0" fontId="48" fillId="0" borderId="9" xfId="0" applyFont="1" applyBorder="1" applyAlignment="1">
      <alignment horizontal="center"/>
    </xf>
    <xf numFmtId="0" fontId="59" fillId="0" borderId="0" xfId="53" applyFont="1" applyAlignment="1">
      <alignment vertical="top"/>
    </xf>
    <xf numFmtId="0" fontId="16" fillId="0" borderId="0" xfId="0" applyFont="1" applyAlignment="1">
      <alignment vertical="top" wrapText="1" readingOrder="1"/>
    </xf>
    <xf numFmtId="0" fontId="16" fillId="0" borderId="0" xfId="0" applyFont="1" applyAlignment="1">
      <alignment horizontal="justify" vertical="top" wrapText="1" readingOrder="1"/>
    </xf>
    <xf numFmtId="0" fontId="17" fillId="0" borderId="0" xfId="53" applyFont="1" applyAlignment="1">
      <alignment horizontal="left" vertical="top" wrapText="1"/>
    </xf>
    <xf numFmtId="0" fontId="28" fillId="0" borderId="0" xfId="53" applyFont="1" applyAlignment="1">
      <alignment horizontal="left"/>
    </xf>
    <xf numFmtId="0" fontId="28" fillId="0" borderId="0" xfId="53" applyFont="1" applyAlignment="1">
      <alignment vertical="center"/>
    </xf>
    <xf numFmtId="0" fontId="17" fillId="0" borderId="0" xfId="53" applyFont="1" applyAlignment="1">
      <alignment horizontal="center" vertical="top" wrapText="1"/>
    </xf>
    <xf numFmtId="0" fontId="28" fillId="0" borderId="0" xfId="53" applyFont="1" applyAlignment="1">
      <alignment horizontal="center" vertical="center"/>
    </xf>
    <xf numFmtId="0" fontId="17" fillId="0" borderId="0" xfId="53" applyFont="1" applyAlignment="1">
      <alignment horizontal="center" vertical="center" wrapText="1"/>
    </xf>
    <xf numFmtId="164" fontId="17" fillId="0" borderId="0" xfId="53" applyNumberFormat="1" applyFont="1" applyAlignment="1">
      <alignment horizontal="left" vertical="top"/>
    </xf>
    <xf numFmtId="0" fontId="32" fillId="0" borderId="0" xfId="0" applyFont="1" applyAlignment="1">
      <alignment wrapText="1" readingOrder="1"/>
    </xf>
    <xf numFmtId="0" fontId="62" fillId="0" borderId="0" xfId="53" applyFont="1"/>
    <xf numFmtId="164" fontId="17" fillId="0" borderId="0" xfId="53" applyNumberFormat="1" applyFont="1" applyAlignment="1">
      <alignment horizontal="center" vertical="top"/>
    </xf>
    <xf numFmtId="0" fontId="65" fillId="0" borderId="0" xfId="0" applyFont="1"/>
    <xf numFmtId="0" fontId="28" fillId="0" borderId="5" xfId="53" applyFont="1" applyBorder="1"/>
    <xf numFmtId="0" fontId="48" fillId="0" borderId="0" xfId="0" applyFont="1" applyAlignment="1">
      <alignment horizontal="center"/>
    </xf>
    <xf numFmtId="0" fontId="51" fillId="0" borderId="0" xfId="0" applyFont="1"/>
    <xf numFmtId="0" fontId="16" fillId="0" borderId="0" xfId="0" applyFont="1" applyAlignment="1">
      <alignment horizontal="left" wrapText="1"/>
    </xf>
    <xf numFmtId="0" fontId="14" fillId="0" borderId="9" xfId="53" applyBorder="1" applyAlignment="1">
      <alignment horizontal="center"/>
    </xf>
    <xf numFmtId="0" fontId="28" fillId="0" borderId="16" xfId="53" applyFont="1" applyBorder="1"/>
    <xf numFmtId="0" fontId="90" fillId="0" borderId="0" xfId="53" applyFont="1"/>
    <xf numFmtId="0" fontId="91" fillId="0" borderId="0" xfId="32" applyFont="1"/>
    <xf numFmtId="0" fontId="91" fillId="0" borderId="0" xfId="53" applyFont="1"/>
    <xf numFmtId="0" fontId="92" fillId="0" borderId="0" xfId="15" applyFont="1" applyFill="1" applyAlignment="1" applyProtection="1"/>
    <xf numFmtId="0" fontId="0" fillId="0" borderId="19" xfId="0" applyBorder="1"/>
    <xf numFmtId="49" fontId="17" fillId="0" borderId="0" xfId="53" applyNumberFormat="1" applyFont="1" applyAlignment="1">
      <alignment vertical="top" wrapText="1"/>
    </xf>
    <xf numFmtId="0" fontId="45" fillId="0" borderId="0" xfId="25" applyFont="1"/>
    <xf numFmtId="0" fontId="37" fillId="0" borderId="0" xfId="25"/>
    <xf numFmtId="0" fontId="37" fillId="0" borderId="8" xfId="25" applyBorder="1"/>
    <xf numFmtId="0" fontId="8" fillId="0" borderId="0" xfId="25" applyFont="1"/>
    <xf numFmtId="0" fontId="8" fillId="21" borderId="0" xfId="25" applyFont="1" applyFill="1"/>
    <xf numFmtId="0" fontId="93" fillId="22" borderId="0" xfId="25" applyFont="1" applyFill="1"/>
    <xf numFmtId="0" fontId="37" fillId="0" borderId="8" xfId="25" applyBorder="1" applyAlignment="1">
      <alignment horizontal="center"/>
    </xf>
    <xf numFmtId="0" fontId="37" fillId="5" borderId="0" xfId="25" applyFill="1"/>
    <xf numFmtId="0" fontId="37" fillId="0" borderId="27" xfId="25" applyBorder="1"/>
    <xf numFmtId="0" fontId="37" fillId="0" borderId="6" xfId="25" applyBorder="1"/>
    <xf numFmtId="0" fontId="14" fillId="22" borderId="0" xfId="49" applyFill="1"/>
    <xf numFmtId="0" fontId="37" fillId="0" borderId="0" xfId="25" applyAlignment="1">
      <alignment vertical="center"/>
    </xf>
    <xf numFmtId="0" fontId="37" fillId="0" borderId="8" xfId="25" applyBorder="1" applyAlignment="1">
      <alignment horizontal="center" vertical="center"/>
    </xf>
    <xf numFmtId="0" fontId="37" fillId="0" borderId="12" xfId="25" applyBorder="1"/>
    <xf numFmtId="0" fontId="37" fillId="0" borderId="14" xfId="25" applyBorder="1" applyAlignment="1">
      <alignment vertical="center"/>
    </xf>
    <xf numFmtId="0" fontId="37" fillId="0" borderId="7" xfId="25" applyBorder="1"/>
    <xf numFmtId="0" fontId="93" fillId="0" borderId="0" xfId="25" applyFont="1"/>
    <xf numFmtId="0" fontId="37" fillId="21" borderId="0" xfId="25" applyFill="1"/>
    <xf numFmtId="0" fontId="74" fillId="0" borderId="0" xfId="25" applyFont="1"/>
    <xf numFmtId="39" fontId="15" fillId="0" borderId="42" xfId="0" applyNumberFormat="1" applyFont="1" applyBorder="1" applyProtection="1">
      <protection locked="0"/>
    </xf>
    <xf numFmtId="39" fontId="15" fillId="0" borderId="44" xfId="0" applyNumberFormat="1" applyFont="1" applyBorder="1" applyProtection="1">
      <protection locked="0"/>
    </xf>
    <xf numFmtId="0" fontId="16" fillId="0" borderId="59" xfId="0" applyFont="1" applyBorder="1" applyProtection="1">
      <protection locked="0"/>
    </xf>
    <xf numFmtId="0" fontId="68" fillId="0" borderId="0" xfId="0" applyFont="1" applyAlignment="1" applyProtection="1">
      <alignment horizontal="center"/>
      <protection locked="0"/>
    </xf>
    <xf numFmtId="0" fontId="22" fillId="0" borderId="0" xfId="0" applyFont="1" applyProtection="1">
      <protection locked="0"/>
    </xf>
    <xf numFmtId="0" fontId="22" fillId="0" borderId="0" xfId="0" applyFont="1"/>
    <xf numFmtId="0" fontId="42" fillId="0" borderId="0" xfId="53" applyFont="1" applyProtection="1">
      <protection locked="0"/>
    </xf>
    <xf numFmtId="43" fontId="16" fillId="0" borderId="0" xfId="1" applyFont="1" applyFill="1" applyBorder="1" applyAlignment="1" applyProtection="1">
      <alignment horizontal="right"/>
      <protection locked="0"/>
    </xf>
    <xf numFmtId="43" fontId="21" fillId="0" borderId="15" xfId="1" applyFont="1" applyFill="1" applyBorder="1" applyAlignment="1" applyProtection="1">
      <alignment horizontal="right"/>
    </xf>
    <xf numFmtId="0" fontId="85" fillId="22" borderId="0" xfId="49" applyFont="1" applyFill="1"/>
    <xf numFmtId="0" fontId="74" fillId="22" borderId="0" xfId="49" applyFont="1" applyFill="1"/>
    <xf numFmtId="0" fontId="85" fillId="0" borderId="0" xfId="49" applyFont="1"/>
    <xf numFmtId="0" fontId="74" fillId="25" borderId="0" xfId="0" applyFont="1" applyFill="1"/>
    <xf numFmtId="0" fontId="74" fillId="25" borderId="0" xfId="49" applyFont="1" applyFill="1"/>
    <xf numFmtId="0" fontId="94" fillId="0" borderId="0" xfId="0" applyFont="1"/>
    <xf numFmtId="0" fontId="74" fillId="26" borderId="0" xfId="49" applyFont="1" applyFill="1"/>
    <xf numFmtId="0" fontId="74" fillId="0" borderId="0" xfId="26" applyFont="1"/>
    <xf numFmtId="0" fontId="86" fillId="0" borderId="0" xfId="49" applyFont="1"/>
    <xf numFmtId="0" fontId="74" fillId="0" borderId="0" xfId="26" applyFont="1" applyAlignment="1">
      <alignment horizontal="left"/>
    </xf>
    <xf numFmtId="0" fontId="74" fillId="19" borderId="0" xfId="49" applyFont="1" applyFill="1" applyAlignment="1">
      <alignment horizontal="left"/>
    </xf>
    <xf numFmtId="0" fontId="74" fillId="0" borderId="0" xfId="49" applyFont="1" applyAlignment="1">
      <alignment horizontal="left"/>
    </xf>
    <xf numFmtId="0" fontId="74" fillId="13" borderId="0" xfId="49" applyFont="1" applyFill="1" applyAlignment="1">
      <alignment horizontal="left"/>
    </xf>
    <xf numFmtId="0" fontId="74" fillId="22" borderId="0" xfId="49" applyFont="1" applyFill="1" applyAlignment="1">
      <alignment horizontal="left"/>
    </xf>
    <xf numFmtId="39" fontId="16" fillId="0" borderId="50" xfId="53" applyNumberFormat="1" applyFont="1" applyBorder="1" applyProtection="1">
      <protection locked="0"/>
    </xf>
    <xf numFmtId="39" fontId="16" fillId="0" borderId="63" xfId="53" applyNumberFormat="1" applyFont="1" applyBorder="1" applyProtection="1">
      <protection locked="0"/>
    </xf>
    <xf numFmtId="39" fontId="16" fillId="0" borderId="45" xfId="53" applyNumberFormat="1" applyFont="1" applyBorder="1" applyProtection="1">
      <protection locked="0"/>
    </xf>
    <xf numFmtId="0" fontId="16" fillId="0" borderId="45" xfId="53" applyFont="1" applyBorder="1" applyProtection="1">
      <protection locked="0"/>
    </xf>
    <xf numFmtId="0" fontId="16" fillId="0" borderId="46" xfId="53" applyFont="1" applyBorder="1" applyProtection="1">
      <protection locked="0"/>
    </xf>
    <xf numFmtId="39" fontId="16" fillId="0" borderId="37" xfId="53" applyNumberFormat="1" applyFont="1" applyBorder="1" applyProtection="1">
      <protection locked="0"/>
    </xf>
    <xf numFmtId="39" fontId="16" fillId="0" borderId="2" xfId="53" applyNumberFormat="1" applyFont="1" applyBorder="1" applyProtection="1">
      <protection locked="0"/>
    </xf>
    <xf numFmtId="39" fontId="16" fillId="0" borderId="39" xfId="53" applyNumberFormat="1" applyFont="1" applyBorder="1" applyProtection="1">
      <protection locked="0"/>
    </xf>
    <xf numFmtId="3" fontId="16" fillId="0" borderId="39" xfId="53" applyNumberFormat="1" applyFont="1" applyBorder="1" applyProtection="1">
      <protection locked="0"/>
    </xf>
    <xf numFmtId="39" fontId="16" fillId="0" borderId="39" xfId="53" applyNumberFormat="1" applyFont="1" applyBorder="1" applyAlignment="1" applyProtection="1">
      <alignment horizontal="center"/>
      <protection locked="0"/>
    </xf>
    <xf numFmtId="39" fontId="16" fillId="0" borderId="41" xfId="53" applyNumberFormat="1" applyFont="1" applyBorder="1" applyAlignment="1" applyProtection="1">
      <alignment horizontal="center"/>
      <protection locked="0"/>
    </xf>
    <xf numFmtId="39" fontId="19" fillId="0" borderId="45" xfId="53" applyNumberFormat="1" applyFont="1" applyBorder="1" applyAlignment="1" applyProtection="1">
      <alignment horizontal="center"/>
      <protection locked="0"/>
    </xf>
    <xf numFmtId="39" fontId="16" fillId="0" borderId="46" xfId="53" applyNumberFormat="1" applyFont="1" applyBorder="1" applyProtection="1">
      <protection locked="0"/>
    </xf>
    <xf numFmtId="0" fontId="16" fillId="0" borderId="40" xfId="53" applyFont="1" applyBorder="1" applyProtection="1">
      <protection locked="0"/>
    </xf>
    <xf numFmtId="39" fontId="16" fillId="0" borderId="29" xfId="53" applyNumberFormat="1" applyFont="1" applyBorder="1" applyProtection="1">
      <protection locked="0"/>
    </xf>
    <xf numFmtId="0" fontId="16" fillId="0" borderId="2" xfId="49" applyFont="1" applyBorder="1" applyAlignment="1" applyProtection="1">
      <alignment horizontal="left"/>
      <protection locked="0"/>
    </xf>
    <xf numFmtId="0" fontId="21" fillId="0" borderId="25" xfId="53" applyFont="1" applyBorder="1" applyProtection="1">
      <protection locked="0"/>
    </xf>
    <xf numFmtId="0" fontId="16" fillId="0" borderId="58" xfId="0" quotePrefix="1" applyFont="1" applyBorder="1" applyAlignment="1" applyProtection="1">
      <alignment horizontal="left"/>
      <protection locked="0"/>
    </xf>
    <xf numFmtId="0" fontId="16" fillId="0" borderId="24" xfId="0" quotePrefix="1" applyFont="1" applyBorder="1" applyAlignment="1" applyProtection="1">
      <alignment horizontal="left"/>
      <protection locked="0"/>
    </xf>
    <xf numFmtId="0" fontId="14" fillId="23" borderId="52" xfId="49" applyFill="1" applyBorder="1"/>
    <xf numFmtId="0" fontId="14" fillId="23" borderId="20" xfId="49" applyFill="1" applyBorder="1"/>
    <xf numFmtId="0" fontId="15" fillId="23" borderId="22" xfId="53" applyFont="1" applyFill="1" applyBorder="1" applyProtection="1">
      <protection locked="0"/>
    </xf>
    <xf numFmtId="0" fontId="15" fillId="23" borderId="55" xfId="53" applyFont="1" applyFill="1" applyBorder="1" applyProtection="1">
      <protection locked="0"/>
    </xf>
    <xf numFmtId="0" fontId="15" fillId="23" borderId="46" xfId="53" quotePrefix="1" applyFont="1" applyFill="1" applyBorder="1" applyAlignment="1" applyProtection="1">
      <alignment horizontal="center"/>
      <protection locked="0"/>
    </xf>
    <xf numFmtId="0" fontId="15" fillId="23" borderId="0" xfId="53" quotePrefix="1" applyFont="1" applyFill="1" applyAlignment="1" applyProtection="1">
      <alignment horizontal="center"/>
      <protection locked="0"/>
    </xf>
    <xf numFmtId="0" fontId="15" fillId="23" borderId="28" xfId="53" quotePrefix="1" applyFont="1" applyFill="1" applyBorder="1" applyAlignment="1" applyProtection="1">
      <alignment horizontal="center"/>
      <protection locked="0"/>
    </xf>
    <xf numFmtId="0" fontId="15" fillId="23" borderId="22" xfId="53" quotePrefix="1" applyFont="1" applyFill="1" applyBorder="1" applyAlignment="1" applyProtection="1">
      <alignment horizontal="center"/>
      <protection locked="0"/>
    </xf>
    <xf numFmtId="0" fontId="15" fillId="23" borderId="52" xfId="53" applyFont="1" applyFill="1" applyBorder="1" applyAlignment="1">
      <alignment horizontal="center"/>
    </xf>
    <xf numFmtId="3" fontId="15" fillId="23" borderId="52" xfId="53" applyNumberFormat="1" applyFont="1" applyFill="1" applyBorder="1" applyAlignment="1">
      <alignment horizontal="center"/>
    </xf>
    <xf numFmtId="0" fontId="15" fillId="23" borderId="28" xfId="53" quotePrefix="1" applyFont="1" applyFill="1" applyBorder="1" applyAlignment="1">
      <alignment horizontal="center"/>
    </xf>
    <xf numFmtId="3" fontId="15" fillId="23" borderId="28" xfId="53" quotePrefix="1" applyNumberFormat="1" applyFont="1" applyFill="1" applyBorder="1" applyAlignment="1">
      <alignment horizontal="center"/>
    </xf>
    <xf numFmtId="39" fontId="16" fillId="0" borderId="51" xfId="53" applyNumberFormat="1" applyFont="1" applyBorder="1" applyProtection="1">
      <protection locked="0"/>
    </xf>
    <xf numFmtId="0" fontId="85" fillId="25" borderId="0" xfId="49" applyFont="1" applyFill="1"/>
    <xf numFmtId="0" fontId="74" fillId="25" borderId="0" xfId="49" quotePrefix="1" applyFont="1" applyFill="1" applyAlignment="1">
      <alignment horizontal="left"/>
    </xf>
    <xf numFmtId="0" fontId="74" fillId="25" borderId="0" xfId="49" quotePrefix="1" applyFont="1" applyFill="1"/>
    <xf numFmtId="0" fontId="74" fillId="25" borderId="0" xfId="49" applyFont="1" applyFill="1" applyAlignment="1">
      <alignment horizontal="left"/>
    </xf>
    <xf numFmtId="0" fontId="94" fillId="25" borderId="0" xfId="0" applyFont="1" applyFill="1"/>
    <xf numFmtId="43" fontId="83" fillId="0" borderId="0" xfId="1" applyFont="1" applyFill="1"/>
    <xf numFmtId="43" fontId="83" fillId="0" borderId="1" xfId="1" applyFont="1" applyFill="1" applyBorder="1"/>
    <xf numFmtId="43" fontId="83" fillId="25" borderId="0" xfId="1" applyFont="1" applyFill="1"/>
    <xf numFmtId="43" fontId="83" fillId="0" borderId="0" xfId="1" applyFont="1"/>
    <xf numFmtId="0" fontId="17" fillId="0" borderId="0" xfId="49" applyFont="1" applyAlignment="1" applyProtection="1">
      <alignment wrapText="1"/>
      <protection locked="0"/>
    </xf>
    <xf numFmtId="165" fontId="32" fillId="0" borderId="0" xfId="0" quotePrefix="1" applyNumberFormat="1" applyFont="1"/>
    <xf numFmtId="0" fontId="32" fillId="0" borderId="0" xfId="0" applyFont="1" applyAlignment="1">
      <alignment horizontal="left" readingOrder="1"/>
    </xf>
    <xf numFmtId="0" fontId="28" fillId="0" borderId="0" xfId="53" quotePrefix="1" applyFont="1" applyAlignment="1">
      <alignment vertical="top"/>
    </xf>
    <xf numFmtId="0" fontId="29" fillId="0" borderId="0" xfId="0" applyFont="1" applyAlignment="1">
      <alignment horizontal="left" readingOrder="1"/>
    </xf>
    <xf numFmtId="0" fontId="28" fillId="0" borderId="0" xfId="53" quotePrefix="1" applyFont="1"/>
    <xf numFmtId="0" fontId="28" fillId="0" borderId="0" xfId="0" applyFont="1" applyAlignment="1">
      <alignment horizontal="left" vertical="top"/>
    </xf>
    <xf numFmtId="0" fontId="28" fillId="0" borderId="0" xfId="0" applyFont="1" applyAlignment="1">
      <alignment horizontal="justify" wrapText="1"/>
    </xf>
    <xf numFmtId="0" fontId="28" fillId="0" borderId="0" xfId="0" applyFont="1"/>
    <xf numFmtId="0" fontId="17" fillId="0" borderId="0" xfId="53" applyFont="1"/>
    <xf numFmtId="0" fontId="28" fillId="0" borderId="0" xfId="53" applyFont="1" applyAlignment="1">
      <alignment horizontal="justify"/>
    </xf>
    <xf numFmtId="0" fontId="28" fillId="0" borderId="21" xfId="53" applyFont="1" applyBorder="1" applyAlignment="1">
      <alignment horizontal="center" vertical="center"/>
    </xf>
    <xf numFmtId="0" fontId="28" fillId="0" borderId="21" xfId="53" applyFont="1" applyBorder="1"/>
    <xf numFmtId="0" fontId="48" fillId="0" borderId="1" xfId="49" applyFont="1" applyBorder="1"/>
    <xf numFmtId="0" fontId="49" fillId="16" borderId="1" xfId="49" applyFont="1" applyFill="1" applyBorder="1"/>
    <xf numFmtId="0" fontId="14" fillId="0" borderId="0" xfId="49" applyAlignment="1">
      <alignment horizontal="left"/>
    </xf>
    <xf numFmtId="0" fontId="51" fillId="0" borderId="0" xfId="49" applyFont="1"/>
    <xf numFmtId="0" fontId="49" fillId="0" borderId="0" xfId="49" applyFont="1"/>
    <xf numFmtId="2" fontId="52" fillId="0" borderId="0" xfId="39" applyNumberFormat="1" applyFont="1" applyProtection="1">
      <protection locked="0"/>
    </xf>
    <xf numFmtId="0" fontId="52" fillId="0" borderId="0" xfId="49" applyFont="1" applyAlignment="1">
      <alignment horizontal="left"/>
    </xf>
    <xf numFmtId="2" fontId="52" fillId="0" borderId="0" xfId="39" applyNumberFormat="1" applyFont="1" applyProtection="1"/>
    <xf numFmtId="43" fontId="52" fillId="0" borderId="0" xfId="39" applyFont="1" applyAlignment="1" applyProtection="1">
      <alignment horizontal="right"/>
    </xf>
    <xf numFmtId="0" fontId="14" fillId="0" borderId="0" xfId="0" applyFont="1" applyAlignment="1">
      <alignment horizontal="left"/>
    </xf>
    <xf numFmtId="0" fontId="64" fillId="0" borderId="8" xfId="0" quotePrefix="1" applyFont="1" applyBorder="1" applyProtection="1">
      <protection locked="0"/>
    </xf>
    <xf numFmtId="0" fontId="76" fillId="0" borderId="54" xfId="0" applyFont="1" applyBorder="1" applyProtection="1">
      <protection locked="0"/>
    </xf>
    <xf numFmtId="0" fontId="76" fillId="10" borderId="54" xfId="0" applyFont="1" applyFill="1" applyBorder="1" applyProtection="1">
      <protection locked="0"/>
    </xf>
    <xf numFmtId="49" fontId="76" fillId="10" borderId="54" xfId="0" applyNumberFormat="1" applyFont="1" applyFill="1" applyBorder="1" applyProtection="1">
      <protection locked="0"/>
    </xf>
    <xf numFmtId="3" fontId="76" fillId="11" borderId="54" xfId="0" applyNumberFormat="1" applyFont="1" applyFill="1" applyBorder="1" applyProtection="1">
      <protection locked="0"/>
    </xf>
    <xf numFmtId="49" fontId="76" fillId="10" borderId="54" xfId="0" applyNumberFormat="1" applyFont="1" applyFill="1" applyBorder="1" applyAlignment="1" applyProtection="1">
      <alignment vertical="top"/>
      <protection locked="0"/>
    </xf>
    <xf numFmtId="49" fontId="76" fillId="10" borderId="54" xfId="0" applyNumberFormat="1" applyFont="1" applyFill="1" applyBorder="1" applyAlignment="1" applyProtection="1">
      <alignment vertical="top" wrapText="1"/>
      <protection locked="0"/>
    </xf>
    <xf numFmtId="39" fontId="16" fillId="0" borderId="10" xfId="53" applyNumberFormat="1" applyFont="1" applyBorder="1" applyProtection="1">
      <protection locked="0"/>
    </xf>
    <xf numFmtId="0" fontId="16" fillId="0" borderId="10" xfId="53" applyFont="1" applyBorder="1" applyAlignment="1" applyProtection="1">
      <alignment horizontal="center"/>
      <protection locked="0"/>
    </xf>
    <xf numFmtId="0" fontId="16" fillId="0" borderId="11" xfId="53" applyFont="1" applyBorder="1" applyProtection="1">
      <protection locked="0"/>
    </xf>
    <xf numFmtId="39" fontId="16" fillId="0" borderId="17" xfId="53" applyNumberFormat="1" applyFont="1" applyBorder="1" applyProtection="1">
      <protection locked="0"/>
    </xf>
    <xf numFmtId="49" fontId="76" fillId="10" borderId="54" xfId="0" applyNumberFormat="1" applyFont="1" applyFill="1" applyBorder="1" applyAlignment="1" applyProtection="1">
      <alignment horizontal="left" indent="1"/>
      <protection locked="0"/>
    </xf>
    <xf numFmtId="43" fontId="83" fillId="19" borderId="0" xfId="1" applyFont="1" applyFill="1"/>
    <xf numFmtId="0" fontId="74" fillId="27" borderId="2" xfId="49" quotePrefix="1" applyFont="1" applyFill="1" applyBorder="1" applyAlignment="1">
      <alignment horizontal="left"/>
    </xf>
    <xf numFmtId="0" fontId="15" fillId="23" borderId="53" xfId="53" quotePrefix="1" applyFont="1" applyFill="1" applyBorder="1" applyAlignment="1">
      <alignment horizontal="center"/>
    </xf>
    <xf numFmtId="43" fontId="83" fillId="22" borderId="0" xfId="1" applyFont="1" applyFill="1"/>
    <xf numFmtId="43" fontId="83" fillId="13" borderId="0" xfId="1" applyFont="1" applyFill="1"/>
    <xf numFmtId="43" fontId="83" fillId="0" borderId="1" xfId="1" applyFont="1" applyBorder="1"/>
    <xf numFmtId="0" fontId="74" fillId="27" borderId="8" xfId="49" quotePrefix="1" applyFont="1" applyFill="1" applyBorder="1"/>
    <xf numFmtId="0" fontId="40" fillId="17" borderId="0" xfId="49" applyFont="1" applyFill="1" applyAlignment="1">
      <alignment horizontal="left"/>
    </xf>
    <xf numFmtId="39" fontId="16" fillId="0" borderId="1" xfId="49" applyNumberFormat="1" applyFont="1" applyBorder="1" applyAlignment="1" applyProtection="1">
      <alignment horizontal="right"/>
      <protection locked="0"/>
    </xf>
    <xf numFmtId="0" fontId="40" fillId="17" borderId="0" xfId="49" applyFont="1" applyFill="1"/>
    <xf numFmtId="0" fontId="16" fillId="0" borderId="37" xfId="0" applyFont="1" applyBorder="1" applyAlignment="1" applyProtection="1">
      <alignment horizontal="left"/>
      <protection locked="0"/>
    </xf>
    <xf numFmtId="39" fontId="15" fillId="0" borderId="58" xfId="0" applyNumberFormat="1" applyFont="1" applyBorder="1" applyProtection="1">
      <protection locked="0"/>
    </xf>
    <xf numFmtId="0" fontId="21" fillId="0" borderId="0" xfId="53" applyFont="1"/>
    <xf numFmtId="0" fontId="20" fillId="0" borderId="0" xfId="49" applyFont="1" applyAlignment="1" applyProtection="1">
      <alignment wrapText="1"/>
      <protection locked="0"/>
    </xf>
    <xf numFmtId="0" fontId="16" fillId="0" borderId="0" xfId="49" applyFont="1" applyAlignment="1" applyProtection="1">
      <alignment wrapText="1"/>
      <protection locked="0"/>
    </xf>
    <xf numFmtId="0" fontId="96" fillId="0" borderId="0" xfId="0" applyFont="1" applyProtection="1">
      <protection locked="0"/>
    </xf>
    <xf numFmtId="0" fontId="16" fillId="0" borderId="37" xfId="53" applyFont="1" applyBorder="1" applyProtection="1">
      <protection locked="0"/>
    </xf>
    <xf numFmtId="0" fontId="15" fillId="23" borderId="66" xfId="0" applyFont="1" applyFill="1" applyBorder="1" applyAlignment="1" applyProtection="1">
      <alignment horizontal="center"/>
      <protection locked="0"/>
    </xf>
    <xf numFmtId="0" fontId="15" fillId="23" borderId="67" xfId="0" applyFont="1" applyFill="1" applyBorder="1" applyAlignment="1" applyProtection="1">
      <alignment horizontal="center"/>
      <protection locked="0"/>
    </xf>
    <xf numFmtId="39" fontId="15" fillId="23" borderId="67" xfId="53" applyNumberFormat="1" applyFont="1" applyFill="1" applyBorder="1" applyAlignment="1" applyProtection="1">
      <alignment horizontal="center"/>
      <protection locked="0"/>
    </xf>
    <xf numFmtId="39" fontId="15" fillId="23" borderId="68" xfId="53" applyNumberFormat="1" applyFont="1" applyFill="1" applyBorder="1" applyAlignment="1" applyProtection="1">
      <alignment horizontal="center"/>
      <protection locked="0"/>
    </xf>
    <xf numFmtId="43" fontId="16" fillId="0" borderId="8" xfId="1" applyFont="1" applyBorder="1" applyProtection="1">
      <protection locked="0"/>
    </xf>
    <xf numFmtId="43" fontId="16" fillId="0" borderId="4" xfId="1" applyFont="1" applyBorder="1" applyProtection="1">
      <protection locked="0"/>
    </xf>
    <xf numFmtId="43" fontId="16" fillId="0" borderId="7" xfId="1" applyFont="1" applyBorder="1" applyProtection="1">
      <protection locked="0"/>
    </xf>
    <xf numFmtId="43" fontId="16" fillId="0" borderId="7" xfId="1" applyFont="1" applyFill="1" applyBorder="1" applyProtection="1">
      <protection locked="0"/>
    </xf>
    <xf numFmtId="43" fontId="16" fillId="0" borderId="8" xfId="1" applyFont="1" applyFill="1" applyBorder="1" applyProtection="1">
      <protection locked="0"/>
    </xf>
    <xf numFmtId="43" fontId="16" fillId="0" borderId="50" xfId="1" applyFont="1" applyBorder="1" applyProtection="1">
      <protection locked="0"/>
    </xf>
    <xf numFmtId="43" fontId="16" fillId="0" borderId="64" xfId="1" applyFont="1" applyBorder="1" applyProtection="1">
      <protection locked="0"/>
    </xf>
    <xf numFmtId="43" fontId="16" fillId="0" borderId="69" xfId="1" applyFont="1" applyBorder="1" applyProtection="1">
      <protection locked="0"/>
    </xf>
    <xf numFmtId="43" fontId="16" fillId="0" borderId="69" xfId="1" applyFont="1" applyFill="1" applyBorder="1" applyProtection="1">
      <protection locked="0"/>
    </xf>
    <xf numFmtId="0" fontId="16" fillId="0" borderId="43" xfId="53" applyFont="1" applyBorder="1" applyProtection="1">
      <protection locked="0"/>
    </xf>
    <xf numFmtId="0" fontId="16" fillId="0" borderId="43" xfId="0" quotePrefix="1" applyFont="1" applyBorder="1" applyAlignment="1" applyProtection="1">
      <alignment horizontal="left"/>
      <protection locked="0"/>
    </xf>
    <xf numFmtId="43" fontId="16" fillId="0" borderId="45" xfId="1" applyFont="1" applyFill="1" applyBorder="1" applyProtection="1"/>
    <xf numFmtId="43" fontId="16" fillId="0" borderId="46" xfId="1" applyFont="1" applyFill="1" applyBorder="1" applyProtection="1"/>
    <xf numFmtId="0" fontId="15" fillId="28" borderId="71" xfId="0" applyFont="1" applyFill="1" applyBorder="1" applyAlignment="1" applyProtection="1">
      <alignment horizontal="center" wrapText="1"/>
      <protection locked="0"/>
    </xf>
    <xf numFmtId="0" fontId="15" fillId="22" borderId="71" xfId="0" applyFont="1" applyFill="1" applyBorder="1" applyAlignment="1" applyProtection="1">
      <alignment horizontal="center" wrapText="1"/>
      <protection locked="0"/>
    </xf>
    <xf numFmtId="0" fontId="15" fillId="22" borderId="72" xfId="0" applyFont="1" applyFill="1" applyBorder="1" applyAlignment="1">
      <alignment horizontal="center" vertical="center" wrapText="1"/>
    </xf>
    <xf numFmtId="43" fontId="16" fillId="0" borderId="7" xfId="1" applyFont="1" applyBorder="1" applyAlignment="1" applyProtection="1">
      <alignment horizontal="center"/>
      <protection locked="0"/>
    </xf>
    <xf numFmtId="43" fontId="16" fillId="0" borderId="27" xfId="1" applyFont="1" applyBorder="1" applyProtection="1">
      <protection locked="0"/>
    </xf>
    <xf numFmtId="43" fontId="16" fillId="0" borderId="27" xfId="1" applyFont="1" applyBorder="1" applyAlignment="1" applyProtection="1">
      <alignment horizontal="center"/>
      <protection locked="0"/>
    </xf>
    <xf numFmtId="43" fontId="16" fillId="0" borderId="69" xfId="1" applyFont="1" applyBorder="1" applyAlignment="1" applyProtection="1">
      <alignment horizontal="center"/>
      <protection locked="0"/>
    </xf>
    <xf numFmtId="0" fontId="15" fillId="28" borderId="72" xfId="0" applyFont="1" applyFill="1" applyBorder="1" applyAlignment="1">
      <alignment horizontal="center" vertical="center" wrapText="1"/>
    </xf>
    <xf numFmtId="0" fontId="16" fillId="0" borderId="39" xfId="53" applyFont="1" applyBorder="1" applyProtection="1">
      <protection locked="0"/>
    </xf>
    <xf numFmtId="0" fontId="42" fillId="0" borderId="39" xfId="53" applyFont="1" applyBorder="1" applyProtection="1">
      <protection locked="0"/>
    </xf>
    <xf numFmtId="0" fontId="16" fillId="0" borderId="41" xfId="53" applyFont="1" applyBorder="1" applyProtection="1">
      <protection locked="0"/>
    </xf>
    <xf numFmtId="0" fontId="42" fillId="0" borderId="45" xfId="53" applyFont="1" applyBorder="1" applyProtection="1">
      <protection locked="0"/>
    </xf>
    <xf numFmtId="0" fontId="74" fillId="28" borderId="0" xfId="0" applyFont="1" applyFill="1"/>
    <xf numFmtId="43" fontId="83" fillId="28" borderId="0" xfId="1" applyFont="1" applyFill="1"/>
    <xf numFmtId="43" fontId="74" fillId="28" borderId="0" xfId="1" applyFont="1" applyFill="1"/>
    <xf numFmtId="0" fontId="74" fillId="28" borderId="0" xfId="49" applyFont="1" applyFill="1"/>
    <xf numFmtId="43" fontId="74" fillId="0" borderId="0" xfId="1" applyFont="1"/>
    <xf numFmtId="49" fontId="74" fillId="0" borderId="0" xfId="49" applyNumberFormat="1" applyFont="1" applyAlignment="1">
      <alignment horizontal="right"/>
    </xf>
    <xf numFmtId="0" fontId="74" fillId="29" borderId="0" xfId="0" applyFont="1" applyFill="1"/>
    <xf numFmtId="43" fontId="83" fillId="29" borderId="0" xfId="1" applyFont="1" applyFill="1"/>
    <xf numFmtId="43" fontId="74" fillId="29" borderId="0" xfId="1" applyFont="1" applyFill="1"/>
    <xf numFmtId="0" fontId="74" fillId="29" borderId="0" xfId="49" applyFont="1" applyFill="1"/>
    <xf numFmtId="0" fontId="15" fillId="30" borderId="0" xfId="53" applyFont="1" applyFill="1" applyAlignment="1">
      <alignment horizontal="center" wrapText="1"/>
    </xf>
    <xf numFmtId="0" fontId="16" fillId="0" borderId="0" xfId="53" applyFont="1" applyAlignment="1">
      <alignment horizontal="center"/>
    </xf>
    <xf numFmtId="0" fontId="16" fillId="6" borderId="0" xfId="53" applyFont="1" applyFill="1"/>
    <xf numFmtId="0" fontId="15" fillId="0" borderId="0" xfId="0" applyFont="1" applyAlignment="1" applyProtection="1">
      <alignment horizontal="center" wrapText="1"/>
      <protection locked="0"/>
    </xf>
    <xf numFmtId="0" fontId="15" fillId="0" borderId="0" xfId="0" applyFont="1" applyAlignment="1">
      <alignment horizontal="center" vertical="center" wrapText="1"/>
    </xf>
    <xf numFmtId="49" fontId="74" fillId="27" borderId="49" xfId="49" quotePrefix="1" applyNumberFormat="1" applyFont="1" applyFill="1" applyBorder="1" applyAlignment="1">
      <alignment horizontal="left"/>
    </xf>
    <xf numFmtId="39" fontId="16" fillId="0" borderId="74" xfId="53" applyNumberFormat="1" applyFont="1" applyBorder="1" applyProtection="1">
      <protection locked="0"/>
    </xf>
    <xf numFmtId="43" fontId="16" fillId="0" borderId="0" xfId="53" applyNumberFormat="1" applyFont="1" applyProtection="1">
      <protection locked="0"/>
    </xf>
    <xf numFmtId="39" fontId="16" fillId="0" borderId="1" xfId="49" applyNumberFormat="1" applyFont="1" applyBorder="1" applyAlignment="1" applyProtection="1">
      <alignment horizontal="center"/>
      <protection locked="0"/>
    </xf>
    <xf numFmtId="0" fontId="16" fillId="0" borderId="8" xfId="35" applyFont="1" applyBorder="1" applyAlignment="1" applyProtection="1">
      <alignment vertical="top"/>
      <protection locked="0"/>
    </xf>
    <xf numFmtId="0" fontId="16" fillId="0" borderId="0" xfId="35" applyFont="1" applyAlignment="1">
      <alignment vertical="top"/>
    </xf>
    <xf numFmtId="0" fontId="28" fillId="0" borderId="0" xfId="35" applyFont="1" applyAlignment="1">
      <alignment vertical="top" wrapText="1"/>
    </xf>
    <xf numFmtId="0" fontId="45" fillId="31" borderId="75" xfId="0" applyFont="1" applyFill="1" applyBorder="1"/>
    <xf numFmtId="0" fontId="40" fillId="0" borderId="1" xfId="0" applyFont="1" applyBorder="1"/>
    <xf numFmtId="0" fontId="45" fillId="0" borderId="0" xfId="81" applyFont="1"/>
    <xf numFmtId="43" fontId="16" fillId="0" borderId="4" xfId="1" applyFont="1" applyFill="1" applyBorder="1" applyProtection="1">
      <protection locked="0"/>
    </xf>
    <xf numFmtId="39" fontId="16" fillId="0" borderId="6" xfId="53" applyNumberFormat="1" applyFont="1" applyBorder="1" applyProtection="1">
      <protection locked="0"/>
    </xf>
    <xf numFmtId="39" fontId="16" fillId="0" borderId="8" xfId="53" applyNumberFormat="1" applyFont="1" applyBorder="1" applyProtection="1">
      <protection locked="0"/>
    </xf>
    <xf numFmtId="39" fontId="16" fillId="0" borderId="49" xfId="53" applyNumberFormat="1" applyFont="1" applyBorder="1" applyProtection="1">
      <protection locked="0"/>
    </xf>
    <xf numFmtId="39" fontId="16" fillId="0" borderId="3" xfId="53" applyNumberFormat="1" applyFont="1" applyBorder="1" applyProtection="1">
      <protection locked="0"/>
    </xf>
    <xf numFmtId="39" fontId="16" fillId="0" borderId="70" xfId="53" applyNumberFormat="1" applyFont="1" applyBorder="1" applyProtection="1">
      <protection locked="0"/>
    </xf>
    <xf numFmtId="39" fontId="16" fillId="0" borderId="73" xfId="53" applyNumberFormat="1" applyFont="1" applyBorder="1" applyProtection="1">
      <protection locked="0"/>
    </xf>
    <xf numFmtId="0" fontId="5" fillId="0" borderId="0" xfId="81"/>
    <xf numFmtId="0" fontId="45" fillId="0" borderId="0" xfId="81" applyFont="1" applyAlignment="1">
      <alignment horizontal="left"/>
    </xf>
    <xf numFmtId="0" fontId="4" fillId="0" borderId="0" xfId="81" applyFont="1"/>
    <xf numFmtId="0" fontId="16" fillId="0" borderId="52" xfId="0" applyFont="1" applyBorder="1" applyAlignment="1" applyProtection="1">
      <alignment horizontal="left"/>
      <protection locked="0"/>
    </xf>
    <xf numFmtId="0" fontId="16" fillId="0" borderId="45" xfId="0" applyFont="1" applyBorder="1" applyAlignment="1" applyProtection="1">
      <alignment horizontal="left"/>
      <protection locked="0"/>
    </xf>
    <xf numFmtId="0" fontId="16" fillId="0" borderId="28" xfId="0" applyFont="1" applyBorder="1" applyAlignment="1" applyProtection="1">
      <alignment horizontal="left"/>
      <protection locked="0"/>
    </xf>
    <xf numFmtId="0" fontId="16" fillId="0" borderId="53" xfId="0" applyFont="1" applyBorder="1" applyAlignment="1" applyProtection="1">
      <alignment horizontal="left"/>
      <protection locked="0"/>
    </xf>
    <xf numFmtId="0" fontId="99" fillId="0" borderId="36" xfId="49" applyFont="1" applyBorder="1" applyProtection="1">
      <protection locked="0"/>
    </xf>
    <xf numFmtId="0" fontId="16" fillId="0" borderId="61"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16" fillId="0" borderId="47" xfId="0" applyFont="1" applyBorder="1" applyAlignment="1" applyProtection="1">
      <alignment horizontal="left"/>
      <protection locked="0"/>
    </xf>
    <xf numFmtId="49" fontId="16" fillId="0" borderId="0" xfId="0" applyNumberFormat="1" applyFont="1" applyAlignment="1">
      <alignment horizontal="right"/>
    </xf>
    <xf numFmtId="166" fontId="16" fillId="0" borderId="0" xfId="0" quotePrefix="1" applyNumberFormat="1" applyFont="1" applyAlignment="1">
      <alignment horizontal="right" wrapText="1"/>
    </xf>
    <xf numFmtId="0" fontId="26" fillId="0" borderId="0" xfId="15" applyBorder="1" applyAlignment="1" applyProtection="1">
      <alignment horizontal="right"/>
    </xf>
    <xf numFmtId="0" fontId="16" fillId="0" borderId="45" xfId="53" applyFont="1" applyBorder="1" applyAlignment="1" applyProtection="1">
      <alignment horizontal="center"/>
      <protection locked="0"/>
    </xf>
    <xf numFmtId="0" fontId="16" fillId="0" borderId="46" xfId="53" applyFont="1" applyBorder="1" applyAlignment="1" applyProtection="1">
      <alignment horizontal="center"/>
      <protection locked="0"/>
    </xf>
    <xf numFmtId="39" fontId="16" fillId="0" borderId="41" xfId="53" applyNumberFormat="1" applyFont="1" applyBorder="1"/>
    <xf numFmtId="39" fontId="16" fillId="0" borderId="39" xfId="53" applyNumberFormat="1" applyFont="1" applyBorder="1"/>
    <xf numFmtId="39" fontId="16" fillId="0" borderId="38" xfId="53" applyNumberFormat="1" applyFont="1" applyBorder="1"/>
    <xf numFmtId="43" fontId="16" fillId="0" borderId="0" xfId="28" applyNumberFormat="1" applyFont="1" applyAlignment="1">
      <alignment horizontal="center"/>
    </xf>
    <xf numFmtId="49" fontId="76" fillId="10" borderId="54" xfId="0" applyNumberFormat="1" applyFont="1" applyFill="1" applyBorder="1" applyAlignment="1" applyProtection="1">
      <alignment horizontal="left" indent="3"/>
      <protection locked="0"/>
    </xf>
    <xf numFmtId="49" fontId="76" fillId="10" borderId="54" xfId="0" applyNumberFormat="1" applyFont="1" applyFill="1" applyBorder="1" applyAlignment="1" applyProtection="1">
      <alignment horizontal="left" indent="2"/>
      <protection locked="0"/>
    </xf>
    <xf numFmtId="49" fontId="76" fillId="10" borderId="54" xfId="0" applyNumberFormat="1" applyFont="1" applyFill="1" applyBorder="1" applyAlignment="1" applyProtection="1">
      <alignment horizontal="left" indent="4"/>
      <protection locked="0"/>
    </xf>
    <xf numFmtId="0" fontId="75" fillId="0" borderId="54" xfId="58" applyFont="1" applyBorder="1" applyAlignment="1" applyProtection="1">
      <alignment horizontal="center" wrapText="1"/>
      <protection locked="0"/>
    </xf>
    <xf numFmtId="0" fontId="75" fillId="0" borderId="54" xfId="0" applyFont="1" applyBorder="1" applyAlignment="1" applyProtection="1">
      <alignment wrapText="1"/>
      <protection locked="0"/>
    </xf>
    <xf numFmtId="43" fontId="0" fillId="0" borderId="0" xfId="1" applyFont="1" applyAlignment="1">
      <alignment horizontal="center" vertical="center"/>
    </xf>
    <xf numFmtId="43" fontId="100" fillId="32" borderId="76" xfId="1" applyFont="1" applyFill="1" applyBorder="1" applyAlignment="1" applyProtection="1">
      <alignment horizontal="center" vertical="center" wrapText="1"/>
      <protection locked="0"/>
    </xf>
    <xf numFmtId="43" fontId="100" fillId="32" borderId="77" xfId="1" applyFont="1" applyFill="1" applyBorder="1" applyAlignment="1" applyProtection="1">
      <alignment horizontal="center" vertical="center" wrapText="1"/>
      <protection locked="0"/>
    </xf>
    <xf numFmtId="43" fontId="100" fillId="33" borderId="76" xfId="1" applyFont="1" applyFill="1" applyBorder="1" applyAlignment="1" applyProtection="1">
      <alignment horizontal="center" vertical="center" wrapText="1"/>
      <protection locked="0"/>
    </xf>
    <xf numFmtId="43" fontId="100" fillId="33" borderId="77" xfId="1" applyFont="1" applyFill="1" applyBorder="1" applyAlignment="1" applyProtection="1">
      <alignment horizontal="center" vertical="center" wrapText="1"/>
      <protection locked="0"/>
    </xf>
    <xf numFmtId="43" fontId="100" fillId="13" borderId="76" xfId="1" applyFont="1" applyFill="1" applyBorder="1" applyAlignment="1" applyProtection="1">
      <alignment horizontal="center" vertical="center" wrapText="1"/>
      <protection locked="0"/>
    </xf>
    <xf numFmtId="43" fontId="100" fillId="13" borderId="77" xfId="1" applyFont="1" applyFill="1" applyBorder="1" applyAlignment="1" applyProtection="1">
      <alignment horizontal="center" vertical="center" wrapText="1"/>
      <protection locked="0"/>
    </xf>
    <xf numFmtId="43" fontId="100" fillId="17" borderId="76" xfId="1" applyFont="1" applyFill="1" applyBorder="1" applyAlignment="1" applyProtection="1">
      <alignment horizontal="center" vertical="center" wrapText="1"/>
      <protection locked="0"/>
    </xf>
    <xf numFmtId="43" fontId="100" fillId="17" borderId="77" xfId="1" applyFont="1" applyFill="1" applyBorder="1" applyAlignment="1" applyProtection="1">
      <alignment horizontal="center" vertical="center" wrapText="1"/>
      <protection locked="0"/>
    </xf>
    <xf numFmtId="43" fontId="100" fillId="22" borderId="76" xfId="1" applyFont="1" applyFill="1" applyBorder="1" applyAlignment="1" applyProtection="1">
      <alignment horizontal="center" vertical="center" wrapText="1"/>
      <protection locked="0"/>
    </xf>
    <xf numFmtId="43" fontId="100" fillId="22" borderId="77" xfId="1" applyFont="1" applyFill="1" applyBorder="1" applyAlignment="1" applyProtection="1">
      <alignment horizontal="center" vertical="center" wrapText="1"/>
      <protection locked="0"/>
    </xf>
    <xf numFmtId="43" fontId="0" fillId="0" borderId="0" xfId="1" applyFont="1"/>
    <xf numFmtId="43" fontId="0" fillId="3" borderId="0" xfId="1" applyFont="1" applyFill="1"/>
    <xf numFmtId="43" fontId="0" fillId="33" borderId="0" xfId="1" applyFont="1" applyFill="1"/>
    <xf numFmtId="43" fontId="100" fillId="5" borderId="76" xfId="1" applyFont="1" applyFill="1" applyBorder="1" applyAlignment="1" applyProtection="1">
      <alignment horizontal="center" vertical="center" wrapText="1"/>
      <protection locked="0"/>
    </xf>
    <xf numFmtId="43" fontId="100" fillId="5" borderId="77" xfId="1" applyFont="1" applyFill="1" applyBorder="1" applyAlignment="1" applyProtection="1">
      <alignment horizontal="center" vertical="center" wrapText="1"/>
      <protection locked="0"/>
    </xf>
    <xf numFmtId="43" fontId="100" fillId="28" borderId="76" xfId="1" applyFont="1" applyFill="1" applyBorder="1" applyAlignment="1" applyProtection="1">
      <alignment horizontal="center" vertical="center" wrapText="1"/>
      <protection locked="0"/>
    </xf>
    <xf numFmtId="43" fontId="100" fillId="28" borderId="77" xfId="1" applyFont="1" applyFill="1" applyBorder="1" applyAlignment="1" applyProtection="1">
      <alignment horizontal="center" vertical="center" wrapText="1"/>
      <protection locked="0"/>
    </xf>
    <xf numFmtId="43" fontId="100" fillId="34" borderId="76" xfId="1" applyFont="1" applyFill="1" applyBorder="1" applyAlignment="1" applyProtection="1">
      <alignment horizontal="center" vertical="center" wrapText="1"/>
      <protection locked="0"/>
    </xf>
    <xf numFmtId="43" fontId="100" fillId="34" borderId="77" xfId="1" applyFont="1" applyFill="1" applyBorder="1" applyAlignment="1" applyProtection="1">
      <alignment horizontal="center" vertical="center" wrapText="1"/>
      <protection locked="0"/>
    </xf>
    <xf numFmtId="43" fontId="100" fillId="35" borderId="76" xfId="1" applyFont="1" applyFill="1" applyBorder="1" applyAlignment="1" applyProtection="1">
      <alignment horizontal="center" vertical="center" wrapText="1"/>
      <protection locked="0"/>
    </xf>
    <xf numFmtId="43" fontId="100" fillId="35" borderId="77" xfId="1" applyFont="1" applyFill="1" applyBorder="1" applyAlignment="1" applyProtection="1">
      <alignment horizontal="center" vertical="center" wrapText="1"/>
      <protection locked="0"/>
    </xf>
    <xf numFmtId="43" fontId="0" fillId="0" borderId="0" xfId="1" applyFont="1" applyFill="1"/>
    <xf numFmtId="43" fontId="0" fillId="0" borderId="0" xfId="1" applyFont="1" applyFill="1" applyBorder="1"/>
    <xf numFmtId="43" fontId="0" fillId="0" borderId="22" xfId="1" applyFont="1" applyFill="1" applyBorder="1"/>
    <xf numFmtId="43" fontId="0" fillId="0" borderId="21" xfId="1" applyFont="1" applyFill="1" applyBorder="1"/>
    <xf numFmtId="43" fontId="100" fillId="36" borderId="76" xfId="1" applyFont="1" applyFill="1" applyBorder="1" applyAlignment="1" applyProtection="1">
      <alignment horizontal="center" vertical="center" wrapText="1"/>
      <protection locked="0"/>
    </xf>
    <xf numFmtId="43" fontId="100" fillId="36" borderId="77" xfId="1" applyFont="1" applyFill="1" applyBorder="1" applyAlignment="1" applyProtection="1">
      <alignment horizontal="center" vertical="center" wrapText="1"/>
      <protection locked="0"/>
    </xf>
    <xf numFmtId="43" fontId="100" fillId="37" borderId="76" xfId="1" applyFont="1" applyFill="1" applyBorder="1" applyAlignment="1" applyProtection="1">
      <alignment horizontal="center" vertical="center" wrapText="1"/>
      <protection locked="0"/>
    </xf>
    <xf numFmtId="43" fontId="100" fillId="37" borderId="77" xfId="1" applyFont="1" applyFill="1" applyBorder="1" applyAlignment="1" applyProtection="1">
      <alignment horizontal="center" vertical="center" wrapText="1"/>
      <protection locked="0"/>
    </xf>
    <xf numFmtId="49" fontId="0" fillId="37" borderId="0" xfId="0" applyNumberFormat="1" applyFill="1" applyAlignment="1">
      <alignment horizontal="left"/>
    </xf>
    <xf numFmtId="43" fontId="16" fillId="37" borderId="0" xfId="28" applyNumberFormat="1" applyFont="1" applyFill="1" applyAlignment="1">
      <alignment horizontal="right"/>
    </xf>
    <xf numFmtId="43" fontId="16" fillId="37" borderId="0" xfId="28" applyNumberFormat="1" applyFont="1" applyFill="1"/>
    <xf numFmtId="49" fontId="0" fillId="37" borderId="0" xfId="0" quotePrefix="1" applyNumberFormat="1" applyFill="1" applyAlignment="1">
      <alignment horizontal="left"/>
    </xf>
    <xf numFmtId="43" fontId="100" fillId="41" borderId="76" xfId="1" applyFont="1" applyFill="1" applyBorder="1" applyAlignment="1" applyProtection="1">
      <alignment horizontal="center" vertical="center" wrapText="1"/>
      <protection locked="0"/>
    </xf>
    <xf numFmtId="43" fontId="100" fillId="41" borderId="77" xfId="1" applyFont="1" applyFill="1" applyBorder="1" applyAlignment="1" applyProtection="1">
      <alignment horizontal="center" vertical="center" wrapText="1"/>
      <protection locked="0"/>
    </xf>
    <xf numFmtId="43" fontId="100" fillId="32" borderId="78" xfId="1" applyFont="1" applyFill="1" applyBorder="1" applyAlignment="1" applyProtection="1">
      <alignment horizontal="center" vertical="center" wrapText="1"/>
      <protection locked="0"/>
    </xf>
    <xf numFmtId="43" fontId="84" fillId="32" borderId="30" xfId="1" applyFont="1" applyFill="1" applyBorder="1"/>
    <xf numFmtId="43" fontId="84" fillId="32" borderId="32" xfId="1" applyFont="1" applyFill="1" applyBorder="1"/>
    <xf numFmtId="43" fontId="40" fillId="33" borderId="30" xfId="1" applyFont="1" applyFill="1" applyBorder="1" applyAlignment="1">
      <alignment horizontal="center" vertical="center"/>
    </xf>
    <xf numFmtId="43" fontId="40" fillId="33" borderId="31" xfId="1" applyFont="1" applyFill="1" applyBorder="1" applyAlignment="1">
      <alignment horizontal="center" vertical="center"/>
    </xf>
    <xf numFmtId="43" fontId="100" fillId="33" borderId="78" xfId="1" applyFont="1" applyFill="1" applyBorder="1" applyAlignment="1" applyProtection="1">
      <alignment horizontal="center" vertical="center" wrapText="1"/>
      <protection locked="0"/>
    </xf>
    <xf numFmtId="43" fontId="100" fillId="13" borderId="78" xfId="1" applyFont="1" applyFill="1" applyBorder="1" applyAlignment="1" applyProtection="1">
      <alignment horizontal="center" vertical="center" wrapText="1"/>
      <protection locked="0"/>
    </xf>
    <xf numFmtId="43" fontId="100" fillId="17" borderId="79" xfId="1" applyFont="1" applyFill="1" applyBorder="1" applyAlignment="1" applyProtection="1">
      <alignment horizontal="center" vertical="center" wrapText="1"/>
      <protection locked="0"/>
    </xf>
    <xf numFmtId="43" fontId="100" fillId="28" borderId="79" xfId="1" applyFont="1" applyFill="1" applyBorder="1" applyAlignment="1" applyProtection="1">
      <alignment horizontal="center" vertical="center" wrapText="1"/>
      <protection locked="0"/>
    </xf>
    <xf numFmtId="43" fontId="0" fillId="0" borderId="31" xfId="1" applyFont="1" applyFill="1" applyBorder="1"/>
    <xf numFmtId="43" fontId="0" fillId="0" borderId="32" xfId="1" applyFont="1" applyFill="1" applyBorder="1"/>
    <xf numFmtId="43" fontId="100" fillId="34" borderId="79" xfId="1" applyFont="1" applyFill="1" applyBorder="1" applyAlignment="1" applyProtection="1">
      <alignment horizontal="center" vertical="center" wrapText="1"/>
      <protection locked="0"/>
    </xf>
    <xf numFmtId="43" fontId="84" fillId="34" borderId="32" xfId="1" applyFont="1" applyFill="1" applyBorder="1" applyAlignment="1">
      <alignment wrapText="1"/>
    </xf>
    <xf numFmtId="43" fontId="100" fillId="5" borderId="79" xfId="1" applyFont="1" applyFill="1" applyBorder="1" applyAlignment="1" applyProtection="1">
      <alignment horizontal="center" vertical="center" wrapText="1"/>
      <protection locked="0"/>
    </xf>
    <xf numFmtId="43" fontId="0" fillId="0" borderId="19" xfId="1" applyFont="1" applyFill="1" applyBorder="1"/>
    <xf numFmtId="43" fontId="0" fillId="0" borderId="20" xfId="1" applyFont="1" applyFill="1" applyBorder="1"/>
    <xf numFmtId="43" fontId="100" fillId="41" borderId="79" xfId="1" applyFont="1" applyFill="1" applyBorder="1" applyAlignment="1" applyProtection="1">
      <alignment horizontal="center" vertical="center" wrapText="1"/>
      <protection locked="0"/>
    </xf>
    <xf numFmtId="2" fontId="0" fillId="32" borderId="71" xfId="0" applyNumberFormat="1" applyFill="1" applyBorder="1"/>
    <xf numFmtId="2" fontId="0" fillId="0" borderId="31" xfId="0" applyNumberFormat="1" applyBorder="1"/>
    <xf numFmtId="2" fontId="0" fillId="0" borderId="32" xfId="0" applyNumberFormat="1" applyBorder="1"/>
    <xf numFmtId="2" fontId="0" fillId="33" borderId="71" xfId="0" applyNumberFormat="1" applyFill="1" applyBorder="1"/>
    <xf numFmtId="2" fontId="0" fillId="13" borderId="71" xfId="0" applyNumberFormat="1" applyFill="1" applyBorder="1"/>
    <xf numFmtId="2" fontId="0" fillId="0" borderId="71" xfId="0" pivotButton="1" applyNumberFormat="1" applyBorder="1"/>
    <xf numFmtId="2" fontId="0" fillId="0" borderId="30" xfId="0" applyNumberFormat="1" applyBorder="1"/>
    <xf numFmtId="2" fontId="0" fillId="0" borderId="19" xfId="0" applyNumberFormat="1" applyBorder="1"/>
    <xf numFmtId="2" fontId="0" fillId="0" borderId="20" xfId="0" applyNumberFormat="1" applyBorder="1"/>
    <xf numFmtId="2" fontId="0" fillId="32" borderId="28" xfId="0" applyNumberFormat="1" applyFill="1" applyBorder="1"/>
    <xf numFmtId="2" fontId="0" fillId="0" borderId="22" xfId="0" applyNumberFormat="1" applyBorder="1"/>
    <xf numFmtId="2" fontId="0" fillId="33" borderId="28" xfId="0" applyNumberFormat="1" applyFill="1" applyBorder="1"/>
    <xf numFmtId="2" fontId="0" fillId="13" borderId="52" xfId="0" applyNumberFormat="1" applyFill="1" applyBorder="1"/>
    <xf numFmtId="2" fontId="0" fillId="0" borderId="0" xfId="0" applyNumberFormat="1"/>
    <xf numFmtId="2" fontId="0" fillId="0" borderId="18" xfId="0" applyNumberFormat="1" applyBorder="1"/>
    <xf numFmtId="2" fontId="0" fillId="0" borderId="28" xfId="0" applyNumberFormat="1" applyBorder="1"/>
    <xf numFmtId="2" fontId="0" fillId="13" borderId="28" xfId="0" applyNumberFormat="1" applyFill="1" applyBorder="1"/>
    <xf numFmtId="2" fontId="0" fillId="0" borderId="21" xfId="0" applyNumberFormat="1" applyBorder="1"/>
    <xf numFmtId="2" fontId="0" fillId="32" borderId="32" xfId="0" applyNumberFormat="1" applyFill="1" applyBorder="1"/>
    <xf numFmtId="2" fontId="0" fillId="32" borderId="31" xfId="0" applyNumberFormat="1" applyFill="1" applyBorder="1"/>
    <xf numFmtId="2" fontId="0" fillId="33" borderId="32" xfId="0" applyNumberFormat="1" applyFill="1" applyBorder="1"/>
    <xf numFmtId="2" fontId="0" fillId="33" borderId="31" xfId="0" applyNumberFormat="1" applyFill="1" applyBorder="1"/>
    <xf numFmtId="2" fontId="0" fillId="13" borderId="30" xfId="0" applyNumberFormat="1" applyFill="1" applyBorder="1"/>
    <xf numFmtId="2" fontId="0" fillId="13" borderId="32" xfId="0" applyNumberFormat="1" applyFill="1" applyBorder="1"/>
    <xf numFmtId="2" fontId="0" fillId="13" borderId="31" xfId="0" applyNumberFormat="1" applyFill="1" applyBorder="1"/>
    <xf numFmtId="2" fontId="0" fillId="0" borderId="52" xfId="0" applyNumberFormat="1" applyBorder="1"/>
    <xf numFmtId="2" fontId="0" fillId="0" borderId="53" xfId="0" applyNumberFormat="1" applyBorder="1"/>
    <xf numFmtId="2" fontId="0" fillId="33" borderId="30" xfId="0" applyNumberFormat="1" applyFill="1" applyBorder="1"/>
    <xf numFmtId="2" fontId="0" fillId="0" borderId="26" xfId="0" applyNumberFormat="1" applyBorder="1"/>
    <xf numFmtId="2" fontId="0" fillId="0" borderId="24" xfId="0" applyNumberFormat="1" applyBorder="1"/>
    <xf numFmtId="2" fontId="0" fillId="0" borderId="25" xfId="0" applyNumberFormat="1" applyBorder="1"/>
    <xf numFmtId="43" fontId="40" fillId="13" borderId="30" xfId="1" applyFont="1" applyFill="1" applyBorder="1" applyAlignment="1">
      <alignment horizontal="center" vertical="center"/>
    </xf>
    <xf numFmtId="43" fontId="40" fillId="13" borderId="31" xfId="1" applyFont="1" applyFill="1" applyBorder="1" applyAlignment="1">
      <alignment horizontal="center" vertical="center"/>
    </xf>
    <xf numFmtId="43" fontId="40" fillId="17" borderId="30" xfId="1" applyFont="1" applyFill="1" applyBorder="1" applyAlignment="1">
      <alignment horizontal="center" vertical="center"/>
    </xf>
    <xf numFmtId="43" fontId="40" fillId="17" borderId="32" xfId="1" applyFont="1" applyFill="1" applyBorder="1" applyAlignment="1">
      <alignment horizontal="center" vertical="center"/>
    </xf>
    <xf numFmtId="43" fontId="0" fillId="22" borderId="30" xfId="1" applyFont="1" applyFill="1" applyBorder="1" applyAlignment="1">
      <alignment horizontal="center" vertical="center"/>
    </xf>
    <xf numFmtId="43" fontId="0" fillId="22" borderId="31" xfId="1" applyFont="1" applyFill="1" applyBorder="1" applyAlignment="1">
      <alignment horizontal="center" vertical="center"/>
    </xf>
    <xf numFmtId="43" fontId="40" fillId="28" borderId="30" xfId="1" applyFont="1" applyFill="1" applyBorder="1" applyAlignment="1">
      <alignment horizontal="center" vertical="center"/>
    </xf>
    <xf numFmtId="43" fontId="40" fillId="28" borderId="32" xfId="1" applyFont="1" applyFill="1" applyBorder="1" applyAlignment="1">
      <alignment horizontal="center" vertical="center" wrapText="1"/>
    </xf>
    <xf numFmtId="43" fontId="40" fillId="34" borderId="30" xfId="1" applyFont="1" applyFill="1" applyBorder="1" applyAlignment="1">
      <alignment horizontal="left"/>
    </xf>
    <xf numFmtId="43" fontId="40" fillId="5" borderId="30" xfId="1" applyFont="1" applyFill="1" applyBorder="1" applyAlignment="1">
      <alignment horizontal="center" vertical="center" wrapText="1"/>
    </xf>
    <xf numFmtId="43" fontId="40" fillId="5" borderId="32" xfId="1" applyFont="1" applyFill="1" applyBorder="1" applyAlignment="1">
      <alignment horizontal="center" vertical="center" wrapText="1"/>
    </xf>
    <xf numFmtId="43" fontId="40" fillId="35" borderId="30" xfId="1" applyFont="1" applyFill="1" applyBorder="1" applyAlignment="1">
      <alignment horizontal="center" vertical="center"/>
    </xf>
    <xf numFmtId="43" fontId="40" fillId="35" borderId="31" xfId="1" applyFont="1" applyFill="1" applyBorder="1" applyAlignment="1">
      <alignment horizontal="center" vertical="center" wrapText="1"/>
    </xf>
    <xf numFmtId="43" fontId="40" fillId="36" borderId="30" xfId="1" applyFont="1" applyFill="1" applyBorder="1" applyAlignment="1">
      <alignment horizontal="center" vertical="center"/>
    </xf>
    <xf numFmtId="43" fontId="40" fillId="36" borderId="31" xfId="1" applyFont="1" applyFill="1" applyBorder="1" applyAlignment="1">
      <alignment horizontal="center" vertical="center"/>
    </xf>
    <xf numFmtId="43" fontId="40" fillId="37" borderId="30" xfId="1" applyFont="1" applyFill="1" applyBorder="1" applyAlignment="1">
      <alignment horizontal="center" vertical="center"/>
    </xf>
    <xf numFmtId="43" fontId="40" fillId="37" borderId="31" xfId="1" applyFont="1" applyFill="1" applyBorder="1" applyAlignment="1">
      <alignment horizontal="center" vertical="center"/>
    </xf>
    <xf numFmtId="43" fontId="40" fillId="41" borderId="30" xfId="1" applyFont="1" applyFill="1" applyBorder="1" applyAlignment="1">
      <alignment horizontal="center" vertical="center"/>
    </xf>
    <xf numFmtId="43" fontId="40" fillId="41" borderId="32" xfId="1" applyFont="1" applyFill="1" applyBorder="1" applyAlignment="1">
      <alignment horizontal="center" vertical="center"/>
    </xf>
    <xf numFmtId="43" fontId="0" fillId="0" borderId="30" xfId="1" applyFont="1" applyFill="1" applyBorder="1"/>
    <xf numFmtId="43" fontId="0" fillId="0" borderId="18" xfId="1" applyFont="1" applyFill="1" applyBorder="1"/>
    <xf numFmtId="43" fontId="0" fillId="0" borderId="71" xfId="1" applyFont="1" applyFill="1" applyBorder="1"/>
    <xf numFmtId="43" fontId="0" fillId="28" borderId="0" xfId="1" applyFont="1" applyFill="1"/>
    <xf numFmtId="43" fontId="0" fillId="34" borderId="0" xfId="1" applyFont="1" applyFill="1"/>
    <xf numFmtId="43" fontId="0" fillId="5" borderId="0" xfId="1" applyFont="1" applyFill="1"/>
    <xf numFmtId="43" fontId="0" fillId="35" borderId="0" xfId="1" applyFont="1" applyFill="1"/>
    <xf numFmtId="43" fontId="0" fillId="36" borderId="0" xfId="1" applyFont="1" applyFill="1"/>
    <xf numFmtId="43" fontId="0" fillId="37" borderId="0" xfId="1" applyFont="1" applyFill="1"/>
    <xf numFmtId="43" fontId="0" fillId="41" borderId="0" xfId="1" applyFont="1" applyFill="1"/>
    <xf numFmtId="43" fontId="0" fillId="32" borderId="0" xfId="1" applyFont="1" applyFill="1"/>
    <xf numFmtId="43" fontId="0" fillId="13" borderId="0" xfId="1" applyFont="1" applyFill="1"/>
    <xf numFmtId="43" fontId="0" fillId="17" borderId="0" xfId="1" applyFont="1" applyFill="1"/>
    <xf numFmtId="43" fontId="0" fillId="22" borderId="0" xfId="1" applyFont="1" applyFill="1"/>
    <xf numFmtId="2" fontId="0" fillId="33" borderId="53" xfId="0" applyNumberFormat="1" applyFill="1" applyBorder="1"/>
    <xf numFmtId="2" fontId="0" fillId="32" borderId="30" xfId="0" applyNumberFormat="1" applyFill="1" applyBorder="1"/>
    <xf numFmtId="2" fontId="0" fillId="13" borderId="53" xfId="0" applyNumberFormat="1" applyFill="1" applyBorder="1"/>
    <xf numFmtId="2" fontId="0" fillId="0" borderId="71" xfId="0" applyNumberFormat="1" applyBorder="1"/>
    <xf numFmtId="43" fontId="16" fillId="37" borderId="0" xfId="28" applyNumberFormat="1" applyFont="1" applyFill="1" applyAlignment="1">
      <alignment vertical="center" wrapText="1"/>
    </xf>
    <xf numFmtId="43" fontId="16" fillId="37" borderId="0" xfId="28" applyNumberFormat="1" applyFont="1" applyFill="1" applyAlignment="1">
      <alignment horizontal="left"/>
    </xf>
    <xf numFmtId="39" fontId="16" fillId="0" borderId="0" xfId="28" applyNumberFormat="1" applyFont="1" applyAlignment="1">
      <alignment horizontal="left"/>
    </xf>
    <xf numFmtId="0" fontId="16" fillId="0" borderId="0" xfId="28" applyFont="1" applyAlignment="1">
      <alignment horizontal="left"/>
    </xf>
    <xf numFmtId="39" fontId="16" fillId="0" borderId="0" xfId="0" applyNumberFormat="1" applyFont="1" applyAlignment="1">
      <alignment horizontal="left"/>
    </xf>
    <xf numFmtId="0" fontId="88" fillId="0" borderId="0" xfId="53" applyFont="1" applyAlignment="1" applyProtection="1">
      <alignment horizontal="left"/>
      <protection locked="0"/>
    </xf>
    <xf numFmtId="0" fontId="16" fillId="0" borderId="0" xfId="53" applyFont="1" applyAlignment="1" applyProtection="1">
      <alignment horizontal="left"/>
      <protection locked="0"/>
    </xf>
    <xf numFmtId="1" fontId="16" fillId="37" borderId="0" xfId="1" applyNumberFormat="1" applyFont="1" applyFill="1" applyBorder="1" applyAlignment="1" applyProtection="1">
      <alignment horizontal="left"/>
    </xf>
    <xf numFmtId="43" fontId="16" fillId="0" borderId="0" xfId="28" applyNumberFormat="1" applyFont="1" applyAlignment="1">
      <alignment horizontal="left" vertical="center" wrapText="1"/>
    </xf>
    <xf numFmtId="43" fontId="74" fillId="0" borderId="0" xfId="1" applyFont="1" applyFill="1" applyAlignment="1">
      <alignment horizontal="left"/>
    </xf>
    <xf numFmtId="43" fontId="16" fillId="0" borderId="0" xfId="28" applyNumberFormat="1" applyFont="1" applyAlignment="1">
      <alignment horizontal="left" wrapText="1"/>
    </xf>
    <xf numFmtId="43" fontId="74" fillId="37" borderId="0" xfId="1" applyFont="1" applyFill="1" applyAlignment="1">
      <alignment horizontal="left"/>
    </xf>
    <xf numFmtId="43" fontId="16" fillId="37" borderId="0" xfId="28" applyNumberFormat="1" applyFont="1" applyFill="1" applyAlignment="1">
      <alignment horizontal="left" vertical="center"/>
    </xf>
    <xf numFmtId="2" fontId="0" fillId="41" borderId="71" xfId="0" applyNumberFormat="1" applyFill="1" applyBorder="1"/>
    <xf numFmtId="2" fontId="0" fillId="41" borderId="52" xfId="0" applyNumberFormat="1" applyFill="1" applyBorder="1"/>
    <xf numFmtId="2" fontId="0" fillId="41" borderId="53" xfId="0" applyNumberFormat="1" applyFill="1" applyBorder="1"/>
    <xf numFmtId="2" fontId="0" fillId="41" borderId="30" xfId="0" applyNumberFormat="1" applyFill="1" applyBorder="1"/>
    <xf numFmtId="2" fontId="0" fillId="41" borderId="32" xfId="0" applyNumberFormat="1" applyFill="1" applyBorder="1"/>
    <xf numFmtId="2" fontId="0" fillId="41" borderId="21" xfId="0" applyNumberFormat="1" applyFill="1" applyBorder="1"/>
    <xf numFmtId="2" fontId="0" fillId="41" borderId="0" xfId="0" applyNumberFormat="1" applyFill="1"/>
    <xf numFmtId="2" fontId="0" fillId="41" borderId="22" xfId="0" applyNumberFormat="1" applyFill="1" applyBorder="1"/>
    <xf numFmtId="2" fontId="0" fillId="41" borderId="28" xfId="0" applyNumberFormat="1" applyFill="1" applyBorder="1"/>
    <xf numFmtId="2" fontId="0" fillId="40" borderId="71" xfId="0" applyNumberFormat="1" applyFill="1" applyBorder="1"/>
    <xf numFmtId="2" fontId="0" fillId="40" borderId="52" xfId="0" applyNumberFormat="1" applyFill="1" applyBorder="1"/>
    <xf numFmtId="2" fontId="0" fillId="40" borderId="53" xfId="0" applyNumberFormat="1" applyFill="1" applyBorder="1"/>
    <xf numFmtId="2" fontId="0" fillId="40" borderId="30" xfId="0" applyNumberFormat="1" applyFill="1" applyBorder="1"/>
    <xf numFmtId="2" fontId="0" fillId="28" borderId="71" xfId="0" applyNumberFormat="1" applyFill="1" applyBorder="1"/>
    <xf numFmtId="2" fontId="0" fillId="28" borderId="30" xfId="0" applyNumberFormat="1" applyFill="1" applyBorder="1"/>
    <xf numFmtId="2" fontId="0" fillId="28" borderId="31" xfId="0" applyNumberFormat="1" applyFill="1" applyBorder="1"/>
    <xf numFmtId="2" fontId="0" fillId="28" borderId="32" xfId="0" applyNumberFormat="1" applyFill="1" applyBorder="1"/>
    <xf numFmtId="2" fontId="0" fillId="40" borderId="28" xfId="0" applyNumberFormat="1" applyFill="1" applyBorder="1"/>
    <xf numFmtId="2" fontId="0" fillId="22" borderId="71" xfId="0" applyNumberFormat="1" applyFill="1" applyBorder="1"/>
    <xf numFmtId="2" fontId="0" fillId="22" borderId="52" xfId="0" applyNumberFormat="1" applyFill="1" applyBorder="1"/>
    <xf numFmtId="2" fontId="0" fillId="22" borderId="53" xfId="0" applyNumberFormat="1" applyFill="1" applyBorder="1"/>
    <xf numFmtId="2" fontId="0" fillId="22" borderId="30" xfId="0" applyNumberFormat="1" applyFill="1" applyBorder="1"/>
    <xf numFmtId="2" fontId="0" fillId="22" borderId="32" xfId="0" applyNumberFormat="1" applyFill="1" applyBorder="1"/>
    <xf numFmtId="2" fontId="0" fillId="22" borderId="31" xfId="0" applyNumberFormat="1" applyFill="1" applyBorder="1"/>
    <xf numFmtId="2" fontId="0" fillId="22" borderId="28" xfId="0" applyNumberFormat="1" applyFill="1" applyBorder="1"/>
    <xf numFmtId="2" fontId="0" fillId="37" borderId="71" xfId="0" applyNumberFormat="1" applyFill="1" applyBorder="1"/>
    <xf numFmtId="2" fontId="0" fillId="37" borderId="28" xfId="0" applyNumberFormat="1" applyFill="1" applyBorder="1"/>
    <xf numFmtId="2" fontId="0" fillId="37" borderId="53" xfId="0" applyNumberFormat="1" applyFill="1" applyBorder="1"/>
    <xf numFmtId="2" fontId="0" fillId="37" borderId="30" xfId="0" applyNumberFormat="1" applyFill="1" applyBorder="1"/>
    <xf numFmtId="2" fontId="0" fillId="37" borderId="31" xfId="0" applyNumberFormat="1" applyFill="1" applyBorder="1"/>
    <xf numFmtId="2" fontId="0" fillId="37" borderId="32" xfId="0" applyNumberFormat="1" applyFill="1" applyBorder="1"/>
    <xf numFmtId="2" fontId="0" fillId="37" borderId="24" xfId="0" applyNumberFormat="1" applyFill="1" applyBorder="1"/>
    <xf numFmtId="2" fontId="0" fillId="5" borderId="71" xfId="0" applyNumberFormat="1" applyFill="1" applyBorder="1"/>
    <xf numFmtId="2" fontId="0" fillId="5" borderId="28" xfId="0" applyNumberFormat="1" applyFill="1" applyBorder="1"/>
    <xf numFmtId="2" fontId="0" fillId="5" borderId="53" xfId="0" applyNumberFormat="1" applyFill="1" applyBorder="1"/>
    <xf numFmtId="2" fontId="0" fillId="5" borderId="30" xfId="0" applyNumberFormat="1" applyFill="1" applyBorder="1"/>
    <xf numFmtId="2" fontId="0" fillId="5" borderId="31" xfId="0" applyNumberFormat="1" applyFill="1" applyBorder="1"/>
    <xf numFmtId="2" fontId="0" fillId="5" borderId="32" xfId="0" applyNumberFormat="1" applyFill="1" applyBorder="1"/>
    <xf numFmtId="2" fontId="0" fillId="5" borderId="24" xfId="0" applyNumberFormat="1" applyFill="1" applyBorder="1"/>
    <xf numFmtId="2" fontId="0" fillId="36" borderId="71" xfId="0" applyNumberFormat="1" applyFill="1" applyBorder="1"/>
    <xf numFmtId="2" fontId="0" fillId="36" borderId="52" xfId="0" applyNumberFormat="1" applyFill="1" applyBorder="1"/>
    <xf numFmtId="2" fontId="0" fillId="36" borderId="53" xfId="0" applyNumberFormat="1" applyFill="1" applyBorder="1"/>
    <xf numFmtId="2" fontId="0" fillId="36" borderId="30" xfId="0" applyNumberFormat="1" applyFill="1" applyBorder="1"/>
    <xf numFmtId="2" fontId="0" fillId="36" borderId="32" xfId="0" applyNumberFormat="1" applyFill="1" applyBorder="1"/>
    <xf numFmtId="2" fontId="0" fillId="36" borderId="21" xfId="0" applyNumberFormat="1" applyFill="1" applyBorder="1"/>
    <xf numFmtId="2" fontId="0" fillId="36" borderId="0" xfId="0" applyNumberFormat="1" applyFill="1"/>
    <xf numFmtId="2" fontId="0" fillId="36" borderId="22" xfId="0" applyNumberFormat="1" applyFill="1" applyBorder="1"/>
    <xf numFmtId="2" fontId="0" fillId="36" borderId="28" xfId="0" applyNumberFormat="1" applyFill="1" applyBorder="1"/>
    <xf numFmtId="2" fontId="0" fillId="35" borderId="53" xfId="0" applyNumberFormat="1" applyFill="1" applyBorder="1"/>
    <xf numFmtId="2" fontId="0" fillId="35" borderId="28" xfId="0" applyNumberFormat="1" applyFill="1" applyBorder="1"/>
    <xf numFmtId="2" fontId="0" fillId="35" borderId="30" xfId="0" applyNumberFormat="1" applyFill="1" applyBorder="1"/>
    <xf numFmtId="2" fontId="0" fillId="35" borderId="71" xfId="0" applyNumberFormat="1" applyFill="1" applyBorder="1"/>
    <xf numFmtId="2" fontId="0" fillId="35" borderId="31" xfId="0" applyNumberFormat="1" applyFill="1" applyBorder="1"/>
    <xf numFmtId="2" fontId="0" fillId="35" borderId="32" xfId="0" applyNumberFormat="1" applyFill="1" applyBorder="1"/>
    <xf numFmtId="2" fontId="0" fillId="35" borderId="24" xfId="0" applyNumberFormat="1" applyFill="1" applyBorder="1"/>
    <xf numFmtId="2" fontId="0" fillId="17" borderId="71" xfId="0" applyNumberFormat="1" applyFill="1" applyBorder="1"/>
    <xf numFmtId="2" fontId="0" fillId="17" borderId="52" xfId="0" applyNumberFormat="1" applyFill="1" applyBorder="1"/>
    <xf numFmtId="2" fontId="0" fillId="17" borderId="53" xfId="0" applyNumberFormat="1" applyFill="1" applyBorder="1"/>
    <xf numFmtId="2" fontId="0" fillId="17" borderId="30" xfId="0" applyNumberFormat="1" applyFill="1" applyBorder="1"/>
    <xf numFmtId="2" fontId="0" fillId="17" borderId="32" xfId="0" applyNumberFormat="1" applyFill="1" applyBorder="1"/>
    <xf numFmtId="2" fontId="0" fillId="17" borderId="31" xfId="0" applyNumberFormat="1" applyFill="1" applyBorder="1"/>
    <xf numFmtId="2" fontId="0" fillId="17" borderId="28" xfId="0" applyNumberFormat="1" applyFill="1" applyBorder="1"/>
    <xf numFmtId="2" fontId="0" fillId="0" borderId="5" xfId="0" applyNumberFormat="1" applyBorder="1"/>
    <xf numFmtId="2" fontId="0" fillId="39" borderId="71" xfId="0" applyNumberFormat="1" applyFill="1" applyBorder="1"/>
    <xf numFmtId="2" fontId="0" fillId="39" borderId="52" xfId="0" applyNumberFormat="1" applyFill="1" applyBorder="1"/>
    <xf numFmtId="2" fontId="0" fillId="38" borderId="20" xfId="0" applyNumberFormat="1" applyFill="1" applyBorder="1"/>
    <xf numFmtId="2" fontId="0" fillId="38" borderId="21" xfId="0" applyNumberFormat="1" applyFill="1" applyBorder="1"/>
    <xf numFmtId="2" fontId="0" fillId="38" borderId="0" xfId="0" applyNumberFormat="1" applyFill="1"/>
    <xf numFmtId="2" fontId="0" fillId="38" borderId="22" xfId="0" applyNumberFormat="1" applyFill="1" applyBorder="1"/>
    <xf numFmtId="2" fontId="0" fillId="39" borderId="53" xfId="0" applyNumberFormat="1" applyFill="1" applyBorder="1"/>
    <xf numFmtId="2" fontId="0" fillId="38" borderId="26" xfId="0" applyNumberFormat="1" applyFill="1" applyBorder="1"/>
    <xf numFmtId="2" fontId="0" fillId="39" borderId="32" xfId="0" applyNumberFormat="1" applyFill="1" applyBorder="1"/>
    <xf numFmtId="2" fontId="0" fillId="39" borderId="30" xfId="0" applyNumberFormat="1" applyFill="1" applyBorder="1"/>
    <xf numFmtId="2" fontId="0" fillId="39" borderId="31" xfId="0" applyNumberFormat="1" applyFill="1" applyBorder="1"/>
    <xf numFmtId="2" fontId="0" fillId="39" borderId="28" xfId="0" applyNumberFormat="1" applyFill="1" applyBorder="1"/>
    <xf numFmtId="2" fontId="0" fillId="38" borderId="32" xfId="0" applyNumberFormat="1" applyFill="1" applyBorder="1"/>
    <xf numFmtId="2" fontId="0" fillId="38" borderId="25" xfId="0" applyNumberFormat="1" applyFill="1" applyBorder="1"/>
    <xf numFmtId="43" fontId="16" fillId="2" borderId="0" xfId="53" applyNumberFormat="1" applyFont="1" applyFill="1" applyAlignment="1">
      <alignment horizontal="right"/>
    </xf>
    <xf numFmtId="0" fontId="56" fillId="5" borderId="0" xfId="49" applyFont="1" applyFill="1" applyAlignment="1">
      <alignment horizontal="left"/>
    </xf>
    <xf numFmtId="43" fontId="56" fillId="5" borderId="0" xfId="1" applyFont="1" applyFill="1" applyAlignment="1">
      <alignment horizontal="left"/>
    </xf>
    <xf numFmtId="49" fontId="74" fillId="25" borderId="0" xfId="49" applyNumberFormat="1" applyFont="1" applyFill="1" applyAlignment="1">
      <alignment horizontal="left"/>
    </xf>
    <xf numFmtId="0" fontId="74" fillId="28" borderId="0" xfId="49" applyFont="1" applyFill="1" applyAlignment="1">
      <alignment horizontal="left"/>
    </xf>
    <xf numFmtId="49" fontId="74" fillId="0" borderId="0" xfId="49" applyNumberFormat="1" applyFont="1" applyAlignment="1">
      <alignment horizontal="left"/>
    </xf>
    <xf numFmtId="0" fontId="74" fillId="29" borderId="0" xfId="49" applyFont="1" applyFill="1" applyAlignment="1">
      <alignment horizontal="left"/>
    </xf>
    <xf numFmtId="0" fontId="47" fillId="0" borderId="0" xfId="0" applyFont="1" applyAlignment="1">
      <alignment horizontal="center" vertical="top" wrapText="1"/>
    </xf>
    <xf numFmtId="43" fontId="16" fillId="0" borderId="0" xfId="1" applyFont="1" applyBorder="1" applyProtection="1">
      <protection locked="0"/>
    </xf>
    <xf numFmtId="39" fontId="16" fillId="0" borderId="2" xfId="53" applyNumberFormat="1" applyFont="1" applyBorder="1" applyAlignment="1">
      <alignment horizontal="center"/>
    </xf>
    <xf numFmtId="39" fontId="16" fillId="0" borderId="40" xfId="53" applyNumberFormat="1" applyFont="1" applyBorder="1" applyAlignment="1">
      <alignment horizontal="center"/>
    </xf>
    <xf numFmtId="39" fontId="16" fillId="0" borderId="25" xfId="0" applyNumberFormat="1" applyFont="1" applyBorder="1" applyAlignment="1">
      <alignment horizontal="right"/>
    </xf>
    <xf numFmtId="165" fontId="62" fillId="0" borderId="0" xfId="0" quotePrefix="1" applyNumberFormat="1" applyFont="1"/>
    <xf numFmtId="0" fontId="40" fillId="0" borderId="0" xfId="18" applyFont="1"/>
    <xf numFmtId="49" fontId="28" fillId="0" borderId="38" xfId="0" applyNumberFormat="1" applyFont="1" applyBorder="1" applyAlignment="1" applyProtection="1">
      <alignment horizontal="right" wrapText="1"/>
      <protection locked="0"/>
    </xf>
    <xf numFmtId="2" fontId="0" fillId="34" borderId="21" xfId="0" applyNumberFormat="1" applyFill="1" applyBorder="1"/>
    <xf numFmtId="2" fontId="0" fillId="34" borderId="0" xfId="0" applyNumberFormat="1" applyFill="1"/>
    <xf numFmtId="0" fontId="75" fillId="0" borderId="54" xfId="58" applyFont="1" applyBorder="1" applyAlignment="1" applyProtection="1">
      <alignment horizontal="center" vertical="top"/>
      <protection locked="0"/>
    </xf>
    <xf numFmtId="0" fontId="9" fillId="0" borderId="0" xfId="58" applyAlignment="1">
      <alignment vertical="top"/>
    </xf>
    <xf numFmtId="39" fontId="16" fillId="0" borderId="4" xfId="53" applyNumberFormat="1" applyFont="1" applyBorder="1" applyProtection="1">
      <protection locked="0"/>
    </xf>
    <xf numFmtId="39" fontId="16" fillId="0" borderId="62" xfId="53" applyNumberFormat="1" applyFont="1" applyBorder="1" applyProtection="1">
      <protection locked="0"/>
    </xf>
    <xf numFmtId="39" fontId="16" fillId="0" borderId="60" xfId="53" applyNumberFormat="1" applyFont="1" applyBorder="1" applyProtection="1">
      <protection locked="0"/>
    </xf>
    <xf numFmtId="39" fontId="16" fillId="0" borderId="22" xfId="53" applyNumberFormat="1" applyFont="1" applyBorder="1" applyProtection="1">
      <protection locked="0"/>
    </xf>
    <xf numFmtId="39" fontId="19" fillId="0" borderId="8" xfId="53" applyNumberFormat="1" applyFont="1" applyBorder="1" applyAlignment="1" applyProtection="1">
      <alignment horizontal="center"/>
      <protection locked="0"/>
    </xf>
    <xf numFmtId="0" fontId="16" fillId="0" borderId="43" xfId="53" applyFont="1" applyBorder="1" applyAlignment="1" applyProtection="1">
      <alignment horizontal="left"/>
      <protection locked="0"/>
    </xf>
    <xf numFmtId="0" fontId="16" fillId="0" borderId="2" xfId="53" applyFont="1" applyBorder="1" applyAlignment="1" applyProtection="1">
      <alignment horizontal="left"/>
      <protection locked="0"/>
    </xf>
    <xf numFmtId="0" fontId="16" fillId="0" borderId="39" xfId="53" applyFont="1" applyBorder="1" applyAlignment="1" applyProtection="1">
      <alignment horizontal="left"/>
      <protection locked="0"/>
    </xf>
    <xf numFmtId="39" fontId="16" fillId="0" borderId="38" xfId="53" applyNumberFormat="1" applyFont="1" applyBorder="1" applyProtection="1">
      <protection locked="0"/>
    </xf>
    <xf numFmtId="0" fontId="50" fillId="0" borderId="1" xfId="35" applyFont="1" applyBorder="1" applyAlignment="1">
      <alignment horizontal="left"/>
    </xf>
    <xf numFmtId="0" fontId="45" fillId="31" borderId="75" xfId="0" applyFont="1" applyFill="1" applyBorder="1" applyAlignment="1">
      <alignment horizontal="right" wrapText="1"/>
    </xf>
    <xf numFmtId="0" fontId="45" fillId="0" borderId="75" xfId="0" applyFont="1" applyBorder="1" applyAlignment="1">
      <alignment horizontal="right"/>
    </xf>
    <xf numFmtId="0" fontId="45" fillId="0" borderId="75" xfId="0" applyFont="1" applyBorder="1"/>
    <xf numFmtId="0" fontId="14" fillId="3" borderId="0" xfId="0" applyFont="1" applyFill="1"/>
    <xf numFmtId="0" fontId="0" fillId="0" borderId="63" xfId="0" applyBorder="1" applyProtection="1">
      <protection locked="0"/>
    </xf>
    <xf numFmtId="0" fontId="0" fillId="0" borderId="45" xfId="0" applyBorder="1" applyProtection="1">
      <protection locked="0"/>
    </xf>
    <xf numFmtId="0" fontId="5" fillId="0" borderId="45" xfId="81" applyBorder="1" applyProtection="1">
      <protection locked="0"/>
    </xf>
    <xf numFmtId="0" fontId="14" fillId="0" borderId="45" xfId="0" applyFont="1" applyBorder="1" applyProtection="1">
      <protection locked="0"/>
    </xf>
    <xf numFmtId="0" fontId="32" fillId="0" borderId="0" xfId="0" applyFont="1" applyAlignment="1">
      <alignment horizontal="left" vertical="top" wrapText="1" readingOrder="1"/>
    </xf>
    <xf numFmtId="0" fontId="68" fillId="0" borderId="0" xfId="0" applyFont="1" applyAlignment="1">
      <alignment horizontal="left" vertical="top"/>
    </xf>
    <xf numFmtId="0" fontId="68" fillId="0" borderId="0" xfId="0" applyFont="1" applyAlignment="1">
      <alignment horizontal="justify" wrapText="1"/>
    </xf>
    <xf numFmtId="0" fontId="16" fillId="22" borderId="4" xfId="49" applyFont="1" applyFill="1" applyBorder="1" applyAlignment="1" applyProtection="1">
      <alignment horizontal="center" vertical="top" wrapText="1"/>
      <protection locked="0"/>
    </xf>
    <xf numFmtId="0" fontId="14" fillId="13" borderId="0" xfId="0" applyFont="1" applyFill="1"/>
    <xf numFmtId="0" fontId="23" fillId="22" borderId="0" xfId="18" applyFill="1"/>
    <xf numFmtId="0" fontId="40" fillId="22" borderId="0" xfId="18" applyFont="1" applyFill="1"/>
    <xf numFmtId="0" fontId="95" fillId="22" borderId="0" xfId="18" applyFont="1" applyFill="1"/>
    <xf numFmtId="0" fontId="102" fillId="27" borderId="0" xfId="0" applyFont="1" applyFill="1"/>
    <xf numFmtId="0" fontId="103" fillId="27" borderId="0" xfId="0" applyFont="1" applyFill="1"/>
    <xf numFmtId="0" fontId="40" fillId="27" borderId="0" xfId="0" applyFont="1" applyFill="1"/>
    <xf numFmtId="0" fontId="98" fillId="0" borderId="0" xfId="0" applyFont="1"/>
    <xf numFmtId="0" fontId="64" fillId="0" borderId="61" xfId="0" applyFont="1" applyBorder="1" applyAlignment="1" applyProtection="1">
      <alignment horizontal="center" wrapText="1"/>
      <protection locked="0"/>
    </xf>
    <xf numFmtId="0" fontId="64" fillId="0" borderId="62" xfId="0" applyFont="1" applyBorder="1" applyProtection="1">
      <protection locked="0"/>
    </xf>
    <xf numFmtId="4" fontId="64" fillId="0" borderId="62" xfId="0" applyNumberFormat="1" applyFont="1" applyBorder="1" applyProtection="1">
      <protection locked="0"/>
    </xf>
    <xf numFmtId="4" fontId="64" fillId="0" borderId="60" xfId="0" applyNumberFormat="1" applyFont="1" applyBorder="1" applyProtection="1">
      <protection locked="0"/>
    </xf>
    <xf numFmtId="0" fontId="64" fillId="0" borderId="47" xfId="0" applyFont="1" applyBorder="1" applyAlignment="1" applyProtection="1">
      <alignment horizontal="center" wrapText="1"/>
      <protection locked="0"/>
    </xf>
    <xf numFmtId="0" fontId="104" fillId="3" borderId="0" xfId="18" applyFont="1" applyFill="1"/>
    <xf numFmtId="0" fontId="74" fillId="3" borderId="54" xfId="58" applyFont="1" applyFill="1" applyBorder="1" applyAlignment="1" applyProtection="1">
      <alignment horizontal="center"/>
      <protection locked="0"/>
    </xf>
    <xf numFmtId="0" fontId="28" fillId="0" borderId="0" xfId="53" applyFont="1" applyAlignment="1">
      <alignment horizontal="left" vertical="top" wrapText="1"/>
    </xf>
    <xf numFmtId="0" fontId="28" fillId="0" borderId="0" xfId="53" applyFont="1" applyAlignment="1">
      <alignment horizontal="left" vertical="top"/>
    </xf>
    <xf numFmtId="0" fontId="68" fillId="0" borderId="0" xfId="53" applyFont="1" applyAlignment="1">
      <alignment horizontal="left" vertical="top" wrapText="1"/>
    </xf>
    <xf numFmtId="0" fontId="32" fillId="0" borderId="0" xfId="0" applyFont="1" applyAlignment="1">
      <alignment horizontal="left" vertical="top" wrapText="1" readingOrder="1"/>
    </xf>
    <xf numFmtId="0" fontId="97" fillId="0" borderId="0" xfId="0" applyFont="1" applyAlignment="1">
      <alignment horizontal="left" vertical="top" readingOrder="1"/>
    </xf>
    <xf numFmtId="0" fontId="28" fillId="0" borderId="0" xfId="53" applyFont="1" applyAlignment="1">
      <alignment vertical="top" wrapText="1"/>
    </xf>
    <xf numFmtId="0" fontId="62" fillId="0" borderId="0" xfId="53" applyFont="1" applyAlignment="1">
      <alignment horizontal="center" vertical="center" wrapText="1"/>
    </xf>
    <xf numFmtId="0" fontId="63" fillId="0" borderId="0" xfId="0" applyFont="1" applyAlignment="1">
      <alignment horizontal="left" wrapText="1" readingOrder="1"/>
    </xf>
    <xf numFmtId="0" fontId="16" fillId="0" borderId="0" xfId="0" applyFont="1" applyAlignment="1">
      <alignment wrapText="1" readingOrder="1"/>
    </xf>
    <xf numFmtId="0" fontId="28" fillId="0" borderId="0" xfId="0" applyFont="1" applyAlignment="1">
      <alignment horizontal="justify" wrapText="1"/>
    </xf>
    <xf numFmtId="0" fontId="28" fillId="0" borderId="0" xfId="0" applyFont="1" applyAlignment="1">
      <alignment horizontal="left" vertical="center" wrapText="1"/>
    </xf>
    <xf numFmtId="0" fontId="16" fillId="0" borderId="0" xfId="0" applyFont="1" applyAlignment="1">
      <alignment horizontal="left" vertical="center" wrapText="1"/>
    </xf>
    <xf numFmtId="0" fontId="28" fillId="0" borderId="0" xfId="0" applyFont="1" applyAlignment="1">
      <alignment horizontal="left" vertical="top" wrapText="1"/>
    </xf>
    <xf numFmtId="0" fontId="28" fillId="0" borderId="0" xfId="53" applyFont="1" applyAlignment="1">
      <alignment horizontal="justify" vertical="top" wrapText="1"/>
    </xf>
    <xf numFmtId="0" fontId="16" fillId="0" borderId="0" xfId="0" applyFont="1" applyAlignment="1">
      <alignment horizontal="justify" vertical="top" wrapText="1"/>
    </xf>
    <xf numFmtId="164" fontId="28" fillId="0" borderId="0" xfId="53" applyNumberFormat="1" applyFont="1" applyAlignment="1">
      <alignment horizontal="left" vertical="top" wrapText="1"/>
    </xf>
    <xf numFmtId="0" fontId="28" fillId="0" borderId="0" xfId="53" applyFont="1" applyAlignment="1">
      <alignment horizontal="justify" wrapText="1"/>
    </xf>
    <xf numFmtId="0" fontId="28" fillId="0" borderId="0" xfId="0" applyFont="1" applyAlignment="1">
      <alignment horizontal="justify" vertical="top" wrapText="1"/>
    </xf>
    <xf numFmtId="0" fontId="16" fillId="0" borderId="0" xfId="0" applyFont="1" applyAlignment="1">
      <alignment horizontal="left" wrapText="1" readingOrder="1"/>
    </xf>
    <xf numFmtId="0" fontId="28" fillId="0" borderId="0" xfId="0" applyFont="1" applyAlignment="1">
      <alignment horizontal="left" wrapText="1"/>
    </xf>
    <xf numFmtId="0" fontId="32" fillId="0" borderId="0" xfId="0" applyFont="1" applyAlignment="1">
      <alignment horizontal="justify" readingOrder="1"/>
    </xf>
    <xf numFmtId="0" fontId="58" fillId="0" borderId="0" xfId="0" applyFont="1" applyAlignment="1">
      <alignment horizontal="left" vertical="top" wrapText="1"/>
    </xf>
    <xf numFmtId="0" fontId="32" fillId="0" borderId="0" xfId="0" applyFont="1" applyAlignment="1">
      <alignment horizontal="justify" vertical="top" wrapText="1" readingOrder="1"/>
    </xf>
    <xf numFmtId="0" fontId="32" fillId="0" borderId="0" xfId="0" applyFont="1" applyAlignment="1">
      <alignment horizontal="justify" vertical="top" readingOrder="1"/>
    </xf>
    <xf numFmtId="0" fontId="16" fillId="0" borderId="0" xfId="0" applyFont="1" applyAlignment="1">
      <alignment horizontal="justify" wrapText="1"/>
    </xf>
    <xf numFmtId="0" fontId="58" fillId="0" borderId="0" xfId="53" applyFont="1" applyAlignment="1">
      <alignment horizontal="center" vertical="center" wrapText="1"/>
    </xf>
    <xf numFmtId="0" fontId="63" fillId="28" borderId="27" xfId="0" applyFont="1" applyFill="1" applyBorder="1" applyAlignment="1">
      <alignment horizontal="left" wrapText="1" readingOrder="1"/>
    </xf>
    <xf numFmtId="0" fontId="16" fillId="28" borderId="2" xfId="0" applyFont="1" applyFill="1" applyBorder="1" applyAlignment="1">
      <alignment wrapText="1" readingOrder="1"/>
    </xf>
    <xf numFmtId="0" fontId="16" fillId="28" borderId="6" xfId="0" applyFont="1" applyFill="1" applyBorder="1" applyAlignment="1">
      <alignment wrapText="1" readingOrder="1"/>
    </xf>
    <xf numFmtId="0" fontId="32" fillId="0" borderId="0" xfId="0" applyFont="1" applyAlignment="1">
      <alignment horizontal="left" wrapText="1" readingOrder="1"/>
    </xf>
    <xf numFmtId="0" fontId="48" fillId="0" borderId="14" xfId="0" applyFont="1" applyBorder="1" applyAlignment="1">
      <alignment horizontal="center"/>
    </xf>
    <xf numFmtId="0" fontId="48" fillId="0" borderId="16" xfId="0" applyFont="1" applyBorder="1" applyAlignment="1">
      <alignment horizontal="center"/>
    </xf>
    <xf numFmtId="0" fontId="48" fillId="0" borderId="7" xfId="0" applyFont="1" applyBorder="1" applyAlignment="1">
      <alignment horizontal="center"/>
    </xf>
    <xf numFmtId="0" fontId="48" fillId="0" borderId="9" xfId="0" applyFont="1" applyBorder="1" applyAlignment="1">
      <alignment horizontal="center"/>
    </xf>
    <xf numFmtId="0" fontId="32" fillId="0" borderId="0" xfId="0" applyFont="1" applyAlignment="1">
      <alignment horizontal="justify" wrapText="1" readingOrder="1"/>
    </xf>
    <xf numFmtId="165" fontId="35" fillId="0" borderId="0" xfId="0" applyNumberFormat="1" applyFont="1" applyAlignment="1">
      <alignment horizontal="left"/>
    </xf>
    <xf numFmtId="0" fontId="38" fillId="0" borderId="0" xfId="15" applyFont="1" applyAlignment="1" applyProtection="1">
      <alignment horizontal="left"/>
      <protection locked="0"/>
    </xf>
    <xf numFmtId="0" fontId="21" fillId="0" borderId="0" xfId="28" applyFont="1" applyAlignment="1">
      <alignment horizontal="left" vertical="top" wrapText="1"/>
    </xf>
    <xf numFmtId="0" fontId="101" fillId="6" borderId="30" xfId="53" applyFont="1" applyFill="1" applyBorder="1" applyAlignment="1" applyProtection="1">
      <alignment horizontal="center" vertical="center"/>
      <protection locked="0"/>
    </xf>
    <xf numFmtId="0" fontId="101" fillId="6" borderId="31" xfId="53" applyFont="1" applyFill="1" applyBorder="1" applyAlignment="1" applyProtection="1">
      <alignment horizontal="center" vertical="center"/>
      <protection locked="0"/>
    </xf>
    <xf numFmtId="0" fontId="101" fillId="6" borderId="32" xfId="53" applyFont="1" applyFill="1" applyBorder="1" applyAlignment="1" applyProtection="1">
      <alignment horizontal="center" vertical="center"/>
      <protection locked="0"/>
    </xf>
    <xf numFmtId="0" fontId="28" fillId="0" borderId="2" xfId="0" applyFont="1" applyBorder="1" applyAlignment="1">
      <alignment horizontal="right"/>
    </xf>
    <xf numFmtId="0" fontId="28" fillId="0" borderId="39" xfId="0" applyFont="1" applyBorder="1" applyAlignment="1">
      <alignment horizontal="right"/>
    </xf>
    <xf numFmtId="0" fontId="47" fillId="6" borderId="30" xfId="0" applyFont="1" applyFill="1" applyBorder="1" applyAlignment="1">
      <alignment horizontal="center" vertical="top" wrapText="1"/>
    </xf>
    <xf numFmtId="0" fontId="47" fillId="6" borderId="31" xfId="0" applyFont="1" applyFill="1" applyBorder="1" applyAlignment="1">
      <alignment horizontal="center" vertical="top" wrapText="1"/>
    </xf>
    <xf numFmtId="0" fontId="47" fillId="6" borderId="32" xfId="0" applyFont="1" applyFill="1" applyBorder="1" applyAlignment="1">
      <alignment horizontal="center" vertical="top" wrapText="1"/>
    </xf>
    <xf numFmtId="0" fontId="28" fillId="0" borderId="1" xfId="0" applyFont="1" applyBorder="1" applyAlignment="1" applyProtection="1">
      <alignment horizontal="right"/>
      <protection locked="0"/>
    </xf>
    <xf numFmtId="0" fontId="28" fillId="0" borderId="55" xfId="0" applyFont="1" applyBorder="1" applyAlignment="1" applyProtection="1">
      <alignment horizontal="right"/>
      <protection locked="0"/>
    </xf>
    <xf numFmtId="166" fontId="16" fillId="0" borderId="1" xfId="0" applyNumberFormat="1" applyFont="1" applyBorder="1" applyAlignment="1" applyProtection="1">
      <alignment horizontal="right"/>
      <protection locked="0"/>
    </xf>
    <xf numFmtId="166" fontId="16" fillId="0" borderId="55" xfId="0" applyNumberFormat="1" applyFont="1" applyBorder="1" applyAlignment="1" applyProtection="1">
      <alignment horizontal="right"/>
      <protection locked="0"/>
    </xf>
    <xf numFmtId="0" fontId="26" fillId="0" borderId="25" xfId="15" applyBorder="1" applyAlignment="1" applyProtection="1">
      <alignment horizontal="right"/>
      <protection locked="0"/>
    </xf>
    <xf numFmtId="0" fontId="26" fillId="0" borderId="26" xfId="15" applyBorder="1" applyAlignment="1" applyProtection="1">
      <alignment horizontal="right"/>
      <protection locked="0"/>
    </xf>
    <xf numFmtId="0" fontId="16" fillId="0" borderId="37" xfId="0" quotePrefix="1" applyFont="1" applyBorder="1" applyAlignment="1">
      <alignment horizontal="right" wrapText="1"/>
    </xf>
    <xf numFmtId="0" fontId="16" fillId="0" borderId="38" xfId="0" quotePrefix="1" applyFont="1" applyBorder="1" applyAlignment="1">
      <alignment horizontal="right" wrapText="1"/>
    </xf>
    <xf numFmtId="0" fontId="16" fillId="0" borderId="2" xfId="0" quotePrefix="1" applyFont="1" applyBorder="1" applyAlignment="1">
      <alignment horizontal="right" wrapText="1"/>
    </xf>
    <xf numFmtId="0" fontId="16" fillId="0" borderId="39" xfId="0" quotePrefix="1" applyFont="1" applyBorder="1" applyAlignment="1">
      <alignment horizontal="right" wrapText="1"/>
    </xf>
    <xf numFmtId="166" fontId="16" fillId="0" borderId="2" xfId="0" quotePrefix="1" applyNumberFormat="1" applyFont="1" applyBorder="1" applyAlignment="1">
      <alignment horizontal="right" wrapText="1"/>
    </xf>
    <xf numFmtId="166" fontId="16" fillId="0" borderId="39" xfId="0" quotePrefix="1" applyNumberFormat="1" applyFont="1" applyBorder="1" applyAlignment="1">
      <alignment horizontal="right" wrapText="1"/>
    </xf>
    <xf numFmtId="0" fontId="16" fillId="0" borderId="1" xfId="0" applyFont="1" applyBorder="1" applyAlignment="1" applyProtection="1">
      <alignment horizontal="center"/>
      <protection locked="0"/>
    </xf>
    <xf numFmtId="0" fontId="21" fillId="3" borderId="0" xfId="53" applyFont="1" applyFill="1" applyAlignment="1" applyProtection="1">
      <alignment vertical="top" wrapText="1"/>
      <protection locked="0"/>
    </xf>
    <xf numFmtId="0" fontId="16" fillId="0" borderId="0" xfId="0" applyFont="1" applyAlignment="1" applyProtection="1">
      <alignment vertical="top" wrapText="1"/>
      <protection locked="0"/>
    </xf>
    <xf numFmtId="0" fontId="26" fillId="0" borderId="40" xfId="15" applyBorder="1" applyAlignment="1" applyProtection="1">
      <alignment horizontal="right"/>
    </xf>
    <xf numFmtId="0" fontId="26" fillId="0" borderId="41" xfId="15" applyBorder="1" applyAlignment="1" applyProtection="1">
      <alignment horizontal="right"/>
    </xf>
    <xf numFmtId="0" fontId="22" fillId="0" borderId="0" xfId="0" applyFont="1" applyAlignment="1" applyProtection="1">
      <alignment horizontal="center"/>
      <protection locked="0"/>
    </xf>
    <xf numFmtId="0" fontId="30" fillId="0" borderId="0" xfId="0" applyFont="1" applyAlignment="1">
      <alignment horizontal="justify" vertical="top" wrapText="1" readingOrder="1"/>
    </xf>
    <xf numFmtId="39" fontId="16" fillId="0" borderId="0" xfId="0" applyNumberFormat="1" applyFont="1" applyAlignment="1">
      <alignment horizontal="center"/>
    </xf>
    <xf numFmtId="0" fontId="61" fillId="0" borderId="0" xfId="0" applyFont="1" applyProtection="1">
      <protection locked="0"/>
    </xf>
    <xf numFmtId="0" fontId="16" fillId="0" borderId="0" xfId="0" applyFont="1" applyProtection="1">
      <protection locked="0"/>
    </xf>
    <xf numFmtId="0" fontId="61" fillId="0" borderId="33" xfId="0" applyFont="1" applyBorder="1" applyAlignment="1" applyProtection="1">
      <alignment horizontal="center"/>
      <protection locked="0"/>
    </xf>
    <xf numFmtId="0" fontId="61" fillId="0" borderId="35" xfId="0" applyFont="1" applyBorder="1" applyAlignment="1" applyProtection="1">
      <alignment horizontal="center"/>
      <protection locked="0"/>
    </xf>
    <xf numFmtId="0" fontId="61" fillId="0" borderId="34" xfId="0" applyFont="1" applyBorder="1" applyAlignment="1" applyProtection="1">
      <alignment horizontal="center"/>
      <protection locked="0"/>
    </xf>
    <xf numFmtId="0" fontId="30" fillId="0" borderId="0" xfId="49" applyFont="1" applyAlignment="1">
      <alignment horizontal="left" vertical="top" wrapText="1" readingOrder="1"/>
    </xf>
    <xf numFmtId="0" fontId="29" fillId="0" borderId="0" xfId="49" applyFont="1" applyAlignment="1" applyProtection="1">
      <alignment horizontal="justify" vertical="top" wrapText="1" readingOrder="1"/>
      <protection locked="0"/>
    </xf>
    <xf numFmtId="0" fontId="16" fillId="0" borderId="56" xfId="0" applyFont="1" applyBorder="1" applyProtection="1">
      <protection locked="0"/>
    </xf>
    <xf numFmtId="0" fontId="16" fillId="0" borderId="65" xfId="0" applyFont="1" applyBorder="1" applyProtection="1">
      <protection locked="0"/>
    </xf>
    <xf numFmtId="0" fontId="16" fillId="0" borderId="57" xfId="0" applyFont="1" applyBorder="1" applyProtection="1">
      <protection locked="0"/>
    </xf>
    <xf numFmtId="49" fontId="16" fillId="0" borderId="61" xfId="0" quotePrefix="1" applyNumberFormat="1" applyFont="1" applyBorder="1" applyAlignment="1">
      <alignment horizontal="right" wrapText="1"/>
    </xf>
    <xf numFmtId="0" fontId="16" fillId="0" borderId="62" xfId="0" quotePrefix="1" applyFont="1" applyBorder="1" applyAlignment="1">
      <alignment horizontal="right" wrapText="1"/>
    </xf>
    <xf numFmtId="0" fontId="16" fillId="0" borderId="60" xfId="0" quotePrefix="1" applyFont="1" applyBorder="1" applyAlignment="1">
      <alignment horizontal="right" wrapText="1"/>
    </xf>
    <xf numFmtId="49" fontId="16" fillId="0" borderId="48" xfId="0" quotePrefix="1" applyNumberFormat="1" applyFont="1" applyBorder="1" applyAlignment="1">
      <alignment horizontal="right" wrapText="1"/>
    </xf>
    <xf numFmtId="0" fontId="16" fillId="0" borderId="8" xfId="0" quotePrefix="1" applyFont="1" applyBorder="1" applyAlignment="1">
      <alignment horizontal="right" wrapText="1"/>
    </xf>
    <xf numFmtId="0" fontId="16" fillId="0" borderId="49" xfId="0" quotePrefix="1" applyFont="1" applyBorder="1" applyAlignment="1">
      <alignment horizontal="right" wrapText="1"/>
    </xf>
    <xf numFmtId="0" fontId="16" fillId="0" borderId="43" xfId="0" quotePrefix="1" applyFont="1" applyBorder="1" applyAlignment="1">
      <alignment horizontal="right" wrapText="1"/>
    </xf>
    <xf numFmtId="166" fontId="16" fillId="0" borderId="43" xfId="0" quotePrefix="1" applyNumberFormat="1" applyFont="1" applyBorder="1" applyAlignment="1">
      <alignment horizontal="right" wrapText="1"/>
    </xf>
    <xf numFmtId="0" fontId="26" fillId="0" borderId="44" xfId="15" applyBorder="1" applyAlignment="1" applyProtection="1">
      <alignment horizontal="right"/>
    </xf>
    <xf numFmtId="49" fontId="16" fillId="0" borderId="62" xfId="0" applyNumberFormat="1" applyFont="1" applyBorder="1" applyAlignment="1">
      <alignment horizontal="right"/>
    </xf>
    <xf numFmtId="0" fontId="16" fillId="0" borderId="62" xfId="0" applyFont="1" applyBorder="1" applyAlignment="1">
      <alignment horizontal="right"/>
    </xf>
    <xf numFmtId="0" fontId="16" fillId="0" borderId="60" xfId="0" applyFont="1" applyBorder="1" applyAlignment="1">
      <alignment horizontal="right"/>
    </xf>
    <xf numFmtId="49" fontId="16" fillId="0" borderId="8" xfId="0" applyNumberFormat="1" applyFont="1" applyBorder="1" applyAlignment="1">
      <alignment horizontal="right"/>
    </xf>
    <xf numFmtId="0" fontId="16" fillId="0" borderId="8" xfId="0" applyFont="1" applyBorder="1" applyAlignment="1">
      <alignment horizontal="right"/>
    </xf>
    <xf numFmtId="0" fontId="16" fillId="0" borderId="49" xfId="0" applyFont="1" applyBorder="1" applyAlignment="1">
      <alignment horizontal="right"/>
    </xf>
    <xf numFmtId="166" fontId="16" fillId="0" borderId="8" xfId="0" quotePrefix="1" applyNumberFormat="1" applyFont="1" applyBorder="1" applyAlignment="1">
      <alignment horizontal="right" wrapText="1"/>
    </xf>
    <xf numFmtId="166" fontId="16" fillId="0" borderId="49" xfId="0" quotePrefix="1" applyNumberFormat="1" applyFont="1" applyBorder="1" applyAlignment="1">
      <alignment horizontal="right" wrapText="1"/>
    </xf>
    <xf numFmtId="0" fontId="81" fillId="0" borderId="0" xfId="0" applyFont="1" applyAlignment="1">
      <alignment horizontal="left" vertical="top" wrapText="1" readingOrder="1"/>
    </xf>
    <xf numFmtId="0" fontId="22" fillId="0" borderId="0" xfId="0" applyFont="1" applyAlignment="1">
      <alignment horizontal="center"/>
    </xf>
    <xf numFmtId="0" fontId="80" fillId="0" borderId="56" xfId="49" applyFont="1" applyBorder="1" applyProtection="1">
      <protection locked="0"/>
    </xf>
    <xf numFmtId="0" fontId="80" fillId="0" borderId="57" xfId="49" applyFont="1" applyBorder="1" applyProtection="1">
      <protection locked="0"/>
    </xf>
    <xf numFmtId="0" fontId="26" fillId="0" borderId="50" xfId="15" applyBorder="1" applyAlignment="1" applyProtection="1">
      <alignment horizontal="right"/>
    </xf>
    <xf numFmtId="0" fontId="26" fillId="0" borderId="51" xfId="15" applyBorder="1" applyAlignment="1" applyProtection="1">
      <alignment horizontal="right"/>
    </xf>
    <xf numFmtId="0" fontId="16" fillId="0" borderId="0" xfId="53" applyFont="1" applyAlignment="1" applyProtection="1">
      <alignment horizontal="center"/>
      <protection locked="0"/>
    </xf>
    <xf numFmtId="0" fontId="15" fillId="24" borderId="52" xfId="53" applyFont="1" applyFill="1" applyBorder="1" applyAlignment="1">
      <alignment horizontal="center" wrapText="1"/>
    </xf>
    <xf numFmtId="0" fontId="15" fillId="24" borderId="53" xfId="53" applyFont="1" applyFill="1" applyBorder="1" applyAlignment="1">
      <alignment horizontal="center" wrapText="1"/>
    </xf>
    <xf numFmtId="0" fontId="15" fillId="5" borderId="18" xfId="53" applyFont="1" applyFill="1" applyBorder="1" applyAlignment="1" applyProtection="1">
      <alignment horizontal="center" vertical="center" wrapText="1"/>
      <protection locked="0"/>
    </xf>
    <xf numFmtId="0" fontId="15" fillId="5" borderId="21" xfId="53" applyFont="1" applyFill="1" applyBorder="1" applyAlignment="1" applyProtection="1">
      <alignment horizontal="center" vertical="center" wrapText="1"/>
      <protection locked="0"/>
    </xf>
    <xf numFmtId="0" fontId="16" fillId="0" borderId="48" xfId="53" applyFont="1" applyBorder="1" applyAlignment="1" applyProtection="1">
      <alignment horizontal="center"/>
      <protection locked="0"/>
    </xf>
    <xf numFmtId="0" fontId="16" fillId="0" borderId="8" xfId="53" applyFont="1" applyBorder="1" applyAlignment="1" applyProtection="1">
      <alignment horizontal="center"/>
      <protection locked="0"/>
    </xf>
    <xf numFmtId="0" fontId="16" fillId="0" borderId="49" xfId="53" applyFont="1" applyBorder="1" applyAlignment="1" applyProtection="1">
      <alignment horizontal="center"/>
      <protection locked="0"/>
    </xf>
    <xf numFmtId="0" fontId="16" fillId="0" borderId="47" xfId="53" applyFont="1" applyBorder="1" applyAlignment="1" applyProtection="1">
      <alignment horizontal="center"/>
      <protection locked="0"/>
    </xf>
    <xf numFmtId="0" fontId="16" fillId="0" borderId="50" xfId="53" applyFont="1" applyBorder="1" applyAlignment="1" applyProtection="1">
      <alignment horizontal="center"/>
      <protection locked="0"/>
    </xf>
    <xf numFmtId="0" fontId="16" fillId="0" borderId="51" xfId="53" applyFont="1" applyBorder="1" applyAlignment="1" applyProtection="1">
      <alignment horizontal="center"/>
      <protection locked="0"/>
    </xf>
    <xf numFmtId="0" fontId="15" fillId="23" borderId="63" xfId="49" applyFont="1" applyFill="1" applyBorder="1" applyAlignment="1">
      <alignment horizontal="center" wrapText="1"/>
    </xf>
    <xf numFmtId="0" fontId="15" fillId="23" borderId="45" xfId="49" applyFont="1" applyFill="1" applyBorder="1" applyAlignment="1">
      <alignment horizontal="center" wrapText="1"/>
    </xf>
    <xf numFmtId="0" fontId="15" fillId="23" borderId="19" xfId="49" applyFont="1" applyFill="1" applyBorder="1" applyAlignment="1">
      <alignment horizontal="center" wrapText="1"/>
    </xf>
    <xf numFmtId="0" fontId="15" fillId="23" borderId="0" xfId="49" applyFont="1" applyFill="1" applyAlignment="1">
      <alignment horizontal="center" wrapText="1"/>
    </xf>
    <xf numFmtId="0" fontId="15" fillId="23" borderId="1" xfId="49" applyFont="1" applyFill="1" applyBorder="1" applyAlignment="1">
      <alignment horizontal="center" wrapText="1"/>
    </xf>
    <xf numFmtId="0" fontId="15" fillId="23" borderId="28" xfId="49" applyFont="1" applyFill="1" applyBorder="1" applyAlignment="1">
      <alignment horizontal="center" wrapText="1"/>
    </xf>
    <xf numFmtId="0" fontId="15" fillId="23" borderId="29" xfId="49" applyFont="1" applyFill="1" applyBorder="1" applyAlignment="1">
      <alignment horizontal="center" wrapText="1"/>
    </xf>
    <xf numFmtId="0" fontId="16" fillId="0" borderId="61" xfId="53" applyFont="1" applyBorder="1" applyAlignment="1" applyProtection="1">
      <alignment horizontal="left"/>
      <protection locked="0"/>
    </xf>
    <xf numFmtId="0" fontId="16" fillId="0" borderId="62" xfId="53" applyFont="1" applyBorder="1" applyAlignment="1" applyProtection="1">
      <alignment horizontal="left"/>
      <protection locked="0"/>
    </xf>
    <xf numFmtId="0" fontId="16" fillId="0" borderId="60" xfId="53" applyFont="1" applyBorder="1" applyAlignment="1" applyProtection="1">
      <alignment horizontal="left"/>
      <protection locked="0"/>
    </xf>
    <xf numFmtId="0" fontId="16" fillId="0" borderId="48" xfId="53" applyFont="1" applyBorder="1" applyAlignment="1" applyProtection="1">
      <alignment horizontal="left"/>
      <protection locked="0"/>
    </xf>
    <xf numFmtId="0" fontId="16" fillId="0" borderId="8" xfId="53" applyFont="1" applyBorder="1" applyAlignment="1" applyProtection="1">
      <alignment horizontal="left"/>
      <protection locked="0"/>
    </xf>
    <xf numFmtId="0" fontId="16" fillId="0" borderId="49" xfId="53" applyFont="1" applyBorder="1" applyAlignment="1" applyProtection="1">
      <alignment horizontal="left"/>
      <protection locked="0"/>
    </xf>
    <xf numFmtId="0" fontId="15" fillId="24" borderId="52" xfId="53" applyFont="1" applyFill="1" applyBorder="1" applyAlignment="1" applyProtection="1">
      <alignment horizontal="center" vertical="center" wrapText="1"/>
      <protection locked="0"/>
    </xf>
    <xf numFmtId="0" fontId="15" fillId="24" borderId="28" xfId="53" applyFont="1" applyFill="1" applyBorder="1" applyAlignment="1" applyProtection="1">
      <alignment horizontal="center" vertical="center" wrapText="1"/>
      <protection locked="0"/>
    </xf>
    <xf numFmtId="0" fontId="15" fillId="24" borderId="53" xfId="53" applyFont="1" applyFill="1" applyBorder="1" applyAlignment="1" applyProtection="1">
      <alignment horizontal="center" vertical="center" wrapText="1"/>
      <protection locked="0"/>
    </xf>
    <xf numFmtId="0" fontId="15" fillId="5" borderId="18" xfId="53" applyFont="1" applyFill="1" applyBorder="1" applyAlignment="1" applyProtection="1">
      <alignment horizontal="center" vertical="center"/>
      <protection locked="0"/>
    </xf>
    <xf numFmtId="0" fontId="15" fillId="5" borderId="19" xfId="53" applyFont="1" applyFill="1" applyBorder="1" applyAlignment="1" applyProtection="1">
      <alignment horizontal="center" vertical="center"/>
      <protection locked="0"/>
    </xf>
    <xf numFmtId="0" fontId="15" fillId="5" borderId="20" xfId="53" applyFont="1" applyFill="1" applyBorder="1" applyAlignment="1" applyProtection="1">
      <alignment horizontal="center" vertical="center"/>
      <protection locked="0"/>
    </xf>
    <xf numFmtId="0" fontId="15" fillId="5" borderId="21" xfId="53" applyFont="1" applyFill="1" applyBorder="1" applyAlignment="1" applyProtection="1">
      <alignment horizontal="center" vertical="center"/>
      <protection locked="0"/>
    </xf>
    <xf numFmtId="0" fontId="15" fillId="5" borderId="0" xfId="53" applyFont="1" applyFill="1" applyAlignment="1" applyProtection="1">
      <alignment horizontal="center" vertical="center"/>
      <protection locked="0"/>
    </xf>
    <xf numFmtId="0" fontId="15" fillId="5" borderId="22" xfId="53" applyFont="1" applyFill="1" applyBorder="1" applyAlignment="1" applyProtection="1">
      <alignment horizontal="center" vertical="center"/>
      <protection locked="0"/>
    </xf>
    <xf numFmtId="0" fontId="22" fillId="0" borderId="0" xfId="49" applyFont="1" applyAlignment="1" applyProtection="1">
      <alignment horizontal="center"/>
      <protection locked="0"/>
    </xf>
    <xf numFmtId="49" fontId="16" fillId="0" borderId="61" xfId="49" applyNumberFormat="1" applyFont="1" applyBorder="1" applyAlignment="1">
      <alignment horizontal="right"/>
    </xf>
    <xf numFmtId="0" fontId="16" fillId="0" borderId="62" xfId="49" applyFont="1" applyBorder="1" applyAlignment="1">
      <alignment horizontal="right"/>
    </xf>
    <xf numFmtId="0" fontId="16" fillId="0" borderId="60" xfId="49" applyFont="1" applyBorder="1" applyAlignment="1">
      <alignment horizontal="right"/>
    </xf>
    <xf numFmtId="49" fontId="16" fillId="0" borderId="48" xfId="49" applyNumberFormat="1" applyFont="1" applyBorder="1" applyAlignment="1">
      <alignment horizontal="right"/>
    </xf>
    <xf numFmtId="0" fontId="16" fillId="0" borderId="8" xfId="49" applyFont="1" applyBorder="1" applyAlignment="1">
      <alignment horizontal="right"/>
    </xf>
    <xf numFmtId="0" fontId="16" fillId="0" borderId="49" xfId="49" applyFont="1" applyBorder="1" applyAlignment="1">
      <alignment horizontal="right"/>
    </xf>
    <xf numFmtId="0" fontId="16" fillId="0" borderId="43" xfId="0" applyFont="1" applyBorder="1" applyAlignment="1">
      <alignment horizontal="right"/>
    </xf>
    <xf numFmtId="0" fontId="16" fillId="0" borderId="2" xfId="0" applyFont="1" applyBorder="1" applyAlignment="1">
      <alignment horizontal="right"/>
    </xf>
    <xf numFmtId="0" fontId="16" fillId="0" borderId="39" xfId="0" applyFont="1" applyBorder="1" applyAlignment="1">
      <alignment horizontal="right"/>
    </xf>
    <xf numFmtId="0" fontId="15" fillId="5" borderId="52" xfId="0" applyFont="1" applyFill="1" applyBorder="1" applyAlignment="1">
      <alignment horizontal="center" vertical="center" wrapText="1"/>
    </xf>
    <xf numFmtId="0" fontId="15" fillId="5" borderId="53" xfId="0" applyFont="1" applyFill="1" applyBorder="1" applyAlignment="1">
      <alignment horizontal="center" vertical="center" wrapText="1"/>
    </xf>
    <xf numFmtId="0" fontId="15" fillId="24" borderId="52" xfId="0" applyFont="1" applyFill="1" applyBorder="1" applyAlignment="1">
      <alignment horizontal="center" vertical="center" wrapText="1"/>
    </xf>
    <xf numFmtId="0" fontId="15" fillId="24" borderId="53" xfId="0" applyFont="1" applyFill="1" applyBorder="1" applyAlignment="1">
      <alignment horizontal="center" vertical="center" wrapText="1"/>
    </xf>
    <xf numFmtId="39" fontId="16" fillId="0" borderId="43" xfId="0" applyNumberFormat="1" applyFont="1" applyBorder="1" applyAlignment="1" applyProtection="1">
      <alignment horizontal="right"/>
      <protection locked="0"/>
    </xf>
    <xf numFmtId="39" fontId="16" fillId="0" borderId="2" xfId="0" applyNumberFormat="1" applyFont="1" applyBorder="1" applyAlignment="1" applyProtection="1">
      <alignment horizontal="right"/>
      <protection locked="0"/>
    </xf>
    <xf numFmtId="39" fontId="16" fillId="0" borderId="39" xfId="0" applyNumberFormat="1" applyFont="1" applyBorder="1" applyAlignment="1" applyProtection="1">
      <alignment horizontal="right"/>
      <protection locked="0"/>
    </xf>
    <xf numFmtId="166" fontId="16" fillId="0" borderId="48" xfId="0" quotePrefix="1" applyNumberFormat="1" applyFont="1" applyBorder="1" applyAlignment="1">
      <alignment horizontal="right" wrapText="1"/>
    </xf>
    <xf numFmtId="0" fontId="26" fillId="0" borderId="47" xfId="15" applyBorder="1" applyAlignment="1" applyProtection="1">
      <alignment horizontal="right"/>
    </xf>
    <xf numFmtId="0" fontId="15" fillId="23" borderId="30" xfId="0" applyFont="1" applyFill="1" applyBorder="1" applyAlignment="1" applyProtection="1">
      <alignment horizontal="center"/>
      <protection locked="0"/>
    </xf>
    <xf numFmtId="0" fontId="15" fillId="23" borderId="31" xfId="0" applyFont="1" applyFill="1" applyBorder="1" applyAlignment="1" applyProtection="1">
      <alignment horizontal="center"/>
      <protection locked="0"/>
    </xf>
    <xf numFmtId="0" fontId="15" fillId="23" borderId="32" xfId="0" applyFont="1" applyFill="1" applyBorder="1" applyAlignment="1" applyProtection="1">
      <alignment horizontal="center"/>
      <protection locked="0"/>
    </xf>
    <xf numFmtId="0" fontId="14" fillId="28" borderId="52" xfId="35" applyFill="1" applyBorder="1" applyAlignment="1">
      <alignment horizontal="center" vertical="center" wrapText="1"/>
    </xf>
    <xf numFmtId="0" fontId="14" fillId="28" borderId="28" xfId="35" applyFill="1" applyBorder="1" applyAlignment="1">
      <alignment horizontal="center" vertical="center" wrapText="1"/>
    </xf>
    <xf numFmtId="0" fontId="14" fillId="28" borderId="53" xfId="35" applyFill="1" applyBorder="1" applyAlignment="1">
      <alignment horizontal="center" vertical="center" wrapText="1"/>
    </xf>
    <xf numFmtId="0" fontId="37" fillId="0" borderId="8" xfId="25" applyBorder="1" applyAlignment="1">
      <alignment horizontal="center"/>
    </xf>
    <xf numFmtId="0" fontId="37" fillId="0" borderId="3" xfId="25" applyBorder="1" applyAlignment="1">
      <alignment horizontal="center" vertical="center"/>
    </xf>
    <xf numFmtId="0" fontId="37" fillId="0" borderId="5" xfId="25" applyBorder="1" applyAlignment="1">
      <alignment horizontal="center" vertical="center"/>
    </xf>
    <xf numFmtId="0" fontId="37" fillId="0" borderId="4" xfId="25" applyBorder="1" applyAlignment="1">
      <alignment horizontal="center" vertical="center"/>
    </xf>
    <xf numFmtId="0" fontId="37" fillId="0" borderId="7" xfId="25" applyBorder="1" applyAlignment="1">
      <alignment horizontal="center" vertical="center"/>
    </xf>
    <xf numFmtId="0" fontId="37" fillId="0" borderId="12" xfId="25" applyBorder="1" applyAlignment="1">
      <alignment horizontal="center" vertical="center"/>
    </xf>
    <xf numFmtId="0" fontId="37" fillId="0" borderId="14" xfId="25" applyBorder="1" applyAlignment="1">
      <alignment horizontal="center" vertical="center"/>
    </xf>
  </cellXfs>
  <cellStyles count="118">
    <cellStyle name="Comma" xfId="1" builtinId="3"/>
    <cellStyle name="Comma [0] 2" xfId="2" xr:uid="{00000000-0005-0000-0000-000001000000}"/>
    <cellStyle name="Comma [0] 2 2" xfId="37" xr:uid="{3D1A0F68-2E60-4997-B9E5-EE16A06AF9F5}"/>
    <cellStyle name="Comma 2" xfId="3" xr:uid="{00000000-0005-0000-0000-000002000000}"/>
    <cellStyle name="Comma 2 2" xfId="4" xr:uid="{00000000-0005-0000-0000-000003000000}"/>
    <cellStyle name="Comma 2 2 2" xfId="5" xr:uid="{00000000-0005-0000-0000-000004000000}"/>
    <cellStyle name="Comma 2 2 3" xfId="6" xr:uid="{00000000-0005-0000-0000-000005000000}"/>
    <cellStyle name="Comma 2 2 3 2" xfId="39" xr:uid="{709FC193-2298-4A4C-9D98-4AAFBBADD55A}"/>
    <cellStyle name="Comma 2 2 4" xfId="85" xr:uid="{B14320F1-99E5-4F20-A96C-DE343A0320A8}"/>
    <cellStyle name="Comma 2 3" xfId="38" xr:uid="{C18536FD-0687-4445-AE78-65847667B6FF}"/>
    <cellStyle name="Comma 2 3 2" xfId="73" xr:uid="{0B59E427-F90A-4619-BB95-FCA9DB7E6958}"/>
    <cellStyle name="Comma 2 4" xfId="72" xr:uid="{82D13BBF-450E-4CB1-8C13-46320D73C368}"/>
    <cellStyle name="Comma 2 5" xfId="84" xr:uid="{09379C80-940F-4AF3-9900-968F3F789628}"/>
    <cellStyle name="Comma 3" xfId="7" xr:uid="{00000000-0005-0000-0000-000006000000}"/>
    <cellStyle name="Comma 3 2" xfId="8" xr:uid="{00000000-0005-0000-0000-000007000000}"/>
    <cellStyle name="Comma 3 2 2" xfId="41" xr:uid="{C129D5FD-357C-42C9-A8AF-6D5B27527FC3}"/>
    <cellStyle name="Comma 3 3" xfId="40" xr:uid="{E4FB8843-4D37-45D9-8549-3CF69EFB87CB}"/>
    <cellStyle name="Comma 3 4" xfId="83" xr:uid="{FC43C630-0CBD-43FE-A433-AD7F7CDFA545}"/>
    <cellStyle name="Comma 4" xfId="9" xr:uid="{00000000-0005-0000-0000-000008000000}"/>
    <cellStyle name="Comma 4 2" xfId="42" xr:uid="{3AC48186-6012-4DFA-8313-A773D3A8736F}"/>
    <cellStyle name="Comma 4 2 2" xfId="64" xr:uid="{E81A0AD1-490A-4AD3-A0DC-FBFFA56BB095}"/>
    <cellStyle name="Comma 4 2 3" xfId="97" xr:uid="{887247E6-C9CE-4B18-97CD-C8CF5FB6FD27}"/>
    <cellStyle name="Comma 4 2 4" xfId="110" xr:uid="{BE329C7D-59A2-4156-860A-9B84FA576C1C}"/>
    <cellStyle name="Comma 4 3" xfId="59" xr:uid="{2F6A774F-06B9-43B7-BF49-B4E814E48029}"/>
    <cellStyle name="Comma 4 4" xfId="86" xr:uid="{30B2B7B7-4FCE-4533-8AFC-38A2F7FE008E}"/>
    <cellStyle name="Comma 4 5" xfId="92" xr:uid="{34F40853-A9A1-4405-8682-8448A83A0760}"/>
    <cellStyle name="Comma 4 6" xfId="105" xr:uid="{DD11C179-1413-4DE1-84C9-B09435C20E37}"/>
    <cellStyle name="Comma 5" xfId="10" xr:uid="{00000000-0005-0000-0000-000009000000}"/>
    <cellStyle name="Comma 5 2" xfId="43" xr:uid="{89C6AF01-DC66-4F90-AFBF-174EB08DC5E4}"/>
    <cellStyle name="Comma 6" xfId="11" xr:uid="{00000000-0005-0000-0000-00000A000000}"/>
    <cellStyle name="Comma 6 2" xfId="44" xr:uid="{6EFF8CAB-781B-4295-87A7-9BAB1A94E6EA}"/>
    <cellStyle name="Comma 7" xfId="12" xr:uid="{00000000-0005-0000-0000-00000B000000}"/>
    <cellStyle name="Comma 7 2" xfId="45" xr:uid="{C590F074-7D67-4636-BF3A-153BC01BAA36}"/>
    <cellStyle name="Comma 8" xfId="56" xr:uid="{64EE9DBB-7699-4ACB-A0CA-7820A1EB17EB}"/>
    <cellStyle name="Comma 8 2" xfId="69" xr:uid="{CE4D2B5C-45DF-44B6-914F-37B97C48056C}"/>
    <cellStyle name="Comma 8 3" xfId="87" xr:uid="{2E9276A9-62A6-4572-84C4-90D36B8D00C9}"/>
    <cellStyle name="Comma 8 4" xfId="102" xr:uid="{9CE9D744-E602-4E13-BE3A-6850269B2E06}"/>
    <cellStyle name="Comma 8 5" xfId="115" xr:uid="{D284F58C-774B-439A-8D64-79AACC6BD42A}"/>
    <cellStyle name="Comma 9" xfId="57" xr:uid="{063BFD48-A381-4BFA-8FB5-1580C23E92DC}"/>
    <cellStyle name="Comma 9 2" xfId="70" xr:uid="{7F5A7F71-D04F-449D-B379-58E9D68EE01D}"/>
    <cellStyle name="Comma 9 3" xfId="91" xr:uid="{72F8CC9E-B342-480F-A3E4-CA9E6BEDC1D6}"/>
    <cellStyle name="Comma 9 4" xfId="103" xr:uid="{FCBB298A-2989-4F30-A589-161A6153BD6E}"/>
    <cellStyle name="Comma 9 5" xfId="116" xr:uid="{D1B37509-1FD4-4E20-B36E-813B7293C84D}"/>
    <cellStyle name="Currency [0] 2" xfId="13" xr:uid="{00000000-0005-0000-0000-00000C000000}"/>
    <cellStyle name="Currency [0] 2 2" xfId="46" xr:uid="{A9316ABF-B663-4E34-BAD3-79AE0447D97B}"/>
    <cellStyle name="Currency 2" xfId="14" xr:uid="{00000000-0005-0000-0000-00000D000000}"/>
    <cellStyle name="Currency 2 2" xfId="47" xr:uid="{83BA57B5-40A8-4E2D-9CF8-A981878B2EAB}"/>
    <cellStyle name="Hyperlink" xfId="15" builtinId="8"/>
    <cellStyle name="Hyperlink 2" xfId="16" xr:uid="{00000000-0005-0000-0000-00000F000000}"/>
    <cellStyle name="Hyperlink 2 2" xfId="17" xr:uid="{00000000-0005-0000-0000-000010000000}"/>
    <cellStyle name="Normal" xfId="0" builtinId="0"/>
    <cellStyle name="Normal 10" xfId="81" xr:uid="{95700F40-B97F-4156-9B01-F3BD2FE9F18A}"/>
    <cellStyle name="Normal 11" xfId="36" xr:uid="{1FE95BFF-0949-469C-BD6F-730F52005E7B}"/>
    <cellStyle name="Normal 11 2" xfId="63" xr:uid="{F6E1E498-DABE-4A14-8677-54436914F3A6}"/>
    <cellStyle name="Normal 11 3" xfId="96" xr:uid="{904B0131-C42F-42B0-872A-6DD1EBB26CCF}"/>
    <cellStyle name="Normal 11 4" xfId="109" xr:uid="{F986DCF9-8776-4394-8D89-E4DE703747D0}"/>
    <cellStyle name="Normal 2" xfId="18" xr:uid="{00000000-0005-0000-0000-000012000000}"/>
    <cellStyle name="Normal 2 2" xfId="19" xr:uid="{00000000-0005-0000-0000-000013000000}"/>
    <cellStyle name="Normal 2 2 2" xfId="20" xr:uid="{00000000-0005-0000-0000-000014000000}"/>
    <cellStyle name="Normal 2 2 2 2" xfId="49" xr:uid="{08424D70-EE6E-40EB-B8E7-56C16845AD5D}"/>
    <cellStyle name="Normal 2 2 3" xfId="21" xr:uid="{00000000-0005-0000-0000-000015000000}"/>
    <cellStyle name="Normal 2 2 3 2" xfId="50" xr:uid="{AC2756EC-8952-474B-B24F-F66C1901791A}"/>
    <cellStyle name="Normal 2 2 3 2 2" xfId="66" xr:uid="{E20E9CC0-E7F6-4F39-BA4E-6C5BDE4CF204}"/>
    <cellStyle name="Normal 2 2 3 2 3" xfId="99" xr:uid="{BCC632F4-0235-40EF-9552-6DEAB2FCF89D}"/>
    <cellStyle name="Normal 2 2 3 2 4" xfId="112" xr:uid="{6079E4A3-BC49-4EE5-A49F-2A804107248E}"/>
    <cellStyle name="Normal 2 2 3 3" xfId="61" xr:uid="{5400F8EE-C66F-45C6-915A-321704F5972F}"/>
    <cellStyle name="Normal 2 2 3 4" xfId="89" xr:uid="{8EC38348-7F9D-49A8-A9E6-50D7B14E27D6}"/>
    <cellStyle name="Normal 2 2 3 5" xfId="94" xr:uid="{D25B67F9-07FE-4422-AC0E-A6C42686D54C}"/>
    <cellStyle name="Normal 2 2 3 6" xfId="107" xr:uid="{203D55BF-AD48-43E7-9194-A2C69DEC8267}"/>
    <cellStyle name="Normal 2 2 4" xfId="48" xr:uid="{98F7DBD1-8166-450C-BA2E-1BD342F90F7B}"/>
    <cellStyle name="Normal 2 2 4 2" xfId="65" xr:uid="{BDF79AD4-AC1A-4F58-BF3A-A898FBC3A209}"/>
    <cellStyle name="Normal 2 2 4 3" xfId="98" xr:uid="{5BA5220A-0883-4405-BC3B-170A1C6F3E59}"/>
    <cellStyle name="Normal 2 2 4 4" xfId="111" xr:uid="{E8640232-04FB-47B8-8D32-3308E5F54B07}"/>
    <cellStyle name="Normal 2 2 5" xfId="60" xr:uid="{6FB6A2EE-C3FF-49EF-9463-3C854FFBFE2E}"/>
    <cellStyle name="Normal 2 2 6" xfId="74" xr:uid="{29587683-3441-4B70-B4C8-021D7ABADFEC}"/>
    <cellStyle name="Normal 2 2 7" xfId="88" xr:uid="{73C64697-A1EF-4559-921D-3584CA99FA19}"/>
    <cellStyle name="Normal 2 2 8" xfId="93" xr:uid="{EA36566D-519E-409A-A878-A18A861F1618}"/>
    <cellStyle name="Normal 2 2 9" xfId="106" xr:uid="{BF2C2E8D-B873-4068-9537-840D9F9D8368}"/>
    <cellStyle name="Normal 2 3" xfId="35" xr:uid="{00000000-0005-0000-0000-000016000000}"/>
    <cellStyle name="Normal 2 4" xfId="82" xr:uid="{D7D95686-190C-4961-A935-A7806AA33150}"/>
    <cellStyle name="Normal 3" xfId="22" xr:uid="{00000000-0005-0000-0000-000017000000}"/>
    <cellStyle name="Normal 3 2" xfId="23" xr:uid="{00000000-0005-0000-0000-000018000000}"/>
    <cellStyle name="Normal 3 2 2" xfId="51" xr:uid="{5553644C-5E8E-48C5-B638-6EA61ED33200}"/>
    <cellStyle name="Normal 4" xfId="24" xr:uid="{00000000-0005-0000-0000-000019000000}"/>
    <cellStyle name="Normal 4 2" xfId="52" xr:uid="{2565FE72-7AB9-4AB9-A4B8-18050D1BA016}"/>
    <cellStyle name="Normal 4 3" xfId="75" xr:uid="{8F53C2FC-535F-4451-943C-B1985D38E1D1}"/>
    <cellStyle name="Normal 4 4" xfId="90" xr:uid="{06561E43-D70F-41BB-A516-8E884154CE97}"/>
    <cellStyle name="Normal 5" xfId="25" xr:uid="{00000000-0005-0000-0000-00001A000000}"/>
    <cellStyle name="Normal 5 2" xfId="26" xr:uid="{00000000-0005-0000-0000-00001B000000}"/>
    <cellStyle name="Normal 5 2 2" xfId="78" xr:uid="{5D1004D2-D31B-4645-98F1-95D377A24455}"/>
    <cellStyle name="Normal 5 3" xfId="27" xr:uid="{00000000-0005-0000-0000-00001C000000}"/>
    <cellStyle name="Normal 5 4" xfId="76" xr:uid="{DB29EFE9-FEF0-4A67-BADC-C15E4D0D239A}"/>
    <cellStyle name="Normal 6" xfId="33" xr:uid="{00000000-0005-0000-0000-00001D000000}"/>
    <cellStyle name="Normal 6 2" xfId="79" xr:uid="{EB0194EA-69AB-45B3-BE3F-523224A109F4}"/>
    <cellStyle name="Normal 7" xfId="34" xr:uid="{00000000-0005-0000-0000-00001E000000}"/>
    <cellStyle name="Normal 7 2" xfId="54" xr:uid="{B5F1FEB8-1758-4B56-A994-8E02CA7F5F6C}"/>
    <cellStyle name="Normal 7 2 2" xfId="67" xr:uid="{B2855A1A-0C87-4761-B2ED-F467B2CD8913}"/>
    <cellStyle name="Normal 7 2 3" xfId="100" xr:uid="{31EB6455-19E7-44B3-B85B-26A82E508B22}"/>
    <cellStyle name="Normal 7 2 4" xfId="113" xr:uid="{A71488B1-E589-4D56-8858-AB7CD898E157}"/>
    <cellStyle name="Normal 7 3" xfId="62" xr:uid="{0D2E4D7E-066F-4256-85FE-3E95BAD384D0}"/>
    <cellStyle name="Normal 7 4" xfId="80" xr:uid="{476A2D0B-387E-4947-9003-0F6BE4214820}"/>
    <cellStyle name="Normal 7 5" xfId="95" xr:uid="{32BAE672-AAE8-4E07-9E1C-0BB11FB5EDF3}"/>
    <cellStyle name="Normal 7 6" xfId="108" xr:uid="{343D4EBD-74B1-4AEE-8D40-47BB8F33E8CB}"/>
    <cellStyle name="Normal 8" xfId="55" xr:uid="{EA7A26FE-68F0-424B-864F-6317CC38E97D}"/>
    <cellStyle name="Normal 8 2" xfId="68" xr:uid="{93AFC680-F63A-4FE8-982A-25F276A65921}"/>
    <cellStyle name="Normal 8 3" xfId="101" xr:uid="{7809743F-A5BB-4685-A684-23C6ECED9C3C}"/>
    <cellStyle name="Normal 8 4" xfId="114" xr:uid="{C9A87743-1125-4171-B01D-1E066503DF71}"/>
    <cellStyle name="Normal 9" xfId="58" xr:uid="{0FE914EF-0DDB-4CF3-ADD0-5265E96C257A}"/>
    <cellStyle name="Normal 9 2" xfId="71" xr:uid="{6B9D9A8E-D583-4E9D-A8F8-00C7367D8060}"/>
    <cellStyle name="Normal 9 3" xfId="77" xr:uid="{B36F05DC-07C1-4433-878B-CF4CA4398CB3}"/>
    <cellStyle name="Normal 9 4" xfId="104" xr:uid="{C0B74332-84FE-4B84-BD4E-A41EC52421E6}"/>
    <cellStyle name="Normal 9 5" xfId="117" xr:uid="{B9A632C8-E786-497B-9AB4-9A88EA6895D6}"/>
    <cellStyle name="Normal_SHEET" xfId="28" xr:uid="{00000000-0005-0000-0000-00001F000000}"/>
    <cellStyle name="Normal_SHEET 2" xfId="29" xr:uid="{00000000-0005-0000-0000-000020000000}"/>
    <cellStyle name="Normal_SHEET 2 2" xfId="53" xr:uid="{9BF627B8-9708-4B53-B474-AEE721AE347F}"/>
    <cellStyle name="Normal_SHEET 3" xfId="32" xr:uid="{00000000-0005-0000-0000-000021000000}"/>
    <cellStyle name="Percent 2" xfId="30" xr:uid="{00000000-0005-0000-0000-000023000000}"/>
    <cellStyle name="PSDec" xfId="31" xr:uid="{00000000-0005-0000-0000-000024000000}"/>
  </cellStyles>
  <dxfs count="11457">
    <dxf>
      <font>
        <color rgb="FF00B050"/>
      </font>
      <fill>
        <patternFill>
          <bgColor theme="0"/>
        </patternFill>
      </fill>
    </dxf>
    <dxf>
      <font>
        <color theme="7" tint="-0.24994659260841701"/>
      </font>
    </dxf>
    <dxf>
      <font>
        <color theme="9" tint="-0.24994659260841701"/>
      </font>
    </dxf>
    <dxf>
      <font>
        <color rgb="FF00B050"/>
      </font>
      <fill>
        <patternFill>
          <bgColor theme="0"/>
        </patternFill>
      </fill>
    </dxf>
    <dxf>
      <font>
        <color theme="7" tint="-0.24994659260841701"/>
      </font>
    </dxf>
    <dxf>
      <font>
        <color theme="9" tint="-0.2499465926084170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border>
        <left style="medium">
          <color indexed="64"/>
        </left>
        <right style="medium">
          <color indexed="64"/>
        </right>
      </border>
    </dxf>
    <dxf>
      <border>
        <left/>
        <right/>
        <bottom/>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top style="medium">
          <color indexed="64"/>
        </top>
      </border>
    </dxf>
    <dxf>
      <border>
        <left/>
        <right/>
        <top/>
        <bottom/>
      </border>
    </dxf>
    <dxf>
      <border>
        <left style="medium">
          <color indexed="64"/>
        </left>
        <right style="medium">
          <color indexed="64"/>
        </right>
      </border>
    </dxf>
    <dxf>
      <border>
        <left/>
        <right/>
        <bottom/>
      </border>
    </dxf>
    <dxf>
      <border>
        <left style="medium">
          <color indexed="64"/>
        </left>
        <right style="medium">
          <color indexed="64"/>
        </right>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border>
    </dxf>
    <dxf>
      <border>
        <left/>
        <right/>
        <top/>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solid">
          <bgColor theme="6"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bottom/>
      </border>
    </dxf>
    <dxf>
      <border>
        <left style="medium">
          <color indexed="64"/>
        </left>
        <right style="medium">
          <color indexed="64"/>
        </right>
      </border>
    </dxf>
    <dxf>
      <border>
        <left/>
        <right/>
        <top/>
      </border>
    </dxf>
    <dxf>
      <border>
        <top style="medium">
          <color indexed="64"/>
        </top>
        <bottom style="medium">
          <color indexed="64"/>
        </bottom>
      </border>
    </dxf>
    <dxf>
      <border>
        <right style="thin">
          <color indexed="64"/>
        </right>
      </border>
    </dxf>
    <dxf>
      <border>
        <left style="thin">
          <color indexed="64"/>
        </left>
      </border>
    </dxf>
    <dxf>
      <border>
        <left/>
        <right/>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patternType="solid">
          <bgColor rgb="FFFFCC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rgb="FFFFCC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patternType="solid">
          <bgColor theme="0" tint="-0.149998474074526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fill>
        <patternFill patternType="none">
          <fgColor indexed="64"/>
          <bgColor indexed="65"/>
        </patternFill>
      </fill>
    </dxf>
    <dxf>
      <fill>
        <patternFill patternType="none">
          <fgColor indexed="64"/>
          <bgColor indexed="65"/>
        </patternFill>
      </fill>
    </dxf>
    <dxf>
      <border>
        <right style="medium">
          <color indexed="64"/>
        </right>
      </border>
    </dxf>
    <dxf>
      <border>
        <right style="medium">
          <color indexed="64"/>
        </right>
      </border>
    </dxf>
    <dxf>
      <border>
        <right style="medium">
          <color indexed="64"/>
        </right>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3399"/>
      <color rgb="FFFFFFCC"/>
      <color rgb="FFCCFFCC"/>
      <color rgb="FF66FFFF"/>
      <color rgb="FFFF66FF"/>
      <color rgb="FFCCCCFF"/>
      <color rgb="FFFFCC99"/>
      <color rgb="FFCCECFF"/>
      <color rgb="FFCC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123825</xdr:rowOff>
    </xdr:from>
    <xdr:to>
      <xdr:col>12</xdr:col>
      <xdr:colOff>857250</xdr:colOff>
      <xdr:row>0</xdr:row>
      <xdr:rowOff>123826</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flipV="1">
          <a:off x="0" y="123825"/>
          <a:ext cx="8534400"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104775</xdr:rowOff>
    </xdr:from>
    <xdr:to>
      <xdr:col>12</xdr:col>
      <xdr:colOff>990600</xdr:colOff>
      <xdr:row>4</xdr:row>
      <xdr:rowOff>114303</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9525" y="942975"/>
          <a:ext cx="8648700"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0</xdr:row>
      <xdr:rowOff>114300</xdr:rowOff>
    </xdr:from>
    <xdr:to>
      <xdr:col>13</xdr:col>
      <xdr:colOff>0</xdr:colOff>
      <xdr:row>0</xdr:row>
      <xdr:rowOff>114301</xdr:rowOff>
    </xdr:to>
    <xdr:cxnSp macro="">
      <xdr:nvCxnSpPr>
        <xdr:cNvPr id="5" name="Straight Connector 4">
          <a:extLst>
            <a:ext uri="{FF2B5EF4-FFF2-40B4-BE49-F238E27FC236}">
              <a16:creationId xmlns:a16="http://schemas.microsoft.com/office/drawing/2014/main" id="{D3807B33-5B7C-4B65-9F7E-C0C93E1F3A6A}"/>
            </a:ext>
          </a:extLst>
        </xdr:cNvPr>
        <xdr:cNvCxnSpPr/>
      </xdr:nvCxnSpPr>
      <xdr:spPr>
        <a:xfrm flipV="1">
          <a:off x="969645" y="114300"/>
          <a:ext cx="8997315"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944880</xdr:colOff>
      <xdr:row>4</xdr:row>
      <xdr:rowOff>102870</xdr:rowOff>
    </xdr:from>
    <xdr:to>
      <xdr:col>12</xdr:col>
      <xdr:colOff>962025</xdr:colOff>
      <xdr:row>4</xdr:row>
      <xdr:rowOff>114303</xdr:rowOff>
    </xdr:to>
    <xdr:cxnSp macro="">
      <xdr:nvCxnSpPr>
        <xdr:cNvPr id="6" name="Straight Connector 5">
          <a:extLst>
            <a:ext uri="{FF2B5EF4-FFF2-40B4-BE49-F238E27FC236}">
              <a16:creationId xmlns:a16="http://schemas.microsoft.com/office/drawing/2014/main" id="{3D0B63E6-4164-442A-8E68-BF15ACA7BC7F}"/>
            </a:ext>
          </a:extLst>
        </xdr:cNvPr>
        <xdr:cNvCxnSpPr/>
      </xdr:nvCxnSpPr>
      <xdr:spPr>
        <a:xfrm flipV="1">
          <a:off x="944880" y="918210"/>
          <a:ext cx="8863965" cy="11433"/>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22</xdr:row>
      <xdr:rowOff>85725</xdr:rowOff>
    </xdr:from>
    <xdr:to>
      <xdr:col>13</xdr:col>
      <xdr:colOff>28575</xdr:colOff>
      <xdr:row>22</xdr:row>
      <xdr:rowOff>95253</xdr:rowOff>
    </xdr:to>
    <xdr:cxnSp macro="">
      <xdr:nvCxnSpPr>
        <xdr:cNvPr id="10" name="Straight Connector 9">
          <a:extLst>
            <a:ext uri="{FF2B5EF4-FFF2-40B4-BE49-F238E27FC236}">
              <a16:creationId xmlns:a16="http://schemas.microsoft.com/office/drawing/2014/main" id="{DC7C230A-FCDD-4EE1-8F98-40F33B9C4D4C}"/>
            </a:ext>
          </a:extLst>
        </xdr:cNvPr>
        <xdr:cNvCxnSpPr/>
      </xdr:nvCxnSpPr>
      <xdr:spPr>
        <a:xfrm flipV="1">
          <a:off x="998220" y="8719185"/>
          <a:ext cx="8997315"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304800</xdr:colOff>
      <xdr:row>3</xdr:row>
      <xdr:rowOff>104775</xdr:rowOff>
    </xdr:from>
    <xdr:to>
      <xdr:col>8</xdr:col>
      <xdr:colOff>3</xdr:colOff>
      <xdr:row>3</xdr:row>
      <xdr:rowOff>106363</xdr:rowOff>
    </xdr:to>
    <xdr:cxnSp macro="">
      <xdr:nvCxnSpPr>
        <xdr:cNvPr id="2" name="Straight Arrow Connector 1">
          <a:extLst>
            <a:ext uri="{FF2B5EF4-FFF2-40B4-BE49-F238E27FC236}">
              <a16:creationId xmlns:a16="http://schemas.microsoft.com/office/drawing/2014/main" id="{691EF9A2-442B-4772-BA69-9ACF82B6090B}"/>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6</xdr:col>
      <xdr:colOff>3680459</xdr:colOff>
      <xdr:row>3</xdr:row>
      <xdr:rowOff>26670</xdr:rowOff>
    </xdr:from>
    <xdr:ext cx="1289685" cy="849630"/>
    <xdr:sp macro="" textlink="">
      <xdr:nvSpPr>
        <xdr:cNvPr id="2" name="TextBox 1">
          <a:extLst>
            <a:ext uri="{FF2B5EF4-FFF2-40B4-BE49-F238E27FC236}">
              <a16:creationId xmlns:a16="http://schemas.microsoft.com/office/drawing/2014/main" id="{3BD132DF-EFF9-413F-B73A-741045AF5B77}"/>
            </a:ext>
          </a:extLst>
        </xdr:cNvPr>
        <xdr:cNvSpPr txBox="1"/>
      </xdr:nvSpPr>
      <xdr:spPr>
        <a:xfrm>
          <a:off x="10862309" y="569595"/>
          <a:ext cx="1289685" cy="849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1">
                  <a:lumMod val="75000"/>
                </a:schemeClr>
              </a:solidFill>
            </a:rPr>
            <a:t>Type in Entity number in cell H2 and add "_90001" for CU</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85726</xdr:rowOff>
    </xdr:from>
    <xdr:to>
      <xdr:col>4</xdr:col>
      <xdr:colOff>1905</xdr:colOff>
      <xdr:row>1</xdr:row>
      <xdr:rowOff>95250</xdr:rowOff>
    </xdr:to>
    <xdr:cxnSp macro="">
      <xdr:nvCxnSpPr>
        <xdr:cNvPr id="2" name="Straight Connector 1">
          <a:extLst>
            <a:ext uri="{FF2B5EF4-FFF2-40B4-BE49-F238E27FC236}">
              <a16:creationId xmlns:a16="http://schemas.microsoft.com/office/drawing/2014/main" id="{A15CCDE1-552E-4F98-87E8-45DF1206DBEA}"/>
            </a:ext>
          </a:extLst>
        </xdr:cNvPr>
        <xdr:cNvCxnSpPr/>
      </xdr:nvCxnSpPr>
      <xdr:spPr>
        <a:xfrm flipV="1">
          <a:off x="0" y="253366"/>
          <a:ext cx="6501765" cy="9524"/>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3" name="Straight Connector 2">
          <a:extLst>
            <a:ext uri="{FF2B5EF4-FFF2-40B4-BE49-F238E27FC236}">
              <a16:creationId xmlns:a16="http://schemas.microsoft.com/office/drawing/2014/main" id="{8CA77117-F723-4751-8127-F405D140DD43}"/>
            </a:ext>
          </a:extLst>
        </xdr:cNvPr>
        <xdr:cNvCxnSpPr/>
      </xdr:nvCxnSpPr>
      <xdr:spPr>
        <a:xfrm>
          <a:off x="9525" y="979170"/>
          <a:ext cx="6492240"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4" name="Straight Connector 3">
          <a:extLst>
            <a:ext uri="{FF2B5EF4-FFF2-40B4-BE49-F238E27FC236}">
              <a16:creationId xmlns:a16="http://schemas.microsoft.com/office/drawing/2014/main" id="{40A43C60-3B9D-40E6-9998-AC2BC556C4E3}"/>
            </a:ext>
          </a:extLst>
        </xdr:cNvPr>
        <xdr:cNvCxnSpPr/>
      </xdr:nvCxnSpPr>
      <xdr:spPr>
        <a:xfrm flipV="1">
          <a:off x="0" y="253365"/>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5" name="Straight Connector 4">
          <a:extLst>
            <a:ext uri="{FF2B5EF4-FFF2-40B4-BE49-F238E27FC236}">
              <a16:creationId xmlns:a16="http://schemas.microsoft.com/office/drawing/2014/main" id="{AF942E4E-4841-4DB9-84A8-70924D6F9230}"/>
            </a:ext>
          </a:extLst>
        </xdr:cNvPr>
        <xdr:cNvCxnSpPr/>
      </xdr:nvCxnSpPr>
      <xdr:spPr>
        <a:xfrm flipV="1">
          <a:off x="9525" y="979170"/>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8" name="Straight Connector 7">
          <a:extLst>
            <a:ext uri="{FF2B5EF4-FFF2-40B4-BE49-F238E27FC236}">
              <a16:creationId xmlns:a16="http://schemas.microsoft.com/office/drawing/2014/main" id="{9A2C8BD0-8D46-4364-B604-331C768C3A58}"/>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9" name="Straight Connector 8">
          <a:extLst>
            <a:ext uri="{FF2B5EF4-FFF2-40B4-BE49-F238E27FC236}">
              <a16:creationId xmlns:a16="http://schemas.microsoft.com/office/drawing/2014/main" id="{590585A1-E2DD-4D67-9BF4-58D993BE03A1}"/>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0" name="Straight Connector 9">
          <a:extLst>
            <a:ext uri="{FF2B5EF4-FFF2-40B4-BE49-F238E27FC236}">
              <a16:creationId xmlns:a16="http://schemas.microsoft.com/office/drawing/2014/main" id="{7564A0B4-6F58-476D-97EC-02C664EC4074}"/>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1" name="Straight Connector 10">
          <a:extLst>
            <a:ext uri="{FF2B5EF4-FFF2-40B4-BE49-F238E27FC236}">
              <a16:creationId xmlns:a16="http://schemas.microsoft.com/office/drawing/2014/main" id="{57439DE7-4161-44BC-967C-AEB9D6BC2D51}"/>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13" name="Straight Connector 12">
          <a:extLst>
            <a:ext uri="{FF2B5EF4-FFF2-40B4-BE49-F238E27FC236}">
              <a16:creationId xmlns:a16="http://schemas.microsoft.com/office/drawing/2014/main" id="{AA56ED3B-819A-4A16-8BF1-BCA1BD965E3E}"/>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14" name="Straight Connector 13">
          <a:extLst>
            <a:ext uri="{FF2B5EF4-FFF2-40B4-BE49-F238E27FC236}">
              <a16:creationId xmlns:a16="http://schemas.microsoft.com/office/drawing/2014/main" id="{2F4D420E-B84C-4EDB-AAB4-161AA2944419}"/>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5" name="Straight Connector 14">
          <a:extLst>
            <a:ext uri="{FF2B5EF4-FFF2-40B4-BE49-F238E27FC236}">
              <a16:creationId xmlns:a16="http://schemas.microsoft.com/office/drawing/2014/main" id="{6916CE65-8870-4670-8907-B3CF7E99248A}"/>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6" name="Straight Connector 15">
          <a:extLst>
            <a:ext uri="{FF2B5EF4-FFF2-40B4-BE49-F238E27FC236}">
              <a16:creationId xmlns:a16="http://schemas.microsoft.com/office/drawing/2014/main" id="{70AC254D-D1AC-41FA-A34F-4A50231F555F}"/>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4714875</xdr:colOff>
      <xdr:row>4</xdr:row>
      <xdr:rowOff>95250</xdr:rowOff>
    </xdr:from>
    <xdr:to>
      <xdr:col>3</xdr:col>
      <xdr:colOff>5501640</xdr:colOff>
      <xdr:row>4</xdr:row>
      <xdr:rowOff>102870</xdr:rowOff>
    </xdr:to>
    <xdr:cxnSp macro="">
      <xdr:nvCxnSpPr>
        <xdr:cNvPr id="21" name="Straight Arrow Connector 20">
          <a:extLst>
            <a:ext uri="{FF2B5EF4-FFF2-40B4-BE49-F238E27FC236}">
              <a16:creationId xmlns:a16="http://schemas.microsoft.com/office/drawing/2014/main" id="{8E1E96FE-C7D6-467B-8434-F568BAE33A32}"/>
            </a:ext>
          </a:extLst>
        </xdr:cNvPr>
        <xdr:cNvCxnSpPr/>
      </xdr:nvCxnSpPr>
      <xdr:spPr>
        <a:xfrm flipH="1" flipV="1">
          <a:off x="5638800" y="762000"/>
          <a:ext cx="786765" cy="762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539750</xdr:colOff>
      <xdr:row>6</xdr:row>
      <xdr:rowOff>0</xdr:rowOff>
    </xdr:from>
    <xdr:to>
      <xdr:col>8</xdr:col>
      <xdr:colOff>171427</xdr:colOff>
      <xdr:row>9</xdr:row>
      <xdr:rowOff>173261</xdr:rowOff>
    </xdr:to>
    <xdr:pic>
      <xdr:nvPicPr>
        <xdr:cNvPr id="2" name="Picture 1">
          <a:extLst>
            <a:ext uri="{FF2B5EF4-FFF2-40B4-BE49-F238E27FC236}">
              <a16:creationId xmlns:a16="http://schemas.microsoft.com/office/drawing/2014/main" id="{1CC9D2E1-72F7-4886-929A-0CEDC44F969A}"/>
            </a:ext>
          </a:extLst>
        </xdr:cNvPr>
        <xdr:cNvPicPr>
          <a:picLocks noChangeAspect="1"/>
        </xdr:cNvPicPr>
      </xdr:nvPicPr>
      <xdr:blipFill>
        <a:blip xmlns:r="http://schemas.openxmlformats.org/officeDocument/2006/relationships" r:embed="rId1"/>
        <a:stretch>
          <a:fillRect/>
        </a:stretch>
      </xdr:blipFill>
      <xdr:spPr>
        <a:xfrm>
          <a:off x="539750" y="1371600"/>
          <a:ext cx="4726917" cy="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112397</xdr:colOff>
      <xdr:row>3</xdr:row>
      <xdr:rowOff>83820</xdr:rowOff>
    </xdr:from>
    <xdr:to>
      <xdr:col>5</xdr:col>
      <xdr:colOff>935355</xdr:colOff>
      <xdr:row>3</xdr:row>
      <xdr:rowOff>83820</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flipH="1">
          <a:off x="6884672" y="388620"/>
          <a:ext cx="822958"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979170</xdr:colOff>
      <xdr:row>2</xdr:row>
      <xdr:rowOff>0</xdr:rowOff>
    </xdr:from>
    <xdr:to>
      <xdr:col>7</xdr:col>
      <xdr:colOff>590549</xdr:colOff>
      <xdr:row>4</xdr:row>
      <xdr:rowOff>91440</xdr:rowOff>
    </xdr:to>
    <xdr:pic>
      <xdr:nvPicPr>
        <xdr:cNvPr id="2" name="Picture 1">
          <a:extLst>
            <a:ext uri="{FF2B5EF4-FFF2-40B4-BE49-F238E27FC236}">
              <a16:creationId xmlns:a16="http://schemas.microsoft.com/office/drawing/2014/main" id="{70ABBC6E-B9D3-4743-A6E1-1245BC286997}"/>
            </a:ext>
          </a:extLst>
        </xdr:cNvPr>
        <xdr:cNvPicPr>
          <a:picLocks noChangeAspect="1"/>
        </xdr:cNvPicPr>
      </xdr:nvPicPr>
      <xdr:blipFill>
        <a:blip xmlns:r="http://schemas.openxmlformats.org/officeDocument/2006/relationships" r:embed="rId1"/>
        <a:stretch>
          <a:fillRect/>
        </a:stretch>
      </xdr:blipFill>
      <xdr:spPr>
        <a:xfrm>
          <a:off x="7751445" y="219075"/>
          <a:ext cx="3011804" cy="342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190500</xdr:colOff>
      <xdr:row>5</xdr:row>
      <xdr:rowOff>0</xdr:rowOff>
    </xdr:from>
    <xdr:to>
      <xdr:col>8</xdr:col>
      <xdr:colOff>714375</xdr:colOff>
      <xdr:row>5</xdr:row>
      <xdr:rowOff>0</xdr:rowOff>
    </xdr:to>
    <xdr:cxnSp macro="">
      <xdr:nvCxnSpPr>
        <xdr:cNvPr id="4" name="Straight Arrow Connector 3">
          <a:extLst>
            <a:ext uri="{FF2B5EF4-FFF2-40B4-BE49-F238E27FC236}">
              <a16:creationId xmlns:a16="http://schemas.microsoft.com/office/drawing/2014/main" id="{BF4FBF44-8C7D-40BE-9026-735E8781159B}"/>
            </a:ext>
          </a:extLst>
        </xdr:cNvPr>
        <xdr:cNvCxnSpPr/>
      </xdr:nvCxnSpPr>
      <xdr:spPr>
        <a:xfrm flipH="1">
          <a:off x="3648075" y="752475"/>
          <a:ext cx="523875"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200026</xdr:colOff>
      <xdr:row>6</xdr:row>
      <xdr:rowOff>28575</xdr:rowOff>
    </xdr:from>
    <xdr:to>
      <xdr:col>9</xdr:col>
      <xdr:colOff>1</xdr:colOff>
      <xdr:row>11</xdr:row>
      <xdr:rowOff>9525</xdr:rowOff>
    </xdr:to>
    <xdr:sp macro="" textlink="">
      <xdr:nvSpPr>
        <xdr:cNvPr id="2" name="Right Brace 1">
          <a:extLst>
            <a:ext uri="{FF2B5EF4-FFF2-40B4-BE49-F238E27FC236}">
              <a16:creationId xmlns:a16="http://schemas.microsoft.com/office/drawing/2014/main" id="{CB5E29D6-E1B9-4AF2-82C4-8E399FB6A9E2}"/>
            </a:ext>
          </a:extLst>
        </xdr:cNvPr>
        <xdr:cNvSpPr/>
      </xdr:nvSpPr>
      <xdr:spPr>
        <a:xfrm>
          <a:off x="3707131" y="417195"/>
          <a:ext cx="760095" cy="842010"/>
        </a:xfrm>
        <a:prstGeom prst="rightBrace">
          <a:avLst/>
        </a:prstGeom>
        <a:ln>
          <a:solidFill>
            <a:srgbClr val="870E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304800</xdr:colOff>
      <xdr:row>6</xdr:row>
      <xdr:rowOff>104775</xdr:rowOff>
    </xdr:from>
    <xdr:to>
      <xdr:col>10</xdr:col>
      <xdr:colOff>3</xdr:colOff>
      <xdr:row>6</xdr:row>
      <xdr:rowOff>106363</xdr:rowOff>
    </xdr:to>
    <xdr:cxnSp macro="">
      <xdr:nvCxnSpPr>
        <xdr:cNvPr id="2" name="Straight Arrow Connector 1">
          <a:extLst>
            <a:ext uri="{FF2B5EF4-FFF2-40B4-BE49-F238E27FC236}">
              <a16:creationId xmlns:a16="http://schemas.microsoft.com/office/drawing/2014/main" id="{59F5EB27-1F91-4471-B93E-A80E3EFE0F74}"/>
            </a:ext>
          </a:extLst>
        </xdr:cNvPr>
        <xdr:cNvCxnSpPr/>
      </xdr:nvCxnSpPr>
      <xdr:spPr>
        <a:xfrm rot="10800000">
          <a:off x="5248275" y="712470"/>
          <a:ext cx="447678"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304800</xdr:colOff>
      <xdr:row>6</xdr:row>
      <xdr:rowOff>104775</xdr:rowOff>
    </xdr:from>
    <xdr:to>
      <xdr:col>8</xdr:col>
      <xdr:colOff>3</xdr:colOff>
      <xdr:row>6</xdr:row>
      <xdr:rowOff>106363</xdr:rowOff>
    </xdr:to>
    <xdr:cxnSp macro="">
      <xdr:nvCxnSpPr>
        <xdr:cNvPr id="2" name="Straight Arrow Connector 1">
          <a:extLst>
            <a:ext uri="{FF2B5EF4-FFF2-40B4-BE49-F238E27FC236}">
              <a16:creationId xmlns:a16="http://schemas.microsoft.com/office/drawing/2014/main" id="{7E62F3C9-350B-465E-884B-D4782345BBB6}"/>
            </a:ext>
          </a:extLst>
        </xdr:cNvPr>
        <xdr:cNvCxnSpPr/>
      </xdr:nvCxnSpPr>
      <xdr:spPr>
        <a:xfrm rot="10800000">
          <a:off x="6372225" y="712470"/>
          <a:ext cx="66675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304800</xdr:colOff>
      <xdr:row>6</xdr:row>
      <xdr:rowOff>104775</xdr:rowOff>
    </xdr:from>
    <xdr:to>
      <xdr:col>9</xdr:col>
      <xdr:colOff>3</xdr:colOff>
      <xdr:row>6</xdr:row>
      <xdr:rowOff>106363</xdr:rowOff>
    </xdr:to>
    <xdr:cxnSp macro="">
      <xdr:nvCxnSpPr>
        <xdr:cNvPr id="2" name="Straight Arrow Connector 1">
          <a:extLst>
            <a:ext uri="{FF2B5EF4-FFF2-40B4-BE49-F238E27FC236}">
              <a16:creationId xmlns:a16="http://schemas.microsoft.com/office/drawing/2014/main" id="{0E84A188-4E52-42C2-8FD2-F26D79773E85}"/>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FR2017/Forms/2017%20Forms%20-%20Phase%205%20-%20Posting/Form17_Cash_and_Deposit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Oracle\SmartView\bin\HsTbar.xla" TargetMode="External"/><Relationship Id="rId1" Type="http://schemas.openxmlformats.org/officeDocument/2006/relationships/externalLinkPath" Target="file:///C:\Oracle\SmartView\bin\HsTba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hecklist - For SAO Only"/>
      <sheetName val="Checklist"/>
      <sheetName val="Instructions"/>
      <sheetName val="Appendix"/>
      <sheetName val="&quot;A&quot; Deposit Analysis - Short"/>
      <sheetName val="OLD HFM CASH TB"/>
      <sheetName val="&quot;A&quot; Deposit Analysis - Long"/>
      <sheetName val="HFM CASH TB"/>
      <sheetName val="&quot;B&quot; Cash Recon"/>
      <sheetName val="HFM collateral"/>
      <sheetName val="Sample Collat Confirm Inquiry"/>
      <sheetName val="Sample_&quot;A&quot; Deposit Analysis"/>
      <sheetName val="Sample_&quot;B&quot; Cash Recon"/>
      <sheetName val="Sample_GL044M"/>
      <sheetName val="Sample_Bnk Stmt1"/>
      <sheetName val="Sample_LGIP Statement"/>
      <sheetName val="HFM tracking"/>
      <sheetName val="EntityList"/>
    </sheetNames>
    <sheetDataSet>
      <sheetData sheetId="0">
        <row r="23">
          <cell r="B23" t="str">
            <v>Yes</v>
          </cell>
        </row>
        <row r="24">
          <cell r="B24" t="str">
            <v>No</v>
          </cell>
        </row>
      </sheetData>
      <sheetData sheetId="1"/>
      <sheetData sheetId="2"/>
      <sheetData sheetId="3">
        <row r="2">
          <cell r="C2" t="str">
            <v xml:space="preserve">Cash and Deposits </v>
          </cell>
        </row>
      </sheetData>
      <sheetData sheetId="4"/>
      <sheetData sheetId="5">
        <row r="116">
          <cell r="M116">
            <v>0</v>
          </cell>
        </row>
      </sheetData>
      <sheetData sheetId="6"/>
      <sheetData sheetId="7">
        <row r="1667">
          <cell r="M1667">
            <v>0</v>
          </cell>
        </row>
      </sheetData>
      <sheetData sheetId="8"/>
      <sheetData sheetId="9">
        <row r="3">
          <cell r="F3">
            <v>0</v>
          </cell>
        </row>
      </sheetData>
      <sheetData sheetId="10"/>
      <sheetData sheetId="11"/>
      <sheetData sheetId="12"/>
      <sheetData sheetId="13"/>
      <sheetData sheetId="14"/>
      <sheetData sheetId="15"/>
      <sheetData sheetId="16"/>
      <sheetData sheetId="17"/>
      <sheetData sheetId="18">
        <row r="2">
          <cell r="A2">
            <v>0</v>
          </cell>
          <cell r="B2">
            <v>0</v>
          </cell>
          <cell r="E2" t="str">
            <v>Not Applicable</v>
          </cell>
          <cell r="G2" t="str">
            <v>Yes</v>
          </cell>
        </row>
        <row r="3">
          <cell r="A3">
            <v>40200</v>
          </cell>
          <cell r="B3" t="str">
            <v>Department of Agriculture</v>
          </cell>
          <cell r="G3" t="str">
            <v>No</v>
          </cell>
        </row>
        <row r="4">
          <cell r="A4" t="str">
            <v>40300(GAA)</v>
          </cell>
          <cell r="B4" t="str">
            <v>Department of Administrative Services - GAA</v>
          </cell>
        </row>
        <row r="5">
          <cell r="A5" t="str">
            <v>40300(GF)</v>
          </cell>
          <cell r="B5" t="str">
            <v>Department of Administrative Services - General Fund</v>
          </cell>
        </row>
        <row r="6">
          <cell r="A6" t="str">
            <v>40300(ISF)</v>
          </cell>
          <cell r="B6" t="str">
            <v>Department of Administrative Services - ISF</v>
          </cell>
        </row>
        <row r="7">
          <cell r="A7">
            <v>40400</v>
          </cell>
          <cell r="B7" t="str">
            <v>Department of Audits and Accounts</v>
          </cell>
        </row>
        <row r="8">
          <cell r="A8">
            <v>40500</v>
          </cell>
          <cell r="B8" t="str">
            <v>Department of Public Health</v>
          </cell>
        </row>
        <row r="9">
          <cell r="A9">
            <v>40600</v>
          </cell>
          <cell r="B9" t="str">
            <v>Department of Banking and Finance</v>
          </cell>
        </row>
        <row r="10">
          <cell r="A10">
            <v>40700</v>
          </cell>
          <cell r="B10" t="str">
            <v>State Accounting Office</v>
          </cell>
        </row>
        <row r="11">
          <cell r="A11">
            <v>40800</v>
          </cell>
          <cell r="B11" t="str">
            <v>Department of Insurance</v>
          </cell>
        </row>
        <row r="12">
          <cell r="A12">
            <v>40900</v>
          </cell>
          <cell r="B12" t="str">
            <v>Georgia State Financing and Investment Commission</v>
          </cell>
        </row>
        <row r="13">
          <cell r="A13">
            <v>41000</v>
          </cell>
          <cell r="B13" t="str">
            <v>State Properties Commission</v>
          </cell>
        </row>
        <row r="14">
          <cell r="A14">
            <v>41100</v>
          </cell>
          <cell r="B14" t="str">
            <v>Department of Defense</v>
          </cell>
        </row>
        <row r="15">
          <cell r="A15">
            <v>41400</v>
          </cell>
          <cell r="B15" t="str">
            <v>Department of Education</v>
          </cell>
        </row>
        <row r="16">
          <cell r="A16">
            <v>41500</v>
          </cell>
          <cell r="B16" t="str">
            <v>Technical College System of Georgia</v>
          </cell>
        </row>
        <row r="17">
          <cell r="A17">
            <v>41600</v>
          </cell>
          <cell r="B17" t="str">
            <v>Employees' Retirement System of Georgia</v>
          </cell>
        </row>
        <row r="18">
          <cell r="A18">
            <v>41800</v>
          </cell>
          <cell r="B18" t="str">
            <v>Prosecuting Attorneys - Judicial Branch</v>
          </cell>
        </row>
        <row r="19">
          <cell r="A19">
            <v>41900</v>
          </cell>
          <cell r="B19" t="str">
            <v>Department of Community Health</v>
          </cell>
        </row>
        <row r="20">
          <cell r="A20">
            <v>42000</v>
          </cell>
          <cell r="B20" t="str">
            <v>Georgia Forestry Commission</v>
          </cell>
        </row>
        <row r="21">
          <cell r="A21">
            <v>42200</v>
          </cell>
          <cell r="B21" t="str">
            <v>Office of the Governor</v>
          </cell>
        </row>
        <row r="22">
          <cell r="A22">
            <v>42700</v>
          </cell>
          <cell r="B22" t="str">
            <v>Department of Human Services</v>
          </cell>
        </row>
        <row r="23">
          <cell r="A23">
            <v>42800</v>
          </cell>
          <cell r="B23" t="str">
            <v>Department of Community Affairs</v>
          </cell>
        </row>
        <row r="24">
          <cell r="A24">
            <v>42900</v>
          </cell>
          <cell r="B24" t="str">
            <v>Department of Economic Development</v>
          </cell>
        </row>
        <row r="25">
          <cell r="A25">
            <v>43000</v>
          </cell>
          <cell r="B25" t="str">
            <v>Judicial Branch</v>
          </cell>
        </row>
        <row r="26">
          <cell r="A26">
            <v>43100</v>
          </cell>
          <cell r="B26" t="str">
            <v>Judicial Branch - Juvenile Courts</v>
          </cell>
        </row>
        <row r="27">
          <cell r="A27">
            <v>43200</v>
          </cell>
          <cell r="B27" t="str">
            <v>Judicial Branch - Court of Appeals</v>
          </cell>
        </row>
        <row r="28">
          <cell r="A28">
            <v>43400</v>
          </cell>
          <cell r="B28" t="str">
            <v>Judicial Branch - Judicial Council</v>
          </cell>
        </row>
        <row r="29">
          <cell r="A29">
            <v>43600</v>
          </cell>
          <cell r="B29" t="str">
            <v>Judicial Branch - Superior Courts</v>
          </cell>
        </row>
        <row r="30">
          <cell r="A30">
            <v>43800</v>
          </cell>
          <cell r="B30" t="str">
            <v>Judicial Branch - Supreme Court</v>
          </cell>
        </row>
        <row r="31">
          <cell r="A31" t="str">
            <v>44000(ENT)</v>
          </cell>
          <cell r="B31" t="str">
            <v>Department of Labor - Enterprise Fund</v>
          </cell>
        </row>
        <row r="32">
          <cell r="A32" t="str">
            <v>44000(GF)</v>
          </cell>
          <cell r="B32" t="str">
            <v>Department of Labor - General Fund</v>
          </cell>
        </row>
        <row r="33">
          <cell r="A33">
            <v>44100</v>
          </cell>
          <cell r="B33" t="str">
            <v>Department of Behavioral Health and Developmental Disabilities</v>
          </cell>
        </row>
        <row r="34">
          <cell r="A34">
            <v>44200</v>
          </cell>
          <cell r="B34" t="str">
            <v>Department of Law</v>
          </cell>
        </row>
        <row r="35">
          <cell r="A35">
            <v>44400</v>
          </cell>
          <cell r="B35" t="str">
            <v>General Assembly (Unspecified)</v>
          </cell>
        </row>
        <row r="36">
          <cell r="A36">
            <v>44500</v>
          </cell>
          <cell r="B36" t="str">
            <v>General Assembly Joint Offices</v>
          </cell>
        </row>
        <row r="37">
          <cell r="A37">
            <v>44600</v>
          </cell>
          <cell r="B37" t="str">
            <v>Georgia House of Representatives</v>
          </cell>
        </row>
        <row r="38">
          <cell r="A38">
            <v>45200</v>
          </cell>
          <cell r="B38" t="str">
            <v>Georgia Assembly-Senate</v>
          </cell>
        </row>
        <row r="39">
          <cell r="A39" t="str">
            <v>46000(GF)</v>
          </cell>
          <cell r="B39" t="str">
            <v>State Personnel Administration - General Fund</v>
          </cell>
        </row>
        <row r="40">
          <cell r="A40" t="str">
            <v>46000(ISF)</v>
          </cell>
          <cell r="B40" t="str">
            <v>State Personnel Administration - ISF</v>
          </cell>
        </row>
        <row r="41">
          <cell r="A41">
            <v>46100</v>
          </cell>
          <cell r="B41" t="str">
            <v>Department of Juvenile Justice</v>
          </cell>
        </row>
        <row r="42">
          <cell r="A42">
            <v>46200</v>
          </cell>
          <cell r="B42" t="str">
            <v>Department of Natural Resources</v>
          </cell>
        </row>
        <row r="43">
          <cell r="A43">
            <v>46210</v>
          </cell>
          <cell r="B43" t="str">
            <v>Natural Resources Foundation</v>
          </cell>
        </row>
        <row r="44">
          <cell r="A44">
            <v>46500</v>
          </cell>
          <cell r="B44" t="str">
            <v>State Board of Pardons and Paroles</v>
          </cell>
        </row>
        <row r="45">
          <cell r="A45">
            <v>46600</v>
          </cell>
          <cell r="B45" t="str">
            <v>Department of Public Safety</v>
          </cell>
        </row>
        <row r="46">
          <cell r="A46">
            <v>46700</v>
          </cell>
          <cell r="B46" t="str">
            <v>Department of Corrections</v>
          </cell>
        </row>
        <row r="47">
          <cell r="A47">
            <v>46900</v>
          </cell>
          <cell r="B47" t="str">
            <v>Department of Early Care and Learning</v>
          </cell>
        </row>
        <row r="48">
          <cell r="A48">
            <v>47000</v>
          </cell>
          <cell r="B48" t="str">
            <v>Public Service Commission</v>
          </cell>
        </row>
        <row r="49">
          <cell r="A49">
            <v>47100</v>
          </cell>
          <cell r="B49" t="str">
            <v>Georgia Bureau of Investigation</v>
          </cell>
        </row>
        <row r="50">
          <cell r="A50">
            <v>47200</v>
          </cell>
          <cell r="B50" t="str">
            <v>Board of Regents of the University System of Georgia</v>
          </cell>
        </row>
        <row r="51">
          <cell r="A51">
            <v>47210</v>
          </cell>
          <cell r="B51" t="str">
            <v>University System of Georgia Foundation</v>
          </cell>
        </row>
        <row r="52">
          <cell r="A52">
            <v>47400</v>
          </cell>
          <cell r="B52" t="str">
            <v>Department of Revenue</v>
          </cell>
        </row>
        <row r="53">
          <cell r="A53">
            <v>47500</v>
          </cell>
          <cell r="B53" t="str">
            <v>Department of Driver Services</v>
          </cell>
        </row>
        <row r="54">
          <cell r="A54">
            <v>47600</v>
          </cell>
          <cell r="B54" t="str">
            <v>Georgia Student Finance Commission</v>
          </cell>
        </row>
        <row r="55">
          <cell r="A55">
            <v>47610</v>
          </cell>
          <cell r="B55" t="str">
            <v>REACH Georgia Foundation</v>
          </cell>
        </row>
        <row r="56">
          <cell r="A56">
            <v>47700</v>
          </cell>
          <cell r="B56" t="str">
            <v>Department of Community Supervision</v>
          </cell>
        </row>
        <row r="57">
          <cell r="A57">
            <v>47800</v>
          </cell>
          <cell r="B57" t="str">
            <v>Secretary of State</v>
          </cell>
        </row>
        <row r="58">
          <cell r="A58">
            <v>48000</v>
          </cell>
          <cell r="B58" t="str">
            <v>State Soil and Water Conservation Commission</v>
          </cell>
        </row>
        <row r="59">
          <cell r="A59">
            <v>48200</v>
          </cell>
          <cell r="B59" t="str">
            <v>Teachers' Retirement System of Georgia</v>
          </cell>
        </row>
        <row r="60">
          <cell r="A60">
            <v>48300</v>
          </cell>
          <cell r="B60" t="str">
            <v>Georgia Aviation Hall of Fame</v>
          </cell>
        </row>
        <row r="61">
          <cell r="A61">
            <v>48400</v>
          </cell>
          <cell r="B61" t="str">
            <v>Department of Transportation</v>
          </cell>
        </row>
        <row r="62">
          <cell r="A62" t="str">
            <v>48400(TIA)</v>
          </cell>
          <cell r="B62" t="str">
            <v>Department of Transportation - TIA</v>
          </cell>
        </row>
        <row r="63">
          <cell r="A63">
            <v>48600</v>
          </cell>
          <cell r="B63" t="str">
            <v>Office of Treasury and Fiscal Services</v>
          </cell>
        </row>
        <row r="64">
          <cell r="A64">
            <v>48800</v>
          </cell>
          <cell r="B64" t="str">
            <v>State Department of Veterans' Service</v>
          </cell>
        </row>
        <row r="65">
          <cell r="A65">
            <v>48900</v>
          </cell>
          <cell r="B65" t="str">
            <v>Subsequent Injury Trust Fund</v>
          </cell>
        </row>
        <row r="66">
          <cell r="A66">
            <v>49000</v>
          </cell>
          <cell r="B66" t="str">
            <v>State Board of Workers' Compensation</v>
          </cell>
        </row>
        <row r="67">
          <cell r="A67">
            <v>49200</v>
          </cell>
          <cell r="B67" t="str">
            <v>Georgia Public Defender Standards Council</v>
          </cell>
        </row>
        <row r="68">
          <cell r="A68">
            <v>49600</v>
          </cell>
          <cell r="B68" t="str">
            <v>State Games Commission</v>
          </cell>
        </row>
        <row r="69">
          <cell r="A69">
            <v>50340</v>
          </cell>
          <cell r="B69" t="str">
            <v>Georgia Tech Facilities, Incorporated</v>
          </cell>
        </row>
        <row r="70">
          <cell r="A70">
            <v>50350</v>
          </cell>
          <cell r="B70" t="str">
            <v>Georgia Tech Foundation, Incorporated</v>
          </cell>
        </row>
        <row r="71">
          <cell r="A71">
            <v>50360</v>
          </cell>
          <cell r="B71" t="str">
            <v>Georgia Tech Research Corporation</v>
          </cell>
        </row>
        <row r="72">
          <cell r="A72">
            <v>50910</v>
          </cell>
          <cell r="B72" t="str">
            <v>Georgia State University Foundation</v>
          </cell>
        </row>
        <row r="73">
          <cell r="A73">
            <v>50920</v>
          </cell>
          <cell r="B73" t="str">
            <v>Georgia State University Research Foundation, Inc.</v>
          </cell>
        </row>
        <row r="74">
          <cell r="A74">
            <v>51270</v>
          </cell>
          <cell r="B74" t="str">
            <v>GRU Early Retirement Pension Plan</v>
          </cell>
        </row>
        <row r="75">
          <cell r="A75">
            <v>52410</v>
          </cell>
          <cell r="B75" t="str">
            <v>Armstrong Atlantic State University Educational Properties Foundation</v>
          </cell>
        </row>
        <row r="76">
          <cell r="A76">
            <v>53920</v>
          </cell>
          <cell r="B76" t="str">
            <v>Georgia Southern University Housing Foundation, Incorporated</v>
          </cell>
        </row>
        <row r="77">
          <cell r="A77">
            <v>54520</v>
          </cell>
          <cell r="B77" t="str">
            <v>North Georgia College &amp; State University Real Estate Foundation</v>
          </cell>
        </row>
        <row r="78">
          <cell r="A78">
            <v>55120</v>
          </cell>
          <cell r="B78" t="str">
            <v>Valdosta State University Auxiliary Services Real Estate Foundation</v>
          </cell>
        </row>
        <row r="79">
          <cell r="A79">
            <v>55430</v>
          </cell>
          <cell r="B79" t="str">
            <v>University of West Georgia Real Estate Fdn</v>
          </cell>
        </row>
        <row r="80">
          <cell r="A80">
            <v>58410</v>
          </cell>
          <cell r="B80" t="str">
            <v>Middle Georgia State College Real Estate Fdn, Inc.</v>
          </cell>
        </row>
        <row r="81">
          <cell r="A81">
            <v>81600</v>
          </cell>
          <cell r="B81" t="str">
            <v>Georgia Aviation Tech College</v>
          </cell>
        </row>
        <row r="82">
          <cell r="A82">
            <v>81700</v>
          </cell>
          <cell r="B82" t="str">
            <v>Sandersville Tech College</v>
          </cell>
        </row>
        <row r="83">
          <cell r="A83">
            <v>81800</v>
          </cell>
          <cell r="B83" t="str">
            <v>Okenfenokee Tech College</v>
          </cell>
        </row>
        <row r="84">
          <cell r="A84">
            <v>81900</v>
          </cell>
          <cell r="B84" t="str">
            <v>West GA Technical College</v>
          </cell>
        </row>
        <row r="85">
          <cell r="A85">
            <v>82000</v>
          </cell>
          <cell r="B85" t="str">
            <v>Albany Technical College</v>
          </cell>
        </row>
        <row r="86">
          <cell r="A86">
            <v>82100</v>
          </cell>
          <cell r="B86" t="str">
            <v>Altamaha Tech College</v>
          </cell>
        </row>
        <row r="87">
          <cell r="A87">
            <v>82200</v>
          </cell>
          <cell r="B87" t="str">
            <v>Athens Tech College</v>
          </cell>
        </row>
        <row r="88">
          <cell r="A88">
            <v>82300</v>
          </cell>
          <cell r="B88" t="str">
            <v>Atlanta Technical College</v>
          </cell>
        </row>
        <row r="89">
          <cell r="A89">
            <v>82400</v>
          </cell>
          <cell r="B89" t="str">
            <v>Augusta Technical College</v>
          </cell>
        </row>
        <row r="90">
          <cell r="A90">
            <v>82500</v>
          </cell>
          <cell r="B90" t="str">
            <v>East Central Technical College</v>
          </cell>
        </row>
        <row r="91">
          <cell r="A91">
            <v>82600</v>
          </cell>
          <cell r="B91" t="str">
            <v>West Georgia Tech College</v>
          </cell>
        </row>
        <row r="92">
          <cell r="A92">
            <v>82700</v>
          </cell>
          <cell r="B92" t="str">
            <v>Chattahoochee Tech. College</v>
          </cell>
        </row>
        <row r="93">
          <cell r="A93">
            <v>82800</v>
          </cell>
          <cell r="B93" t="str">
            <v>Columbus Technical College</v>
          </cell>
        </row>
        <row r="94">
          <cell r="A94">
            <v>82900</v>
          </cell>
          <cell r="B94" t="str">
            <v>Coosa Valley Tech College</v>
          </cell>
        </row>
        <row r="95">
          <cell r="A95">
            <v>83000</v>
          </cell>
          <cell r="B95" t="str">
            <v>Georgia Piedmont Technical College (formerly Dekalb Technical College)</v>
          </cell>
        </row>
        <row r="96">
          <cell r="A96">
            <v>83100</v>
          </cell>
          <cell r="B96" t="str">
            <v>Southern Crescent Tech College (formerly Griffin Technical College)</v>
          </cell>
        </row>
        <row r="97">
          <cell r="A97">
            <v>83200</v>
          </cell>
          <cell r="B97" t="str">
            <v>Gwinnett Technical College</v>
          </cell>
        </row>
        <row r="98">
          <cell r="A98">
            <v>83300</v>
          </cell>
          <cell r="B98" t="str">
            <v>Oconee Fall Line Technical College (formerly Heart of Georgia Technical College)</v>
          </cell>
        </row>
        <row r="99">
          <cell r="A99">
            <v>83400</v>
          </cell>
          <cell r="B99" t="str">
            <v>Lanier Technical College</v>
          </cell>
        </row>
        <row r="100">
          <cell r="A100">
            <v>83500</v>
          </cell>
          <cell r="B100" t="str">
            <v>Central GA Tech. College</v>
          </cell>
        </row>
        <row r="101">
          <cell r="A101">
            <v>83700</v>
          </cell>
          <cell r="B101" t="str">
            <v>Moultrie Technical College</v>
          </cell>
        </row>
        <row r="102">
          <cell r="A102">
            <v>83800</v>
          </cell>
          <cell r="B102" t="str">
            <v>North GA Tech College</v>
          </cell>
        </row>
        <row r="103">
          <cell r="A103">
            <v>83900</v>
          </cell>
          <cell r="B103" t="str">
            <v>North Metro Tech. College</v>
          </cell>
        </row>
        <row r="104">
          <cell r="A104">
            <v>84000</v>
          </cell>
          <cell r="B104" t="str">
            <v>Appalachian Tech College</v>
          </cell>
        </row>
        <row r="105">
          <cell r="A105">
            <v>84100</v>
          </cell>
          <cell r="B105" t="str">
            <v>Savannah Tech College</v>
          </cell>
        </row>
        <row r="106">
          <cell r="A106">
            <v>84200</v>
          </cell>
          <cell r="B106" t="str">
            <v>South GA Tech. College</v>
          </cell>
        </row>
        <row r="107">
          <cell r="A107">
            <v>84300</v>
          </cell>
          <cell r="B107" t="str">
            <v>Southeastern Tech. College</v>
          </cell>
        </row>
        <row r="108">
          <cell r="A108">
            <v>84400</v>
          </cell>
          <cell r="B108" t="str">
            <v>Ogeechee Tech College</v>
          </cell>
        </row>
        <row r="109">
          <cell r="A109">
            <v>84500</v>
          </cell>
          <cell r="B109" t="str">
            <v>Swainsboro Tech College</v>
          </cell>
        </row>
        <row r="110">
          <cell r="A110">
            <v>84600</v>
          </cell>
          <cell r="B110" t="str">
            <v>Southwest GA Tech. College</v>
          </cell>
        </row>
        <row r="111">
          <cell r="A111">
            <v>84700</v>
          </cell>
          <cell r="B111" t="str">
            <v>Flint River Tech College</v>
          </cell>
        </row>
        <row r="112">
          <cell r="A112">
            <v>84800</v>
          </cell>
          <cell r="B112" t="str">
            <v>Wiregrass Technical College (formerly Valdosta Technical College)</v>
          </cell>
        </row>
        <row r="113">
          <cell r="A113">
            <v>84900</v>
          </cell>
          <cell r="B113" t="str">
            <v>Northwestern Tech College</v>
          </cell>
        </row>
        <row r="114">
          <cell r="A114">
            <v>85040</v>
          </cell>
          <cell r="B114" t="str">
            <v>Northwest Georgia RESA</v>
          </cell>
        </row>
        <row r="115">
          <cell r="A115">
            <v>85240</v>
          </cell>
          <cell r="B115" t="str">
            <v>North Georgia RESA</v>
          </cell>
        </row>
        <row r="116">
          <cell r="A116">
            <v>85440</v>
          </cell>
          <cell r="B116" t="str">
            <v>Pioneer RESA</v>
          </cell>
        </row>
        <row r="117">
          <cell r="A117">
            <v>85640</v>
          </cell>
          <cell r="B117" t="str">
            <v>Metropolitan RESA</v>
          </cell>
        </row>
        <row r="118">
          <cell r="A118">
            <v>85840</v>
          </cell>
          <cell r="B118" t="str">
            <v>Northeast Georgia RESA</v>
          </cell>
        </row>
        <row r="119">
          <cell r="A119">
            <v>86040</v>
          </cell>
          <cell r="B119" t="str">
            <v>West Georgia RESA</v>
          </cell>
        </row>
        <row r="120">
          <cell r="A120">
            <v>86240</v>
          </cell>
          <cell r="B120" t="str">
            <v>Griffin RESA</v>
          </cell>
        </row>
        <row r="121">
          <cell r="A121">
            <v>86440</v>
          </cell>
          <cell r="B121" t="str">
            <v>Middle Georgia RESA</v>
          </cell>
        </row>
        <row r="122">
          <cell r="A122">
            <v>86640</v>
          </cell>
          <cell r="B122" t="str">
            <v>Oconee RESA</v>
          </cell>
        </row>
        <row r="123">
          <cell r="A123">
            <v>86840</v>
          </cell>
          <cell r="B123" t="str">
            <v>Central Savannah River Area RESA</v>
          </cell>
        </row>
        <row r="124">
          <cell r="A124">
            <v>87240</v>
          </cell>
          <cell r="B124" t="str">
            <v>Chattahoochee-Flint RESA</v>
          </cell>
        </row>
        <row r="125">
          <cell r="A125">
            <v>87640</v>
          </cell>
          <cell r="B125" t="str">
            <v>Heart of Georgia RESA</v>
          </cell>
        </row>
        <row r="126">
          <cell r="A126">
            <v>88040</v>
          </cell>
          <cell r="B126" t="str">
            <v>First District RESA</v>
          </cell>
        </row>
        <row r="127">
          <cell r="A127">
            <v>88440</v>
          </cell>
          <cell r="B127" t="str">
            <v>Southwest Georgia RESA</v>
          </cell>
        </row>
        <row r="128">
          <cell r="A128">
            <v>88640</v>
          </cell>
          <cell r="B128" t="str">
            <v>Coastal Plains RESA</v>
          </cell>
        </row>
        <row r="129">
          <cell r="A129">
            <v>88840</v>
          </cell>
          <cell r="B129" t="str">
            <v>Okefenokee RESA</v>
          </cell>
        </row>
        <row r="130">
          <cell r="A130">
            <v>90000</v>
          </cell>
          <cell r="B130" t="str">
            <v>Georgia Building Authority</v>
          </cell>
        </row>
        <row r="131">
          <cell r="A131">
            <v>91000</v>
          </cell>
          <cell r="B131" t="str">
            <v>Jekyll Island State Park</v>
          </cell>
        </row>
        <row r="132">
          <cell r="A132" t="str">
            <v>910Au</v>
          </cell>
          <cell r="B132" t="str">
            <v>Jekyll Island State Park Authority</v>
          </cell>
        </row>
        <row r="133">
          <cell r="A133" t="str">
            <v>910Fd</v>
          </cell>
          <cell r="B133" t="str">
            <v>Jekyll Island Foundation</v>
          </cell>
        </row>
        <row r="134">
          <cell r="A134">
            <v>91100</v>
          </cell>
          <cell r="B134" t="str">
            <v>Stone Mountain Memorial Association</v>
          </cell>
        </row>
        <row r="135">
          <cell r="A135">
            <v>91200</v>
          </cell>
          <cell r="B135" t="str">
            <v>North Georgia Mountains Authority</v>
          </cell>
        </row>
        <row r="136">
          <cell r="A136">
            <v>91300</v>
          </cell>
          <cell r="B136" t="str">
            <v>Lake Lanier Islands Development Authority</v>
          </cell>
        </row>
        <row r="137">
          <cell r="A137">
            <v>91400</v>
          </cell>
          <cell r="B137" t="str">
            <v>Georgia Development Authority</v>
          </cell>
        </row>
        <row r="138">
          <cell r="A138">
            <v>91600</v>
          </cell>
          <cell r="B138" t="str">
            <v>Georgia Ports Authority</v>
          </cell>
        </row>
        <row r="139">
          <cell r="A139">
            <v>91700</v>
          </cell>
          <cell r="B139" t="str">
            <v>Georgia Student Finance Authority</v>
          </cell>
        </row>
        <row r="140">
          <cell r="A140">
            <v>91800</v>
          </cell>
          <cell r="B140" t="str">
            <v>Georgia Higher Education Assistance</v>
          </cell>
        </row>
        <row r="141">
          <cell r="A141">
            <v>91900</v>
          </cell>
          <cell r="B141" t="str">
            <v>Georgia Seed Development Commission</v>
          </cell>
        </row>
        <row r="142">
          <cell r="A142">
            <v>92100</v>
          </cell>
          <cell r="B142" t="str">
            <v>Correctional Industries Administration</v>
          </cell>
        </row>
        <row r="143">
          <cell r="A143">
            <v>92200</v>
          </cell>
          <cell r="B143" t="str">
            <v>Georgia Geo. L. Smith IIWorld Congress Center Authority</v>
          </cell>
        </row>
        <row r="144">
          <cell r="A144">
            <v>92300</v>
          </cell>
          <cell r="B144" t="str">
            <v>Georgia Housing and Finance Authority</v>
          </cell>
        </row>
        <row r="145">
          <cell r="A145">
            <v>92400</v>
          </cell>
          <cell r="B145" t="str">
            <v>Georgia Highway Authority</v>
          </cell>
        </row>
        <row r="146">
          <cell r="A146">
            <v>92600</v>
          </cell>
          <cell r="B146" t="str">
            <v>Georgia Agricultural Exposition Authority</v>
          </cell>
        </row>
        <row r="147">
          <cell r="A147" t="str">
            <v>92700(ENT)</v>
          </cell>
          <cell r="B147" t="str">
            <v>State Road and Tollway Authority - Enterprise Fund</v>
          </cell>
        </row>
        <row r="148">
          <cell r="A148" t="str">
            <v>92700(GF)</v>
          </cell>
          <cell r="B148" t="str">
            <v>State Road and Tollway Authority - General Fund</v>
          </cell>
        </row>
        <row r="149">
          <cell r="A149" t="str">
            <v>92700(ISF)</v>
          </cell>
          <cell r="B149" t="str">
            <v>State Road and Tollway Authority - Internal Service Fund</v>
          </cell>
        </row>
        <row r="150">
          <cell r="A150">
            <v>92800</v>
          </cell>
          <cell r="B150" t="str">
            <v>Georgia Environmental Finance Authority</v>
          </cell>
        </row>
        <row r="151">
          <cell r="A151" t="str">
            <v>92800-1</v>
          </cell>
          <cell r="B151" t="str">
            <v>Ga Environmental Loan Acquisition Corp (CU of GEFA)</v>
          </cell>
        </row>
        <row r="152">
          <cell r="A152">
            <v>92900</v>
          </cell>
          <cell r="B152" t="str">
            <v>Music Hall of Fame</v>
          </cell>
        </row>
        <row r="153">
          <cell r="A153">
            <v>93000</v>
          </cell>
          <cell r="B153" t="str">
            <v>Boll Weevil Eradication Foundation</v>
          </cell>
        </row>
        <row r="154">
          <cell r="A154" t="str">
            <v>930X</v>
          </cell>
          <cell r="B154" t="str">
            <v>Agricultural Commodities Commission</v>
          </cell>
        </row>
        <row r="155">
          <cell r="A155">
            <v>94000</v>
          </cell>
          <cell r="B155" t="str">
            <v>Georgia Agrirama Development Authority</v>
          </cell>
        </row>
        <row r="156">
          <cell r="A156">
            <v>94200</v>
          </cell>
          <cell r="B156" t="str">
            <v>Sapelo Island Heritage Authority</v>
          </cell>
        </row>
        <row r="157">
          <cell r="A157">
            <v>94400</v>
          </cell>
          <cell r="B157" t="str">
            <v>Georgia Sports Hall of Fame Authority</v>
          </cell>
        </row>
        <row r="158">
          <cell r="A158">
            <v>94700</v>
          </cell>
          <cell r="B158" t="str">
            <v>Peace Officers' Annuity and Benefit Fund</v>
          </cell>
        </row>
        <row r="159">
          <cell r="A159">
            <v>94800</v>
          </cell>
          <cell r="B159" t="str">
            <v>Superior Court Clerks Retirement Fund</v>
          </cell>
        </row>
        <row r="160">
          <cell r="A160">
            <v>94900</v>
          </cell>
          <cell r="B160" t="str">
            <v>Judges of the Probate Courts Retirement Fund</v>
          </cell>
        </row>
        <row r="161">
          <cell r="A161">
            <v>95000</v>
          </cell>
          <cell r="B161" t="str">
            <v>Firefighters' Pension Fund</v>
          </cell>
        </row>
        <row r="162">
          <cell r="A162">
            <v>95100</v>
          </cell>
          <cell r="B162" t="str">
            <v>Sheriffs' Retirement Fund</v>
          </cell>
        </row>
        <row r="163">
          <cell r="A163">
            <v>95500</v>
          </cell>
          <cell r="B163" t="str">
            <v>Georgia Superior Court Clerks Cooperative Authority</v>
          </cell>
        </row>
        <row r="164">
          <cell r="A164">
            <v>95800</v>
          </cell>
          <cell r="B164" t="str">
            <v>Georgia Golf Hall of Fame Board</v>
          </cell>
        </row>
        <row r="165">
          <cell r="A165">
            <v>96000</v>
          </cell>
          <cell r="B165" t="str">
            <v>Georgia Rail Passenger Authority</v>
          </cell>
        </row>
        <row r="166">
          <cell r="A166">
            <v>96800</v>
          </cell>
          <cell r="B166" t="str">
            <v>Georgia Military College</v>
          </cell>
        </row>
        <row r="167">
          <cell r="A167">
            <v>96900</v>
          </cell>
          <cell r="B167" t="str">
            <v>Georgia Higher Education Finance Authority</v>
          </cell>
        </row>
        <row r="168">
          <cell r="A168">
            <v>97300</v>
          </cell>
          <cell r="B168" t="str">
            <v>Georgia Lottery Corporation</v>
          </cell>
        </row>
        <row r="169">
          <cell r="A169">
            <v>97400</v>
          </cell>
          <cell r="B169" t="str">
            <v>Georgia International and Maritime Trade Center Authority</v>
          </cell>
        </row>
        <row r="170">
          <cell r="A170">
            <v>97500</v>
          </cell>
          <cell r="B170" t="str">
            <v>Georgia Golf Hall of Fame Authority</v>
          </cell>
        </row>
        <row r="171">
          <cell r="A171">
            <v>97600</v>
          </cell>
          <cell r="B171" t="str">
            <v>Regional Transportation Authority, Georgia</v>
          </cell>
        </row>
        <row r="172">
          <cell r="A172">
            <v>97700</v>
          </cell>
          <cell r="B172" t="str">
            <v>Georgia Public Telecommunications Commission</v>
          </cell>
        </row>
        <row r="173">
          <cell r="A173">
            <v>98000</v>
          </cell>
          <cell r="B173" t="str">
            <v>Georgia Technology Authority</v>
          </cell>
        </row>
        <row r="174">
          <cell r="A174">
            <v>98100</v>
          </cell>
          <cell r="B174" t="str">
            <v>OneGeorgia Authority</v>
          </cell>
        </row>
        <row r="175">
          <cell r="A175">
            <v>98200</v>
          </cell>
          <cell r="B175" t="str">
            <v>Georgia Medical Center Authority</v>
          </cell>
        </row>
        <row r="176">
          <cell r="A176">
            <v>98400</v>
          </cell>
          <cell r="B176" t="str">
            <v>Southwest Georgia Railroad Excursion Authority</v>
          </cell>
        </row>
        <row r="177">
          <cell r="A177">
            <v>98700</v>
          </cell>
          <cell r="B177" t="str">
            <v>Governor's Defense Initiative, Inc.</v>
          </cell>
        </row>
        <row r="178">
          <cell r="A178">
            <v>98800</v>
          </cell>
          <cell r="B178" t="str">
            <v>Oconee River Greenway Authority</v>
          </cell>
        </row>
        <row r="179">
          <cell r="A179">
            <v>98900</v>
          </cell>
          <cell r="B179" t="str">
            <v>Georgia Economic Development Foundation, Inc.</v>
          </cell>
        </row>
        <row r="180">
          <cell r="A180">
            <v>99000</v>
          </cell>
          <cell r="B180" t="str">
            <v>Georgia Tourism Foundation</v>
          </cell>
        </row>
        <row r="181">
          <cell r="A181">
            <v>99100</v>
          </cell>
          <cell r="B181" t="str">
            <v>Magistrates Retirement Fund</v>
          </cell>
        </row>
        <row r="182">
          <cell r="A182">
            <v>99400</v>
          </cell>
          <cell r="B182" t="str">
            <v>Georgia Foundation for Public Education</v>
          </cell>
        </row>
        <row r="183">
          <cell r="A183">
            <v>0</v>
          </cell>
          <cell r="B183">
            <v>0</v>
          </cell>
        </row>
        <row r="184">
          <cell r="A184">
            <v>0</v>
          </cell>
          <cell r="B184">
            <v>0</v>
          </cell>
        </row>
        <row r="185">
          <cell r="A185">
            <v>0</v>
          </cell>
          <cell r="B185">
            <v>0</v>
          </cell>
        </row>
        <row r="186">
          <cell r="A186">
            <v>0</v>
          </cell>
          <cell r="B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HsSetValue"/>
    </defined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39930553" createdVersion="7" refreshedVersion="8" minRefreshableVersion="3" recordCount="460" xr:uid="{4EA8622C-8383-4714-A98C-7781689580CD}">
  <cacheSource type="worksheet">
    <worksheetSource ref="A1:V1048576" sheet="FCC Cash Tab"/>
  </cacheSource>
  <cacheFields count="22">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1435185" createdVersion="7" refreshedVersion="8" minRefreshableVersion="3" recordCount="460" xr:uid="{295C1B6D-C828-4E49-ACFB-E5A1E8F3B25C}">
  <cacheSource type="worksheet">
    <worksheetSource ref="A1:AX1048576" sheet="FCC Cash Tab"/>
  </cacheSource>
  <cacheFields count="50">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722222" createdVersion="7" refreshedVersion="8" minRefreshableVersion="3" recordCount="460" xr:uid="{ECE6D12C-1CDA-439D-B5BF-0B5CC6EF583C}">
  <cacheSource type="worksheet">
    <worksheetSource ref="A1:BB1048576" sheet="FCC Cash Tab"/>
  </cacheSource>
  <cacheFields count="54">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 name="FCCS_Managed Data_x000a__x000a_1511000" numFmtId="0">
      <sharedItems containsBlank="1" containsMixedTypes="1" containsNumber="1" containsInteger="1" minValue="0" maxValue="0"/>
    </cacheField>
    <cacheField name="FCCS_Journal Input_x000a__x000a_1511000" numFmtId="0">
      <sharedItems containsBlank="1" containsMixedTypes="1" containsNumber="1" containsInteger="1" minValue="0" maxValue="0"/>
    </cacheField>
    <cacheField name="FCCS_Other Data_x000a__x000a_1511000" numFmtId="0">
      <sharedItems containsBlank="1" containsMixedTypes="1" containsNumber="1" containsInteger="1" minValue="0" maxValue="0"/>
    </cacheField>
    <cacheField name="FCCS_Total Data Source_x000a__x000a_1511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r>
  <r>
    <x v="1"/>
    <x v="1"/>
    <n v="0"/>
    <n v="0"/>
    <n v="0"/>
    <n v="0"/>
    <n v="0"/>
    <n v="0"/>
    <n v="0"/>
    <n v="0"/>
    <n v="0"/>
    <n v="0"/>
    <n v="0"/>
    <n v="0"/>
    <n v="0"/>
    <n v="0"/>
    <n v="0"/>
    <n v="0"/>
    <n v="0"/>
    <n v="0"/>
    <n v="0"/>
    <n v="0"/>
  </r>
  <r>
    <x v="1"/>
    <x v="2"/>
    <n v="0"/>
    <n v="0"/>
    <n v="0"/>
    <n v="0"/>
    <n v="0"/>
    <n v="0"/>
    <n v="0"/>
    <n v="0"/>
    <n v="0"/>
    <n v="0"/>
    <n v="0"/>
    <n v="0"/>
    <n v="0"/>
    <n v="0"/>
    <n v="0"/>
    <n v="0"/>
    <n v="0"/>
    <n v="0"/>
    <n v="0"/>
    <n v="0"/>
  </r>
  <r>
    <x v="2"/>
    <x v="3"/>
    <n v="0"/>
    <n v="0"/>
    <n v="0"/>
    <n v="0"/>
    <n v="0"/>
    <n v="0"/>
    <n v="0"/>
    <n v="0"/>
    <n v="0"/>
    <n v="0"/>
    <n v="0"/>
    <n v="0"/>
    <n v="0"/>
    <n v="0"/>
    <n v="0"/>
    <n v="0"/>
    <n v="0"/>
    <n v="0"/>
    <n v="0"/>
    <n v="0"/>
  </r>
  <r>
    <x v="2"/>
    <x v="4"/>
    <n v="0"/>
    <n v="0"/>
    <n v="0"/>
    <n v="0"/>
    <n v="0"/>
    <n v="0"/>
    <n v="0"/>
    <n v="0"/>
    <n v="0"/>
    <n v="0"/>
    <n v="0"/>
    <n v="0"/>
    <n v="0"/>
    <n v="0"/>
    <n v="0"/>
    <n v="0"/>
    <n v="0"/>
    <n v="0"/>
    <n v="0"/>
    <n v="0"/>
  </r>
  <r>
    <x v="2"/>
    <x v="5"/>
    <n v="0"/>
    <n v="0"/>
    <n v="0"/>
    <n v="0"/>
    <n v="0"/>
    <n v="0"/>
    <n v="0"/>
    <n v="0"/>
    <n v="0"/>
    <n v="0"/>
    <n v="0"/>
    <n v="0"/>
    <n v="0"/>
    <n v="0"/>
    <n v="0"/>
    <n v="0"/>
    <n v="0"/>
    <n v="0"/>
    <n v="0"/>
    <n v="0"/>
  </r>
  <r>
    <x v="2"/>
    <x v="6"/>
    <n v="0"/>
    <n v="0"/>
    <n v="0"/>
    <n v="0"/>
    <n v="0"/>
    <n v="0"/>
    <n v="0"/>
    <n v="0"/>
    <n v="0"/>
    <n v="0"/>
    <n v="0"/>
    <n v="0"/>
    <n v="0"/>
    <n v="0"/>
    <n v="0"/>
    <n v="0"/>
    <n v="0"/>
    <n v="0"/>
    <n v="0"/>
    <n v="0"/>
  </r>
  <r>
    <x v="2"/>
    <x v="7"/>
    <n v="0"/>
    <n v="0"/>
    <n v="0"/>
    <n v="0"/>
    <n v="0"/>
    <n v="0"/>
    <n v="0"/>
    <n v="0"/>
    <n v="0"/>
    <n v="0"/>
    <n v="0"/>
    <n v="0"/>
    <n v="0"/>
    <n v="0"/>
    <n v="0"/>
    <n v="0"/>
    <n v="0"/>
    <n v="0"/>
    <n v="0"/>
    <n v="0"/>
  </r>
  <r>
    <x v="2"/>
    <x v="8"/>
    <n v="0"/>
    <n v="0"/>
    <n v="0"/>
    <n v="0"/>
    <n v="0"/>
    <n v="0"/>
    <n v="0"/>
    <n v="0"/>
    <n v="0"/>
    <n v="0"/>
    <n v="0"/>
    <n v="0"/>
    <n v="0"/>
    <n v="0"/>
    <n v="0"/>
    <n v="0"/>
    <n v="0"/>
    <n v="0"/>
    <n v="0"/>
    <n v="0"/>
  </r>
  <r>
    <x v="2"/>
    <x v="9"/>
    <n v="0"/>
    <n v="0"/>
    <n v="0"/>
    <n v="0"/>
    <n v="0"/>
    <n v="0"/>
    <n v="0"/>
    <n v="0"/>
    <n v="0"/>
    <n v="0"/>
    <n v="0"/>
    <n v="0"/>
    <n v="0"/>
    <n v="0"/>
    <n v="0"/>
    <n v="0"/>
    <n v="0"/>
    <n v="0"/>
    <n v="0"/>
    <n v="0"/>
  </r>
  <r>
    <x v="2"/>
    <x v="10"/>
    <n v="0"/>
    <n v="0"/>
    <n v="0"/>
    <n v="0"/>
    <n v="0"/>
    <n v="0"/>
    <n v="0"/>
    <n v="0"/>
    <n v="0"/>
    <n v="0"/>
    <n v="0"/>
    <n v="0"/>
    <n v="0"/>
    <n v="0"/>
    <n v="0"/>
    <n v="0"/>
    <n v="0"/>
    <n v="0"/>
    <n v="0"/>
    <n v="0"/>
  </r>
  <r>
    <x v="2"/>
    <x v="11"/>
    <n v="0"/>
    <n v="0"/>
    <n v="0"/>
    <n v="0"/>
    <n v="0"/>
    <n v="0"/>
    <n v="0"/>
    <n v="0"/>
    <n v="0"/>
    <n v="0"/>
    <n v="0"/>
    <n v="0"/>
    <n v="0"/>
    <n v="0"/>
    <n v="0"/>
    <n v="0"/>
    <n v="0"/>
    <n v="0"/>
    <n v="0"/>
    <n v="0"/>
  </r>
  <r>
    <x v="2"/>
    <x v="12"/>
    <n v="0"/>
    <n v="0"/>
    <n v="0"/>
    <n v="0"/>
    <n v="0"/>
    <n v="0"/>
    <n v="0"/>
    <n v="0"/>
    <n v="0"/>
    <n v="0"/>
    <n v="0"/>
    <n v="0"/>
    <n v="0"/>
    <n v="0"/>
    <n v="0"/>
    <n v="0"/>
    <n v="0"/>
    <n v="0"/>
    <n v="0"/>
    <n v="0"/>
  </r>
  <r>
    <x v="3"/>
    <x v="13"/>
    <n v="0"/>
    <n v="0"/>
    <n v="0"/>
    <n v="0"/>
    <n v="0"/>
    <n v="0"/>
    <n v="0"/>
    <n v="0"/>
    <n v="0"/>
    <n v="0"/>
    <n v="0"/>
    <n v="0"/>
    <n v="0"/>
    <n v="0"/>
    <n v="0"/>
    <n v="0"/>
    <n v="0"/>
    <n v="0"/>
    <n v="0"/>
    <n v="0"/>
  </r>
  <r>
    <x v="3"/>
    <x v="14"/>
    <n v="0"/>
    <n v="0"/>
    <n v="0"/>
    <n v="0"/>
    <n v="0"/>
    <n v="0"/>
    <n v="0"/>
    <n v="0"/>
    <n v="0"/>
    <n v="0"/>
    <n v="0"/>
    <n v="0"/>
    <n v="0"/>
    <n v="0"/>
    <n v="0"/>
    <n v="0"/>
    <n v="0"/>
    <n v="0"/>
    <n v="0"/>
    <n v="0"/>
  </r>
  <r>
    <x v="3"/>
    <x v="15"/>
    <n v="0"/>
    <n v="0"/>
    <n v="0"/>
    <n v="0"/>
    <n v="0"/>
    <n v="0"/>
    <n v="0"/>
    <n v="0"/>
    <n v="0"/>
    <n v="0"/>
    <n v="0"/>
    <n v="0"/>
    <n v="0"/>
    <n v="0"/>
    <n v="0"/>
    <n v="0"/>
    <n v="0"/>
    <n v="0"/>
    <n v="0"/>
    <n v="0"/>
  </r>
  <r>
    <x v="3"/>
    <x v="16"/>
    <n v="0"/>
    <n v="0"/>
    <n v="0"/>
    <n v="0"/>
    <n v="0"/>
    <n v="0"/>
    <n v="0"/>
    <n v="0"/>
    <n v="0"/>
    <n v="0"/>
    <n v="0"/>
    <n v="0"/>
    <n v="0"/>
    <n v="0"/>
    <n v="0"/>
    <n v="0"/>
    <n v="0"/>
    <n v="0"/>
    <n v="0"/>
    <n v="0"/>
  </r>
  <r>
    <x v="3"/>
    <x v="17"/>
    <n v="0"/>
    <n v="0"/>
    <n v="0"/>
    <n v="0"/>
    <n v="0"/>
    <n v="0"/>
    <n v="0"/>
    <n v="0"/>
    <n v="0"/>
    <n v="0"/>
    <n v="0"/>
    <n v="0"/>
    <n v="0"/>
    <n v="0"/>
    <n v="0"/>
    <n v="0"/>
    <n v="0"/>
    <n v="0"/>
    <n v="0"/>
    <n v="0"/>
  </r>
  <r>
    <x v="3"/>
    <x v="18"/>
    <n v="0"/>
    <n v="0"/>
    <n v="0"/>
    <n v="0"/>
    <n v="0"/>
    <n v="0"/>
    <n v="0"/>
    <n v="0"/>
    <n v="0"/>
    <n v="0"/>
    <n v="0"/>
    <n v="0"/>
    <n v="0"/>
    <n v="0"/>
    <n v="0"/>
    <n v="0"/>
    <n v="0"/>
    <n v="0"/>
    <n v="0"/>
    <n v="0"/>
  </r>
  <r>
    <x v="4"/>
    <x v="19"/>
    <n v="0"/>
    <n v="0"/>
    <n v="0"/>
    <n v="0"/>
    <n v="0"/>
    <n v="0"/>
    <n v="0"/>
    <n v="0"/>
    <n v="0"/>
    <n v="0"/>
    <n v="0"/>
    <n v="0"/>
    <n v="0"/>
    <n v="0"/>
    <n v="0"/>
    <n v="0"/>
    <n v="0"/>
    <n v="0"/>
    <n v="0"/>
    <n v="0"/>
  </r>
  <r>
    <x v="4"/>
    <x v="20"/>
    <n v="0"/>
    <n v="0"/>
    <n v="0"/>
    <n v="0"/>
    <n v="0"/>
    <n v="0"/>
    <n v="0"/>
    <n v="0"/>
    <n v="0"/>
    <n v="0"/>
    <n v="0"/>
    <n v="0"/>
    <n v="0"/>
    <n v="0"/>
    <n v="0"/>
    <n v="0"/>
    <n v="0"/>
    <n v="0"/>
    <n v="0"/>
    <n v="0"/>
  </r>
  <r>
    <x v="4"/>
    <x v="21"/>
    <n v="0"/>
    <n v="0"/>
    <n v="0"/>
    <n v="0"/>
    <n v="0"/>
    <n v="0"/>
    <n v="0"/>
    <n v="0"/>
    <n v="0"/>
    <n v="0"/>
    <n v="0"/>
    <n v="0"/>
    <n v="0"/>
    <n v="0"/>
    <n v="0"/>
    <n v="0"/>
    <n v="0"/>
    <n v="0"/>
    <n v="0"/>
    <n v="0"/>
  </r>
  <r>
    <x v="4"/>
    <x v="22"/>
    <n v="0"/>
    <n v="0"/>
    <n v="0"/>
    <n v="0"/>
    <n v="0"/>
    <n v="0"/>
    <n v="0"/>
    <n v="0"/>
    <n v="0"/>
    <n v="0"/>
    <n v="0"/>
    <n v="0"/>
    <n v="0"/>
    <n v="0"/>
    <n v="0"/>
    <n v="0"/>
    <n v="0"/>
    <n v="0"/>
    <n v="0"/>
    <n v="0"/>
  </r>
  <r>
    <x v="4"/>
    <x v="23"/>
    <n v="0"/>
    <n v="0"/>
    <n v="0"/>
    <n v="0"/>
    <n v="0"/>
    <n v="0"/>
    <n v="0"/>
    <n v="0"/>
    <n v="0"/>
    <n v="0"/>
    <n v="0"/>
    <n v="0"/>
    <n v="0"/>
    <n v="0"/>
    <n v="0"/>
    <n v="0"/>
    <n v="0"/>
    <n v="0"/>
    <n v="0"/>
    <n v="0"/>
  </r>
  <r>
    <x v="4"/>
    <x v="24"/>
    <n v="0"/>
    <n v="0"/>
    <n v="0"/>
    <n v="0"/>
    <n v="0"/>
    <n v="0"/>
    <n v="0"/>
    <n v="0"/>
    <n v="0"/>
    <n v="0"/>
    <n v="0"/>
    <n v="0"/>
    <n v="0"/>
    <n v="0"/>
    <n v="0"/>
    <n v="0"/>
    <n v="0"/>
    <n v="0"/>
    <n v="0"/>
    <n v="0"/>
  </r>
  <r>
    <x v="4"/>
    <x v="25"/>
    <n v="0"/>
    <n v="0"/>
    <n v="0"/>
    <n v="0"/>
    <n v="0"/>
    <n v="0"/>
    <n v="0"/>
    <n v="0"/>
    <n v="0"/>
    <n v="0"/>
    <n v="0"/>
    <n v="0"/>
    <n v="0"/>
    <n v="0"/>
    <n v="0"/>
    <n v="0"/>
    <n v="0"/>
    <n v="0"/>
    <n v="0"/>
    <n v="0"/>
  </r>
  <r>
    <x v="4"/>
    <x v="26"/>
    <n v="0"/>
    <n v="0"/>
    <n v="0"/>
    <n v="0"/>
    <n v="0"/>
    <n v="0"/>
    <n v="0"/>
    <n v="0"/>
    <n v="0"/>
    <n v="0"/>
    <n v="0"/>
    <n v="0"/>
    <n v="0"/>
    <n v="0"/>
    <n v="0"/>
    <n v="0"/>
    <n v="0"/>
    <n v="0"/>
    <n v="0"/>
    <n v="0"/>
  </r>
  <r>
    <x v="4"/>
    <x v="27"/>
    <n v="0"/>
    <n v="0"/>
    <n v="0"/>
    <n v="0"/>
    <n v="0"/>
    <n v="0"/>
    <n v="0"/>
    <n v="0"/>
    <n v="0"/>
    <n v="0"/>
    <n v="0"/>
    <n v="0"/>
    <n v="0"/>
    <n v="0"/>
    <n v="0"/>
    <n v="0"/>
    <n v="0"/>
    <n v="0"/>
    <n v="0"/>
    <n v="0"/>
  </r>
  <r>
    <x v="4"/>
    <x v="28"/>
    <n v="0"/>
    <n v="0"/>
    <n v="0"/>
    <n v="0"/>
    <n v="0"/>
    <n v="0"/>
    <n v="0"/>
    <n v="0"/>
    <n v="0"/>
    <n v="0"/>
    <n v="0"/>
    <n v="0"/>
    <n v="0"/>
    <n v="0"/>
    <n v="0"/>
    <n v="0"/>
    <n v="0"/>
    <n v="0"/>
    <n v="0"/>
    <n v="0"/>
  </r>
  <r>
    <x v="4"/>
    <x v="29"/>
    <n v="0"/>
    <n v="0"/>
    <n v="0"/>
    <n v="0"/>
    <n v="0"/>
    <n v="0"/>
    <n v="0"/>
    <n v="0"/>
    <n v="0"/>
    <n v="0"/>
    <n v="0"/>
    <n v="0"/>
    <n v="0"/>
    <n v="0"/>
    <n v="0"/>
    <n v="0"/>
    <n v="0"/>
    <n v="0"/>
    <n v="0"/>
    <n v="0"/>
  </r>
  <r>
    <x v="4"/>
    <x v="30"/>
    <n v="0"/>
    <n v="0"/>
    <n v="0"/>
    <n v="0"/>
    <n v="0"/>
    <n v="0"/>
    <n v="0"/>
    <n v="0"/>
    <n v="0"/>
    <n v="0"/>
    <n v="0"/>
    <n v="0"/>
    <n v="0"/>
    <n v="0"/>
    <n v="0"/>
    <n v="0"/>
    <n v="0"/>
    <n v="0"/>
    <n v="0"/>
    <n v="0"/>
  </r>
  <r>
    <x v="4"/>
    <x v="31"/>
    <n v="0"/>
    <n v="0"/>
    <n v="0"/>
    <n v="0"/>
    <n v="0"/>
    <n v="0"/>
    <n v="0"/>
    <n v="0"/>
    <n v="0"/>
    <n v="0"/>
    <n v="0"/>
    <n v="0"/>
    <n v="0"/>
    <n v="0"/>
    <n v="0"/>
    <n v="0"/>
    <n v="0"/>
    <n v="0"/>
    <n v="0"/>
    <n v="0"/>
  </r>
  <r>
    <x v="4"/>
    <x v="32"/>
    <n v="0"/>
    <n v="0"/>
    <n v="0"/>
    <n v="0"/>
    <n v="0"/>
    <n v="0"/>
    <n v="0"/>
    <n v="0"/>
    <n v="0"/>
    <n v="0"/>
    <n v="0"/>
    <n v="0"/>
    <n v="0"/>
    <n v="0"/>
    <n v="0"/>
    <n v="0"/>
    <n v="0"/>
    <n v="0"/>
    <n v="0"/>
    <n v="0"/>
  </r>
  <r>
    <x v="4"/>
    <x v="33"/>
    <n v="0"/>
    <n v="0"/>
    <n v="0"/>
    <n v="0"/>
    <n v="0"/>
    <n v="0"/>
    <n v="0"/>
    <n v="0"/>
    <n v="0"/>
    <n v="0"/>
    <n v="0"/>
    <n v="0"/>
    <n v="0"/>
    <n v="0"/>
    <n v="0"/>
    <n v="0"/>
    <n v="0"/>
    <n v="0"/>
    <n v="0"/>
    <n v="0"/>
  </r>
  <r>
    <x v="4"/>
    <x v="34"/>
    <n v="0"/>
    <n v="0"/>
    <n v="0"/>
    <n v="0"/>
    <n v="0"/>
    <n v="0"/>
    <n v="0"/>
    <n v="0"/>
    <n v="0"/>
    <n v="0"/>
    <n v="0"/>
    <n v="0"/>
    <n v="0"/>
    <n v="0"/>
    <n v="0"/>
    <n v="0"/>
    <n v="0"/>
    <n v="0"/>
    <n v="0"/>
    <n v="0"/>
  </r>
  <r>
    <x v="5"/>
    <x v="35"/>
    <n v="0"/>
    <n v="0"/>
    <n v="0"/>
    <n v="0"/>
    <n v="0"/>
    <n v="0"/>
    <n v="0"/>
    <n v="0"/>
    <n v="0"/>
    <n v="0"/>
    <n v="0"/>
    <n v="0"/>
    <n v="0"/>
    <n v="0"/>
    <n v="0"/>
    <n v="0"/>
    <n v="0"/>
    <n v="0"/>
    <n v="0"/>
    <n v="0"/>
  </r>
  <r>
    <x v="5"/>
    <x v="36"/>
    <n v="0"/>
    <n v="0"/>
    <n v="0"/>
    <n v="0"/>
    <n v="0"/>
    <n v="0"/>
    <n v="0"/>
    <n v="0"/>
    <n v="0"/>
    <n v="0"/>
    <n v="0"/>
    <n v="0"/>
    <n v="0"/>
    <n v="0"/>
    <n v="0"/>
    <n v="0"/>
    <n v="0"/>
    <n v="0"/>
    <n v="0"/>
    <n v="0"/>
  </r>
  <r>
    <x v="5"/>
    <x v="37"/>
    <n v="0"/>
    <n v="0"/>
    <n v="0"/>
    <n v="0"/>
    <n v="0"/>
    <n v="0"/>
    <n v="0"/>
    <n v="0"/>
    <n v="0"/>
    <n v="0"/>
    <n v="0"/>
    <n v="0"/>
    <n v="0"/>
    <n v="0"/>
    <n v="0"/>
    <n v="0"/>
    <n v="0"/>
    <n v="0"/>
    <n v="0"/>
    <n v="0"/>
  </r>
  <r>
    <x v="5"/>
    <x v="38"/>
    <n v="0"/>
    <n v="0"/>
    <n v="0"/>
    <n v="0"/>
    <n v="0"/>
    <n v="0"/>
    <n v="0"/>
    <n v="0"/>
    <n v="0"/>
    <n v="0"/>
    <n v="0"/>
    <n v="0"/>
    <n v="0"/>
    <n v="0"/>
    <n v="0"/>
    <n v="0"/>
    <n v="0"/>
    <n v="0"/>
    <n v="0"/>
    <n v="0"/>
  </r>
  <r>
    <x v="5"/>
    <x v="39"/>
    <n v="0"/>
    <n v="0"/>
    <n v="0"/>
    <n v="0"/>
    <n v="0"/>
    <n v="0"/>
    <n v="0"/>
    <n v="0"/>
    <n v="0"/>
    <n v="0"/>
    <n v="0"/>
    <n v="0"/>
    <n v="0"/>
    <n v="0"/>
    <n v="0"/>
    <n v="0"/>
    <n v="0"/>
    <n v="0"/>
    <n v="0"/>
    <n v="0"/>
  </r>
  <r>
    <x v="5"/>
    <x v="40"/>
    <n v="0"/>
    <n v="0"/>
    <n v="0"/>
    <n v="0"/>
    <n v="0"/>
    <n v="0"/>
    <n v="0"/>
    <n v="0"/>
    <n v="0"/>
    <n v="0"/>
    <n v="0"/>
    <n v="0"/>
    <n v="0"/>
    <n v="0"/>
    <n v="0"/>
    <n v="0"/>
    <n v="0"/>
    <n v="0"/>
    <n v="0"/>
    <n v="0"/>
  </r>
  <r>
    <x v="6"/>
    <x v="41"/>
    <n v="0"/>
    <n v="0"/>
    <n v="0"/>
    <n v="0"/>
    <n v="0"/>
    <n v="0"/>
    <n v="0"/>
    <n v="0"/>
    <n v="0"/>
    <n v="0"/>
    <n v="0"/>
    <n v="0"/>
    <n v="0"/>
    <n v="0"/>
    <n v="0"/>
    <n v="0"/>
    <n v="0"/>
    <n v="0"/>
    <n v="0"/>
    <n v="0"/>
  </r>
  <r>
    <x v="6"/>
    <x v="42"/>
    <n v="0"/>
    <n v="0"/>
    <n v="0"/>
    <n v="0"/>
    <n v="0"/>
    <n v="0"/>
    <n v="0"/>
    <n v="0"/>
    <n v="0"/>
    <n v="0"/>
    <n v="0"/>
    <n v="0"/>
    <n v="0"/>
    <n v="0"/>
    <n v="0"/>
    <n v="0"/>
    <n v="0"/>
    <n v="0"/>
    <n v="0"/>
    <n v="0"/>
  </r>
  <r>
    <x v="6"/>
    <x v="43"/>
    <n v="0"/>
    <n v="0"/>
    <n v="0"/>
    <n v="0"/>
    <n v="0"/>
    <n v="0"/>
    <n v="0"/>
    <n v="0"/>
    <n v="0"/>
    <n v="0"/>
    <n v="0"/>
    <n v="0"/>
    <n v="0"/>
    <n v="0"/>
    <n v="0"/>
    <n v="0"/>
    <n v="0"/>
    <n v="0"/>
    <n v="0"/>
    <n v="0"/>
  </r>
  <r>
    <x v="6"/>
    <x v="44"/>
    <n v="0"/>
    <n v="0"/>
    <n v="0"/>
    <n v="0"/>
    <n v="0"/>
    <n v="0"/>
    <n v="0"/>
    <n v="0"/>
    <n v="0"/>
    <n v="0"/>
    <n v="0"/>
    <n v="0"/>
    <n v="0"/>
    <n v="0"/>
    <n v="0"/>
    <n v="0"/>
    <n v="0"/>
    <n v="0"/>
    <n v="0"/>
    <n v="0"/>
  </r>
  <r>
    <x v="6"/>
    <x v="45"/>
    <n v="0"/>
    <n v="0"/>
    <n v="0"/>
    <n v="0"/>
    <n v="0"/>
    <n v="0"/>
    <n v="0"/>
    <n v="0"/>
    <n v="0"/>
    <n v="0"/>
    <n v="0"/>
    <n v="0"/>
    <n v="0"/>
    <n v="0"/>
    <n v="0"/>
    <n v="0"/>
    <n v="0"/>
    <n v="0"/>
    <n v="0"/>
    <n v="0"/>
  </r>
  <r>
    <x v="6"/>
    <x v="46"/>
    <n v="0"/>
    <n v="0"/>
    <n v="0"/>
    <n v="0"/>
    <n v="0"/>
    <n v="0"/>
    <n v="0"/>
    <n v="0"/>
    <n v="0"/>
    <n v="0"/>
    <n v="0"/>
    <n v="0"/>
    <n v="0"/>
    <n v="0"/>
    <n v="0"/>
    <n v="0"/>
    <n v="0"/>
    <n v="0"/>
    <n v="0"/>
    <n v="0"/>
  </r>
  <r>
    <x v="6"/>
    <x v="47"/>
    <n v="0"/>
    <n v="0"/>
    <n v="0"/>
    <n v="0"/>
    <n v="0"/>
    <n v="0"/>
    <n v="0"/>
    <n v="0"/>
    <n v="0"/>
    <n v="0"/>
    <n v="0"/>
    <n v="0"/>
    <n v="0"/>
    <n v="0"/>
    <n v="0"/>
    <n v="0"/>
    <n v="0"/>
    <n v="0"/>
    <n v="0"/>
    <n v="0"/>
  </r>
  <r>
    <x v="6"/>
    <x v="48"/>
    <n v="0"/>
    <n v="0"/>
    <n v="0"/>
    <n v="0"/>
    <n v="0"/>
    <n v="0"/>
    <n v="0"/>
    <n v="0"/>
    <n v="0"/>
    <n v="0"/>
    <n v="0"/>
    <n v="0"/>
    <n v="0"/>
    <n v="0"/>
    <n v="0"/>
    <n v="0"/>
    <n v="0"/>
    <n v="0"/>
    <n v="0"/>
    <n v="0"/>
  </r>
  <r>
    <x v="7"/>
    <x v="49"/>
    <n v="0"/>
    <n v="0"/>
    <n v="0"/>
    <n v="0"/>
    <n v="0"/>
    <n v="0"/>
    <n v="0"/>
    <n v="0"/>
    <n v="0"/>
    <n v="0"/>
    <n v="0"/>
    <n v="0"/>
    <n v="0"/>
    <n v="0"/>
    <n v="0"/>
    <n v="0"/>
    <n v="0"/>
    <n v="0"/>
    <n v="0"/>
    <n v="0"/>
  </r>
  <r>
    <x v="7"/>
    <x v="50"/>
    <n v="0"/>
    <n v="0"/>
    <n v="0"/>
    <n v="0"/>
    <n v="0"/>
    <n v="0"/>
    <n v="0"/>
    <n v="0"/>
    <n v="0"/>
    <n v="0"/>
    <n v="0"/>
    <n v="0"/>
    <n v="0"/>
    <n v="0"/>
    <n v="0"/>
    <n v="0"/>
    <n v="0"/>
    <n v="0"/>
    <n v="0"/>
    <n v="0"/>
  </r>
  <r>
    <x v="7"/>
    <x v="51"/>
    <n v="0"/>
    <n v="0"/>
    <n v="0"/>
    <n v="0"/>
    <n v="0"/>
    <n v="0"/>
    <n v="0"/>
    <n v="0"/>
    <n v="0"/>
    <n v="0"/>
    <n v="0"/>
    <n v="0"/>
    <n v="0"/>
    <n v="0"/>
    <n v="0"/>
    <n v="0"/>
    <n v="0"/>
    <n v="0"/>
    <n v="0"/>
    <n v="0"/>
  </r>
  <r>
    <x v="7"/>
    <x v="52"/>
    <n v="0"/>
    <n v="0"/>
    <n v="0"/>
    <n v="0"/>
    <n v="0"/>
    <n v="0"/>
    <n v="0"/>
    <n v="0"/>
    <n v="0"/>
    <n v="0"/>
    <n v="0"/>
    <n v="0"/>
    <n v="0"/>
    <n v="0"/>
    <n v="0"/>
    <n v="0"/>
    <n v="0"/>
    <n v="0"/>
    <n v="0"/>
    <n v="0"/>
  </r>
  <r>
    <x v="7"/>
    <x v="53"/>
    <n v="0"/>
    <n v="0"/>
    <n v="0"/>
    <n v="0"/>
    <n v="0"/>
    <n v="0"/>
    <n v="0"/>
    <n v="0"/>
    <n v="0"/>
    <n v="0"/>
    <n v="0"/>
    <n v="0"/>
    <n v="0"/>
    <n v="0"/>
    <n v="0"/>
    <n v="0"/>
    <n v="0"/>
    <n v="0"/>
    <n v="0"/>
    <n v="0"/>
  </r>
  <r>
    <x v="8"/>
    <x v="54"/>
    <n v="0"/>
    <n v="0"/>
    <n v="0"/>
    <n v="0"/>
    <n v="0"/>
    <n v="0"/>
    <n v="0"/>
    <n v="0"/>
    <n v="0"/>
    <n v="0"/>
    <n v="0"/>
    <n v="0"/>
    <n v="0"/>
    <n v="0"/>
    <n v="0"/>
    <n v="0"/>
    <n v="0"/>
    <n v="0"/>
    <n v="0"/>
    <n v="0"/>
  </r>
  <r>
    <x v="8"/>
    <x v="55"/>
    <n v="0"/>
    <n v="0"/>
    <n v="0"/>
    <n v="0"/>
    <n v="0"/>
    <n v="0"/>
    <n v="0"/>
    <n v="0"/>
    <n v="0"/>
    <n v="0"/>
    <n v="0"/>
    <n v="0"/>
    <n v="0"/>
    <n v="0"/>
    <n v="0"/>
    <n v="0"/>
    <n v="0"/>
    <n v="0"/>
    <n v="0"/>
    <n v="0"/>
  </r>
  <r>
    <x v="8"/>
    <x v="56"/>
    <n v="0"/>
    <n v="0"/>
    <n v="0"/>
    <n v="0"/>
    <n v="0"/>
    <n v="0"/>
    <n v="0"/>
    <n v="0"/>
    <n v="0"/>
    <n v="0"/>
    <n v="0"/>
    <n v="0"/>
    <n v="0"/>
    <n v="0"/>
    <n v="0"/>
    <n v="0"/>
    <n v="0"/>
    <n v="0"/>
    <n v="0"/>
    <n v="0"/>
  </r>
  <r>
    <x v="8"/>
    <x v="57"/>
    <n v="0"/>
    <n v="0"/>
    <n v="0"/>
    <n v="0"/>
    <n v="0"/>
    <n v="0"/>
    <n v="0"/>
    <n v="0"/>
    <n v="0"/>
    <n v="0"/>
    <n v="0"/>
    <n v="0"/>
    <n v="0"/>
    <n v="0"/>
    <n v="0"/>
    <n v="0"/>
    <n v="0"/>
    <n v="0"/>
    <n v="0"/>
    <n v="0"/>
  </r>
  <r>
    <x v="8"/>
    <x v="58"/>
    <n v="0"/>
    <n v="0"/>
    <n v="0"/>
    <n v="0"/>
    <n v="0"/>
    <n v="0"/>
    <n v="0"/>
    <n v="0"/>
    <n v="0"/>
    <n v="0"/>
    <n v="0"/>
    <n v="0"/>
    <n v="0"/>
    <n v="0"/>
    <n v="0"/>
    <n v="0"/>
    <n v="0"/>
    <n v="0"/>
    <n v="0"/>
    <n v="0"/>
  </r>
  <r>
    <x v="8"/>
    <x v="59"/>
    <n v="0"/>
    <n v="0"/>
    <n v="0"/>
    <n v="0"/>
    <n v="0"/>
    <n v="0"/>
    <n v="0"/>
    <n v="0"/>
    <n v="0"/>
    <n v="0"/>
    <n v="0"/>
    <n v="0"/>
    <n v="0"/>
    <n v="0"/>
    <n v="0"/>
    <n v="0"/>
    <n v="0"/>
    <n v="0"/>
    <n v="0"/>
    <n v="0"/>
  </r>
  <r>
    <x v="9"/>
    <x v="60"/>
    <n v="0"/>
    <n v="0"/>
    <n v="0"/>
    <n v="0"/>
    <n v="0"/>
    <n v="0"/>
    <n v="0"/>
    <n v="0"/>
    <n v="0"/>
    <n v="0"/>
    <n v="0"/>
    <n v="0"/>
    <n v="0"/>
    <n v="0"/>
    <n v="0"/>
    <n v="0"/>
    <n v="0"/>
    <n v="0"/>
    <n v="0"/>
    <n v="0"/>
  </r>
  <r>
    <x v="9"/>
    <x v="61"/>
    <n v="0"/>
    <n v="0"/>
    <n v="0"/>
    <n v="0"/>
    <n v="0"/>
    <n v="0"/>
    <n v="0"/>
    <n v="0"/>
    <n v="0"/>
    <n v="0"/>
    <n v="0"/>
    <n v="0"/>
    <n v="0"/>
    <n v="0"/>
    <n v="0"/>
    <n v="0"/>
    <n v="0"/>
    <n v="0"/>
    <n v="0"/>
    <n v="0"/>
  </r>
  <r>
    <x v="9"/>
    <x v="62"/>
    <n v="0"/>
    <n v="0"/>
    <n v="0"/>
    <n v="0"/>
    <n v="0"/>
    <n v="0"/>
    <n v="0"/>
    <n v="0"/>
    <n v="0"/>
    <n v="0"/>
    <n v="0"/>
    <n v="0"/>
    <n v="0"/>
    <n v="0"/>
    <n v="0"/>
    <n v="0"/>
    <n v="0"/>
    <n v="0"/>
    <n v="0"/>
    <n v="0"/>
  </r>
  <r>
    <x v="9"/>
    <x v="63"/>
    <n v="0"/>
    <n v="0"/>
    <n v="0"/>
    <n v="0"/>
    <n v="0"/>
    <n v="0"/>
    <n v="0"/>
    <n v="0"/>
    <n v="0"/>
    <n v="0"/>
    <n v="0"/>
    <n v="0"/>
    <n v="0"/>
    <n v="0"/>
    <n v="0"/>
    <n v="0"/>
    <n v="0"/>
    <n v="0"/>
    <n v="0"/>
    <n v="0"/>
  </r>
  <r>
    <x v="9"/>
    <x v="64"/>
    <n v="0"/>
    <n v="0"/>
    <n v="0"/>
    <n v="0"/>
    <n v="0"/>
    <n v="0"/>
    <n v="0"/>
    <n v="0"/>
    <n v="0"/>
    <n v="0"/>
    <n v="0"/>
    <n v="0"/>
    <n v="0"/>
    <n v="0"/>
    <n v="0"/>
    <n v="0"/>
    <n v="0"/>
    <n v="0"/>
    <n v="0"/>
    <n v="0"/>
  </r>
  <r>
    <x v="9"/>
    <x v="65"/>
    <n v="0"/>
    <n v="0"/>
    <n v="0"/>
    <n v="0"/>
    <n v="0"/>
    <n v="0"/>
    <n v="0"/>
    <n v="0"/>
    <n v="0"/>
    <n v="0"/>
    <n v="0"/>
    <n v="0"/>
    <n v="0"/>
    <n v="0"/>
    <n v="0"/>
    <n v="0"/>
    <n v="0"/>
    <n v="0"/>
    <n v="0"/>
    <n v="0"/>
  </r>
  <r>
    <x v="10"/>
    <x v="66"/>
    <n v="0"/>
    <n v="0"/>
    <n v="0"/>
    <n v="0"/>
    <n v="0"/>
    <n v="0"/>
    <n v="0"/>
    <n v="0"/>
    <n v="0"/>
    <n v="0"/>
    <n v="0"/>
    <n v="0"/>
    <n v="0"/>
    <n v="0"/>
    <n v="0"/>
    <n v="0"/>
    <n v="0"/>
    <n v="0"/>
    <n v="0"/>
    <n v="0"/>
  </r>
  <r>
    <x v="10"/>
    <x v="67"/>
    <n v="0"/>
    <n v="0"/>
    <n v="0"/>
    <n v="0"/>
    <n v="0"/>
    <n v="0"/>
    <n v="0"/>
    <n v="0"/>
    <n v="0"/>
    <n v="0"/>
    <n v="0"/>
    <n v="0"/>
    <n v="0"/>
    <n v="0"/>
    <n v="0"/>
    <n v="0"/>
    <n v="0"/>
    <n v="0"/>
    <n v="0"/>
    <n v="0"/>
  </r>
  <r>
    <x v="10"/>
    <x v="68"/>
    <n v="0"/>
    <n v="0"/>
    <n v="0"/>
    <n v="0"/>
    <n v="0"/>
    <n v="0"/>
    <n v="0"/>
    <n v="0"/>
    <n v="0"/>
    <n v="0"/>
    <n v="0"/>
    <n v="0"/>
    <n v="0"/>
    <n v="0"/>
    <n v="0"/>
    <n v="0"/>
    <n v="0"/>
    <n v="0"/>
    <n v="0"/>
    <n v="0"/>
  </r>
  <r>
    <x v="10"/>
    <x v="69"/>
    <n v="0"/>
    <n v="0"/>
    <n v="0"/>
    <n v="0"/>
    <n v="0"/>
    <n v="0"/>
    <n v="0"/>
    <n v="0"/>
    <n v="0"/>
    <n v="0"/>
    <n v="0"/>
    <n v="0"/>
    <n v="0"/>
    <n v="0"/>
    <n v="0"/>
    <n v="0"/>
    <n v="0"/>
    <n v="0"/>
    <n v="0"/>
    <n v="0"/>
  </r>
  <r>
    <x v="10"/>
    <x v="70"/>
    <n v="0"/>
    <n v="0"/>
    <n v="0"/>
    <n v="0"/>
    <n v="0"/>
    <n v="0"/>
    <n v="0"/>
    <n v="0"/>
    <n v="0"/>
    <n v="0"/>
    <n v="0"/>
    <n v="0"/>
    <n v="0"/>
    <n v="0"/>
    <n v="0"/>
    <n v="0"/>
    <n v="0"/>
    <n v="0"/>
    <n v="0"/>
    <n v="0"/>
  </r>
  <r>
    <x v="11"/>
    <x v="71"/>
    <n v="0"/>
    <n v="0"/>
    <n v="0"/>
    <n v="0"/>
    <n v="0"/>
    <n v="0"/>
    <n v="0"/>
    <n v="0"/>
    <n v="0"/>
    <n v="0"/>
    <n v="0"/>
    <n v="0"/>
    <n v="0"/>
    <n v="0"/>
    <n v="0"/>
    <n v="0"/>
    <n v="0"/>
    <n v="0"/>
    <n v="0"/>
    <n v="0"/>
  </r>
  <r>
    <x v="11"/>
    <x v="72"/>
    <n v="0"/>
    <n v="0"/>
    <n v="0"/>
    <n v="0"/>
    <n v="0"/>
    <n v="0"/>
    <n v="0"/>
    <n v="0"/>
    <n v="0"/>
    <n v="0"/>
    <n v="0"/>
    <n v="0"/>
    <n v="0"/>
    <n v="0"/>
    <n v="0"/>
    <n v="0"/>
    <n v="0"/>
    <n v="0"/>
    <n v="0"/>
    <n v="0"/>
  </r>
  <r>
    <x v="11"/>
    <x v="73"/>
    <n v="0"/>
    <n v="0"/>
    <n v="0"/>
    <n v="0"/>
    <n v="0"/>
    <n v="0"/>
    <n v="0"/>
    <n v="0"/>
    <n v="0"/>
    <n v="0"/>
    <n v="0"/>
    <n v="0"/>
    <n v="0"/>
    <n v="0"/>
    <n v="0"/>
    <n v="0"/>
    <n v="0"/>
    <n v="0"/>
    <n v="0"/>
    <n v="0"/>
  </r>
  <r>
    <x v="12"/>
    <x v="74"/>
    <n v="0"/>
    <n v="0"/>
    <n v="0"/>
    <n v="0"/>
    <n v="0"/>
    <n v="0"/>
    <n v="0"/>
    <n v="0"/>
    <n v="0"/>
    <n v="0"/>
    <n v="0"/>
    <n v="0"/>
    <n v="0"/>
    <n v="0"/>
    <n v="0"/>
    <n v="0"/>
    <n v="0"/>
    <n v="0"/>
    <n v="0"/>
    <n v="0"/>
  </r>
  <r>
    <x v="12"/>
    <x v="75"/>
    <n v="0"/>
    <n v="0"/>
    <n v="0"/>
    <n v="0"/>
    <n v="0"/>
    <n v="0"/>
    <n v="0"/>
    <n v="0"/>
    <n v="0"/>
    <n v="0"/>
    <n v="0"/>
    <n v="0"/>
    <n v="0"/>
    <n v="0"/>
    <n v="0"/>
    <n v="0"/>
    <n v="0"/>
    <n v="0"/>
    <n v="0"/>
    <n v="0"/>
  </r>
  <r>
    <x v="12"/>
    <x v="76"/>
    <n v="0"/>
    <n v="0"/>
    <n v="0"/>
    <n v="0"/>
    <n v="0"/>
    <n v="0"/>
    <n v="0"/>
    <n v="0"/>
    <n v="0"/>
    <n v="0"/>
    <n v="0"/>
    <n v="0"/>
    <n v="0"/>
    <n v="0"/>
    <n v="0"/>
    <n v="0"/>
    <n v="0"/>
    <n v="0"/>
    <n v="0"/>
    <n v="0"/>
  </r>
  <r>
    <x v="12"/>
    <x v="77"/>
    <n v="0"/>
    <n v="0"/>
    <n v="0"/>
    <n v="0"/>
    <n v="0"/>
    <n v="0"/>
    <n v="0"/>
    <n v="0"/>
    <n v="0"/>
    <n v="0"/>
    <n v="0"/>
    <n v="0"/>
    <n v="0"/>
    <n v="0"/>
    <n v="0"/>
    <n v="0"/>
    <n v="0"/>
    <n v="0"/>
    <n v="0"/>
    <n v="0"/>
  </r>
  <r>
    <x v="12"/>
    <x v="78"/>
    <n v="0"/>
    <n v="0"/>
    <n v="0"/>
    <n v="0"/>
    <n v="0"/>
    <n v="0"/>
    <n v="0"/>
    <n v="0"/>
    <n v="0"/>
    <n v="0"/>
    <n v="0"/>
    <n v="0"/>
    <n v="0"/>
    <n v="0"/>
    <n v="0"/>
    <n v="0"/>
    <n v="0"/>
    <n v="0"/>
    <n v="0"/>
    <n v="0"/>
  </r>
  <r>
    <x v="12"/>
    <x v="79"/>
    <n v="0"/>
    <n v="0"/>
    <n v="0"/>
    <n v="0"/>
    <n v="0"/>
    <n v="0"/>
    <n v="0"/>
    <n v="0"/>
    <n v="0"/>
    <n v="0"/>
    <n v="0"/>
    <n v="0"/>
    <n v="0"/>
    <n v="0"/>
    <n v="0"/>
    <n v="0"/>
    <n v="0"/>
    <n v="0"/>
    <n v="0"/>
    <n v="0"/>
  </r>
  <r>
    <x v="13"/>
    <x v="80"/>
    <n v="0"/>
    <n v="0"/>
    <n v="0"/>
    <n v="0"/>
    <n v="0"/>
    <n v="0"/>
    <n v="0"/>
    <n v="0"/>
    <n v="0"/>
    <n v="0"/>
    <n v="0"/>
    <n v="0"/>
    <n v="0"/>
    <n v="0"/>
    <n v="0"/>
    <n v="0"/>
    <n v="0"/>
    <n v="0"/>
    <n v="0"/>
    <n v="0"/>
  </r>
  <r>
    <x v="13"/>
    <x v="81"/>
    <n v="0"/>
    <n v="0"/>
    <n v="0"/>
    <n v="0"/>
    <n v="0"/>
    <n v="0"/>
    <n v="0"/>
    <n v="0"/>
    <n v="0"/>
    <n v="0"/>
    <n v="0"/>
    <n v="0"/>
    <n v="0"/>
    <n v="0"/>
    <n v="0"/>
    <n v="0"/>
    <n v="0"/>
    <n v="0"/>
    <n v="0"/>
    <n v="0"/>
  </r>
  <r>
    <x v="13"/>
    <x v="82"/>
    <n v="0"/>
    <n v="0"/>
    <n v="0"/>
    <n v="0"/>
    <n v="0"/>
    <n v="0"/>
    <n v="0"/>
    <n v="0"/>
    <n v="0"/>
    <n v="0"/>
    <n v="0"/>
    <n v="0"/>
    <n v="0"/>
    <n v="0"/>
    <n v="0"/>
    <n v="0"/>
    <n v="0"/>
    <n v="0"/>
    <n v="0"/>
    <n v="0"/>
  </r>
  <r>
    <x v="13"/>
    <x v="83"/>
    <n v="0"/>
    <n v="0"/>
    <n v="0"/>
    <n v="0"/>
    <n v="0"/>
    <n v="0"/>
    <n v="0"/>
    <n v="0"/>
    <n v="0"/>
    <n v="0"/>
    <n v="0"/>
    <n v="0"/>
    <n v="0"/>
    <n v="0"/>
    <n v="0"/>
    <n v="0"/>
    <n v="0"/>
    <n v="0"/>
    <n v="0"/>
    <n v="0"/>
  </r>
  <r>
    <x v="13"/>
    <x v="84"/>
    <n v="0"/>
    <n v="0"/>
    <n v="0"/>
    <n v="0"/>
    <n v="0"/>
    <n v="0"/>
    <n v="0"/>
    <n v="0"/>
    <n v="0"/>
    <n v="0"/>
    <n v="0"/>
    <n v="0"/>
    <n v="0"/>
    <n v="0"/>
    <n v="0"/>
    <n v="0"/>
    <n v="0"/>
    <n v="0"/>
    <n v="0"/>
    <n v="0"/>
  </r>
  <r>
    <x v="14"/>
    <x v="85"/>
    <n v="0"/>
    <n v="0"/>
    <n v="0"/>
    <n v="0"/>
    <n v="0"/>
    <n v="0"/>
    <n v="0"/>
    <n v="0"/>
    <n v="0"/>
    <n v="0"/>
    <n v="0"/>
    <n v="0"/>
    <n v="0"/>
    <n v="0"/>
    <n v="0"/>
    <n v="0"/>
    <n v="0"/>
    <n v="0"/>
    <n v="0"/>
    <n v="0"/>
  </r>
  <r>
    <x v="14"/>
    <x v="86"/>
    <n v="0"/>
    <n v="0"/>
    <n v="0"/>
    <n v="0"/>
    <n v="0"/>
    <n v="0"/>
    <n v="0"/>
    <n v="0"/>
    <n v="0"/>
    <n v="0"/>
    <n v="0"/>
    <n v="0"/>
    <n v="0"/>
    <n v="0"/>
    <n v="0"/>
    <n v="0"/>
    <n v="0"/>
    <n v="0"/>
    <n v="0"/>
    <n v="0"/>
  </r>
  <r>
    <x v="14"/>
    <x v="87"/>
    <n v="0"/>
    <n v="0"/>
    <n v="0"/>
    <n v="0"/>
    <n v="0"/>
    <n v="0"/>
    <n v="0"/>
    <n v="0"/>
    <n v="0"/>
    <n v="0"/>
    <n v="0"/>
    <n v="0"/>
    <n v="0"/>
    <n v="0"/>
    <n v="0"/>
    <n v="0"/>
    <n v="0"/>
    <n v="0"/>
    <n v="0"/>
    <n v="0"/>
  </r>
  <r>
    <x v="14"/>
    <x v="88"/>
    <n v="0"/>
    <n v="0"/>
    <n v="0"/>
    <n v="0"/>
    <n v="0"/>
    <n v="0"/>
    <n v="0"/>
    <n v="0"/>
    <n v="0"/>
    <n v="0"/>
    <n v="0"/>
    <n v="0"/>
    <n v="0"/>
    <n v="0"/>
    <n v="0"/>
    <n v="0"/>
    <n v="0"/>
    <n v="0"/>
    <n v="0"/>
    <n v="0"/>
  </r>
  <r>
    <x v="15"/>
    <x v="89"/>
    <n v="0"/>
    <n v="0"/>
    <n v="0"/>
    <n v="0"/>
    <n v="0"/>
    <n v="0"/>
    <n v="0"/>
    <n v="0"/>
    <n v="0"/>
    <n v="0"/>
    <n v="0"/>
    <n v="0"/>
    <n v="0"/>
    <n v="0"/>
    <n v="0"/>
    <n v="0"/>
    <n v="0"/>
    <n v="0"/>
    <n v="0"/>
    <n v="0"/>
  </r>
  <r>
    <x v="15"/>
    <x v="90"/>
    <n v="0"/>
    <n v="0"/>
    <n v="0"/>
    <n v="0"/>
    <n v="0"/>
    <n v="0"/>
    <n v="0"/>
    <n v="0"/>
    <n v="0"/>
    <n v="0"/>
    <n v="0"/>
    <n v="0"/>
    <n v="0"/>
    <n v="0"/>
    <n v="0"/>
    <n v="0"/>
    <n v="0"/>
    <n v="0"/>
    <n v="0"/>
    <n v="0"/>
  </r>
  <r>
    <x v="15"/>
    <x v="91"/>
    <n v="0"/>
    <n v="0"/>
    <n v="0"/>
    <n v="0"/>
    <n v="0"/>
    <n v="0"/>
    <n v="0"/>
    <n v="0"/>
    <n v="0"/>
    <n v="0"/>
    <n v="0"/>
    <n v="0"/>
    <n v="0"/>
    <n v="0"/>
    <n v="0"/>
    <n v="0"/>
    <n v="0"/>
    <n v="0"/>
    <n v="0"/>
    <n v="0"/>
  </r>
  <r>
    <x v="15"/>
    <x v="92"/>
    <n v="0"/>
    <n v="0"/>
    <n v="0"/>
    <n v="0"/>
    <n v="0"/>
    <n v="0"/>
    <n v="0"/>
    <n v="0"/>
    <n v="0"/>
    <n v="0"/>
    <n v="0"/>
    <n v="0"/>
    <n v="0"/>
    <n v="0"/>
    <n v="0"/>
    <n v="0"/>
    <n v="0"/>
    <n v="0"/>
    <n v="0"/>
    <n v="0"/>
  </r>
  <r>
    <x v="15"/>
    <x v="93"/>
    <n v="0"/>
    <n v="0"/>
    <n v="0"/>
    <n v="0"/>
    <n v="0"/>
    <n v="0"/>
    <n v="0"/>
    <n v="0"/>
    <n v="0"/>
    <n v="0"/>
    <n v="0"/>
    <n v="0"/>
    <n v="0"/>
    <n v="0"/>
    <n v="0"/>
    <n v="0"/>
    <n v="0"/>
    <n v="0"/>
    <n v="0"/>
    <n v="0"/>
  </r>
  <r>
    <x v="15"/>
    <x v="94"/>
    <n v="0"/>
    <n v="0"/>
    <n v="0"/>
    <n v="0"/>
    <n v="0"/>
    <n v="0"/>
    <n v="0"/>
    <n v="0"/>
    <n v="0"/>
    <n v="0"/>
    <n v="0"/>
    <n v="0"/>
    <n v="0"/>
    <n v="0"/>
    <n v="0"/>
    <n v="0"/>
    <n v="0"/>
    <n v="0"/>
    <n v="0"/>
    <n v="0"/>
  </r>
  <r>
    <x v="15"/>
    <x v="95"/>
    <n v="0"/>
    <n v="0"/>
    <n v="0"/>
    <n v="0"/>
    <n v="0"/>
    <n v="0"/>
    <n v="0"/>
    <n v="0"/>
    <n v="0"/>
    <n v="0"/>
    <n v="0"/>
    <n v="0"/>
    <n v="0"/>
    <n v="0"/>
    <n v="0"/>
    <n v="0"/>
    <n v="0"/>
    <n v="0"/>
    <n v="0"/>
    <n v="0"/>
  </r>
  <r>
    <x v="15"/>
    <x v="96"/>
    <n v="0"/>
    <n v="0"/>
    <n v="0"/>
    <n v="0"/>
    <n v="0"/>
    <n v="0"/>
    <n v="0"/>
    <n v="0"/>
    <n v="0"/>
    <n v="0"/>
    <n v="0"/>
    <n v="0"/>
    <n v="0"/>
    <n v="0"/>
    <n v="0"/>
    <n v="0"/>
    <n v="0"/>
    <n v="0"/>
    <n v="0"/>
    <n v="0"/>
  </r>
  <r>
    <x v="15"/>
    <x v="97"/>
    <n v="0"/>
    <n v="0"/>
    <n v="0"/>
    <n v="0"/>
    <n v="0"/>
    <n v="0"/>
    <n v="0"/>
    <n v="0"/>
    <n v="0"/>
    <n v="0"/>
    <n v="0"/>
    <n v="0"/>
    <n v="0"/>
    <n v="0"/>
    <n v="0"/>
    <n v="0"/>
    <n v="0"/>
    <n v="0"/>
    <n v="0"/>
    <n v="0"/>
  </r>
  <r>
    <x v="15"/>
    <x v="98"/>
    <n v="0"/>
    <n v="0"/>
    <n v="0"/>
    <n v="0"/>
    <n v="0"/>
    <n v="0"/>
    <n v="0"/>
    <n v="0"/>
    <n v="0"/>
    <n v="0"/>
    <n v="0"/>
    <n v="0"/>
    <n v="0"/>
    <n v="0"/>
    <n v="0"/>
    <n v="0"/>
    <n v="0"/>
    <n v="0"/>
    <n v="0"/>
    <n v="0"/>
  </r>
  <r>
    <x v="15"/>
    <x v="99"/>
    <n v="0"/>
    <n v="0"/>
    <n v="0"/>
    <n v="0"/>
    <n v="0"/>
    <n v="0"/>
    <n v="0"/>
    <n v="0"/>
    <n v="0"/>
    <n v="0"/>
    <n v="0"/>
    <n v="0"/>
    <n v="0"/>
    <n v="0"/>
    <n v="0"/>
    <n v="0"/>
    <n v="0"/>
    <n v="0"/>
    <n v="0"/>
    <n v="0"/>
  </r>
  <r>
    <x v="15"/>
    <x v="100"/>
    <n v="0"/>
    <n v="0"/>
    <n v="0"/>
    <n v="0"/>
    <n v="0"/>
    <n v="0"/>
    <n v="0"/>
    <n v="0"/>
    <n v="0"/>
    <n v="0"/>
    <n v="0"/>
    <n v="0"/>
    <n v="0"/>
    <n v="0"/>
    <n v="0"/>
    <n v="0"/>
    <n v="0"/>
    <n v="0"/>
    <n v="0"/>
    <n v="0"/>
  </r>
  <r>
    <x v="15"/>
    <x v="101"/>
    <n v="0"/>
    <n v="0"/>
    <n v="0"/>
    <n v="0"/>
    <n v="0"/>
    <n v="0"/>
    <n v="0"/>
    <n v="0"/>
    <n v="0"/>
    <n v="0"/>
    <n v="0"/>
    <n v="0"/>
    <n v="0"/>
    <n v="0"/>
    <n v="0"/>
    <n v="0"/>
    <n v="0"/>
    <n v="0"/>
    <n v="0"/>
    <n v="0"/>
  </r>
  <r>
    <x v="15"/>
    <x v="102"/>
    <n v="0"/>
    <n v="0"/>
    <n v="0"/>
    <n v="0"/>
    <n v="0"/>
    <n v="0"/>
    <n v="0"/>
    <n v="0"/>
    <n v="0"/>
    <n v="0"/>
    <n v="0"/>
    <n v="0"/>
    <n v="0"/>
    <n v="0"/>
    <n v="0"/>
    <n v="0"/>
    <n v="0"/>
    <n v="0"/>
    <n v="0"/>
    <n v="0"/>
  </r>
  <r>
    <x v="15"/>
    <x v="103"/>
    <n v="0"/>
    <n v="0"/>
    <n v="0"/>
    <n v="0"/>
    <n v="0"/>
    <n v="0"/>
    <n v="0"/>
    <n v="0"/>
    <n v="0"/>
    <n v="0"/>
    <n v="0"/>
    <n v="0"/>
    <n v="0"/>
    <n v="0"/>
    <n v="0"/>
    <n v="0"/>
    <n v="0"/>
    <n v="0"/>
    <n v="0"/>
    <n v="0"/>
  </r>
  <r>
    <x v="15"/>
    <x v="104"/>
    <n v="0"/>
    <n v="0"/>
    <n v="0"/>
    <n v="0"/>
    <n v="0"/>
    <n v="0"/>
    <n v="0"/>
    <n v="0"/>
    <n v="0"/>
    <n v="0"/>
    <n v="0"/>
    <n v="0"/>
    <n v="0"/>
    <n v="0"/>
    <n v="0"/>
    <n v="0"/>
    <n v="0"/>
    <n v="0"/>
    <n v="0"/>
    <n v="0"/>
  </r>
  <r>
    <x v="15"/>
    <x v="105"/>
    <n v="0"/>
    <n v="0"/>
    <n v="0"/>
    <n v="0"/>
    <n v="0"/>
    <n v="0"/>
    <n v="0"/>
    <n v="0"/>
    <n v="0"/>
    <n v="0"/>
    <n v="0"/>
    <n v="0"/>
    <n v="0"/>
    <n v="0"/>
    <n v="0"/>
    <n v="0"/>
    <n v="0"/>
    <n v="0"/>
    <n v="0"/>
    <n v="0"/>
  </r>
  <r>
    <x v="16"/>
    <x v="106"/>
    <n v="0"/>
    <n v="0"/>
    <n v="0"/>
    <n v="0"/>
    <n v="0"/>
    <n v="0"/>
    <n v="0"/>
    <n v="0"/>
    <n v="0"/>
    <n v="0"/>
    <n v="0"/>
    <n v="0"/>
    <n v="0"/>
    <n v="0"/>
    <n v="0"/>
    <n v="0"/>
    <n v="0"/>
    <n v="0"/>
    <n v="0"/>
    <n v="0"/>
  </r>
  <r>
    <x v="16"/>
    <x v="107"/>
    <n v="0"/>
    <n v="0"/>
    <n v="0"/>
    <n v="0"/>
    <n v="0"/>
    <n v="0"/>
    <n v="0"/>
    <n v="0"/>
    <n v="0"/>
    <n v="0"/>
    <n v="0"/>
    <n v="0"/>
    <n v="0"/>
    <n v="0"/>
    <n v="0"/>
    <n v="0"/>
    <n v="0"/>
    <n v="0"/>
    <n v="0"/>
    <n v="0"/>
  </r>
  <r>
    <x v="16"/>
    <x v="108"/>
    <n v="0"/>
    <n v="0"/>
    <n v="0"/>
    <n v="0"/>
    <n v="0"/>
    <n v="0"/>
    <n v="0"/>
    <n v="0"/>
    <n v="0"/>
    <n v="0"/>
    <n v="0"/>
    <n v="0"/>
    <n v="0"/>
    <n v="0"/>
    <n v="0"/>
    <n v="0"/>
    <n v="0"/>
    <n v="0"/>
    <n v="0"/>
    <n v="0"/>
  </r>
  <r>
    <x v="17"/>
    <x v="109"/>
    <n v="0"/>
    <n v="0"/>
    <n v="0"/>
    <n v="0"/>
    <n v="0"/>
    <n v="0"/>
    <n v="0"/>
    <n v="0"/>
    <n v="0"/>
    <n v="0"/>
    <n v="0"/>
    <n v="0"/>
    <n v="0"/>
    <n v="0"/>
    <n v="0"/>
    <n v="0"/>
    <n v="0"/>
    <n v="0"/>
    <n v="0"/>
    <n v="0"/>
  </r>
  <r>
    <x v="17"/>
    <x v="110"/>
    <n v="0"/>
    <n v="0"/>
    <n v="0"/>
    <n v="0"/>
    <n v="0"/>
    <n v="0"/>
    <n v="0"/>
    <n v="0"/>
    <n v="0"/>
    <n v="0"/>
    <n v="0"/>
    <n v="0"/>
    <n v="0"/>
    <n v="0"/>
    <n v="0"/>
    <n v="0"/>
    <n v="0"/>
    <n v="0"/>
    <n v="0"/>
    <n v="0"/>
  </r>
  <r>
    <x v="17"/>
    <x v="111"/>
    <n v="0"/>
    <n v="0"/>
    <n v="0"/>
    <n v="0"/>
    <n v="0"/>
    <n v="0"/>
    <n v="0"/>
    <n v="0"/>
    <n v="0"/>
    <n v="0"/>
    <n v="0"/>
    <n v="0"/>
    <n v="0"/>
    <n v="0"/>
    <n v="0"/>
    <n v="0"/>
    <n v="0"/>
    <n v="0"/>
    <n v="0"/>
    <n v="0"/>
  </r>
  <r>
    <x v="17"/>
    <x v="112"/>
    <n v="0"/>
    <n v="0"/>
    <n v="0"/>
    <n v="0"/>
    <n v="0"/>
    <n v="0"/>
    <n v="0"/>
    <n v="0"/>
    <n v="0"/>
    <n v="0"/>
    <n v="0"/>
    <n v="0"/>
    <n v="0"/>
    <n v="0"/>
    <n v="0"/>
    <n v="0"/>
    <n v="0"/>
    <n v="0"/>
    <n v="0"/>
    <n v="0"/>
  </r>
  <r>
    <x v="17"/>
    <x v="113"/>
    <n v="0"/>
    <n v="0"/>
    <n v="0"/>
    <n v="0"/>
    <n v="0"/>
    <n v="0"/>
    <n v="0"/>
    <n v="0"/>
    <n v="0"/>
    <n v="0"/>
    <n v="0"/>
    <n v="0"/>
    <n v="0"/>
    <n v="0"/>
    <n v="0"/>
    <n v="0"/>
    <n v="0"/>
    <n v="0"/>
    <n v="0"/>
    <n v="0"/>
  </r>
  <r>
    <x v="17"/>
    <x v="114"/>
    <n v="0"/>
    <n v="0"/>
    <n v="0"/>
    <n v="0"/>
    <n v="0"/>
    <n v="0"/>
    <n v="0"/>
    <n v="0"/>
    <n v="0"/>
    <n v="0"/>
    <n v="0"/>
    <n v="0"/>
    <n v="0"/>
    <n v="0"/>
    <n v="0"/>
    <n v="0"/>
    <n v="0"/>
    <n v="0"/>
    <n v="0"/>
    <n v="0"/>
  </r>
  <r>
    <x v="17"/>
    <x v="115"/>
    <n v="0"/>
    <n v="0"/>
    <n v="0"/>
    <n v="0"/>
    <n v="0"/>
    <n v="0"/>
    <n v="0"/>
    <n v="0"/>
    <n v="0"/>
    <n v="0"/>
    <n v="0"/>
    <n v="0"/>
    <n v="0"/>
    <n v="0"/>
    <n v="0"/>
    <n v="0"/>
    <n v="0"/>
    <n v="0"/>
    <n v="0"/>
    <n v="0"/>
  </r>
  <r>
    <x v="17"/>
    <x v="116"/>
    <n v="0"/>
    <n v="0"/>
    <n v="0"/>
    <n v="0"/>
    <n v="0"/>
    <n v="0"/>
    <n v="0"/>
    <n v="0"/>
    <n v="0"/>
    <n v="0"/>
    <n v="0"/>
    <n v="0"/>
    <n v="0"/>
    <n v="0"/>
    <n v="0"/>
    <n v="0"/>
    <n v="0"/>
    <n v="0"/>
    <n v="0"/>
    <n v="0"/>
  </r>
  <r>
    <x v="17"/>
    <x v="117"/>
    <n v="0"/>
    <n v="0"/>
    <n v="0"/>
    <n v="0"/>
    <n v="0"/>
    <n v="0"/>
    <n v="0"/>
    <n v="0"/>
    <n v="0"/>
    <n v="0"/>
    <n v="0"/>
    <n v="0"/>
    <n v="0"/>
    <n v="0"/>
    <n v="0"/>
    <n v="0"/>
    <n v="0"/>
    <n v="0"/>
    <n v="0"/>
    <n v="0"/>
  </r>
  <r>
    <x v="17"/>
    <x v="118"/>
    <n v="0"/>
    <n v="0"/>
    <n v="0"/>
    <n v="0"/>
    <n v="0"/>
    <n v="0"/>
    <n v="0"/>
    <n v="0"/>
    <n v="0"/>
    <n v="0"/>
    <n v="0"/>
    <n v="0"/>
    <n v="0"/>
    <n v="0"/>
    <n v="0"/>
    <n v="0"/>
    <n v="0"/>
    <n v="0"/>
    <n v="0"/>
    <n v="0"/>
  </r>
  <r>
    <x v="17"/>
    <x v="119"/>
    <n v="0"/>
    <n v="0"/>
    <n v="0"/>
    <n v="0"/>
    <n v="0"/>
    <n v="0"/>
    <n v="0"/>
    <n v="0"/>
    <n v="0"/>
    <n v="0"/>
    <n v="0"/>
    <n v="0"/>
    <n v="0"/>
    <n v="0"/>
    <n v="0"/>
    <n v="0"/>
    <n v="0"/>
    <n v="0"/>
    <n v="0"/>
    <n v="0"/>
  </r>
  <r>
    <x v="18"/>
    <x v="120"/>
    <n v="0"/>
    <n v="0"/>
    <n v="0"/>
    <n v="0"/>
    <n v="0"/>
    <n v="0"/>
    <n v="0"/>
    <n v="0"/>
    <n v="0"/>
    <n v="0"/>
    <n v="0"/>
    <n v="0"/>
    <n v="0"/>
    <n v="0"/>
    <n v="0"/>
    <n v="0"/>
    <n v="0"/>
    <n v="0"/>
    <n v="0"/>
    <n v="0"/>
  </r>
  <r>
    <x v="19"/>
    <x v="121"/>
    <n v="0"/>
    <n v="0"/>
    <n v="0"/>
    <n v="0"/>
    <n v="0"/>
    <n v="0"/>
    <n v="0"/>
    <n v="0"/>
    <n v="0"/>
    <n v="0"/>
    <n v="0"/>
    <n v="0"/>
    <n v="0"/>
    <n v="0"/>
    <n v="0"/>
    <n v="0"/>
    <n v="0"/>
    <n v="0"/>
    <n v="0"/>
    <n v="0"/>
  </r>
  <r>
    <x v="19"/>
    <x v="122"/>
    <n v="0"/>
    <n v="0"/>
    <n v="0"/>
    <n v="0"/>
    <n v="0"/>
    <n v="0"/>
    <n v="0"/>
    <n v="0"/>
    <n v="0"/>
    <n v="0"/>
    <n v="0"/>
    <n v="0"/>
    <n v="0"/>
    <n v="0"/>
    <n v="0"/>
    <n v="0"/>
    <n v="0"/>
    <n v="0"/>
    <n v="0"/>
    <n v="0"/>
  </r>
  <r>
    <x v="19"/>
    <x v="123"/>
    <n v="0"/>
    <n v="0"/>
    <n v="0"/>
    <n v="0"/>
    <n v="0"/>
    <n v="0"/>
    <n v="0"/>
    <n v="0"/>
    <n v="0"/>
    <n v="0"/>
    <n v="0"/>
    <n v="0"/>
    <n v="0"/>
    <n v="0"/>
    <n v="0"/>
    <n v="0"/>
    <n v="0"/>
    <n v="0"/>
    <n v="0"/>
    <n v="0"/>
  </r>
  <r>
    <x v="20"/>
    <x v="124"/>
    <n v="0"/>
    <n v="0"/>
    <n v="0"/>
    <n v="0"/>
    <n v="0"/>
    <n v="0"/>
    <n v="0"/>
    <n v="0"/>
    <n v="0"/>
    <n v="0"/>
    <n v="0"/>
    <n v="0"/>
    <n v="0"/>
    <n v="0"/>
    <n v="0"/>
    <n v="0"/>
    <n v="0"/>
    <n v="0"/>
    <n v="0"/>
    <n v="0"/>
  </r>
  <r>
    <x v="20"/>
    <x v="125"/>
    <n v="0"/>
    <n v="0"/>
    <n v="0"/>
    <n v="0"/>
    <n v="0"/>
    <n v="0"/>
    <n v="0"/>
    <n v="0"/>
    <n v="0"/>
    <n v="0"/>
    <n v="0"/>
    <n v="0"/>
    <n v="0"/>
    <n v="0"/>
    <n v="0"/>
    <n v="0"/>
    <n v="0"/>
    <n v="0"/>
    <n v="0"/>
    <n v="0"/>
  </r>
  <r>
    <x v="20"/>
    <x v="126"/>
    <n v="0"/>
    <n v="0"/>
    <n v="0"/>
    <n v="0"/>
    <n v="0"/>
    <n v="0"/>
    <n v="0"/>
    <n v="0"/>
    <n v="0"/>
    <n v="0"/>
    <n v="0"/>
    <n v="0"/>
    <n v="0"/>
    <n v="0"/>
    <n v="0"/>
    <n v="0"/>
    <n v="0"/>
    <n v="0"/>
    <n v="0"/>
    <n v="0"/>
  </r>
  <r>
    <x v="20"/>
    <x v="127"/>
    <n v="0"/>
    <n v="0"/>
    <n v="0"/>
    <n v="0"/>
    <n v="0"/>
    <n v="0"/>
    <n v="0"/>
    <n v="0"/>
    <n v="0"/>
    <n v="0"/>
    <n v="0"/>
    <n v="0"/>
    <n v="0"/>
    <n v="0"/>
    <n v="0"/>
    <n v="0"/>
    <n v="0"/>
    <n v="0"/>
    <n v="0"/>
    <n v="0"/>
  </r>
  <r>
    <x v="20"/>
    <x v="128"/>
    <n v="0"/>
    <n v="0"/>
    <n v="0"/>
    <n v="0"/>
    <n v="0"/>
    <n v="0"/>
    <n v="0"/>
    <n v="0"/>
    <n v="0"/>
    <n v="0"/>
    <n v="0"/>
    <n v="0"/>
    <n v="0"/>
    <n v="0"/>
    <n v="0"/>
    <n v="0"/>
    <n v="0"/>
    <n v="0"/>
    <n v="0"/>
    <n v="0"/>
  </r>
  <r>
    <x v="20"/>
    <x v="129"/>
    <n v="0"/>
    <n v="0"/>
    <n v="0"/>
    <n v="0"/>
    <n v="0"/>
    <n v="0"/>
    <n v="0"/>
    <n v="0"/>
    <n v="0"/>
    <n v="0"/>
    <n v="0"/>
    <n v="0"/>
    <n v="0"/>
    <n v="0"/>
    <n v="0"/>
    <n v="0"/>
    <n v="0"/>
    <n v="0"/>
    <n v="0"/>
    <n v="0"/>
  </r>
  <r>
    <x v="20"/>
    <x v="130"/>
    <n v="0"/>
    <n v="0"/>
    <n v="0"/>
    <n v="0"/>
    <n v="0"/>
    <n v="0"/>
    <n v="0"/>
    <n v="0"/>
    <n v="0"/>
    <n v="0"/>
    <n v="0"/>
    <n v="0"/>
    <n v="0"/>
    <n v="0"/>
    <n v="0"/>
    <n v="0"/>
    <n v="0"/>
    <n v="0"/>
    <n v="0"/>
    <n v="0"/>
  </r>
  <r>
    <x v="20"/>
    <x v="131"/>
    <n v="0"/>
    <n v="0"/>
    <n v="0"/>
    <n v="0"/>
    <n v="0"/>
    <n v="0"/>
    <n v="0"/>
    <n v="0"/>
    <n v="0"/>
    <n v="0"/>
    <n v="0"/>
    <n v="0"/>
    <n v="0"/>
    <n v="0"/>
    <n v="0"/>
    <n v="0"/>
    <n v="0"/>
    <n v="0"/>
    <n v="0"/>
    <n v="0"/>
  </r>
  <r>
    <x v="21"/>
    <x v="132"/>
    <n v="0"/>
    <n v="0"/>
    <n v="0"/>
    <n v="0"/>
    <n v="0"/>
    <n v="0"/>
    <n v="0"/>
    <n v="0"/>
    <n v="0"/>
    <n v="0"/>
    <n v="0"/>
    <n v="0"/>
    <n v="0"/>
    <n v="0"/>
    <n v="0"/>
    <n v="0"/>
    <n v="0"/>
    <n v="0"/>
    <n v="0"/>
    <n v="0"/>
  </r>
  <r>
    <x v="21"/>
    <x v="133"/>
    <n v="0"/>
    <n v="0"/>
    <n v="0"/>
    <n v="0"/>
    <n v="0"/>
    <n v="0"/>
    <n v="0"/>
    <n v="0"/>
    <n v="0"/>
    <n v="0"/>
    <n v="0"/>
    <n v="0"/>
    <n v="0"/>
    <n v="0"/>
    <n v="0"/>
    <n v="0"/>
    <n v="0"/>
    <n v="0"/>
    <n v="0"/>
    <n v="0"/>
  </r>
  <r>
    <x v="21"/>
    <x v="134"/>
    <n v="0"/>
    <n v="0"/>
    <n v="0"/>
    <n v="0"/>
    <n v="0"/>
    <n v="0"/>
    <n v="0"/>
    <n v="0"/>
    <n v="0"/>
    <n v="0"/>
    <n v="0"/>
    <n v="0"/>
    <n v="0"/>
    <n v="0"/>
    <n v="0"/>
    <n v="0"/>
    <n v="0"/>
    <n v="0"/>
    <n v="0"/>
    <n v="0"/>
  </r>
  <r>
    <x v="21"/>
    <x v="135"/>
    <n v="0"/>
    <n v="0"/>
    <n v="0"/>
    <n v="0"/>
    <n v="0"/>
    <n v="0"/>
    <n v="0"/>
    <n v="0"/>
    <n v="0"/>
    <n v="0"/>
    <n v="0"/>
    <n v="0"/>
    <n v="0"/>
    <n v="0"/>
    <n v="0"/>
    <n v="0"/>
    <n v="0"/>
    <n v="0"/>
    <n v="0"/>
    <n v="0"/>
  </r>
  <r>
    <x v="21"/>
    <x v="136"/>
    <n v="0"/>
    <n v="0"/>
    <n v="0"/>
    <n v="0"/>
    <n v="0"/>
    <n v="0"/>
    <n v="0"/>
    <n v="0"/>
    <n v="0"/>
    <n v="0"/>
    <n v="0"/>
    <n v="0"/>
    <n v="0"/>
    <n v="0"/>
    <n v="0"/>
    <n v="0"/>
    <n v="0"/>
    <n v="0"/>
    <n v="0"/>
    <n v="0"/>
  </r>
  <r>
    <x v="21"/>
    <x v="137"/>
    <n v="0"/>
    <n v="0"/>
    <n v="0"/>
    <n v="0"/>
    <n v="0"/>
    <n v="0"/>
    <n v="0"/>
    <n v="0"/>
    <n v="0"/>
    <n v="0"/>
    <n v="0"/>
    <n v="0"/>
    <n v="0"/>
    <n v="0"/>
    <n v="0"/>
    <n v="0"/>
    <n v="0"/>
    <n v="0"/>
    <n v="0"/>
    <n v="0"/>
  </r>
  <r>
    <x v="21"/>
    <x v="138"/>
    <n v="0"/>
    <n v="0"/>
    <n v="0"/>
    <n v="0"/>
    <n v="0"/>
    <n v="0"/>
    <n v="0"/>
    <n v="0"/>
    <n v="0"/>
    <n v="0"/>
    <n v="0"/>
    <n v="0"/>
    <n v="0"/>
    <n v="0"/>
    <n v="0"/>
    <n v="0"/>
    <n v="0"/>
    <n v="0"/>
    <n v="0"/>
    <n v="0"/>
  </r>
  <r>
    <x v="21"/>
    <x v="139"/>
    <n v="0"/>
    <n v="0"/>
    <n v="0"/>
    <n v="0"/>
    <n v="0"/>
    <n v="0"/>
    <n v="0"/>
    <n v="0"/>
    <n v="0"/>
    <n v="0"/>
    <n v="0"/>
    <n v="0"/>
    <n v="0"/>
    <n v="0"/>
    <n v="0"/>
    <n v="0"/>
    <n v="0"/>
    <n v="0"/>
    <n v="0"/>
    <n v="0"/>
  </r>
  <r>
    <x v="21"/>
    <x v="140"/>
    <n v="0"/>
    <n v="0"/>
    <n v="0"/>
    <n v="0"/>
    <n v="0"/>
    <n v="0"/>
    <n v="0"/>
    <n v="0"/>
    <n v="0"/>
    <n v="0"/>
    <n v="0"/>
    <n v="0"/>
    <n v="0"/>
    <n v="0"/>
    <n v="0"/>
    <n v="0"/>
    <n v="0"/>
    <n v="0"/>
    <n v="0"/>
    <n v="0"/>
  </r>
  <r>
    <x v="22"/>
    <x v="141"/>
    <n v="0"/>
    <n v="0"/>
    <n v="0"/>
    <n v="0"/>
    <n v="0"/>
    <n v="0"/>
    <n v="0"/>
    <n v="0"/>
    <n v="0"/>
    <n v="0"/>
    <n v="0"/>
    <n v="0"/>
    <n v="0"/>
    <n v="0"/>
    <n v="0"/>
    <n v="0"/>
    <n v="0"/>
    <n v="0"/>
    <n v="0"/>
    <n v="0"/>
  </r>
  <r>
    <x v="22"/>
    <x v="142"/>
    <n v="0"/>
    <n v="0"/>
    <n v="0"/>
    <n v="0"/>
    <n v="0"/>
    <n v="0"/>
    <n v="0"/>
    <n v="0"/>
    <n v="0"/>
    <n v="0"/>
    <n v="0"/>
    <n v="0"/>
    <n v="0"/>
    <n v="0"/>
    <n v="0"/>
    <n v="0"/>
    <n v="0"/>
    <n v="0"/>
    <n v="0"/>
    <n v="0"/>
  </r>
  <r>
    <x v="22"/>
    <x v="143"/>
    <n v="0"/>
    <n v="0"/>
    <n v="0"/>
    <n v="0"/>
    <n v="0"/>
    <n v="0"/>
    <n v="0"/>
    <n v="0"/>
    <n v="0"/>
    <n v="0"/>
    <n v="0"/>
    <n v="0"/>
    <n v="0"/>
    <n v="0"/>
    <n v="0"/>
    <n v="0"/>
    <n v="0"/>
    <n v="0"/>
    <n v="0"/>
    <n v="0"/>
  </r>
  <r>
    <x v="22"/>
    <x v="144"/>
    <n v="0"/>
    <n v="0"/>
    <n v="0"/>
    <n v="0"/>
    <n v="0"/>
    <n v="0"/>
    <n v="0"/>
    <n v="0"/>
    <n v="0"/>
    <n v="0"/>
    <n v="0"/>
    <n v="0"/>
    <n v="0"/>
    <n v="0"/>
    <n v="0"/>
    <n v="0"/>
    <n v="0"/>
    <n v="0"/>
    <n v="0"/>
    <n v="0"/>
  </r>
  <r>
    <x v="23"/>
    <x v="145"/>
    <n v="0"/>
    <n v="0"/>
    <n v="0"/>
    <n v="0"/>
    <n v="0"/>
    <n v="0"/>
    <n v="0"/>
    <n v="0"/>
    <n v="0"/>
    <n v="0"/>
    <n v="0"/>
    <n v="0"/>
    <n v="0"/>
    <n v="0"/>
    <n v="0"/>
    <n v="0"/>
    <n v="0"/>
    <n v="0"/>
    <n v="0"/>
    <n v="0"/>
  </r>
  <r>
    <x v="23"/>
    <x v="146"/>
    <n v="0"/>
    <n v="0"/>
    <n v="0"/>
    <n v="0"/>
    <n v="0"/>
    <n v="0"/>
    <n v="0"/>
    <n v="0"/>
    <n v="0"/>
    <n v="0"/>
    <n v="0"/>
    <n v="0"/>
    <n v="0"/>
    <n v="0"/>
    <n v="0"/>
    <n v="0"/>
    <n v="0"/>
    <n v="0"/>
    <n v="0"/>
    <n v="0"/>
  </r>
  <r>
    <x v="23"/>
    <x v="147"/>
    <n v="0"/>
    <n v="0"/>
    <n v="0"/>
    <n v="0"/>
    <n v="0"/>
    <n v="0"/>
    <n v="0"/>
    <n v="0"/>
    <n v="0"/>
    <n v="0"/>
    <n v="0"/>
    <n v="0"/>
    <n v="0"/>
    <n v="0"/>
    <n v="0"/>
    <n v="0"/>
    <n v="0"/>
    <n v="0"/>
    <n v="0"/>
    <n v="0"/>
  </r>
  <r>
    <x v="24"/>
    <x v="148"/>
    <n v="0"/>
    <n v="0"/>
    <n v="0"/>
    <n v="0"/>
    <n v="0"/>
    <n v="0"/>
    <n v="0"/>
    <n v="0"/>
    <n v="0"/>
    <n v="0"/>
    <n v="0"/>
    <n v="0"/>
    <n v="0"/>
    <n v="0"/>
    <n v="0"/>
    <n v="0"/>
    <n v="0"/>
    <n v="0"/>
    <n v="0"/>
    <n v="0"/>
  </r>
  <r>
    <x v="24"/>
    <x v="149"/>
    <n v="0"/>
    <n v="0"/>
    <n v="0"/>
    <n v="0"/>
    <n v="0"/>
    <n v="0"/>
    <n v="0"/>
    <n v="0"/>
    <n v="0"/>
    <n v="0"/>
    <n v="0"/>
    <n v="0"/>
    <n v="0"/>
    <n v="0"/>
    <n v="0"/>
    <n v="0"/>
    <n v="0"/>
    <n v="0"/>
    <n v="0"/>
    <n v="0"/>
  </r>
  <r>
    <x v="24"/>
    <x v="150"/>
    <n v="0"/>
    <n v="0"/>
    <n v="0"/>
    <n v="0"/>
    <n v="0"/>
    <n v="0"/>
    <n v="0"/>
    <n v="0"/>
    <n v="0"/>
    <n v="0"/>
    <n v="0"/>
    <n v="0"/>
    <n v="0"/>
    <n v="0"/>
    <n v="0"/>
    <n v="0"/>
    <n v="0"/>
    <n v="0"/>
    <n v="0"/>
    <n v="0"/>
  </r>
  <r>
    <x v="25"/>
    <x v="151"/>
    <n v="0"/>
    <n v="0"/>
    <n v="0"/>
    <n v="0"/>
    <n v="0"/>
    <n v="0"/>
    <n v="0"/>
    <n v="0"/>
    <n v="0"/>
    <n v="0"/>
    <n v="0"/>
    <n v="0"/>
    <n v="0"/>
    <n v="0"/>
    <n v="0"/>
    <n v="0"/>
    <n v="0"/>
    <n v="0"/>
    <n v="0"/>
    <n v="0"/>
  </r>
  <r>
    <x v="25"/>
    <x v="152"/>
    <n v="0"/>
    <n v="0"/>
    <n v="0"/>
    <n v="0"/>
    <n v="0"/>
    <n v="0"/>
    <n v="0"/>
    <n v="0"/>
    <n v="0"/>
    <n v="0"/>
    <n v="0"/>
    <n v="0"/>
    <n v="0"/>
    <n v="0"/>
    <n v="0"/>
    <n v="0"/>
    <n v="0"/>
    <n v="0"/>
    <n v="0"/>
    <n v="0"/>
  </r>
  <r>
    <x v="26"/>
    <x v="153"/>
    <n v="0"/>
    <n v="0"/>
    <n v="0"/>
    <n v="0"/>
    <n v="0"/>
    <n v="0"/>
    <n v="0"/>
    <n v="0"/>
    <n v="0"/>
    <n v="0"/>
    <n v="0"/>
    <n v="0"/>
    <n v="0"/>
    <n v="0"/>
    <n v="0"/>
    <n v="0"/>
    <n v="0"/>
    <n v="0"/>
    <n v="0"/>
    <n v="0"/>
  </r>
  <r>
    <x v="26"/>
    <x v="154"/>
    <n v="0"/>
    <n v="0"/>
    <n v="0"/>
    <n v="0"/>
    <n v="0"/>
    <n v="0"/>
    <n v="0"/>
    <n v="0"/>
    <n v="0"/>
    <n v="0"/>
    <n v="0"/>
    <n v="0"/>
    <n v="0"/>
    <n v="0"/>
    <n v="0"/>
    <n v="0"/>
    <n v="0"/>
    <n v="0"/>
    <n v="0"/>
    <n v="0"/>
  </r>
  <r>
    <x v="26"/>
    <x v="155"/>
    <n v="0"/>
    <n v="0"/>
    <n v="0"/>
    <n v="0"/>
    <n v="0"/>
    <n v="0"/>
    <n v="0"/>
    <n v="0"/>
    <n v="0"/>
    <n v="0"/>
    <n v="0"/>
    <n v="0"/>
    <n v="0"/>
    <n v="0"/>
    <n v="0"/>
    <n v="0"/>
    <n v="0"/>
    <n v="0"/>
    <n v="0"/>
    <n v="0"/>
  </r>
  <r>
    <x v="27"/>
    <x v="156"/>
    <n v="0"/>
    <n v="0"/>
    <n v="0"/>
    <n v="0"/>
    <n v="0"/>
    <n v="0"/>
    <n v="0"/>
    <n v="0"/>
    <n v="0"/>
    <n v="0"/>
    <n v="0"/>
    <n v="0"/>
    <n v="0"/>
    <n v="0"/>
    <n v="0"/>
    <n v="0"/>
    <n v="0"/>
    <n v="0"/>
    <n v="0"/>
    <n v="0"/>
  </r>
  <r>
    <x v="27"/>
    <x v="157"/>
    <n v="0"/>
    <n v="0"/>
    <n v="0"/>
    <n v="0"/>
    <n v="0"/>
    <n v="0"/>
    <n v="0"/>
    <n v="0"/>
    <n v="0"/>
    <n v="0"/>
    <n v="0"/>
    <n v="0"/>
    <n v="0"/>
    <n v="0"/>
    <n v="0"/>
    <n v="0"/>
    <n v="0"/>
    <n v="0"/>
    <n v="0"/>
    <n v="0"/>
  </r>
  <r>
    <x v="27"/>
    <x v="158"/>
    <n v="0"/>
    <n v="0"/>
    <n v="0"/>
    <n v="0"/>
    <n v="0"/>
    <n v="0"/>
    <n v="0"/>
    <n v="0"/>
    <n v="0"/>
    <n v="0"/>
    <n v="0"/>
    <n v="0"/>
    <n v="0"/>
    <n v="0"/>
    <n v="0"/>
    <n v="0"/>
    <n v="0"/>
    <n v="0"/>
    <n v="0"/>
    <n v="0"/>
  </r>
  <r>
    <x v="27"/>
    <x v="159"/>
    <n v="0"/>
    <n v="0"/>
    <n v="0"/>
    <n v="0"/>
    <n v="0"/>
    <n v="0"/>
    <n v="0"/>
    <n v="0"/>
    <n v="0"/>
    <n v="0"/>
    <n v="0"/>
    <n v="0"/>
    <n v="0"/>
    <n v="0"/>
    <n v="0"/>
    <n v="0"/>
    <n v="0"/>
    <n v="0"/>
    <n v="0"/>
    <n v="0"/>
  </r>
  <r>
    <x v="28"/>
    <x v="160"/>
    <n v="0"/>
    <n v="0"/>
    <n v="0"/>
    <n v="0"/>
    <n v="0"/>
    <n v="0"/>
    <n v="0"/>
    <n v="0"/>
    <n v="0"/>
    <n v="0"/>
    <n v="0"/>
    <n v="0"/>
    <n v="0"/>
    <n v="0"/>
    <n v="0"/>
    <n v="0"/>
    <n v="0"/>
    <n v="0"/>
    <n v="0"/>
    <n v="0"/>
  </r>
  <r>
    <x v="28"/>
    <x v="161"/>
    <n v="0"/>
    <n v="0"/>
    <n v="0"/>
    <n v="0"/>
    <n v="0"/>
    <n v="0"/>
    <n v="0"/>
    <n v="0"/>
    <n v="0"/>
    <n v="0"/>
    <n v="0"/>
    <n v="0"/>
    <n v="0"/>
    <n v="0"/>
    <n v="0"/>
    <n v="0"/>
    <n v="0"/>
    <n v="0"/>
    <n v="0"/>
    <n v="0"/>
  </r>
  <r>
    <x v="29"/>
    <x v="162"/>
    <n v="0"/>
    <n v="0"/>
    <n v="0"/>
    <n v="0"/>
    <n v="0"/>
    <n v="0"/>
    <n v="0"/>
    <n v="0"/>
    <n v="0"/>
    <n v="0"/>
    <n v="0"/>
    <n v="0"/>
    <n v="0"/>
    <n v="0"/>
    <n v="0"/>
    <n v="0"/>
    <n v="0"/>
    <n v="0"/>
    <n v="0"/>
    <n v="0"/>
  </r>
  <r>
    <x v="29"/>
    <x v="163"/>
    <n v="0"/>
    <n v="0"/>
    <n v="0"/>
    <n v="0"/>
    <n v="0"/>
    <n v="0"/>
    <n v="0"/>
    <n v="0"/>
    <n v="0"/>
    <n v="0"/>
    <n v="0"/>
    <n v="0"/>
    <n v="0"/>
    <n v="0"/>
    <n v="0"/>
    <n v="0"/>
    <n v="0"/>
    <n v="0"/>
    <n v="0"/>
    <n v="0"/>
  </r>
  <r>
    <x v="29"/>
    <x v="164"/>
    <n v="0"/>
    <n v="0"/>
    <n v="0"/>
    <n v="0"/>
    <n v="0"/>
    <n v="0"/>
    <n v="0"/>
    <n v="0"/>
    <n v="0"/>
    <n v="0"/>
    <n v="0"/>
    <n v="0"/>
    <n v="0"/>
    <n v="0"/>
    <n v="0"/>
    <n v="0"/>
    <n v="0"/>
    <n v="0"/>
    <n v="0"/>
    <n v="0"/>
  </r>
  <r>
    <x v="30"/>
    <x v="165"/>
    <n v="0"/>
    <n v="0"/>
    <n v="0"/>
    <n v="0"/>
    <n v="0"/>
    <n v="0"/>
    <n v="0"/>
    <n v="0"/>
    <n v="0"/>
    <n v="0"/>
    <n v="0"/>
    <n v="0"/>
    <n v="0"/>
    <n v="0"/>
    <n v="0"/>
    <n v="0"/>
    <n v="0"/>
    <n v="0"/>
    <n v="0"/>
    <n v="0"/>
  </r>
  <r>
    <x v="30"/>
    <x v="166"/>
    <n v="0"/>
    <n v="0"/>
    <n v="0"/>
    <n v="0"/>
    <n v="0"/>
    <n v="0"/>
    <n v="0"/>
    <n v="0"/>
    <n v="0"/>
    <n v="0"/>
    <n v="0"/>
    <n v="0"/>
    <n v="0"/>
    <n v="0"/>
    <n v="0"/>
    <n v="0"/>
    <n v="0"/>
    <n v="0"/>
    <n v="0"/>
    <n v="0"/>
  </r>
  <r>
    <x v="30"/>
    <x v="167"/>
    <n v="0"/>
    <n v="0"/>
    <n v="0"/>
    <n v="0"/>
    <n v="0"/>
    <n v="0"/>
    <n v="0"/>
    <n v="0"/>
    <n v="0"/>
    <n v="0"/>
    <n v="0"/>
    <n v="0"/>
    <n v="0"/>
    <n v="0"/>
    <n v="0"/>
    <n v="0"/>
    <n v="0"/>
    <n v="0"/>
    <n v="0"/>
    <n v="0"/>
  </r>
  <r>
    <x v="30"/>
    <x v="168"/>
    <n v="0"/>
    <n v="0"/>
    <n v="0"/>
    <n v="0"/>
    <n v="0"/>
    <n v="0"/>
    <n v="0"/>
    <n v="0"/>
    <n v="0"/>
    <n v="0"/>
    <n v="0"/>
    <n v="0"/>
    <n v="0"/>
    <n v="0"/>
    <n v="0"/>
    <n v="0"/>
    <n v="0"/>
    <n v="0"/>
    <n v="0"/>
    <n v="0"/>
  </r>
  <r>
    <x v="30"/>
    <x v="169"/>
    <n v="0"/>
    <n v="0"/>
    <n v="0"/>
    <n v="0"/>
    <n v="0"/>
    <n v="0"/>
    <n v="0"/>
    <n v="0"/>
    <n v="0"/>
    <n v="0"/>
    <n v="0"/>
    <n v="0"/>
    <n v="0"/>
    <n v="0"/>
    <n v="0"/>
    <n v="0"/>
    <n v="0"/>
    <n v="0"/>
    <n v="0"/>
    <n v="0"/>
  </r>
  <r>
    <x v="30"/>
    <x v="170"/>
    <n v="0"/>
    <n v="0"/>
    <n v="0"/>
    <n v="0"/>
    <n v="0"/>
    <n v="0"/>
    <n v="0"/>
    <n v="0"/>
    <n v="0"/>
    <n v="0"/>
    <n v="0"/>
    <n v="0"/>
    <n v="0"/>
    <n v="0"/>
    <n v="0"/>
    <n v="0"/>
    <n v="0"/>
    <n v="0"/>
    <n v="0"/>
    <n v="0"/>
  </r>
  <r>
    <x v="30"/>
    <x v="171"/>
    <n v="0"/>
    <n v="0"/>
    <n v="0"/>
    <n v="0"/>
    <n v="0"/>
    <n v="0"/>
    <n v="0"/>
    <n v="0"/>
    <n v="0"/>
    <n v="0"/>
    <n v="0"/>
    <n v="0"/>
    <n v="0"/>
    <n v="0"/>
    <n v="0"/>
    <n v="0"/>
    <n v="0"/>
    <n v="0"/>
    <n v="0"/>
    <n v="0"/>
  </r>
  <r>
    <x v="30"/>
    <x v="172"/>
    <n v="0"/>
    <n v="0"/>
    <n v="0"/>
    <n v="0"/>
    <n v="0"/>
    <n v="0"/>
    <n v="0"/>
    <n v="0"/>
    <n v="0"/>
    <n v="0"/>
    <n v="0"/>
    <n v="0"/>
    <n v="0"/>
    <n v="0"/>
    <n v="0"/>
    <n v="0"/>
    <n v="0"/>
    <n v="0"/>
    <n v="0"/>
    <n v="0"/>
  </r>
  <r>
    <x v="31"/>
    <x v="173"/>
    <n v="0"/>
    <n v="0"/>
    <n v="0"/>
    <n v="0"/>
    <n v="0"/>
    <n v="0"/>
    <n v="0"/>
    <n v="0"/>
    <n v="0"/>
    <n v="0"/>
    <n v="0"/>
    <n v="0"/>
    <n v="0"/>
    <n v="0"/>
    <n v="0"/>
    <n v="0"/>
    <n v="0"/>
    <n v="0"/>
    <n v="0"/>
    <n v="0"/>
  </r>
  <r>
    <x v="31"/>
    <x v="174"/>
    <n v="0"/>
    <n v="0"/>
    <n v="0"/>
    <n v="0"/>
    <n v="0"/>
    <n v="0"/>
    <n v="0"/>
    <n v="0"/>
    <n v="0"/>
    <n v="0"/>
    <n v="0"/>
    <n v="0"/>
    <n v="0"/>
    <n v="0"/>
    <n v="0"/>
    <n v="0"/>
    <n v="0"/>
    <n v="0"/>
    <n v="0"/>
    <n v="0"/>
  </r>
  <r>
    <x v="31"/>
    <x v="175"/>
    <n v="0"/>
    <n v="0"/>
    <n v="0"/>
    <n v="0"/>
    <n v="0"/>
    <n v="0"/>
    <n v="0"/>
    <n v="0"/>
    <n v="0"/>
    <n v="0"/>
    <n v="0"/>
    <n v="0"/>
    <n v="0"/>
    <n v="0"/>
    <n v="0"/>
    <n v="0"/>
    <n v="0"/>
    <n v="0"/>
    <n v="0"/>
    <n v="0"/>
  </r>
  <r>
    <x v="31"/>
    <x v="176"/>
    <n v="0"/>
    <n v="0"/>
    <n v="0"/>
    <n v="0"/>
    <n v="0"/>
    <n v="0"/>
    <n v="0"/>
    <n v="0"/>
    <n v="0"/>
    <n v="0"/>
    <n v="0"/>
    <n v="0"/>
    <n v="0"/>
    <n v="0"/>
    <n v="0"/>
    <n v="0"/>
    <n v="0"/>
    <n v="0"/>
    <n v="0"/>
    <n v="0"/>
  </r>
  <r>
    <x v="31"/>
    <x v="177"/>
    <n v="0"/>
    <n v="0"/>
    <n v="0"/>
    <n v="0"/>
    <n v="0"/>
    <n v="0"/>
    <n v="0"/>
    <n v="0"/>
    <n v="0"/>
    <n v="0"/>
    <n v="0"/>
    <n v="0"/>
    <n v="0"/>
    <n v="0"/>
    <n v="0"/>
    <n v="0"/>
    <n v="0"/>
    <n v="0"/>
    <n v="0"/>
    <n v="0"/>
  </r>
  <r>
    <x v="31"/>
    <x v="178"/>
    <n v="0"/>
    <n v="0"/>
    <n v="0"/>
    <n v="0"/>
    <n v="0"/>
    <n v="0"/>
    <n v="0"/>
    <n v="0"/>
    <n v="0"/>
    <n v="0"/>
    <n v="0"/>
    <n v="0"/>
    <n v="0"/>
    <n v="0"/>
    <n v="0"/>
    <n v="0"/>
    <n v="0"/>
    <n v="0"/>
    <n v="0"/>
    <n v="0"/>
  </r>
  <r>
    <x v="31"/>
    <x v="179"/>
    <n v="0"/>
    <n v="0"/>
    <n v="0"/>
    <n v="0"/>
    <n v="0"/>
    <n v="0"/>
    <n v="0"/>
    <n v="0"/>
    <n v="0"/>
    <n v="0"/>
    <n v="0"/>
    <n v="0"/>
    <n v="0"/>
    <n v="0"/>
    <n v="0"/>
    <n v="0"/>
    <n v="0"/>
    <n v="0"/>
    <n v="0"/>
    <n v="0"/>
  </r>
  <r>
    <x v="32"/>
    <x v="180"/>
    <n v="0"/>
    <n v="0"/>
    <n v="0"/>
    <n v="0"/>
    <n v="0"/>
    <n v="0"/>
    <n v="0"/>
    <n v="0"/>
    <n v="0"/>
    <n v="0"/>
    <n v="0"/>
    <n v="0"/>
    <n v="0"/>
    <n v="0"/>
    <n v="0"/>
    <n v="0"/>
    <n v="0"/>
    <n v="0"/>
    <n v="0"/>
    <n v="0"/>
  </r>
  <r>
    <x v="32"/>
    <x v="181"/>
    <n v="0"/>
    <n v="0"/>
    <n v="0"/>
    <n v="0"/>
    <n v="0"/>
    <n v="0"/>
    <n v="0"/>
    <n v="0"/>
    <n v="0"/>
    <n v="0"/>
    <n v="0"/>
    <n v="0"/>
    <n v="0"/>
    <n v="0"/>
    <n v="0"/>
    <n v="0"/>
    <n v="0"/>
    <n v="0"/>
    <n v="0"/>
    <n v="0"/>
  </r>
  <r>
    <x v="32"/>
    <x v="182"/>
    <n v="0"/>
    <n v="0"/>
    <n v="0"/>
    <n v="0"/>
    <n v="0"/>
    <n v="0"/>
    <n v="0"/>
    <n v="0"/>
    <n v="0"/>
    <n v="0"/>
    <n v="0"/>
    <n v="0"/>
    <n v="0"/>
    <n v="0"/>
    <n v="0"/>
    <n v="0"/>
    <n v="0"/>
    <n v="0"/>
    <n v="0"/>
    <n v="0"/>
  </r>
  <r>
    <x v="32"/>
    <x v="183"/>
    <n v="0"/>
    <n v="0"/>
    <n v="0"/>
    <n v="0"/>
    <n v="0"/>
    <n v="0"/>
    <n v="0"/>
    <n v="0"/>
    <n v="0"/>
    <n v="0"/>
    <n v="0"/>
    <n v="0"/>
    <n v="0"/>
    <n v="0"/>
    <n v="0"/>
    <n v="0"/>
    <n v="0"/>
    <n v="0"/>
    <n v="0"/>
    <n v="0"/>
  </r>
  <r>
    <x v="33"/>
    <x v="184"/>
    <n v="0"/>
    <n v="0"/>
    <n v="0"/>
    <n v="0"/>
    <n v="0"/>
    <n v="0"/>
    <n v="0"/>
    <n v="0"/>
    <n v="0"/>
    <n v="0"/>
    <n v="0"/>
    <n v="0"/>
    <n v="0"/>
    <n v="0"/>
    <n v="0"/>
    <n v="0"/>
    <n v="0"/>
    <n v="0"/>
    <n v="0"/>
    <n v="0"/>
  </r>
  <r>
    <x v="34"/>
    <x v="185"/>
    <n v="0"/>
    <n v="0"/>
    <n v="0"/>
    <n v="0"/>
    <n v="0"/>
    <n v="0"/>
    <n v="0"/>
    <n v="0"/>
    <n v="0"/>
    <n v="0"/>
    <n v="0"/>
    <n v="0"/>
    <n v="0"/>
    <n v="0"/>
    <n v="0"/>
    <n v="0"/>
    <n v="0"/>
    <n v="0"/>
    <n v="0"/>
    <n v="0"/>
  </r>
  <r>
    <x v="34"/>
    <x v="186"/>
    <n v="0"/>
    <n v="0"/>
    <n v="0"/>
    <n v="0"/>
    <n v="0"/>
    <n v="0"/>
    <n v="0"/>
    <n v="0"/>
    <n v="0"/>
    <n v="0"/>
    <n v="0"/>
    <n v="0"/>
    <n v="0"/>
    <n v="0"/>
    <n v="0"/>
    <n v="0"/>
    <n v="0"/>
    <n v="0"/>
    <n v="0"/>
    <n v="0"/>
  </r>
  <r>
    <x v="34"/>
    <x v="187"/>
    <n v="0"/>
    <n v="0"/>
    <n v="0"/>
    <n v="0"/>
    <n v="0"/>
    <n v="0"/>
    <n v="0"/>
    <n v="0"/>
    <n v="0"/>
    <n v="0"/>
    <n v="0"/>
    <n v="0"/>
    <n v="0"/>
    <n v="0"/>
    <n v="0"/>
    <n v="0"/>
    <n v="0"/>
    <n v="0"/>
    <n v="0"/>
    <n v="0"/>
  </r>
  <r>
    <x v="35"/>
    <x v="188"/>
    <n v="0"/>
    <n v="0"/>
    <n v="0"/>
    <n v="0"/>
    <n v="0"/>
    <n v="0"/>
    <n v="0"/>
    <n v="0"/>
    <n v="0"/>
    <n v="0"/>
    <n v="0"/>
    <n v="0"/>
    <n v="0"/>
    <n v="0"/>
    <n v="0"/>
    <n v="0"/>
    <n v="0"/>
    <n v="0"/>
    <n v="0"/>
    <n v="0"/>
  </r>
  <r>
    <x v="35"/>
    <x v="189"/>
    <n v="0"/>
    <n v="0"/>
    <n v="0"/>
    <n v="0"/>
    <n v="0"/>
    <n v="0"/>
    <n v="0"/>
    <n v="0"/>
    <n v="0"/>
    <n v="0"/>
    <n v="0"/>
    <n v="0"/>
    <n v="0"/>
    <n v="0"/>
    <n v="0"/>
    <n v="0"/>
    <n v="0"/>
    <n v="0"/>
    <n v="0"/>
    <n v="0"/>
  </r>
  <r>
    <x v="35"/>
    <x v="190"/>
    <n v="0"/>
    <n v="0"/>
    <n v="0"/>
    <n v="0"/>
    <n v="0"/>
    <n v="0"/>
    <n v="0"/>
    <n v="0"/>
    <n v="0"/>
    <n v="0"/>
    <n v="0"/>
    <n v="0"/>
    <n v="0"/>
    <n v="0"/>
    <n v="0"/>
    <n v="0"/>
    <n v="0"/>
    <n v="0"/>
    <n v="0"/>
    <n v="0"/>
  </r>
  <r>
    <x v="35"/>
    <x v="191"/>
    <n v="0"/>
    <n v="0"/>
    <n v="0"/>
    <n v="0"/>
    <n v="0"/>
    <n v="0"/>
    <n v="0"/>
    <n v="0"/>
    <n v="0"/>
    <n v="0"/>
    <n v="0"/>
    <n v="0"/>
    <n v="0"/>
    <n v="0"/>
    <n v="0"/>
    <n v="0"/>
    <n v="0"/>
    <n v="0"/>
    <n v="0"/>
    <n v="0"/>
  </r>
  <r>
    <x v="36"/>
    <x v="192"/>
    <n v="0"/>
    <n v="0"/>
    <n v="0"/>
    <n v="0"/>
    <n v="0"/>
    <n v="0"/>
    <n v="0"/>
    <n v="0"/>
    <n v="0"/>
    <n v="0"/>
    <n v="0"/>
    <n v="0"/>
    <n v="0"/>
    <n v="0"/>
    <n v="0"/>
    <n v="0"/>
    <n v="0"/>
    <n v="0"/>
    <n v="0"/>
    <n v="0"/>
  </r>
  <r>
    <x v="36"/>
    <x v="193"/>
    <n v="0"/>
    <n v="0"/>
    <n v="0"/>
    <n v="0"/>
    <n v="0"/>
    <n v="0"/>
    <n v="0"/>
    <n v="0"/>
    <n v="0"/>
    <n v="0"/>
    <n v="0"/>
    <n v="0"/>
    <n v="0"/>
    <n v="0"/>
    <n v="0"/>
    <n v="0"/>
    <n v="0"/>
    <n v="0"/>
    <n v="0"/>
    <n v="0"/>
  </r>
  <r>
    <x v="36"/>
    <x v="194"/>
    <n v="0"/>
    <n v="0"/>
    <n v="0"/>
    <n v="0"/>
    <n v="0"/>
    <n v="0"/>
    <n v="0"/>
    <n v="0"/>
    <n v="0"/>
    <n v="0"/>
    <n v="0"/>
    <n v="0"/>
    <n v="0"/>
    <n v="0"/>
    <n v="0"/>
    <n v="0"/>
    <n v="0"/>
    <n v="0"/>
    <n v="0"/>
    <n v="0"/>
  </r>
  <r>
    <x v="36"/>
    <x v="195"/>
    <n v="0"/>
    <n v="0"/>
    <n v="0"/>
    <n v="0"/>
    <n v="0"/>
    <n v="0"/>
    <n v="0"/>
    <n v="0"/>
    <n v="0"/>
    <n v="0"/>
    <n v="0"/>
    <n v="0"/>
    <n v="0"/>
    <n v="0"/>
    <n v="0"/>
    <n v="0"/>
    <n v="0"/>
    <n v="0"/>
    <n v="0"/>
    <n v="0"/>
  </r>
  <r>
    <x v="37"/>
    <x v="196"/>
    <n v="0"/>
    <n v="0"/>
    <n v="0"/>
    <n v="0"/>
    <n v="0"/>
    <n v="0"/>
    <n v="0"/>
    <n v="0"/>
    <n v="0"/>
    <n v="0"/>
    <n v="0"/>
    <n v="0"/>
    <n v="0"/>
    <n v="0"/>
    <n v="0"/>
    <n v="0"/>
    <n v="0"/>
    <n v="0"/>
    <n v="0"/>
    <n v="0"/>
  </r>
  <r>
    <x v="37"/>
    <x v="197"/>
    <n v="0"/>
    <n v="0"/>
    <n v="0"/>
    <n v="0"/>
    <n v="0"/>
    <n v="0"/>
    <n v="0"/>
    <n v="0"/>
    <n v="0"/>
    <n v="0"/>
    <n v="0"/>
    <n v="0"/>
    <n v="0"/>
    <n v="0"/>
    <n v="0"/>
    <n v="0"/>
    <n v="0"/>
    <n v="0"/>
    <n v="0"/>
    <n v="0"/>
  </r>
  <r>
    <x v="37"/>
    <x v="198"/>
    <n v="0"/>
    <n v="0"/>
    <n v="0"/>
    <n v="0"/>
    <n v="0"/>
    <n v="0"/>
    <n v="0"/>
    <n v="0"/>
    <n v="0"/>
    <n v="0"/>
    <n v="0"/>
    <n v="0"/>
    <n v="0"/>
    <n v="0"/>
    <n v="0"/>
    <n v="0"/>
    <n v="0"/>
    <n v="0"/>
    <n v="0"/>
    <n v="0"/>
  </r>
  <r>
    <x v="37"/>
    <x v="199"/>
    <n v="0"/>
    <n v="0"/>
    <n v="0"/>
    <n v="0"/>
    <n v="0"/>
    <n v="0"/>
    <n v="0"/>
    <n v="0"/>
    <n v="0"/>
    <n v="0"/>
    <n v="0"/>
    <n v="0"/>
    <n v="0"/>
    <n v="0"/>
    <n v="0"/>
    <n v="0"/>
    <n v="0"/>
    <n v="0"/>
    <n v="0"/>
    <n v="0"/>
  </r>
  <r>
    <x v="37"/>
    <x v="200"/>
    <n v="0"/>
    <n v="0"/>
    <n v="0"/>
    <n v="0"/>
    <n v="0"/>
    <n v="0"/>
    <n v="0"/>
    <n v="0"/>
    <n v="0"/>
    <n v="0"/>
    <n v="0"/>
    <n v="0"/>
    <n v="0"/>
    <n v="0"/>
    <n v="0"/>
    <n v="0"/>
    <n v="0"/>
    <n v="0"/>
    <n v="0"/>
    <n v="0"/>
  </r>
  <r>
    <x v="38"/>
    <x v="201"/>
    <n v="0"/>
    <n v="0"/>
    <n v="0"/>
    <n v="0"/>
    <n v="0"/>
    <n v="0"/>
    <n v="0"/>
    <n v="0"/>
    <n v="0"/>
    <n v="0"/>
    <n v="0"/>
    <n v="0"/>
    <n v="0"/>
    <n v="0"/>
    <n v="0"/>
    <n v="0"/>
    <n v="0"/>
    <n v="0"/>
    <n v="0"/>
    <n v="0"/>
  </r>
  <r>
    <x v="38"/>
    <x v="202"/>
    <n v="0"/>
    <n v="0"/>
    <n v="0"/>
    <n v="0"/>
    <n v="0"/>
    <n v="0"/>
    <n v="0"/>
    <n v="0"/>
    <n v="0"/>
    <n v="0"/>
    <n v="0"/>
    <n v="0"/>
    <n v="0"/>
    <n v="0"/>
    <n v="0"/>
    <n v="0"/>
    <n v="0"/>
    <n v="0"/>
    <n v="0"/>
    <n v="0"/>
  </r>
  <r>
    <x v="38"/>
    <x v="203"/>
    <n v="0"/>
    <n v="0"/>
    <n v="0"/>
    <n v="0"/>
    <n v="0"/>
    <n v="0"/>
    <n v="0"/>
    <n v="0"/>
    <n v="0"/>
    <n v="0"/>
    <n v="0"/>
    <n v="0"/>
    <n v="0"/>
    <n v="0"/>
    <n v="0"/>
    <n v="0"/>
    <n v="0"/>
    <n v="0"/>
    <n v="0"/>
    <n v="0"/>
  </r>
  <r>
    <x v="38"/>
    <x v="204"/>
    <n v="0"/>
    <n v="0"/>
    <n v="0"/>
    <n v="0"/>
    <n v="0"/>
    <n v="0"/>
    <n v="0"/>
    <n v="0"/>
    <n v="0"/>
    <n v="0"/>
    <n v="0"/>
    <n v="0"/>
    <n v="0"/>
    <n v="0"/>
    <n v="0"/>
    <n v="0"/>
    <n v="0"/>
    <n v="0"/>
    <n v="0"/>
    <n v="0"/>
  </r>
  <r>
    <x v="38"/>
    <x v="205"/>
    <n v="0"/>
    <n v="0"/>
    <n v="0"/>
    <n v="0"/>
    <n v="0"/>
    <n v="0"/>
    <n v="0"/>
    <n v="0"/>
    <n v="0"/>
    <n v="0"/>
    <n v="0"/>
    <n v="0"/>
    <n v="0"/>
    <n v="0"/>
    <n v="0"/>
    <n v="0"/>
    <n v="0"/>
    <n v="0"/>
    <n v="0"/>
    <n v="0"/>
  </r>
  <r>
    <x v="38"/>
    <x v="206"/>
    <n v="0"/>
    <n v="0"/>
    <n v="0"/>
    <n v="0"/>
    <n v="0"/>
    <n v="0"/>
    <n v="0"/>
    <n v="0"/>
    <n v="0"/>
    <n v="0"/>
    <n v="0"/>
    <n v="0"/>
    <n v="0"/>
    <n v="0"/>
    <n v="0"/>
    <n v="0"/>
    <n v="0"/>
    <n v="0"/>
    <n v="0"/>
    <n v="0"/>
  </r>
  <r>
    <x v="38"/>
    <x v="207"/>
    <n v="0"/>
    <n v="0"/>
    <n v="0"/>
    <n v="0"/>
    <n v="0"/>
    <n v="0"/>
    <n v="0"/>
    <n v="0"/>
    <n v="0"/>
    <n v="0"/>
    <n v="0"/>
    <n v="0"/>
    <n v="0"/>
    <n v="0"/>
    <n v="0"/>
    <n v="0"/>
    <n v="0"/>
    <n v="0"/>
    <n v="0"/>
    <n v="0"/>
  </r>
  <r>
    <x v="39"/>
    <x v="208"/>
    <n v="0"/>
    <n v="0"/>
    <n v="0"/>
    <n v="0"/>
    <n v="0"/>
    <n v="0"/>
    <n v="0"/>
    <n v="0"/>
    <n v="0"/>
    <n v="0"/>
    <n v="0"/>
    <n v="0"/>
    <n v="0"/>
    <n v="0"/>
    <n v="0"/>
    <n v="0"/>
    <n v="0"/>
    <n v="0"/>
    <n v="0"/>
    <n v="0"/>
  </r>
  <r>
    <x v="39"/>
    <x v="209"/>
    <n v="0"/>
    <n v="0"/>
    <n v="0"/>
    <n v="0"/>
    <n v="0"/>
    <n v="0"/>
    <n v="0"/>
    <n v="0"/>
    <n v="0"/>
    <n v="0"/>
    <n v="0"/>
    <n v="0"/>
    <n v="0"/>
    <n v="0"/>
    <n v="0"/>
    <n v="0"/>
    <n v="0"/>
    <n v="0"/>
    <n v="0"/>
    <n v="0"/>
  </r>
  <r>
    <x v="39"/>
    <x v="210"/>
    <n v="0"/>
    <n v="0"/>
    <n v="0"/>
    <n v="0"/>
    <n v="0"/>
    <n v="0"/>
    <n v="0"/>
    <n v="0"/>
    <n v="0"/>
    <n v="0"/>
    <n v="0"/>
    <n v="0"/>
    <n v="0"/>
    <n v="0"/>
    <n v="0"/>
    <n v="0"/>
    <n v="0"/>
    <n v="0"/>
    <n v="0"/>
    <n v="0"/>
  </r>
  <r>
    <x v="39"/>
    <x v="211"/>
    <n v="0"/>
    <n v="0"/>
    <n v="0"/>
    <n v="0"/>
    <n v="0"/>
    <n v="0"/>
    <n v="0"/>
    <n v="0"/>
    <n v="0"/>
    <n v="0"/>
    <n v="0"/>
    <n v="0"/>
    <n v="0"/>
    <n v="0"/>
    <n v="0"/>
    <n v="0"/>
    <n v="0"/>
    <n v="0"/>
    <n v="0"/>
    <n v="0"/>
  </r>
  <r>
    <x v="39"/>
    <x v="212"/>
    <n v="0"/>
    <n v="0"/>
    <n v="0"/>
    <n v="0"/>
    <n v="0"/>
    <n v="0"/>
    <n v="0"/>
    <n v="0"/>
    <n v="0"/>
    <n v="0"/>
    <n v="0"/>
    <n v="0"/>
    <n v="0"/>
    <n v="0"/>
    <n v="0"/>
    <n v="0"/>
    <n v="0"/>
    <n v="0"/>
    <n v="0"/>
    <n v="0"/>
  </r>
  <r>
    <x v="39"/>
    <x v="213"/>
    <n v="0"/>
    <n v="0"/>
    <n v="0"/>
    <n v="0"/>
    <n v="0"/>
    <n v="0"/>
    <n v="0"/>
    <n v="0"/>
    <n v="0"/>
    <n v="0"/>
    <n v="0"/>
    <n v="0"/>
    <n v="0"/>
    <n v="0"/>
    <n v="0"/>
    <n v="0"/>
    <n v="0"/>
    <n v="0"/>
    <n v="0"/>
    <n v="0"/>
  </r>
  <r>
    <x v="39"/>
    <x v="214"/>
    <n v="0"/>
    <n v="0"/>
    <n v="0"/>
    <n v="0"/>
    <n v="0"/>
    <n v="0"/>
    <n v="0"/>
    <n v="0"/>
    <n v="0"/>
    <n v="0"/>
    <n v="0"/>
    <n v="0"/>
    <n v="0"/>
    <n v="0"/>
    <n v="0"/>
    <n v="0"/>
    <n v="0"/>
    <n v="0"/>
    <n v="0"/>
    <n v="0"/>
  </r>
  <r>
    <x v="39"/>
    <x v="215"/>
    <n v="0"/>
    <n v="0"/>
    <n v="0"/>
    <n v="0"/>
    <n v="0"/>
    <n v="0"/>
    <n v="0"/>
    <n v="0"/>
    <n v="0"/>
    <n v="0"/>
    <n v="0"/>
    <n v="0"/>
    <n v="0"/>
    <n v="0"/>
    <n v="0"/>
    <n v="0"/>
    <n v="0"/>
    <n v="0"/>
    <n v="0"/>
    <n v="0"/>
  </r>
  <r>
    <x v="39"/>
    <x v="216"/>
    <n v="0"/>
    <n v="0"/>
    <n v="0"/>
    <n v="0"/>
    <n v="0"/>
    <n v="0"/>
    <n v="0"/>
    <n v="0"/>
    <n v="0"/>
    <n v="0"/>
    <n v="0"/>
    <n v="0"/>
    <n v="0"/>
    <n v="0"/>
    <n v="0"/>
    <n v="0"/>
    <n v="0"/>
    <n v="0"/>
    <n v="0"/>
    <n v="0"/>
  </r>
  <r>
    <x v="39"/>
    <x v="217"/>
    <n v="0"/>
    <n v="0"/>
    <n v="0"/>
    <n v="0"/>
    <n v="0"/>
    <n v="0"/>
    <n v="0"/>
    <n v="0"/>
    <n v="0"/>
    <n v="0"/>
    <n v="0"/>
    <n v="0"/>
    <n v="0"/>
    <n v="0"/>
    <n v="0"/>
    <n v="0"/>
    <n v="0"/>
    <n v="0"/>
    <n v="0"/>
    <n v="0"/>
  </r>
  <r>
    <x v="39"/>
    <x v="218"/>
    <n v="0"/>
    <n v="0"/>
    <n v="0"/>
    <n v="0"/>
    <n v="0"/>
    <n v="0"/>
    <n v="0"/>
    <n v="0"/>
    <n v="0"/>
    <n v="0"/>
    <n v="0"/>
    <n v="0"/>
    <n v="0"/>
    <n v="0"/>
    <n v="0"/>
    <n v="0"/>
    <n v="0"/>
    <n v="0"/>
    <n v="0"/>
    <n v="0"/>
  </r>
  <r>
    <x v="40"/>
    <x v="219"/>
    <n v="0"/>
    <n v="0"/>
    <n v="0"/>
    <n v="0"/>
    <n v="0"/>
    <n v="0"/>
    <n v="0"/>
    <n v="0"/>
    <n v="0"/>
    <n v="0"/>
    <n v="0"/>
    <n v="0"/>
    <n v="0"/>
    <n v="0"/>
    <n v="0"/>
    <n v="0"/>
    <n v="0"/>
    <n v="0"/>
    <n v="0"/>
    <n v="0"/>
  </r>
  <r>
    <x v="40"/>
    <x v="220"/>
    <n v="0"/>
    <n v="0"/>
    <n v="0"/>
    <n v="0"/>
    <n v="0"/>
    <n v="0"/>
    <n v="0"/>
    <n v="0"/>
    <n v="0"/>
    <n v="0"/>
    <n v="0"/>
    <n v="0"/>
    <n v="0"/>
    <n v="0"/>
    <n v="0"/>
    <n v="0"/>
    <n v="0"/>
    <n v="0"/>
    <n v="0"/>
    <n v="0"/>
  </r>
  <r>
    <x v="40"/>
    <x v="221"/>
    <n v="0"/>
    <n v="0"/>
    <n v="0"/>
    <n v="0"/>
    <n v="0"/>
    <n v="0"/>
    <n v="0"/>
    <n v="0"/>
    <n v="0"/>
    <n v="0"/>
    <n v="0"/>
    <n v="0"/>
    <n v="0"/>
    <n v="0"/>
    <n v="0"/>
    <n v="0"/>
    <n v="0"/>
    <n v="0"/>
    <n v="0"/>
    <n v="0"/>
  </r>
  <r>
    <x v="40"/>
    <x v="222"/>
    <n v="0"/>
    <n v="0"/>
    <n v="0"/>
    <n v="0"/>
    <n v="0"/>
    <n v="0"/>
    <n v="0"/>
    <n v="0"/>
    <n v="0"/>
    <n v="0"/>
    <n v="0"/>
    <n v="0"/>
    <n v="0"/>
    <n v="0"/>
    <n v="0"/>
    <n v="0"/>
    <n v="0"/>
    <n v="0"/>
    <n v="0"/>
    <n v="0"/>
  </r>
  <r>
    <x v="40"/>
    <x v="223"/>
    <n v="0"/>
    <n v="0"/>
    <n v="0"/>
    <n v="0"/>
    <n v="0"/>
    <n v="0"/>
    <n v="0"/>
    <n v="0"/>
    <n v="0"/>
    <n v="0"/>
    <n v="0"/>
    <n v="0"/>
    <n v="0"/>
    <n v="0"/>
    <n v="0"/>
    <n v="0"/>
    <n v="0"/>
    <n v="0"/>
    <n v="0"/>
    <n v="0"/>
  </r>
  <r>
    <x v="40"/>
    <x v="224"/>
    <n v="0"/>
    <n v="0"/>
    <n v="0"/>
    <n v="0"/>
    <n v="0"/>
    <n v="0"/>
    <n v="0"/>
    <n v="0"/>
    <n v="0"/>
    <n v="0"/>
    <n v="0"/>
    <n v="0"/>
    <n v="0"/>
    <n v="0"/>
    <n v="0"/>
    <n v="0"/>
    <n v="0"/>
    <n v="0"/>
    <n v="0"/>
    <n v="0"/>
  </r>
  <r>
    <x v="40"/>
    <x v="225"/>
    <n v="0"/>
    <n v="0"/>
    <n v="0"/>
    <n v="0"/>
    <n v="0"/>
    <n v="0"/>
    <n v="0"/>
    <n v="0"/>
    <n v="0"/>
    <n v="0"/>
    <n v="0"/>
    <n v="0"/>
    <n v="0"/>
    <n v="0"/>
    <n v="0"/>
    <n v="0"/>
    <n v="0"/>
    <n v="0"/>
    <n v="0"/>
    <n v="0"/>
  </r>
  <r>
    <x v="41"/>
    <x v="226"/>
    <n v="0"/>
    <n v="0"/>
    <n v="0"/>
    <n v="0"/>
    <n v="0"/>
    <n v="0"/>
    <n v="0"/>
    <n v="0"/>
    <n v="0"/>
    <n v="0"/>
    <n v="0"/>
    <n v="0"/>
    <n v="0"/>
    <n v="0"/>
    <n v="0"/>
    <n v="0"/>
    <n v="0"/>
    <n v="0"/>
    <n v="0"/>
    <n v="0"/>
  </r>
  <r>
    <x v="41"/>
    <x v="227"/>
    <n v="0"/>
    <n v="0"/>
    <n v="0"/>
    <n v="0"/>
    <n v="0"/>
    <n v="0"/>
    <n v="0"/>
    <n v="0"/>
    <n v="0"/>
    <n v="0"/>
    <n v="0"/>
    <n v="0"/>
    <n v="0"/>
    <n v="0"/>
    <n v="0"/>
    <n v="0"/>
    <n v="0"/>
    <n v="0"/>
    <n v="0"/>
    <n v="0"/>
  </r>
  <r>
    <x v="41"/>
    <x v="228"/>
    <n v="0"/>
    <n v="0"/>
    <n v="0"/>
    <n v="0"/>
    <n v="0"/>
    <n v="0"/>
    <n v="0"/>
    <n v="0"/>
    <n v="0"/>
    <n v="0"/>
    <n v="0"/>
    <n v="0"/>
    <n v="0"/>
    <n v="0"/>
    <n v="0"/>
    <n v="0"/>
    <n v="0"/>
    <n v="0"/>
    <n v="0"/>
    <n v="0"/>
  </r>
  <r>
    <x v="41"/>
    <x v="229"/>
    <n v="0"/>
    <n v="0"/>
    <n v="0"/>
    <n v="0"/>
    <n v="0"/>
    <n v="0"/>
    <n v="0"/>
    <n v="0"/>
    <n v="0"/>
    <n v="0"/>
    <n v="0"/>
    <n v="0"/>
    <n v="0"/>
    <n v="0"/>
    <n v="0"/>
    <n v="0"/>
    <n v="0"/>
    <n v="0"/>
    <n v="0"/>
    <n v="0"/>
  </r>
  <r>
    <x v="41"/>
    <x v="230"/>
    <n v="0"/>
    <n v="0"/>
    <n v="0"/>
    <n v="0"/>
    <n v="0"/>
    <n v="0"/>
    <n v="0"/>
    <n v="0"/>
    <n v="0"/>
    <n v="0"/>
    <n v="0"/>
    <n v="0"/>
    <n v="0"/>
    <n v="0"/>
    <n v="0"/>
    <n v="0"/>
    <n v="0"/>
    <n v="0"/>
    <n v="0"/>
    <n v="0"/>
  </r>
  <r>
    <x v="41"/>
    <x v="231"/>
    <n v="0"/>
    <n v="0"/>
    <n v="0"/>
    <n v="0"/>
    <n v="0"/>
    <n v="0"/>
    <n v="0"/>
    <n v="0"/>
    <n v="0"/>
    <n v="0"/>
    <n v="0"/>
    <n v="0"/>
    <n v="0"/>
    <n v="0"/>
    <n v="0"/>
    <n v="0"/>
    <n v="0"/>
    <n v="0"/>
    <n v="0"/>
    <n v="0"/>
  </r>
  <r>
    <x v="41"/>
    <x v="232"/>
    <n v="0"/>
    <n v="0"/>
    <n v="0"/>
    <n v="0"/>
    <n v="0"/>
    <n v="0"/>
    <n v="0"/>
    <n v="0"/>
    <n v="0"/>
    <n v="0"/>
    <n v="0"/>
    <n v="0"/>
    <n v="0"/>
    <n v="0"/>
    <n v="0"/>
    <n v="0"/>
    <n v="0"/>
    <n v="0"/>
    <n v="0"/>
    <n v="0"/>
  </r>
  <r>
    <x v="42"/>
    <x v="233"/>
    <n v="0"/>
    <n v="0"/>
    <n v="0"/>
    <n v="0"/>
    <n v="0"/>
    <n v="0"/>
    <n v="0"/>
    <n v="0"/>
    <n v="0"/>
    <n v="0"/>
    <n v="0"/>
    <n v="0"/>
    <n v="0"/>
    <n v="0"/>
    <n v="0"/>
    <n v="0"/>
    <n v="0"/>
    <n v="0"/>
    <n v="0"/>
    <n v="0"/>
  </r>
  <r>
    <x v="42"/>
    <x v="234"/>
    <n v="0"/>
    <n v="0"/>
    <n v="0"/>
    <n v="0"/>
    <n v="0"/>
    <n v="0"/>
    <n v="0"/>
    <n v="0"/>
    <n v="0"/>
    <n v="0"/>
    <n v="0"/>
    <n v="0"/>
    <n v="0"/>
    <n v="0"/>
    <n v="0"/>
    <n v="0"/>
    <n v="0"/>
    <n v="0"/>
    <n v="0"/>
    <n v="0"/>
  </r>
  <r>
    <x v="42"/>
    <x v="235"/>
    <n v="0"/>
    <n v="0"/>
    <n v="0"/>
    <n v="0"/>
    <n v="0"/>
    <n v="0"/>
    <n v="0"/>
    <n v="0"/>
    <n v="0"/>
    <n v="0"/>
    <n v="0"/>
    <n v="0"/>
    <n v="0"/>
    <n v="0"/>
    <n v="0"/>
    <n v="0"/>
    <n v="0"/>
    <n v="0"/>
    <n v="0"/>
    <n v="0"/>
  </r>
  <r>
    <x v="42"/>
    <x v="236"/>
    <n v="0"/>
    <n v="0"/>
    <n v="0"/>
    <n v="0"/>
    <n v="0"/>
    <n v="0"/>
    <n v="0"/>
    <n v="0"/>
    <n v="0"/>
    <n v="0"/>
    <n v="0"/>
    <n v="0"/>
    <n v="0"/>
    <n v="0"/>
    <n v="0"/>
    <n v="0"/>
    <n v="0"/>
    <n v="0"/>
    <n v="0"/>
    <n v="0"/>
  </r>
  <r>
    <x v="42"/>
    <x v="237"/>
    <n v="0"/>
    <n v="0"/>
    <n v="0"/>
    <n v="0"/>
    <n v="0"/>
    <n v="0"/>
    <n v="0"/>
    <n v="0"/>
    <n v="0"/>
    <n v="0"/>
    <n v="0"/>
    <n v="0"/>
    <n v="0"/>
    <n v="0"/>
    <n v="0"/>
    <n v="0"/>
    <n v="0"/>
    <n v="0"/>
    <n v="0"/>
    <n v="0"/>
  </r>
  <r>
    <x v="42"/>
    <x v="238"/>
    <n v="0"/>
    <n v="0"/>
    <n v="0"/>
    <n v="0"/>
    <n v="0"/>
    <n v="0"/>
    <n v="0"/>
    <n v="0"/>
    <n v="0"/>
    <n v="0"/>
    <n v="0"/>
    <n v="0"/>
    <n v="0"/>
    <n v="0"/>
    <n v="0"/>
    <n v="0"/>
    <n v="0"/>
    <n v="0"/>
    <n v="0"/>
    <n v="0"/>
  </r>
  <r>
    <x v="42"/>
    <x v="239"/>
    <n v="0"/>
    <n v="0"/>
    <n v="0"/>
    <n v="0"/>
    <n v="0"/>
    <n v="0"/>
    <n v="0"/>
    <n v="0"/>
    <n v="0"/>
    <n v="0"/>
    <n v="0"/>
    <n v="0"/>
    <n v="0"/>
    <n v="0"/>
    <n v="0"/>
    <n v="0"/>
    <n v="0"/>
    <n v="0"/>
    <n v="0"/>
    <n v="0"/>
  </r>
  <r>
    <x v="42"/>
    <x v="240"/>
    <n v="0"/>
    <n v="0"/>
    <n v="0"/>
    <n v="0"/>
    <n v="0"/>
    <n v="0"/>
    <n v="0"/>
    <n v="0"/>
    <n v="0"/>
    <n v="0"/>
    <n v="0"/>
    <n v="0"/>
    <n v="0"/>
    <n v="0"/>
    <n v="0"/>
    <n v="0"/>
    <n v="0"/>
    <n v="0"/>
    <n v="0"/>
    <n v="0"/>
  </r>
  <r>
    <x v="43"/>
    <x v="241"/>
    <n v="0"/>
    <n v="0"/>
    <n v="0"/>
    <n v="0"/>
    <n v="0"/>
    <n v="0"/>
    <n v="0"/>
    <n v="0"/>
    <n v="0"/>
    <n v="0"/>
    <n v="0"/>
    <n v="0"/>
    <n v="0"/>
    <n v="0"/>
    <n v="0"/>
    <n v="0"/>
    <n v="0"/>
    <n v="0"/>
    <n v="0"/>
    <n v="0"/>
  </r>
  <r>
    <x v="43"/>
    <x v="242"/>
    <n v="0"/>
    <n v="0"/>
    <n v="0"/>
    <n v="0"/>
    <n v="0"/>
    <n v="0"/>
    <n v="0"/>
    <n v="0"/>
    <n v="0"/>
    <n v="0"/>
    <n v="0"/>
    <n v="0"/>
    <n v="0"/>
    <n v="0"/>
    <n v="0"/>
    <n v="0"/>
    <n v="0"/>
    <n v="0"/>
    <n v="0"/>
    <n v="0"/>
  </r>
  <r>
    <x v="43"/>
    <x v="243"/>
    <n v="0"/>
    <n v="0"/>
    <n v="0"/>
    <n v="0"/>
    <n v="0"/>
    <n v="0"/>
    <n v="0"/>
    <n v="0"/>
    <n v="0"/>
    <n v="0"/>
    <n v="0"/>
    <n v="0"/>
    <n v="0"/>
    <n v="0"/>
    <n v="0"/>
    <n v="0"/>
    <n v="0"/>
    <n v="0"/>
    <n v="0"/>
    <n v="0"/>
  </r>
  <r>
    <x v="43"/>
    <x v="244"/>
    <n v="0"/>
    <n v="0"/>
    <n v="0"/>
    <n v="0"/>
    <n v="0"/>
    <n v="0"/>
    <n v="0"/>
    <n v="0"/>
    <n v="0"/>
    <n v="0"/>
    <n v="0"/>
    <n v="0"/>
    <n v="0"/>
    <n v="0"/>
    <n v="0"/>
    <n v="0"/>
    <n v="0"/>
    <n v="0"/>
    <n v="0"/>
    <n v="0"/>
  </r>
  <r>
    <x v="44"/>
    <x v="245"/>
    <n v="0"/>
    <n v="0"/>
    <n v="0"/>
    <n v="0"/>
    <n v="0"/>
    <n v="0"/>
    <n v="0"/>
    <n v="0"/>
    <n v="0"/>
    <n v="0"/>
    <n v="0"/>
    <n v="0"/>
    <n v="0"/>
    <n v="0"/>
    <n v="0"/>
    <n v="0"/>
    <n v="0"/>
    <n v="0"/>
    <n v="0"/>
    <n v="0"/>
  </r>
  <r>
    <x v="44"/>
    <x v="246"/>
    <n v="0"/>
    <n v="0"/>
    <n v="0"/>
    <n v="0"/>
    <n v="0"/>
    <n v="0"/>
    <n v="0"/>
    <n v="0"/>
    <n v="0"/>
    <n v="0"/>
    <n v="0"/>
    <n v="0"/>
    <n v="0"/>
    <n v="0"/>
    <n v="0"/>
    <n v="0"/>
    <n v="0"/>
    <n v="0"/>
    <n v="0"/>
    <n v="0"/>
  </r>
  <r>
    <x v="44"/>
    <x v="247"/>
    <n v="0"/>
    <n v="0"/>
    <n v="0"/>
    <n v="0"/>
    <n v="0"/>
    <n v="0"/>
    <n v="0"/>
    <n v="0"/>
    <n v="0"/>
    <n v="0"/>
    <n v="0"/>
    <n v="0"/>
    <n v="0"/>
    <n v="0"/>
    <n v="0"/>
    <n v="0"/>
    <n v="0"/>
    <n v="0"/>
    <n v="0"/>
    <n v="0"/>
  </r>
  <r>
    <x v="44"/>
    <x v="248"/>
    <n v="0"/>
    <n v="0"/>
    <n v="0"/>
    <n v="0"/>
    <n v="0"/>
    <n v="0"/>
    <n v="0"/>
    <n v="0"/>
    <n v="0"/>
    <n v="0"/>
    <n v="0"/>
    <n v="0"/>
    <n v="0"/>
    <n v="0"/>
    <n v="0"/>
    <n v="0"/>
    <n v="0"/>
    <n v="0"/>
    <n v="0"/>
    <n v="0"/>
  </r>
  <r>
    <x v="44"/>
    <x v="249"/>
    <n v="0"/>
    <n v="0"/>
    <n v="0"/>
    <n v="0"/>
    <n v="0"/>
    <n v="0"/>
    <n v="0"/>
    <n v="0"/>
    <n v="0"/>
    <n v="0"/>
    <n v="0"/>
    <n v="0"/>
    <n v="0"/>
    <n v="0"/>
    <n v="0"/>
    <n v="0"/>
    <n v="0"/>
    <n v="0"/>
    <n v="0"/>
    <n v="0"/>
  </r>
  <r>
    <x v="44"/>
    <x v="250"/>
    <n v="0"/>
    <n v="0"/>
    <n v="0"/>
    <n v="0"/>
    <n v="0"/>
    <n v="0"/>
    <n v="0"/>
    <n v="0"/>
    <n v="0"/>
    <n v="0"/>
    <n v="0"/>
    <n v="0"/>
    <n v="0"/>
    <n v="0"/>
    <n v="0"/>
    <n v="0"/>
    <n v="0"/>
    <n v="0"/>
    <n v="0"/>
    <n v="0"/>
  </r>
  <r>
    <x v="44"/>
    <x v="251"/>
    <n v="0"/>
    <n v="0"/>
    <n v="0"/>
    <n v="0"/>
    <n v="0"/>
    <n v="0"/>
    <n v="0"/>
    <n v="0"/>
    <n v="0"/>
    <n v="0"/>
    <n v="0"/>
    <n v="0"/>
    <n v="0"/>
    <n v="0"/>
    <n v="0"/>
    <n v="0"/>
    <n v="0"/>
    <n v="0"/>
    <n v="0"/>
    <n v="0"/>
  </r>
  <r>
    <x v="44"/>
    <x v="252"/>
    <n v="0"/>
    <n v="0"/>
    <n v="0"/>
    <n v="0"/>
    <n v="0"/>
    <n v="0"/>
    <n v="0"/>
    <n v="0"/>
    <n v="0"/>
    <n v="0"/>
    <n v="0"/>
    <n v="0"/>
    <n v="0"/>
    <n v="0"/>
    <n v="0"/>
    <n v="0"/>
    <n v="0"/>
    <n v="0"/>
    <n v="0"/>
    <n v="0"/>
  </r>
  <r>
    <x v="45"/>
    <x v="253"/>
    <n v="0"/>
    <n v="0"/>
    <n v="0"/>
    <n v="0"/>
    <n v="0"/>
    <n v="0"/>
    <n v="0"/>
    <n v="0"/>
    <n v="0"/>
    <n v="0"/>
    <n v="0"/>
    <n v="0"/>
    <n v="0"/>
    <n v="0"/>
    <n v="0"/>
    <n v="0"/>
    <n v="0"/>
    <n v="0"/>
    <n v="0"/>
    <n v="0"/>
  </r>
  <r>
    <x v="45"/>
    <x v="254"/>
    <n v="0"/>
    <n v="0"/>
    <n v="0"/>
    <n v="0"/>
    <n v="0"/>
    <n v="0"/>
    <n v="0"/>
    <n v="0"/>
    <n v="0"/>
    <n v="0"/>
    <n v="0"/>
    <n v="0"/>
    <n v="0"/>
    <n v="0"/>
    <n v="0"/>
    <n v="0"/>
    <n v="0"/>
    <n v="0"/>
    <n v="0"/>
    <n v="0"/>
  </r>
  <r>
    <x v="45"/>
    <x v="255"/>
    <n v="0"/>
    <n v="0"/>
    <n v="0"/>
    <n v="0"/>
    <n v="0"/>
    <n v="0"/>
    <n v="0"/>
    <n v="0"/>
    <n v="0"/>
    <n v="0"/>
    <n v="0"/>
    <n v="0"/>
    <n v="0"/>
    <n v="0"/>
    <n v="0"/>
    <n v="0"/>
    <n v="0"/>
    <n v="0"/>
    <n v="0"/>
    <n v="0"/>
  </r>
  <r>
    <x v="45"/>
    <x v="256"/>
    <n v="0"/>
    <n v="0"/>
    <n v="0"/>
    <n v="0"/>
    <n v="0"/>
    <n v="0"/>
    <n v="0"/>
    <n v="0"/>
    <n v="0"/>
    <n v="0"/>
    <n v="0"/>
    <n v="0"/>
    <n v="0"/>
    <n v="0"/>
    <n v="0"/>
    <n v="0"/>
    <n v="0"/>
    <n v="0"/>
    <n v="0"/>
    <n v="0"/>
  </r>
  <r>
    <x v="45"/>
    <x v="257"/>
    <n v="0"/>
    <n v="0"/>
    <n v="0"/>
    <n v="0"/>
    <n v="0"/>
    <n v="0"/>
    <n v="0"/>
    <n v="0"/>
    <n v="0"/>
    <n v="0"/>
    <n v="0"/>
    <n v="0"/>
    <n v="0"/>
    <n v="0"/>
    <n v="0"/>
    <n v="0"/>
    <n v="0"/>
    <n v="0"/>
    <n v="0"/>
    <n v="0"/>
  </r>
  <r>
    <x v="45"/>
    <x v="258"/>
    <n v="0"/>
    <n v="0"/>
    <n v="0"/>
    <n v="0"/>
    <n v="0"/>
    <n v="0"/>
    <n v="0"/>
    <n v="0"/>
    <n v="0"/>
    <n v="0"/>
    <n v="0"/>
    <n v="0"/>
    <n v="0"/>
    <n v="0"/>
    <n v="0"/>
    <n v="0"/>
    <n v="0"/>
    <n v="0"/>
    <n v="0"/>
    <n v="0"/>
  </r>
  <r>
    <x v="45"/>
    <x v="259"/>
    <n v="0"/>
    <n v="0"/>
    <n v="0"/>
    <n v="0"/>
    <n v="0"/>
    <n v="0"/>
    <n v="0"/>
    <n v="0"/>
    <n v="0"/>
    <n v="0"/>
    <n v="0"/>
    <n v="0"/>
    <n v="0"/>
    <n v="0"/>
    <n v="0"/>
    <n v="0"/>
    <n v="0"/>
    <n v="0"/>
    <n v="0"/>
    <n v="0"/>
  </r>
  <r>
    <x v="46"/>
    <x v="260"/>
    <n v="0"/>
    <n v="0"/>
    <n v="0"/>
    <n v="0"/>
    <n v="0"/>
    <n v="0"/>
    <n v="0"/>
    <n v="0"/>
    <n v="0"/>
    <n v="0"/>
    <n v="0"/>
    <n v="0"/>
    <n v="0"/>
    <n v="0"/>
    <n v="0"/>
    <n v="0"/>
    <n v="0"/>
    <n v="0"/>
    <n v="0"/>
    <n v="0"/>
  </r>
  <r>
    <x v="46"/>
    <x v="261"/>
    <n v="0"/>
    <n v="0"/>
    <n v="0"/>
    <n v="0"/>
    <n v="0"/>
    <n v="0"/>
    <n v="0"/>
    <n v="0"/>
    <n v="0"/>
    <n v="0"/>
    <n v="0"/>
    <n v="0"/>
    <n v="0"/>
    <n v="0"/>
    <n v="0"/>
    <n v="0"/>
    <n v="0"/>
    <n v="0"/>
    <n v="0"/>
    <n v="0"/>
  </r>
  <r>
    <x v="46"/>
    <x v="262"/>
    <n v="0"/>
    <n v="0"/>
    <n v="0"/>
    <n v="0"/>
    <n v="0"/>
    <n v="0"/>
    <n v="0"/>
    <n v="0"/>
    <n v="0"/>
    <n v="0"/>
    <n v="0"/>
    <n v="0"/>
    <n v="0"/>
    <n v="0"/>
    <n v="0"/>
    <n v="0"/>
    <n v="0"/>
    <n v="0"/>
    <n v="0"/>
    <n v="0"/>
  </r>
  <r>
    <x v="46"/>
    <x v="263"/>
    <n v="0"/>
    <n v="0"/>
    <n v="0"/>
    <n v="0"/>
    <n v="0"/>
    <n v="0"/>
    <n v="0"/>
    <n v="0"/>
    <n v="0"/>
    <n v="0"/>
    <n v="0"/>
    <n v="0"/>
    <n v="0"/>
    <n v="0"/>
    <n v="0"/>
    <n v="0"/>
    <n v="0"/>
    <n v="0"/>
    <n v="0"/>
    <n v="0"/>
  </r>
  <r>
    <x v="46"/>
    <x v="264"/>
    <n v="0"/>
    <n v="0"/>
    <n v="0"/>
    <n v="0"/>
    <n v="0"/>
    <n v="0"/>
    <n v="0"/>
    <n v="0"/>
    <n v="0"/>
    <n v="0"/>
    <n v="0"/>
    <n v="0"/>
    <n v="0"/>
    <n v="0"/>
    <n v="0"/>
    <n v="0"/>
    <n v="0"/>
    <n v="0"/>
    <n v="0"/>
    <n v="0"/>
  </r>
  <r>
    <x v="46"/>
    <x v="265"/>
    <n v="0"/>
    <n v="0"/>
    <n v="0"/>
    <n v="0"/>
    <n v="0"/>
    <n v="0"/>
    <n v="0"/>
    <n v="0"/>
    <n v="0"/>
    <n v="0"/>
    <n v="0"/>
    <n v="0"/>
    <n v="0"/>
    <n v="0"/>
    <n v="0"/>
    <n v="0"/>
    <n v="0"/>
    <n v="0"/>
    <n v="0"/>
    <n v="0"/>
  </r>
  <r>
    <x v="46"/>
    <x v="266"/>
    <n v="0"/>
    <n v="0"/>
    <n v="0"/>
    <n v="0"/>
    <n v="0"/>
    <n v="0"/>
    <n v="0"/>
    <n v="0"/>
    <n v="0"/>
    <n v="0"/>
    <n v="0"/>
    <n v="0"/>
    <n v="0"/>
    <n v="0"/>
    <n v="0"/>
    <n v="0"/>
    <n v="0"/>
    <n v="0"/>
    <n v="0"/>
    <n v="0"/>
  </r>
  <r>
    <x v="46"/>
    <x v="267"/>
    <n v="0"/>
    <n v="0"/>
    <n v="0"/>
    <n v="0"/>
    <n v="0"/>
    <n v="0"/>
    <n v="0"/>
    <n v="0"/>
    <n v="0"/>
    <n v="0"/>
    <n v="0"/>
    <n v="0"/>
    <n v="0"/>
    <n v="0"/>
    <n v="0"/>
    <n v="0"/>
    <n v="0"/>
    <n v="0"/>
    <n v="0"/>
    <n v="0"/>
  </r>
  <r>
    <x v="47"/>
    <x v="268"/>
    <n v="0"/>
    <n v="0"/>
    <n v="0"/>
    <n v="0"/>
    <n v="0"/>
    <n v="0"/>
    <n v="0"/>
    <n v="0"/>
    <n v="0"/>
    <n v="0"/>
    <n v="0"/>
    <n v="0"/>
    <n v="0"/>
    <n v="0"/>
    <n v="0"/>
    <n v="0"/>
    <n v="0"/>
    <n v="0"/>
    <n v="0"/>
    <n v="0"/>
  </r>
  <r>
    <x v="47"/>
    <x v="269"/>
    <n v="0"/>
    <n v="0"/>
    <n v="0"/>
    <n v="0"/>
    <n v="0"/>
    <n v="0"/>
    <n v="0"/>
    <n v="0"/>
    <n v="0"/>
    <n v="0"/>
    <n v="0"/>
    <n v="0"/>
    <n v="0"/>
    <n v="0"/>
    <n v="0"/>
    <n v="0"/>
    <n v="0"/>
    <n v="0"/>
    <n v="0"/>
    <n v="0"/>
  </r>
  <r>
    <x v="47"/>
    <x v="270"/>
    <n v="0"/>
    <n v="0"/>
    <n v="0"/>
    <n v="0"/>
    <n v="0"/>
    <n v="0"/>
    <n v="0"/>
    <n v="0"/>
    <n v="0"/>
    <n v="0"/>
    <n v="0"/>
    <n v="0"/>
    <n v="0"/>
    <n v="0"/>
    <n v="0"/>
    <n v="0"/>
    <n v="0"/>
    <n v="0"/>
    <n v="0"/>
    <n v="0"/>
  </r>
  <r>
    <x v="47"/>
    <x v="271"/>
    <n v="0"/>
    <n v="0"/>
    <n v="0"/>
    <n v="0"/>
    <n v="0"/>
    <n v="0"/>
    <n v="0"/>
    <n v="0"/>
    <n v="0"/>
    <n v="0"/>
    <n v="0"/>
    <n v="0"/>
    <n v="0"/>
    <n v="0"/>
    <n v="0"/>
    <n v="0"/>
    <n v="0"/>
    <n v="0"/>
    <n v="0"/>
    <n v="0"/>
  </r>
  <r>
    <x v="47"/>
    <x v="272"/>
    <n v="0"/>
    <n v="0"/>
    <n v="0"/>
    <n v="0"/>
    <n v="0"/>
    <n v="0"/>
    <n v="0"/>
    <n v="0"/>
    <n v="0"/>
    <n v="0"/>
    <n v="0"/>
    <n v="0"/>
    <n v="0"/>
    <n v="0"/>
    <n v="0"/>
    <n v="0"/>
    <n v="0"/>
    <n v="0"/>
    <n v="0"/>
    <n v="0"/>
  </r>
  <r>
    <x v="47"/>
    <x v="273"/>
    <n v="0"/>
    <n v="0"/>
    <n v="0"/>
    <n v="0"/>
    <n v="0"/>
    <n v="0"/>
    <n v="0"/>
    <n v="0"/>
    <n v="0"/>
    <n v="0"/>
    <n v="0"/>
    <n v="0"/>
    <n v="0"/>
    <n v="0"/>
    <n v="0"/>
    <n v="0"/>
    <n v="0"/>
    <n v="0"/>
    <n v="0"/>
    <n v="0"/>
  </r>
  <r>
    <x v="47"/>
    <x v="274"/>
    <n v="0"/>
    <n v="0"/>
    <n v="0"/>
    <n v="0"/>
    <n v="0"/>
    <n v="0"/>
    <n v="0"/>
    <n v="0"/>
    <n v="0"/>
    <n v="0"/>
    <n v="0"/>
    <n v="0"/>
    <n v="0"/>
    <n v="0"/>
    <n v="0"/>
    <n v="0"/>
    <n v="0"/>
    <n v="0"/>
    <n v="0"/>
    <n v="0"/>
  </r>
  <r>
    <x v="47"/>
    <x v="275"/>
    <n v="0"/>
    <n v="0"/>
    <n v="0"/>
    <n v="0"/>
    <n v="0"/>
    <n v="0"/>
    <n v="0"/>
    <n v="0"/>
    <n v="0"/>
    <n v="0"/>
    <n v="0"/>
    <n v="0"/>
    <n v="0"/>
    <n v="0"/>
    <n v="0"/>
    <n v="0"/>
    <n v="0"/>
    <n v="0"/>
    <n v="0"/>
    <n v="0"/>
  </r>
  <r>
    <x v="47"/>
    <x v="276"/>
    <n v="0"/>
    <n v="0"/>
    <n v="0"/>
    <n v="0"/>
    <n v="0"/>
    <n v="0"/>
    <n v="0"/>
    <n v="0"/>
    <n v="0"/>
    <n v="0"/>
    <n v="0"/>
    <n v="0"/>
    <n v="0"/>
    <n v="0"/>
    <n v="0"/>
    <n v="0"/>
    <n v="0"/>
    <n v="0"/>
    <n v="0"/>
    <n v="0"/>
  </r>
  <r>
    <x v="47"/>
    <x v="277"/>
    <n v="0"/>
    <n v="0"/>
    <n v="0"/>
    <n v="0"/>
    <n v="0"/>
    <n v="0"/>
    <n v="0"/>
    <n v="0"/>
    <n v="0"/>
    <n v="0"/>
    <n v="0"/>
    <n v="0"/>
    <n v="0"/>
    <n v="0"/>
    <n v="0"/>
    <n v="0"/>
    <n v="0"/>
    <n v="0"/>
    <n v="0"/>
    <n v="0"/>
  </r>
  <r>
    <x v="47"/>
    <x v="278"/>
    <n v="0"/>
    <n v="0"/>
    <n v="0"/>
    <n v="0"/>
    <n v="0"/>
    <n v="0"/>
    <n v="0"/>
    <n v="0"/>
    <n v="0"/>
    <n v="0"/>
    <n v="0"/>
    <n v="0"/>
    <n v="0"/>
    <n v="0"/>
    <n v="0"/>
    <n v="0"/>
    <n v="0"/>
    <n v="0"/>
    <n v="0"/>
    <n v="0"/>
  </r>
  <r>
    <x v="47"/>
    <x v="279"/>
    <n v="0"/>
    <n v="0"/>
    <n v="0"/>
    <n v="0"/>
    <n v="0"/>
    <n v="0"/>
    <n v="0"/>
    <n v="0"/>
    <n v="0"/>
    <n v="0"/>
    <n v="0"/>
    <n v="0"/>
    <n v="0"/>
    <n v="0"/>
    <n v="0"/>
    <n v="0"/>
    <n v="0"/>
    <n v="0"/>
    <n v="0"/>
    <n v="0"/>
  </r>
  <r>
    <x v="47"/>
    <x v="280"/>
    <n v="0"/>
    <n v="0"/>
    <n v="0"/>
    <n v="0"/>
    <n v="0"/>
    <n v="0"/>
    <n v="0"/>
    <n v="0"/>
    <n v="0"/>
    <n v="0"/>
    <n v="0"/>
    <n v="0"/>
    <n v="0"/>
    <n v="0"/>
    <n v="0"/>
    <n v="0"/>
    <n v="0"/>
    <n v="0"/>
    <n v="0"/>
    <n v="0"/>
  </r>
  <r>
    <x v="47"/>
    <x v="281"/>
    <n v="0"/>
    <n v="0"/>
    <n v="0"/>
    <n v="0"/>
    <n v="0"/>
    <n v="0"/>
    <n v="0"/>
    <n v="0"/>
    <n v="0"/>
    <n v="0"/>
    <n v="0"/>
    <n v="0"/>
    <n v="0"/>
    <n v="0"/>
    <n v="0"/>
    <n v="0"/>
    <n v="0"/>
    <n v="0"/>
    <n v="0"/>
    <n v="0"/>
  </r>
  <r>
    <x v="48"/>
    <x v="282"/>
    <n v="0"/>
    <n v="0"/>
    <n v="0"/>
    <n v="0"/>
    <n v="0"/>
    <n v="0"/>
    <n v="0"/>
    <n v="0"/>
    <n v="0"/>
    <n v="0"/>
    <n v="0"/>
    <n v="0"/>
    <n v="0"/>
    <n v="0"/>
    <n v="0"/>
    <n v="0"/>
    <n v="0"/>
    <n v="0"/>
    <n v="0"/>
    <n v="0"/>
  </r>
  <r>
    <x v="48"/>
    <x v="283"/>
    <n v="0"/>
    <n v="0"/>
    <n v="0"/>
    <n v="0"/>
    <n v="0"/>
    <n v="0"/>
    <n v="0"/>
    <n v="0"/>
    <n v="0"/>
    <n v="0"/>
    <n v="0"/>
    <n v="0"/>
    <n v="0"/>
    <n v="0"/>
    <n v="0"/>
    <n v="0"/>
    <n v="0"/>
    <n v="0"/>
    <n v="0"/>
    <n v="0"/>
  </r>
  <r>
    <x v="48"/>
    <x v="284"/>
    <n v="0"/>
    <n v="0"/>
    <n v="0"/>
    <n v="0"/>
    <n v="0"/>
    <n v="0"/>
    <n v="0"/>
    <n v="0"/>
    <n v="0"/>
    <n v="0"/>
    <n v="0"/>
    <n v="0"/>
    <n v="0"/>
    <n v="0"/>
    <n v="0"/>
    <n v="0"/>
    <n v="0"/>
    <n v="0"/>
    <n v="0"/>
    <n v="0"/>
  </r>
  <r>
    <x v="48"/>
    <x v="285"/>
    <n v="0"/>
    <n v="0"/>
    <n v="0"/>
    <n v="0"/>
    <n v="0"/>
    <n v="0"/>
    <n v="0"/>
    <n v="0"/>
    <n v="0"/>
    <n v="0"/>
    <n v="0"/>
    <n v="0"/>
    <n v="0"/>
    <n v="0"/>
    <n v="0"/>
    <n v="0"/>
    <n v="0"/>
    <n v="0"/>
    <n v="0"/>
    <n v="0"/>
  </r>
  <r>
    <x v="48"/>
    <x v="286"/>
    <n v="0"/>
    <n v="0"/>
    <n v="0"/>
    <n v="0"/>
    <n v="0"/>
    <n v="0"/>
    <n v="0"/>
    <n v="0"/>
    <n v="0"/>
    <n v="0"/>
    <n v="0"/>
    <n v="0"/>
    <n v="0"/>
    <n v="0"/>
    <n v="0"/>
    <n v="0"/>
    <n v="0"/>
    <n v="0"/>
    <n v="0"/>
    <n v="0"/>
  </r>
  <r>
    <x v="48"/>
    <x v="287"/>
    <n v="0"/>
    <n v="0"/>
    <n v="0"/>
    <n v="0"/>
    <n v="0"/>
    <n v="0"/>
    <n v="0"/>
    <n v="0"/>
    <n v="0"/>
    <n v="0"/>
    <n v="0"/>
    <n v="0"/>
    <n v="0"/>
    <n v="0"/>
    <n v="0"/>
    <n v="0"/>
    <n v="0"/>
    <n v="0"/>
    <n v="0"/>
    <n v="0"/>
  </r>
  <r>
    <x v="48"/>
    <x v="288"/>
    <n v="0"/>
    <n v="0"/>
    <n v="0"/>
    <n v="0"/>
    <n v="0"/>
    <n v="0"/>
    <n v="0"/>
    <n v="0"/>
    <n v="0"/>
    <n v="0"/>
    <n v="0"/>
    <n v="0"/>
    <n v="0"/>
    <n v="0"/>
    <n v="0"/>
    <n v="0"/>
    <n v="0"/>
    <n v="0"/>
    <n v="0"/>
    <n v="0"/>
  </r>
  <r>
    <x v="49"/>
    <x v="289"/>
    <n v="0"/>
    <n v="0"/>
    <n v="0"/>
    <n v="0"/>
    <n v="0"/>
    <n v="0"/>
    <n v="0"/>
    <n v="0"/>
    <n v="0"/>
    <n v="0"/>
    <n v="0"/>
    <n v="0"/>
    <n v="0"/>
    <n v="0"/>
    <n v="0"/>
    <n v="0"/>
    <n v="0"/>
    <n v="0"/>
    <n v="0"/>
    <n v="0"/>
  </r>
  <r>
    <x v="49"/>
    <x v="290"/>
    <n v="0"/>
    <n v="0"/>
    <n v="0"/>
    <n v="0"/>
    <n v="0"/>
    <n v="0"/>
    <n v="0"/>
    <n v="0"/>
    <n v="0"/>
    <n v="0"/>
    <n v="0"/>
    <n v="0"/>
    <n v="0"/>
    <n v="0"/>
    <n v="0"/>
    <n v="0"/>
    <n v="0"/>
    <n v="0"/>
    <n v="0"/>
    <n v="0"/>
  </r>
  <r>
    <x v="49"/>
    <x v="291"/>
    <n v="0"/>
    <n v="0"/>
    <n v="0"/>
    <n v="0"/>
    <n v="0"/>
    <n v="0"/>
    <n v="0"/>
    <n v="0"/>
    <n v="0"/>
    <n v="0"/>
    <n v="0"/>
    <n v="0"/>
    <n v="0"/>
    <n v="0"/>
    <n v="0"/>
    <n v="0"/>
    <n v="0"/>
    <n v="0"/>
    <n v="0"/>
    <n v="0"/>
  </r>
  <r>
    <x v="49"/>
    <x v="292"/>
    <n v="0"/>
    <n v="0"/>
    <n v="0"/>
    <n v="0"/>
    <n v="0"/>
    <n v="0"/>
    <n v="0"/>
    <n v="0"/>
    <n v="0"/>
    <n v="0"/>
    <n v="0"/>
    <n v="0"/>
    <n v="0"/>
    <n v="0"/>
    <n v="0"/>
    <n v="0"/>
    <n v="0"/>
    <n v="0"/>
    <n v="0"/>
    <n v="0"/>
  </r>
  <r>
    <x v="49"/>
    <x v="293"/>
    <n v="0"/>
    <n v="0"/>
    <n v="0"/>
    <n v="0"/>
    <n v="0"/>
    <n v="0"/>
    <n v="0"/>
    <n v="0"/>
    <n v="0"/>
    <n v="0"/>
    <n v="0"/>
    <n v="0"/>
    <n v="0"/>
    <n v="0"/>
    <n v="0"/>
    <n v="0"/>
    <n v="0"/>
    <n v="0"/>
    <n v="0"/>
    <n v="0"/>
  </r>
  <r>
    <x v="50"/>
    <x v="294"/>
    <n v="0"/>
    <n v="0"/>
    <n v="0"/>
    <n v="0"/>
    <n v="0"/>
    <n v="0"/>
    <n v="0"/>
    <n v="0"/>
    <n v="0"/>
    <n v="0"/>
    <n v="0"/>
    <n v="0"/>
    <n v="0"/>
    <n v="0"/>
    <n v="0"/>
    <n v="0"/>
    <n v="0"/>
    <n v="0"/>
    <n v="0"/>
    <n v="0"/>
  </r>
  <r>
    <x v="51"/>
    <x v="295"/>
    <n v="0"/>
    <n v="0"/>
    <n v="0"/>
    <n v="0"/>
    <n v="0"/>
    <n v="0"/>
    <n v="0"/>
    <n v="0"/>
    <n v="0"/>
    <n v="0"/>
    <n v="0"/>
    <n v="0"/>
    <n v="0"/>
    <n v="0"/>
    <n v="0"/>
    <n v="0"/>
    <n v="0"/>
    <n v="0"/>
    <n v="0"/>
    <n v="0"/>
  </r>
  <r>
    <x v="51"/>
    <x v="296"/>
    <n v="0"/>
    <n v="0"/>
    <n v="0"/>
    <n v="0"/>
    <n v="0"/>
    <n v="0"/>
    <n v="0"/>
    <n v="0"/>
    <n v="0"/>
    <n v="0"/>
    <n v="0"/>
    <n v="0"/>
    <n v="0"/>
    <n v="0"/>
    <n v="0"/>
    <n v="0"/>
    <n v="0"/>
    <n v="0"/>
    <n v="0"/>
    <n v="0"/>
  </r>
  <r>
    <x v="51"/>
    <x v="297"/>
    <n v="0"/>
    <n v="0"/>
    <n v="0"/>
    <n v="0"/>
    <n v="0"/>
    <n v="0"/>
    <n v="0"/>
    <n v="0"/>
    <n v="0"/>
    <n v="0"/>
    <n v="0"/>
    <n v="0"/>
    <n v="0"/>
    <n v="0"/>
    <n v="0"/>
    <n v="0"/>
    <n v="0"/>
    <n v="0"/>
    <n v="0"/>
    <n v="0"/>
  </r>
  <r>
    <x v="51"/>
    <x v="298"/>
    <n v="0"/>
    <n v="0"/>
    <n v="0"/>
    <n v="0"/>
    <n v="0"/>
    <n v="0"/>
    <n v="0"/>
    <n v="0"/>
    <n v="0"/>
    <n v="0"/>
    <n v="0"/>
    <n v="0"/>
    <n v="0"/>
    <n v="0"/>
    <n v="0"/>
    <n v="0"/>
    <n v="0"/>
    <n v="0"/>
    <n v="0"/>
    <n v="0"/>
  </r>
  <r>
    <x v="51"/>
    <x v="299"/>
    <n v="0"/>
    <n v="0"/>
    <n v="0"/>
    <n v="0"/>
    <n v="0"/>
    <n v="0"/>
    <n v="0"/>
    <n v="0"/>
    <n v="0"/>
    <n v="0"/>
    <n v="0"/>
    <n v="0"/>
    <n v="0"/>
    <n v="0"/>
    <n v="0"/>
    <n v="0"/>
    <n v="0"/>
    <n v="0"/>
    <n v="0"/>
    <n v="0"/>
  </r>
  <r>
    <x v="51"/>
    <x v="300"/>
    <n v="0"/>
    <n v="0"/>
    <n v="0"/>
    <n v="0"/>
    <n v="0"/>
    <n v="0"/>
    <n v="0"/>
    <n v="0"/>
    <n v="0"/>
    <n v="0"/>
    <n v="0"/>
    <n v="0"/>
    <n v="0"/>
    <n v="0"/>
    <n v="0"/>
    <n v="0"/>
    <n v="0"/>
    <n v="0"/>
    <n v="0"/>
    <n v="0"/>
  </r>
  <r>
    <x v="51"/>
    <x v="301"/>
    <n v="0"/>
    <n v="0"/>
    <n v="0"/>
    <n v="0"/>
    <n v="0"/>
    <n v="0"/>
    <n v="0"/>
    <n v="0"/>
    <n v="0"/>
    <n v="0"/>
    <n v="0"/>
    <n v="0"/>
    <n v="0"/>
    <n v="0"/>
    <n v="0"/>
    <n v="0"/>
    <n v="0"/>
    <n v="0"/>
    <n v="0"/>
    <n v="0"/>
  </r>
  <r>
    <x v="52"/>
    <x v="302"/>
    <n v="0"/>
    <n v="0"/>
    <n v="0"/>
    <n v="0"/>
    <n v="0"/>
    <n v="0"/>
    <n v="0"/>
    <n v="0"/>
    <n v="0"/>
    <n v="0"/>
    <n v="0"/>
    <n v="0"/>
    <n v="0"/>
    <n v="0"/>
    <n v="0"/>
    <n v="0"/>
    <n v="0"/>
    <n v="0"/>
    <n v="0"/>
    <n v="0"/>
  </r>
  <r>
    <x v="52"/>
    <x v="303"/>
    <n v="0"/>
    <n v="0"/>
    <n v="0"/>
    <n v="0"/>
    <n v="0"/>
    <n v="0"/>
    <n v="0"/>
    <n v="0"/>
    <n v="0"/>
    <n v="0"/>
    <n v="0"/>
    <n v="0"/>
    <n v="0"/>
    <n v="0"/>
    <n v="0"/>
    <n v="0"/>
    <n v="0"/>
    <n v="0"/>
    <n v="0"/>
    <n v="0"/>
  </r>
  <r>
    <x v="52"/>
    <x v="304"/>
    <n v="0"/>
    <n v="0"/>
    <n v="0"/>
    <n v="0"/>
    <n v="0"/>
    <n v="0"/>
    <n v="0"/>
    <n v="0"/>
    <n v="0"/>
    <n v="0"/>
    <n v="0"/>
    <n v="0"/>
    <n v="0"/>
    <n v="0"/>
    <n v="0"/>
    <n v="0"/>
    <n v="0"/>
    <n v="0"/>
    <n v="0"/>
    <n v="0"/>
  </r>
  <r>
    <x v="52"/>
    <x v="305"/>
    <n v="0"/>
    <n v="0"/>
    <n v="0"/>
    <n v="0"/>
    <n v="0"/>
    <n v="0"/>
    <n v="0"/>
    <n v="0"/>
    <n v="0"/>
    <n v="0"/>
    <n v="0"/>
    <n v="0"/>
    <n v="0"/>
    <n v="0"/>
    <n v="0"/>
    <n v="0"/>
    <n v="0"/>
    <n v="0"/>
    <n v="0"/>
    <n v="0"/>
  </r>
  <r>
    <x v="52"/>
    <x v="306"/>
    <n v="0"/>
    <n v="0"/>
    <n v="0"/>
    <n v="0"/>
    <n v="0"/>
    <n v="0"/>
    <n v="0"/>
    <n v="0"/>
    <n v="0"/>
    <n v="0"/>
    <n v="0"/>
    <n v="0"/>
    <n v="0"/>
    <n v="0"/>
    <n v="0"/>
    <n v="0"/>
    <n v="0"/>
    <n v="0"/>
    <n v="0"/>
    <n v="0"/>
  </r>
  <r>
    <x v="52"/>
    <x v="307"/>
    <n v="0"/>
    <n v="0"/>
    <n v="0"/>
    <n v="0"/>
    <n v="0"/>
    <n v="0"/>
    <n v="0"/>
    <n v="0"/>
    <n v="0"/>
    <n v="0"/>
    <n v="0"/>
    <n v="0"/>
    <n v="0"/>
    <n v="0"/>
    <n v="0"/>
    <n v="0"/>
    <n v="0"/>
    <n v="0"/>
    <n v="0"/>
    <n v="0"/>
  </r>
  <r>
    <x v="52"/>
    <x v="308"/>
    <n v="0"/>
    <n v="0"/>
    <n v="0"/>
    <n v="0"/>
    <n v="0"/>
    <n v="0"/>
    <n v="0"/>
    <n v="0"/>
    <n v="0"/>
    <n v="0"/>
    <n v="0"/>
    <n v="0"/>
    <n v="0"/>
    <n v="0"/>
    <n v="0"/>
    <n v="0"/>
    <n v="0"/>
    <n v="0"/>
    <n v="0"/>
    <n v="0"/>
  </r>
  <r>
    <x v="52"/>
    <x v="309"/>
    <n v="0"/>
    <n v="0"/>
    <n v="0"/>
    <n v="0"/>
    <n v="0"/>
    <n v="0"/>
    <n v="0"/>
    <n v="0"/>
    <n v="0"/>
    <n v="0"/>
    <n v="0"/>
    <n v="0"/>
    <n v="0"/>
    <n v="0"/>
    <n v="0"/>
    <n v="0"/>
    <n v="0"/>
    <n v="0"/>
    <n v="0"/>
    <n v="0"/>
  </r>
  <r>
    <x v="52"/>
    <x v="310"/>
    <n v="0"/>
    <n v="0"/>
    <n v="0"/>
    <n v="0"/>
    <n v="0"/>
    <n v="0"/>
    <n v="0"/>
    <n v="0"/>
    <n v="0"/>
    <n v="0"/>
    <n v="0"/>
    <n v="0"/>
    <n v="0"/>
    <n v="0"/>
    <n v="0"/>
    <n v="0"/>
    <n v="0"/>
    <n v="0"/>
    <n v="0"/>
    <n v="0"/>
  </r>
  <r>
    <x v="53"/>
    <x v="311"/>
    <n v="0"/>
    <n v="0"/>
    <n v="0"/>
    <n v="0"/>
    <n v="0"/>
    <n v="0"/>
    <n v="0"/>
    <n v="0"/>
    <n v="0"/>
    <n v="0"/>
    <n v="0"/>
    <n v="0"/>
    <n v="0"/>
    <n v="0"/>
    <n v="0"/>
    <n v="0"/>
    <n v="0"/>
    <n v="0"/>
    <n v="0"/>
    <n v="0"/>
  </r>
  <r>
    <x v="53"/>
    <x v="312"/>
    <n v="0"/>
    <n v="0"/>
    <n v="0"/>
    <n v="0"/>
    <n v="0"/>
    <n v="0"/>
    <n v="0"/>
    <n v="0"/>
    <n v="0"/>
    <n v="0"/>
    <n v="0"/>
    <n v="0"/>
    <n v="0"/>
    <n v="0"/>
    <n v="0"/>
    <n v="0"/>
    <n v="0"/>
    <n v="0"/>
    <n v="0"/>
    <n v="0"/>
  </r>
  <r>
    <x v="53"/>
    <x v="313"/>
    <n v="0"/>
    <n v="0"/>
    <n v="0"/>
    <n v="0"/>
    <n v="0"/>
    <n v="0"/>
    <n v="0"/>
    <n v="0"/>
    <n v="0"/>
    <n v="0"/>
    <n v="0"/>
    <n v="0"/>
    <n v="0"/>
    <n v="0"/>
    <n v="0"/>
    <n v="0"/>
    <n v="0"/>
    <n v="0"/>
    <n v="0"/>
    <n v="0"/>
  </r>
  <r>
    <x v="54"/>
    <x v="314"/>
    <n v="0"/>
    <n v="0"/>
    <n v="0"/>
    <n v="0"/>
    <n v="0"/>
    <n v="0"/>
    <n v="0"/>
    <n v="0"/>
    <n v="0"/>
    <n v="0"/>
    <n v="0"/>
    <n v="0"/>
    <n v="0"/>
    <n v="0"/>
    <n v="0"/>
    <n v="0"/>
    <n v="0"/>
    <n v="0"/>
    <n v="0"/>
    <n v="0"/>
  </r>
  <r>
    <x v="54"/>
    <x v="315"/>
    <n v="0"/>
    <n v="0"/>
    <n v="0"/>
    <n v="0"/>
    <n v="0"/>
    <n v="0"/>
    <n v="0"/>
    <n v="0"/>
    <n v="0"/>
    <n v="0"/>
    <n v="0"/>
    <n v="0"/>
    <n v="0"/>
    <n v="0"/>
    <n v="0"/>
    <n v="0"/>
    <n v="0"/>
    <n v="0"/>
    <n v="0"/>
    <n v="0"/>
  </r>
  <r>
    <x v="54"/>
    <x v="316"/>
    <n v="0"/>
    <n v="0"/>
    <n v="0"/>
    <n v="0"/>
    <n v="0"/>
    <n v="0"/>
    <n v="0"/>
    <n v="0"/>
    <n v="0"/>
    <n v="0"/>
    <n v="0"/>
    <n v="0"/>
    <n v="0"/>
    <n v="0"/>
    <n v="0"/>
    <n v="0"/>
    <n v="0"/>
    <n v="0"/>
    <n v="0"/>
    <n v="0"/>
  </r>
  <r>
    <x v="54"/>
    <x v="317"/>
    <n v="0"/>
    <n v="0"/>
    <n v="0"/>
    <n v="0"/>
    <n v="0"/>
    <n v="0"/>
    <n v="0"/>
    <n v="0"/>
    <n v="0"/>
    <n v="0"/>
    <n v="0"/>
    <n v="0"/>
    <n v="0"/>
    <n v="0"/>
    <n v="0"/>
    <n v="0"/>
    <n v="0"/>
    <n v="0"/>
    <n v="0"/>
    <n v="0"/>
  </r>
  <r>
    <x v="54"/>
    <x v="318"/>
    <n v="0"/>
    <n v="0"/>
    <n v="0"/>
    <n v="0"/>
    <n v="0"/>
    <n v="0"/>
    <n v="0"/>
    <n v="0"/>
    <n v="0"/>
    <n v="0"/>
    <n v="0"/>
    <n v="0"/>
    <n v="0"/>
    <n v="0"/>
    <n v="0"/>
    <n v="0"/>
    <n v="0"/>
    <n v="0"/>
    <n v="0"/>
    <n v="0"/>
  </r>
  <r>
    <x v="54"/>
    <x v="319"/>
    <n v="0"/>
    <n v="0"/>
    <n v="0"/>
    <n v="0"/>
    <n v="0"/>
    <n v="0"/>
    <n v="0"/>
    <n v="0"/>
    <n v="0"/>
    <n v="0"/>
    <n v="0"/>
    <n v="0"/>
    <n v="0"/>
    <n v="0"/>
    <n v="0"/>
    <n v="0"/>
    <n v="0"/>
    <n v="0"/>
    <n v="0"/>
    <n v="0"/>
  </r>
  <r>
    <x v="54"/>
    <x v="320"/>
    <n v="0"/>
    <n v="0"/>
    <n v="0"/>
    <n v="0"/>
    <n v="0"/>
    <n v="0"/>
    <n v="0"/>
    <n v="0"/>
    <n v="0"/>
    <n v="0"/>
    <n v="0"/>
    <n v="0"/>
    <n v="0"/>
    <n v="0"/>
    <n v="0"/>
    <n v="0"/>
    <n v="0"/>
    <n v="0"/>
    <n v="0"/>
    <n v="0"/>
  </r>
  <r>
    <x v="55"/>
    <x v="321"/>
    <n v="0"/>
    <n v="0"/>
    <n v="0"/>
    <n v="0"/>
    <n v="0"/>
    <n v="0"/>
    <n v="0"/>
    <n v="0"/>
    <n v="0"/>
    <n v="0"/>
    <n v="0"/>
    <n v="0"/>
    <n v="0"/>
    <n v="0"/>
    <n v="0"/>
    <n v="0"/>
    <n v="0"/>
    <n v="0"/>
    <n v="0"/>
    <n v="0"/>
  </r>
  <r>
    <x v="55"/>
    <x v="322"/>
    <n v="0"/>
    <n v="0"/>
    <n v="0"/>
    <n v="0"/>
    <n v="0"/>
    <n v="0"/>
    <n v="0"/>
    <n v="0"/>
    <n v="0"/>
    <n v="0"/>
    <n v="0"/>
    <n v="0"/>
    <n v="0"/>
    <n v="0"/>
    <n v="0"/>
    <n v="0"/>
    <n v="0"/>
    <n v="0"/>
    <n v="0"/>
    <n v="0"/>
  </r>
  <r>
    <x v="55"/>
    <x v="323"/>
    <n v="0"/>
    <n v="0"/>
    <n v="0"/>
    <n v="0"/>
    <n v="0"/>
    <n v="0"/>
    <n v="0"/>
    <n v="0"/>
    <n v="0"/>
    <n v="0"/>
    <n v="0"/>
    <n v="0"/>
    <n v="0"/>
    <n v="0"/>
    <n v="0"/>
    <n v="0"/>
    <n v="0"/>
    <n v="0"/>
    <n v="0"/>
    <n v="0"/>
  </r>
  <r>
    <x v="55"/>
    <x v="324"/>
    <n v="0"/>
    <n v="0"/>
    <n v="0"/>
    <n v="0"/>
    <n v="0"/>
    <n v="0"/>
    <n v="0"/>
    <n v="0"/>
    <n v="0"/>
    <n v="0"/>
    <n v="0"/>
    <n v="0"/>
    <n v="0"/>
    <n v="0"/>
    <n v="0"/>
    <n v="0"/>
    <n v="0"/>
    <n v="0"/>
    <n v="0"/>
    <n v="0"/>
  </r>
  <r>
    <x v="55"/>
    <x v="325"/>
    <n v="0"/>
    <n v="0"/>
    <n v="0"/>
    <n v="0"/>
    <n v="0"/>
    <n v="0"/>
    <n v="0"/>
    <n v="0"/>
    <n v="0"/>
    <n v="0"/>
    <n v="0"/>
    <n v="0"/>
    <n v="0"/>
    <n v="0"/>
    <n v="0"/>
    <n v="0"/>
    <n v="0"/>
    <n v="0"/>
    <n v="0"/>
    <n v="0"/>
  </r>
  <r>
    <x v="55"/>
    <x v="326"/>
    <n v="0"/>
    <n v="0"/>
    <n v="0"/>
    <n v="0"/>
    <n v="0"/>
    <n v="0"/>
    <n v="0"/>
    <n v="0"/>
    <n v="0"/>
    <n v="0"/>
    <n v="0"/>
    <n v="0"/>
    <n v="0"/>
    <n v="0"/>
    <n v="0"/>
    <n v="0"/>
    <n v="0"/>
    <n v="0"/>
    <n v="0"/>
    <n v="0"/>
  </r>
  <r>
    <x v="55"/>
    <x v="327"/>
    <n v="0"/>
    <n v="0"/>
    <n v="0"/>
    <n v="0"/>
    <n v="0"/>
    <n v="0"/>
    <n v="0"/>
    <n v="0"/>
    <n v="0"/>
    <n v="0"/>
    <n v="0"/>
    <n v="0"/>
    <n v="0"/>
    <n v="0"/>
    <n v="0"/>
    <n v="0"/>
    <n v="0"/>
    <n v="0"/>
    <n v="0"/>
    <n v="0"/>
  </r>
  <r>
    <x v="55"/>
    <x v="328"/>
    <n v="0"/>
    <n v="0"/>
    <n v="0"/>
    <n v="0"/>
    <n v="0"/>
    <n v="0"/>
    <n v="0"/>
    <n v="0"/>
    <n v="0"/>
    <n v="0"/>
    <n v="0"/>
    <n v="0"/>
    <n v="0"/>
    <n v="0"/>
    <n v="0"/>
    <n v="0"/>
    <n v="0"/>
    <n v="0"/>
    <n v="0"/>
    <n v="0"/>
  </r>
  <r>
    <x v="55"/>
    <x v="329"/>
    <n v="0"/>
    <n v="0"/>
    <n v="0"/>
    <n v="0"/>
    <n v="0"/>
    <n v="0"/>
    <n v="0"/>
    <n v="0"/>
    <n v="0"/>
    <n v="0"/>
    <n v="0"/>
    <n v="0"/>
    <n v="0"/>
    <n v="0"/>
    <n v="0"/>
    <n v="0"/>
    <n v="0"/>
    <n v="0"/>
    <n v="0"/>
    <n v="0"/>
  </r>
  <r>
    <x v="55"/>
    <x v="330"/>
    <n v="0"/>
    <n v="0"/>
    <n v="0"/>
    <n v="0"/>
    <n v="0"/>
    <n v="0"/>
    <n v="0"/>
    <n v="0"/>
    <n v="0"/>
    <n v="0"/>
    <n v="0"/>
    <n v="0"/>
    <n v="0"/>
    <n v="0"/>
    <n v="0"/>
    <n v="0"/>
    <n v="0"/>
    <n v="0"/>
    <n v="0"/>
    <n v="0"/>
  </r>
  <r>
    <x v="55"/>
    <x v="331"/>
    <n v="0"/>
    <n v="0"/>
    <n v="0"/>
    <n v="0"/>
    <n v="0"/>
    <n v="0"/>
    <n v="0"/>
    <n v="0"/>
    <n v="0"/>
    <n v="0"/>
    <n v="0"/>
    <n v="0"/>
    <n v="0"/>
    <n v="0"/>
    <n v="0"/>
    <n v="0"/>
    <n v="0"/>
    <n v="0"/>
    <n v="0"/>
    <n v="0"/>
  </r>
  <r>
    <x v="55"/>
    <x v="332"/>
    <n v="0"/>
    <n v="0"/>
    <n v="0"/>
    <n v="0"/>
    <n v="0"/>
    <n v="0"/>
    <n v="0"/>
    <n v="0"/>
    <n v="0"/>
    <n v="0"/>
    <n v="0"/>
    <n v="0"/>
    <n v="0"/>
    <n v="0"/>
    <n v="0"/>
    <n v="0"/>
    <n v="0"/>
    <n v="0"/>
    <n v="0"/>
    <n v="0"/>
  </r>
  <r>
    <x v="55"/>
    <x v="333"/>
    <n v="0"/>
    <n v="0"/>
    <n v="0"/>
    <n v="0"/>
    <n v="0"/>
    <n v="0"/>
    <n v="0"/>
    <n v="0"/>
    <n v="0"/>
    <n v="0"/>
    <n v="0"/>
    <n v="0"/>
    <n v="0"/>
    <n v="0"/>
    <n v="0"/>
    <n v="0"/>
    <n v="0"/>
    <n v="0"/>
    <n v="0"/>
    <n v="0"/>
  </r>
  <r>
    <x v="55"/>
    <x v="334"/>
    <n v="0"/>
    <n v="0"/>
    <n v="0"/>
    <n v="0"/>
    <n v="0"/>
    <n v="0"/>
    <n v="0"/>
    <n v="0"/>
    <n v="0"/>
    <n v="0"/>
    <n v="0"/>
    <n v="0"/>
    <n v="0"/>
    <n v="0"/>
    <n v="0"/>
    <n v="0"/>
    <n v="0"/>
    <n v="0"/>
    <n v="0"/>
    <n v="0"/>
  </r>
  <r>
    <x v="55"/>
    <x v="335"/>
    <n v="0"/>
    <n v="0"/>
    <n v="0"/>
    <n v="0"/>
    <n v="0"/>
    <n v="0"/>
    <n v="0"/>
    <n v="0"/>
    <n v="0"/>
    <n v="0"/>
    <n v="0"/>
    <n v="0"/>
    <n v="0"/>
    <n v="0"/>
    <n v="0"/>
    <n v="0"/>
    <n v="0"/>
    <n v="0"/>
    <n v="0"/>
    <n v="0"/>
  </r>
  <r>
    <x v="56"/>
    <x v="336"/>
    <n v="0"/>
    <n v="0"/>
    <n v="0"/>
    <n v="0"/>
    <n v="0"/>
    <n v="0"/>
    <n v="0"/>
    <n v="0"/>
    <n v="0"/>
    <n v="0"/>
    <n v="0"/>
    <n v="0"/>
    <n v="0"/>
    <n v="0"/>
    <n v="0"/>
    <n v="0"/>
    <n v="0"/>
    <n v="0"/>
    <n v="0"/>
    <n v="0"/>
  </r>
  <r>
    <x v="57"/>
    <x v="337"/>
    <n v="0"/>
    <n v="0"/>
    <n v="0"/>
    <n v="0"/>
    <n v="0"/>
    <n v="0"/>
    <n v="0"/>
    <n v="0"/>
    <n v="0"/>
    <n v="0"/>
    <n v="0"/>
    <n v="0"/>
    <n v="0"/>
    <n v="0"/>
    <n v="0"/>
    <n v="0"/>
    <n v="0"/>
    <n v="0"/>
    <n v="0"/>
    <n v="0"/>
  </r>
  <r>
    <x v="57"/>
    <x v="338"/>
    <n v="0"/>
    <n v="0"/>
    <n v="0"/>
    <n v="0"/>
    <n v="0"/>
    <n v="0"/>
    <n v="0"/>
    <n v="0"/>
    <n v="0"/>
    <n v="0"/>
    <n v="0"/>
    <n v="0"/>
    <n v="0"/>
    <n v="0"/>
    <n v="0"/>
    <n v="0"/>
    <n v="0"/>
    <n v="0"/>
    <n v="0"/>
    <n v="0"/>
  </r>
  <r>
    <x v="57"/>
    <x v="339"/>
    <n v="0"/>
    <n v="0"/>
    <n v="0"/>
    <n v="0"/>
    <n v="0"/>
    <n v="0"/>
    <n v="0"/>
    <n v="0"/>
    <n v="0"/>
    <n v="0"/>
    <n v="0"/>
    <n v="0"/>
    <n v="0"/>
    <n v="0"/>
    <n v="0"/>
    <n v="0"/>
    <n v="0"/>
    <n v="0"/>
    <n v="0"/>
    <n v="0"/>
  </r>
  <r>
    <x v="57"/>
    <x v="340"/>
    <n v="0"/>
    <n v="0"/>
    <n v="0"/>
    <n v="0"/>
    <n v="0"/>
    <n v="0"/>
    <n v="0"/>
    <n v="0"/>
    <n v="0"/>
    <n v="0"/>
    <n v="0"/>
    <n v="0"/>
    <n v="0"/>
    <n v="0"/>
    <n v="0"/>
    <n v="0"/>
    <n v="0"/>
    <n v="0"/>
    <n v="0"/>
    <n v="0"/>
  </r>
  <r>
    <x v="58"/>
    <x v="341"/>
    <n v="0"/>
    <n v="0"/>
    <n v="0"/>
    <n v="0"/>
    <n v="0"/>
    <n v="0"/>
    <n v="0"/>
    <n v="0"/>
    <n v="0"/>
    <n v="0"/>
    <n v="0"/>
    <n v="0"/>
    <n v="0"/>
    <n v="0"/>
    <n v="0"/>
    <n v="0"/>
    <n v="0"/>
    <n v="0"/>
    <n v="0"/>
    <n v="0"/>
  </r>
  <r>
    <x v="59"/>
    <x v="342"/>
    <n v="0"/>
    <n v="0"/>
    <n v="0"/>
    <n v="0"/>
    <n v="0"/>
    <n v="0"/>
    <n v="0"/>
    <n v="0"/>
    <n v="0"/>
    <n v="0"/>
    <n v="0"/>
    <n v="0"/>
    <n v="0"/>
    <n v="0"/>
    <n v="0"/>
    <n v="0"/>
    <n v="0"/>
    <n v="0"/>
    <n v="0"/>
    <n v="0"/>
  </r>
  <r>
    <x v="59"/>
    <x v="343"/>
    <n v="0"/>
    <n v="0"/>
    <n v="0"/>
    <n v="0"/>
    <n v="0"/>
    <n v="0"/>
    <n v="0"/>
    <n v="0"/>
    <n v="0"/>
    <n v="0"/>
    <n v="0"/>
    <n v="0"/>
    <n v="0"/>
    <n v="0"/>
    <n v="0"/>
    <n v="0"/>
    <n v="0"/>
    <n v="0"/>
    <n v="0"/>
    <n v="0"/>
  </r>
  <r>
    <x v="59"/>
    <x v="344"/>
    <n v="0"/>
    <n v="0"/>
    <n v="0"/>
    <n v="0"/>
    <n v="0"/>
    <n v="0"/>
    <n v="0"/>
    <n v="0"/>
    <n v="0"/>
    <n v="0"/>
    <n v="0"/>
    <n v="0"/>
    <n v="0"/>
    <n v="0"/>
    <n v="0"/>
    <n v="0"/>
    <n v="0"/>
    <n v="0"/>
    <n v="0"/>
    <n v="0"/>
  </r>
  <r>
    <x v="59"/>
    <x v="345"/>
    <n v="0"/>
    <n v="0"/>
    <n v="0"/>
    <n v="0"/>
    <n v="0"/>
    <n v="0"/>
    <n v="0"/>
    <n v="0"/>
    <n v="0"/>
    <n v="0"/>
    <n v="0"/>
    <n v="0"/>
    <n v="0"/>
    <n v="0"/>
    <n v="0"/>
    <n v="0"/>
    <n v="0"/>
    <n v="0"/>
    <n v="0"/>
    <n v="0"/>
  </r>
  <r>
    <x v="60"/>
    <x v="346"/>
    <n v="0"/>
    <n v="0"/>
    <n v="0"/>
    <n v="0"/>
    <n v="0"/>
    <n v="0"/>
    <n v="0"/>
    <n v="0"/>
    <n v="0"/>
    <n v="0"/>
    <n v="0"/>
    <n v="0"/>
    <n v="0"/>
    <n v="0"/>
    <n v="0"/>
    <n v="0"/>
    <n v="0"/>
    <n v="0"/>
    <n v="0"/>
    <n v="0"/>
  </r>
  <r>
    <x v="60"/>
    <x v="347"/>
    <n v="0"/>
    <n v="0"/>
    <n v="0"/>
    <n v="0"/>
    <n v="0"/>
    <n v="0"/>
    <n v="0"/>
    <n v="0"/>
    <n v="0"/>
    <n v="0"/>
    <n v="0"/>
    <n v="0"/>
    <n v="0"/>
    <n v="0"/>
    <n v="0"/>
    <n v="0"/>
    <n v="0"/>
    <n v="0"/>
    <n v="0"/>
    <n v="0"/>
  </r>
  <r>
    <x v="60"/>
    <x v="348"/>
    <n v="0"/>
    <n v="0"/>
    <n v="0"/>
    <n v="0"/>
    <n v="0"/>
    <n v="0"/>
    <n v="0"/>
    <n v="0"/>
    <n v="0"/>
    <n v="0"/>
    <n v="0"/>
    <n v="0"/>
    <n v="0"/>
    <n v="0"/>
    <n v="0"/>
    <n v="0"/>
    <n v="0"/>
    <n v="0"/>
    <n v="0"/>
    <n v="0"/>
  </r>
  <r>
    <x v="60"/>
    <x v="349"/>
    <n v="0"/>
    <n v="0"/>
    <n v="0"/>
    <n v="0"/>
    <n v="0"/>
    <n v="0"/>
    <n v="0"/>
    <n v="0"/>
    <n v="0"/>
    <n v="0"/>
    <n v="0"/>
    <n v="0"/>
    <n v="0"/>
    <n v="0"/>
    <n v="0"/>
    <n v="0"/>
    <n v="0"/>
    <n v="0"/>
    <n v="0"/>
    <n v="0"/>
  </r>
  <r>
    <x v="61"/>
    <x v="350"/>
    <n v="0"/>
    <n v="0"/>
    <n v="0"/>
    <n v="0"/>
    <n v="0"/>
    <n v="0"/>
    <n v="0"/>
    <n v="0"/>
    <n v="0"/>
    <n v="0"/>
    <n v="0"/>
    <n v="0"/>
    <n v="0"/>
    <n v="0"/>
    <n v="0"/>
    <n v="0"/>
    <n v="0"/>
    <n v="0"/>
    <n v="0"/>
    <n v="0"/>
  </r>
  <r>
    <x v="62"/>
    <x v="351"/>
    <n v="0"/>
    <n v="0"/>
    <n v="0"/>
    <n v="0"/>
    <n v="0"/>
    <n v="0"/>
    <n v="0"/>
    <n v="0"/>
    <n v="0"/>
    <n v="0"/>
    <n v="0"/>
    <n v="0"/>
    <n v="0"/>
    <n v="0"/>
    <n v="0"/>
    <n v="0"/>
    <n v="0"/>
    <n v="0"/>
    <n v="0"/>
    <n v="0"/>
  </r>
  <r>
    <x v="63"/>
    <x v="352"/>
    <n v="0"/>
    <n v="0"/>
    <n v="0"/>
    <n v="0"/>
    <n v="0"/>
    <n v="0"/>
    <n v="0"/>
    <n v="0"/>
    <n v="0"/>
    <n v="0"/>
    <n v="0"/>
    <n v="0"/>
    <n v="0"/>
    <n v="0"/>
    <n v="0"/>
    <n v="0"/>
    <n v="0"/>
    <n v="0"/>
    <n v="0"/>
    <n v="0"/>
  </r>
  <r>
    <x v="64"/>
    <x v="353"/>
    <n v="0"/>
    <n v="0"/>
    <n v="0"/>
    <n v="0"/>
    <n v="0"/>
    <n v="0"/>
    <n v="0"/>
    <n v="0"/>
    <n v="0"/>
    <n v="0"/>
    <n v="0"/>
    <n v="0"/>
    <n v="0"/>
    <n v="0"/>
    <n v="0"/>
    <n v="0"/>
    <n v="0"/>
    <n v="0"/>
    <n v="0"/>
    <n v="0"/>
  </r>
  <r>
    <x v="65"/>
    <x v="354"/>
    <n v="0"/>
    <n v="0"/>
    <n v="0"/>
    <n v="0"/>
    <n v="0"/>
    <n v="0"/>
    <n v="0"/>
    <n v="0"/>
    <n v="0"/>
    <n v="0"/>
    <n v="0"/>
    <n v="0"/>
    <n v="0"/>
    <n v="0"/>
    <n v="0"/>
    <n v="0"/>
    <n v="0"/>
    <n v="0"/>
    <n v="0"/>
    <n v="0"/>
  </r>
  <r>
    <x v="66"/>
    <x v="355"/>
    <n v="0"/>
    <n v="0"/>
    <n v="0"/>
    <n v="0"/>
    <n v="0"/>
    <n v="0"/>
    <n v="0"/>
    <n v="0"/>
    <n v="0"/>
    <n v="0"/>
    <n v="0"/>
    <n v="0"/>
    <n v="0"/>
    <n v="0"/>
    <n v="0"/>
    <n v="0"/>
    <n v="0"/>
    <n v="0"/>
    <n v="0"/>
    <n v="0"/>
  </r>
  <r>
    <x v="67"/>
    <x v="356"/>
    <n v="0"/>
    <n v="0"/>
    <n v="0"/>
    <n v="0"/>
    <n v="0"/>
    <n v="0"/>
    <n v="0"/>
    <n v="0"/>
    <n v="0"/>
    <n v="0"/>
    <n v="0"/>
    <n v="0"/>
    <n v="0"/>
    <n v="0"/>
    <n v="0"/>
    <n v="0"/>
    <n v="0"/>
    <n v="0"/>
    <n v="0"/>
    <n v="0"/>
  </r>
  <r>
    <x v="68"/>
    <x v="357"/>
    <n v="0"/>
    <n v="0"/>
    <n v="0"/>
    <n v="0"/>
    <n v="0"/>
    <n v="0"/>
    <n v="0"/>
    <n v="0"/>
    <n v="0"/>
    <n v="0"/>
    <n v="0"/>
    <n v="0"/>
    <n v="0"/>
    <n v="0"/>
    <n v="0"/>
    <n v="0"/>
    <n v="0"/>
    <n v="0"/>
    <n v="0"/>
    <n v="0"/>
  </r>
  <r>
    <x v="69"/>
    <x v="358"/>
    <n v="0"/>
    <n v="0"/>
    <n v="0"/>
    <n v="0"/>
    <n v="0"/>
    <n v="0"/>
    <n v="0"/>
    <n v="0"/>
    <n v="0"/>
    <n v="0"/>
    <n v="0"/>
    <n v="0"/>
    <n v="0"/>
    <n v="0"/>
    <n v="0"/>
    <n v="0"/>
    <n v="0"/>
    <n v="0"/>
    <n v="0"/>
    <n v="0"/>
  </r>
  <r>
    <x v="70"/>
    <x v="359"/>
    <n v="0"/>
    <n v="0"/>
    <n v="0"/>
    <n v="0"/>
    <n v="0"/>
    <n v="0"/>
    <n v="0"/>
    <n v="0"/>
    <n v="0"/>
    <n v="0"/>
    <n v="0"/>
    <n v="0"/>
    <n v="0"/>
    <n v="0"/>
    <n v="0"/>
    <n v="0"/>
    <n v="0"/>
    <n v="0"/>
    <n v="0"/>
    <n v="0"/>
  </r>
  <r>
    <x v="71"/>
    <x v="360"/>
    <n v="0"/>
    <n v="0"/>
    <n v="0"/>
    <n v="0"/>
    <n v="0"/>
    <n v="0"/>
    <n v="0"/>
    <n v="0"/>
    <n v="0"/>
    <n v="0"/>
    <n v="0"/>
    <n v="0"/>
    <n v="0"/>
    <n v="0"/>
    <n v="0"/>
    <n v="0"/>
    <n v="0"/>
    <n v="0"/>
    <n v="0"/>
    <n v="0"/>
  </r>
  <r>
    <x v="72"/>
    <x v="361"/>
    <n v="0"/>
    <n v="0"/>
    <n v="0"/>
    <n v="0"/>
    <n v="0"/>
    <n v="0"/>
    <n v="0"/>
    <n v="0"/>
    <n v="0"/>
    <n v="0"/>
    <n v="0"/>
    <n v="0"/>
    <n v="0"/>
    <n v="0"/>
    <n v="0"/>
    <n v="0"/>
    <n v="0"/>
    <n v="0"/>
    <n v="0"/>
    <n v="0"/>
  </r>
  <r>
    <x v="73"/>
    <x v="362"/>
    <n v="0"/>
    <n v="0"/>
    <n v="0"/>
    <n v="0"/>
    <n v="0"/>
    <n v="0"/>
    <n v="0"/>
    <n v="0"/>
    <n v="0"/>
    <n v="0"/>
    <n v="0"/>
    <n v="0"/>
    <n v="0"/>
    <n v="0"/>
    <n v="0"/>
    <n v="0"/>
    <n v="0"/>
    <n v="0"/>
    <n v="0"/>
    <n v="0"/>
  </r>
  <r>
    <x v="74"/>
    <x v="363"/>
    <n v="0"/>
    <n v="0"/>
    <n v="0"/>
    <n v="0"/>
    <n v="0"/>
    <n v="0"/>
    <n v="0"/>
    <n v="0"/>
    <n v="0"/>
    <n v="0"/>
    <n v="0"/>
    <n v="0"/>
    <n v="0"/>
    <n v="0"/>
    <n v="0"/>
    <n v="0"/>
    <n v="0"/>
    <n v="0"/>
    <n v="0"/>
    <n v="0"/>
  </r>
  <r>
    <x v="75"/>
    <x v="364"/>
    <n v="0"/>
    <n v="0"/>
    <n v="0"/>
    <n v="0"/>
    <n v="0"/>
    <n v="0"/>
    <n v="0"/>
    <n v="0"/>
    <n v="0"/>
    <n v="0"/>
    <n v="0"/>
    <n v="0"/>
    <n v="0"/>
    <n v="0"/>
    <n v="0"/>
    <n v="0"/>
    <n v="0"/>
    <n v="0"/>
    <n v="0"/>
    <n v="0"/>
  </r>
  <r>
    <x v="76"/>
    <x v="365"/>
    <n v="0"/>
    <n v="0"/>
    <n v="0"/>
    <n v="0"/>
    <n v="0"/>
    <n v="0"/>
    <n v="0"/>
    <n v="0"/>
    <n v="0"/>
    <n v="0"/>
    <n v="0"/>
    <n v="0"/>
    <n v="0"/>
    <n v="0"/>
    <n v="0"/>
    <n v="0"/>
    <n v="0"/>
    <n v="0"/>
    <n v="0"/>
    <n v="0"/>
  </r>
  <r>
    <x v="77"/>
    <x v="366"/>
    <n v="0"/>
    <n v="0"/>
    <n v="0"/>
    <n v="0"/>
    <n v="0"/>
    <n v="0"/>
    <n v="0"/>
    <n v="0"/>
    <n v="0"/>
    <n v="0"/>
    <n v="0"/>
    <n v="0"/>
    <n v="0"/>
    <n v="0"/>
    <n v="0"/>
    <n v="0"/>
    <n v="0"/>
    <n v="0"/>
    <n v="0"/>
    <n v="0"/>
  </r>
  <r>
    <x v="78"/>
    <x v="367"/>
    <n v="0"/>
    <n v="0"/>
    <n v="0"/>
    <n v="0"/>
    <n v="0"/>
    <n v="0"/>
    <n v="0"/>
    <n v="0"/>
    <n v="0"/>
    <n v="0"/>
    <n v="0"/>
    <n v="0"/>
    <n v="0"/>
    <n v="0"/>
    <n v="0"/>
    <n v="0"/>
    <n v="0"/>
    <n v="0"/>
    <n v="0"/>
    <n v="0"/>
  </r>
  <r>
    <x v="79"/>
    <x v="368"/>
    <n v="0"/>
    <n v="0"/>
    <n v="0"/>
    <n v="0"/>
    <n v="0"/>
    <n v="0"/>
    <n v="0"/>
    <n v="0"/>
    <n v="0"/>
    <n v="0"/>
    <n v="0"/>
    <n v="0"/>
    <n v="0"/>
    <n v="0"/>
    <n v="0"/>
    <n v="0"/>
    <n v="0"/>
    <n v="0"/>
    <n v="0"/>
    <n v="0"/>
  </r>
  <r>
    <x v="80"/>
    <x v="369"/>
    <n v="0"/>
    <n v="0"/>
    <n v="0"/>
    <n v="0"/>
    <n v="0"/>
    <n v="0"/>
    <n v="0"/>
    <n v="0"/>
    <n v="0"/>
    <n v="0"/>
    <n v="0"/>
    <n v="0"/>
    <n v="0"/>
    <n v="0"/>
    <n v="0"/>
    <n v="0"/>
    <n v="0"/>
    <n v="0"/>
    <n v="0"/>
    <n v="0"/>
  </r>
  <r>
    <x v="81"/>
    <x v="370"/>
    <n v="0"/>
    <n v="0"/>
    <n v="0"/>
    <n v="0"/>
    <n v="0"/>
    <n v="0"/>
    <n v="0"/>
    <n v="0"/>
    <n v="0"/>
    <n v="0"/>
    <n v="0"/>
    <n v="0"/>
    <n v="0"/>
    <n v="0"/>
    <n v="0"/>
    <n v="0"/>
    <n v="0"/>
    <n v="0"/>
    <n v="0"/>
    <n v="0"/>
  </r>
  <r>
    <x v="82"/>
    <x v="371"/>
    <n v="0"/>
    <n v="0"/>
    <n v="0"/>
    <n v="0"/>
    <n v="0"/>
    <n v="0"/>
    <n v="0"/>
    <n v="0"/>
    <n v="0"/>
    <n v="0"/>
    <n v="0"/>
    <n v="0"/>
    <n v="0"/>
    <n v="0"/>
    <n v="0"/>
    <n v="0"/>
    <n v="0"/>
    <n v="0"/>
    <n v="0"/>
    <n v="0"/>
  </r>
  <r>
    <x v="83"/>
    <x v="372"/>
    <n v="0"/>
    <n v="0"/>
    <n v="0"/>
    <n v="0"/>
    <n v="0"/>
    <n v="0"/>
    <n v="0"/>
    <n v="0"/>
    <n v="0"/>
    <n v="0"/>
    <n v="0"/>
    <n v="0"/>
    <n v="0"/>
    <n v="0"/>
    <n v="0"/>
    <n v="0"/>
    <n v="0"/>
    <n v="0"/>
    <n v="0"/>
    <n v="0"/>
  </r>
  <r>
    <x v="84"/>
    <x v="373"/>
    <n v="0"/>
    <n v="0"/>
    <n v="0"/>
    <n v="0"/>
    <n v="0"/>
    <n v="0"/>
    <n v="0"/>
    <n v="0"/>
    <n v="0"/>
    <n v="0"/>
    <n v="0"/>
    <n v="0"/>
    <n v="0"/>
    <n v="0"/>
    <n v="0"/>
    <n v="0"/>
    <n v="0"/>
    <n v="0"/>
    <n v="0"/>
    <n v="0"/>
  </r>
  <r>
    <x v="85"/>
    <x v="374"/>
    <n v="0"/>
    <n v="0"/>
    <n v="0"/>
    <n v="0"/>
    <n v="0"/>
    <n v="0"/>
    <n v="0"/>
    <n v="0"/>
    <n v="0"/>
    <n v="0"/>
    <n v="0"/>
    <n v="0"/>
    <n v="0"/>
    <n v="0"/>
    <n v="0"/>
    <n v="0"/>
    <n v="0"/>
    <n v="0"/>
    <n v="0"/>
    <n v="0"/>
  </r>
  <r>
    <x v="86"/>
    <x v="375"/>
    <n v="0"/>
    <n v="0"/>
    <n v="0"/>
    <n v="0"/>
    <n v="0"/>
    <n v="0"/>
    <n v="0"/>
    <n v="0"/>
    <n v="0"/>
    <n v="0"/>
    <n v="0"/>
    <n v="0"/>
    <n v="0"/>
    <n v="0"/>
    <n v="0"/>
    <n v="0"/>
    <n v="0"/>
    <n v="0"/>
    <n v="0"/>
    <n v="0"/>
  </r>
  <r>
    <x v="87"/>
    <x v="376"/>
    <n v="0"/>
    <n v="0"/>
    <n v="0"/>
    <n v="0"/>
    <n v="0"/>
    <n v="0"/>
    <n v="0"/>
    <n v="0"/>
    <n v="0"/>
    <n v="0"/>
    <n v="0"/>
    <n v="0"/>
    <n v="0"/>
    <n v="0"/>
    <n v="0"/>
    <n v="0"/>
    <n v="0"/>
    <n v="0"/>
    <n v="0"/>
    <n v="0"/>
  </r>
  <r>
    <x v="88"/>
    <x v="377"/>
    <n v="0"/>
    <n v="0"/>
    <n v="0"/>
    <n v="0"/>
    <n v="0"/>
    <n v="0"/>
    <n v="0"/>
    <n v="0"/>
    <n v="0"/>
    <n v="0"/>
    <n v="0"/>
    <n v="0"/>
    <n v="0"/>
    <n v="0"/>
    <n v="0"/>
    <n v="0"/>
    <n v="0"/>
    <n v="0"/>
    <n v="0"/>
    <n v="0"/>
  </r>
  <r>
    <x v="89"/>
    <x v="378"/>
    <n v="0"/>
    <n v="0"/>
    <n v="0"/>
    <n v="0"/>
    <n v="0"/>
    <n v="0"/>
    <n v="0"/>
    <n v="0"/>
    <n v="0"/>
    <n v="0"/>
    <n v="0"/>
    <n v="0"/>
    <n v="0"/>
    <n v="0"/>
    <n v="0"/>
    <n v="0"/>
    <n v="0"/>
    <n v="0"/>
    <n v="0"/>
    <n v="0"/>
  </r>
  <r>
    <x v="90"/>
    <x v="379"/>
    <n v="0"/>
    <n v="0"/>
    <n v="0"/>
    <n v="0"/>
    <n v="0"/>
    <n v="0"/>
    <n v="0"/>
    <n v="0"/>
    <n v="0"/>
    <n v="0"/>
    <n v="0"/>
    <n v="0"/>
    <n v="0"/>
    <n v="0"/>
    <n v="0"/>
    <n v="0"/>
    <n v="0"/>
    <n v="0"/>
    <n v="0"/>
    <n v="0"/>
  </r>
  <r>
    <x v="91"/>
    <x v="380"/>
    <n v="0"/>
    <n v="0"/>
    <n v="0"/>
    <n v="0"/>
    <n v="0"/>
    <n v="0"/>
    <n v="0"/>
    <n v="0"/>
    <n v="0"/>
    <n v="0"/>
    <n v="0"/>
    <n v="0"/>
    <n v="0"/>
    <n v="0"/>
    <n v="0"/>
    <n v="0"/>
    <n v="0"/>
    <n v="0"/>
    <n v="0"/>
    <n v="0"/>
  </r>
  <r>
    <x v="92"/>
    <x v="381"/>
    <n v="0"/>
    <n v="0"/>
    <n v="0"/>
    <n v="0"/>
    <n v="0"/>
    <n v="0"/>
    <n v="0"/>
    <n v="0"/>
    <n v="0"/>
    <n v="0"/>
    <n v="0"/>
    <n v="0"/>
    <n v="0"/>
    <n v="0"/>
    <n v="0"/>
    <n v="0"/>
    <n v="0"/>
    <n v="0"/>
    <n v="0"/>
    <n v="0"/>
  </r>
  <r>
    <x v="93"/>
    <x v="382"/>
    <n v="0"/>
    <n v="0"/>
    <n v="0"/>
    <n v="0"/>
    <n v="0"/>
    <n v="0"/>
    <n v="0"/>
    <n v="0"/>
    <n v="0"/>
    <n v="0"/>
    <n v="0"/>
    <n v="0"/>
    <n v="0"/>
    <n v="0"/>
    <n v="0"/>
    <n v="0"/>
    <n v="0"/>
    <n v="0"/>
    <n v="0"/>
    <n v="0"/>
  </r>
  <r>
    <x v="94"/>
    <x v="383"/>
    <n v="0"/>
    <n v="0"/>
    <n v="0"/>
    <n v="0"/>
    <n v="0"/>
    <n v="0"/>
    <n v="0"/>
    <n v="0"/>
    <n v="0"/>
    <n v="0"/>
    <n v="0"/>
    <n v="0"/>
    <n v="0"/>
    <n v="0"/>
    <n v="0"/>
    <n v="0"/>
    <n v="0"/>
    <n v="0"/>
    <n v="0"/>
    <n v="0"/>
  </r>
  <r>
    <x v="95"/>
    <x v="384"/>
    <n v="0"/>
    <n v="0"/>
    <n v="0"/>
    <n v="0"/>
    <n v="0"/>
    <n v="0"/>
    <n v="0"/>
    <n v="0"/>
    <n v="0"/>
    <n v="0"/>
    <n v="0"/>
    <n v="0"/>
    <n v="0"/>
    <n v="0"/>
    <n v="0"/>
    <n v="0"/>
    <n v="0"/>
    <n v="0"/>
    <n v="0"/>
    <n v="0"/>
  </r>
  <r>
    <x v="96"/>
    <x v="385"/>
    <n v="0"/>
    <n v="0"/>
    <n v="0"/>
    <n v="0"/>
    <n v="0"/>
    <n v="0"/>
    <n v="0"/>
    <n v="0"/>
    <n v="0"/>
    <n v="0"/>
    <n v="0"/>
    <n v="0"/>
    <n v="0"/>
    <n v="0"/>
    <n v="0"/>
    <n v="0"/>
    <n v="0"/>
    <n v="0"/>
    <n v="0"/>
    <n v="0"/>
  </r>
  <r>
    <x v="97"/>
    <x v="386"/>
    <n v="0"/>
    <n v="0"/>
    <n v="0"/>
    <n v="0"/>
    <n v="0"/>
    <n v="0"/>
    <n v="0"/>
    <n v="0"/>
    <n v="0"/>
    <n v="0"/>
    <n v="0"/>
    <n v="0"/>
    <n v="0"/>
    <n v="0"/>
    <n v="0"/>
    <n v="0"/>
    <n v="0"/>
    <n v="0"/>
    <n v="0"/>
    <n v="0"/>
  </r>
  <r>
    <x v="98"/>
    <x v="387"/>
    <n v="0"/>
    <n v="0"/>
    <n v="0"/>
    <n v="0"/>
    <n v="0"/>
    <n v="0"/>
    <n v="0"/>
    <n v="0"/>
    <n v="0"/>
    <n v="0"/>
    <n v="0"/>
    <n v="0"/>
    <n v="0"/>
    <n v="0"/>
    <n v="0"/>
    <n v="0"/>
    <n v="0"/>
    <n v="0"/>
    <n v="0"/>
    <n v="0"/>
  </r>
  <r>
    <x v="99"/>
    <x v="388"/>
    <n v="0"/>
    <n v="0"/>
    <n v="0"/>
    <n v="0"/>
    <n v="0"/>
    <n v="0"/>
    <n v="0"/>
    <n v="0"/>
    <n v="0"/>
    <n v="0"/>
    <n v="0"/>
    <n v="0"/>
    <n v="0"/>
    <n v="0"/>
    <n v="0"/>
    <n v="0"/>
    <n v="0"/>
    <n v="0"/>
    <n v="0"/>
    <n v="0"/>
  </r>
  <r>
    <x v="100"/>
    <x v="389"/>
    <n v="0"/>
    <n v="0"/>
    <n v="0"/>
    <n v="0"/>
    <n v="0"/>
    <n v="0"/>
    <n v="0"/>
    <n v="0"/>
    <n v="0"/>
    <n v="0"/>
    <n v="0"/>
    <n v="0"/>
    <n v="0"/>
    <n v="0"/>
    <n v="0"/>
    <n v="0"/>
    <n v="0"/>
    <n v="0"/>
    <n v="0"/>
    <n v="0"/>
  </r>
  <r>
    <x v="101"/>
    <x v="390"/>
    <n v="0"/>
    <n v="0"/>
    <n v="0"/>
    <n v="0"/>
    <n v="0"/>
    <n v="0"/>
    <n v="0"/>
    <n v="0"/>
    <n v="0"/>
    <n v="0"/>
    <n v="0"/>
    <n v="0"/>
    <n v="0"/>
    <n v="0"/>
    <n v="0"/>
    <n v="0"/>
    <n v="0"/>
    <n v="0"/>
    <n v="0"/>
    <n v="0"/>
  </r>
  <r>
    <x v="102"/>
    <x v="391"/>
    <n v="0"/>
    <n v="0"/>
    <n v="0"/>
    <n v="0"/>
    <n v="0"/>
    <n v="0"/>
    <n v="0"/>
    <n v="0"/>
    <n v="0"/>
    <n v="0"/>
    <n v="0"/>
    <n v="0"/>
    <n v="0"/>
    <n v="0"/>
    <n v="0"/>
    <n v="0"/>
    <n v="0"/>
    <n v="0"/>
    <n v="0"/>
    <n v="0"/>
  </r>
  <r>
    <x v="102"/>
    <x v="392"/>
    <n v="0"/>
    <n v="0"/>
    <n v="0"/>
    <n v="0"/>
    <n v="0"/>
    <n v="0"/>
    <n v="0"/>
    <n v="0"/>
    <n v="0"/>
    <n v="0"/>
    <n v="0"/>
    <n v="0"/>
    <n v="0"/>
    <n v="0"/>
    <n v="0"/>
    <n v="0"/>
    <n v="0"/>
    <n v="0"/>
    <n v="0"/>
    <n v="0"/>
  </r>
  <r>
    <x v="102"/>
    <x v="393"/>
    <n v="0"/>
    <n v="0"/>
    <n v="0"/>
    <n v="0"/>
    <n v="0"/>
    <n v="0"/>
    <n v="0"/>
    <n v="0"/>
    <n v="0"/>
    <n v="0"/>
    <n v="0"/>
    <n v="0"/>
    <n v="0"/>
    <n v="0"/>
    <n v="0"/>
    <n v="0"/>
    <n v="0"/>
    <n v="0"/>
    <n v="0"/>
    <n v="0"/>
  </r>
  <r>
    <x v="102"/>
    <x v="394"/>
    <n v="-4.71482053399086E-9"/>
    <n v="0"/>
    <n v="0"/>
    <n v="-4.71482053399086E-9"/>
    <n v="0"/>
    <n v="0"/>
    <n v="0"/>
    <n v="0"/>
    <n v="0"/>
    <n v="0"/>
    <n v="0"/>
    <n v="0"/>
    <n v="0"/>
    <n v="0"/>
    <n v="0"/>
    <n v="0"/>
    <n v="0"/>
    <n v="0"/>
    <n v="0"/>
    <n v="0"/>
  </r>
  <r>
    <x v="102"/>
    <x v="395"/>
    <n v="0"/>
    <n v="0"/>
    <n v="0"/>
    <n v="0"/>
    <n v="0"/>
    <n v="0"/>
    <n v="0"/>
    <n v="0"/>
    <n v="0"/>
    <n v="0"/>
    <n v="0"/>
    <n v="0"/>
    <n v="0"/>
    <n v="0"/>
    <n v="0"/>
    <n v="0"/>
    <n v="0"/>
    <n v="0"/>
    <n v="0"/>
    <n v="0"/>
  </r>
  <r>
    <x v="102"/>
    <x v="396"/>
    <n v="0"/>
    <n v="0"/>
    <n v="0"/>
    <n v="0"/>
    <n v="0"/>
    <n v="0"/>
    <n v="0"/>
    <n v="0"/>
    <n v="0"/>
    <n v="0"/>
    <n v="0"/>
    <n v="0"/>
    <n v="0"/>
    <n v="0"/>
    <n v="0"/>
    <n v="0"/>
    <n v="0"/>
    <n v="0"/>
    <n v="0"/>
    <n v="0"/>
  </r>
  <r>
    <x v="102"/>
    <x v="397"/>
    <n v="0"/>
    <n v="0"/>
    <n v="0"/>
    <n v="0"/>
    <n v="0"/>
    <n v="0"/>
    <n v="0"/>
    <n v="0"/>
    <n v="0"/>
    <n v="0"/>
    <n v="0"/>
    <n v="0"/>
    <n v="0"/>
    <n v="0"/>
    <n v="0"/>
    <n v="0"/>
    <n v="0"/>
    <n v="0"/>
    <n v="0"/>
    <n v="0"/>
  </r>
  <r>
    <x v="102"/>
    <x v="398"/>
    <n v="0"/>
    <n v="0"/>
    <n v="0"/>
    <n v="0"/>
    <n v="0"/>
    <n v="0"/>
    <n v="0"/>
    <n v="0"/>
    <n v="0"/>
    <n v="0"/>
    <n v="0"/>
    <n v="0"/>
    <n v="0"/>
    <n v="0"/>
    <n v="0"/>
    <n v="0"/>
    <n v="0"/>
    <n v="0"/>
    <n v="0"/>
    <n v="0"/>
  </r>
  <r>
    <x v="102"/>
    <x v="399"/>
    <n v="0"/>
    <n v="0"/>
    <n v="0"/>
    <n v="0"/>
    <n v="0"/>
    <n v="0"/>
    <n v="0"/>
    <n v="0"/>
    <n v="0"/>
    <n v="0"/>
    <n v="0"/>
    <n v="0"/>
    <n v="0"/>
    <n v="0"/>
    <n v="0"/>
    <n v="0"/>
    <n v="0"/>
    <n v="0"/>
    <n v="0"/>
    <n v="0"/>
  </r>
  <r>
    <x v="103"/>
    <x v="400"/>
    <n v="0"/>
    <n v="0"/>
    <n v="0"/>
    <n v="0"/>
    <n v="0"/>
    <n v="0"/>
    <n v="0"/>
    <n v="0"/>
    <n v="0"/>
    <n v="0"/>
    <n v="0"/>
    <n v="0"/>
    <n v="0"/>
    <n v="0"/>
    <n v="0"/>
    <n v="0"/>
    <n v="0"/>
    <n v="0"/>
    <n v="0"/>
    <n v="0"/>
  </r>
  <r>
    <x v="104"/>
    <x v="401"/>
    <n v="0"/>
    <n v="0"/>
    <n v="0"/>
    <n v="0"/>
    <n v="0"/>
    <n v="0"/>
    <n v="0"/>
    <n v="0"/>
    <n v="0"/>
    <n v="0"/>
    <n v="0"/>
    <n v="0"/>
    <n v="0"/>
    <n v="0"/>
    <n v="0"/>
    <n v="0"/>
    <n v="0"/>
    <n v="0"/>
    <n v="0"/>
    <n v="0"/>
  </r>
  <r>
    <x v="105"/>
    <x v="402"/>
    <n v="0"/>
    <n v="0"/>
    <n v="0"/>
    <n v="0"/>
    <n v="0"/>
    <n v="0"/>
    <n v="0"/>
    <n v="0"/>
    <n v="0"/>
    <n v="0"/>
    <n v="0"/>
    <n v="0"/>
    <n v="0"/>
    <n v="0"/>
    <n v="0"/>
    <n v="0"/>
    <n v="0"/>
    <n v="0"/>
    <n v="0"/>
    <n v="0"/>
  </r>
  <r>
    <x v="106"/>
    <x v="403"/>
    <n v="0"/>
    <n v="0"/>
    <n v="0"/>
    <n v="0"/>
    <n v="0"/>
    <n v="0"/>
    <n v="0"/>
    <n v="0"/>
    <n v="0"/>
    <n v="0"/>
    <n v="0"/>
    <n v="0"/>
    <n v="0"/>
    <n v="0"/>
    <n v="0"/>
    <n v="0"/>
    <n v="0"/>
    <n v="0"/>
    <n v="0"/>
    <n v="0"/>
  </r>
  <r>
    <x v="107"/>
    <x v="404"/>
    <n v="0"/>
    <n v="0"/>
    <n v="0"/>
    <n v="0"/>
    <n v="0"/>
    <n v="0"/>
    <n v="0"/>
    <n v="0"/>
    <n v="0"/>
    <n v="0"/>
    <n v="0"/>
    <n v="0"/>
    <n v="0"/>
    <n v="0"/>
    <n v="0"/>
    <n v="0"/>
    <n v="0"/>
    <n v="0"/>
    <n v="0"/>
    <n v="0"/>
  </r>
  <r>
    <x v="108"/>
    <x v="405"/>
    <n v="0"/>
    <n v="0"/>
    <n v="0"/>
    <n v="0"/>
    <n v="0"/>
    <n v="0"/>
    <n v="0"/>
    <n v="0"/>
    <n v="0"/>
    <n v="0"/>
    <n v="0"/>
    <n v="0"/>
    <n v="0"/>
    <n v="0"/>
    <n v="0"/>
    <n v="0"/>
    <n v="0"/>
    <n v="0"/>
    <n v="0"/>
    <n v="0"/>
  </r>
  <r>
    <x v="109"/>
    <x v="406"/>
    <n v="0"/>
    <n v="0"/>
    <n v="0"/>
    <n v="0"/>
    <n v="0"/>
    <n v="0"/>
    <n v="0"/>
    <n v="0"/>
    <n v="0"/>
    <n v="0"/>
    <n v="0"/>
    <n v="0"/>
    <n v="0"/>
    <n v="0"/>
    <n v="0"/>
    <n v="0"/>
    <n v="0"/>
    <n v="0"/>
    <n v="0"/>
    <n v="0"/>
  </r>
  <r>
    <x v="110"/>
    <x v="407"/>
    <n v="0"/>
    <n v="0"/>
    <n v="0"/>
    <n v="0"/>
    <n v="0"/>
    <n v="0"/>
    <n v="0"/>
    <n v="0"/>
    <n v="0"/>
    <n v="0"/>
    <n v="0"/>
    <n v="0"/>
    <n v="0"/>
    <n v="0"/>
    <n v="0"/>
    <n v="0"/>
    <n v="0"/>
    <n v="0"/>
    <n v="0"/>
    <n v="0"/>
  </r>
  <r>
    <x v="110"/>
    <x v="408"/>
    <n v="0"/>
    <n v="0"/>
    <n v="0"/>
    <n v="0"/>
    <n v="0"/>
    <n v="0"/>
    <n v="0"/>
    <n v="0"/>
    <n v="0"/>
    <n v="0"/>
    <n v="0"/>
    <n v="0"/>
    <n v="0"/>
    <n v="0"/>
    <n v="0"/>
    <n v="0"/>
    <n v="0"/>
    <n v="0"/>
    <n v="0"/>
    <n v="0"/>
  </r>
  <r>
    <x v="111"/>
    <x v="409"/>
    <n v="0"/>
    <n v="0"/>
    <n v="0"/>
    <n v="0"/>
    <n v="0"/>
    <n v="0"/>
    <n v="0"/>
    <n v="0"/>
    <n v="0"/>
    <n v="0"/>
    <n v="0"/>
    <n v="0"/>
    <n v="0"/>
    <n v="0"/>
    <n v="0"/>
    <n v="0"/>
    <n v="0"/>
    <n v="0"/>
    <n v="0"/>
    <n v="0"/>
  </r>
  <r>
    <x v="111"/>
    <x v="410"/>
    <n v="0"/>
    <n v="0"/>
    <n v="0"/>
    <n v="0"/>
    <n v="0"/>
    <n v="0"/>
    <n v="0"/>
    <n v="0"/>
    <n v="0"/>
    <n v="0"/>
    <n v="0"/>
    <n v="0"/>
    <n v="0"/>
    <n v="0"/>
    <n v="0"/>
    <n v="0"/>
    <n v="0"/>
    <n v="0"/>
    <n v="0"/>
    <n v="0"/>
  </r>
  <r>
    <x v="112"/>
    <x v="411"/>
    <n v="0"/>
    <n v="0"/>
    <n v="0"/>
    <n v="0"/>
    <n v="0"/>
    <n v="0"/>
    <n v="0"/>
    <n v="0"/>
    <n v="0"/>
    <n v="0"/>
    <n v="0"/>
    <n v="0"/>
    <n v="0"/>
    <n v="0"/>
    <n v="0"/>
    <n v="0"/>
    <n v="0"/>
    <n v="0"/>
    <n v="0"/>
    <n v="0"/>
  </r>
  <r>
    <x v="113"/>
    <x v="412"/>
    <n v="0"/>
    <n v="0"/>
    <n v="0"/>
    <n v="0"/>
    <n v="0"/>
    <n v="0"/>
    <n v="0"/>
    <n v="0"/>
    <n v="0"/>
    <n v="0"/>
    <n v="0"/>
    <n v="0"/>
    <n v="0"/>
    <n v="0"/>
    <n v="0"/>
    <n v="0"/>
    <n v="0"/>
    <n v="0"/>
    <n v="0"/>
    <n v="0"/>
  </r>
  <r>
    <x v="114"/>
    <x v="413"/>
    <n v="0"/>
    <n v="0"/>
    <n v="0"/>
    <n v="0"/>
    <n v="0"/>
    <n v="0"/>
    <n v="0"/>
    <n v="0"/>
    <n v="0"/>
    <n v="0"/>
    <n v="0"/>
    <n v="0"/>
    <n v="0"/>
    <n v="0"/>
    <n v="0"/>
    <n v="0"/>
    <n v="0"/>
    <n v="0"/>
    <n v="0"/>
    <n v="0"/>
  </r>
  <r>
    <x v="115"/>
    <x v="414"/>
    <n v="0"/>
    <n v="0"/>
    <n v="0"/>
    <n v="0"/>
    <n v="0"/>
    <n v="0"/>
    <n v="0"/>
    <n v="0"/>
    <n v="0"/>
    <n v="0"/>
    <n v="0"/>
    <n v="0"/>
    <n v="0"/>
    <n v="0"/>
    <n v="0"/>
    <n v="0"/>
    <n v="0"/>
    <n v="0"/>
    <n v="0"/>
    <n v="0"/>
  </r>
  <r>
    <x v="116"/>
    <x v="415"/>
    <n v="0"/>
    <n v="0"/>
    <n v="0"/>
    <n v="0"/>
    <n v="0"/>
    <n v="0"/>
    <n v="0"/>
    <n v="0"/>
    <n v="0"/>
    <n v="0"/>
    <n v="0"/>
    <n v="0"/>
    <n v="0"/>
    <n v="0"/>
    <n v="0"/>
    <n v="0"/>
    <n v="0"/>
    <n v="0"/>
    <n v="0"/>
    <n v="0"/>
  </r>
  <r>
    <x v="117"/>
    <x v="416"/>
    <n v="0"/>
    <n v="0"/>
    <n v="0"/>
    <n v="0"/>
    <n v="0"/>
    <n v="0"/>
    <n v="0"/>
    <n v="0"/>
    <n v="0"/>
    <n v="0"/>
    <n v="0"/>
    <n v="0"/>
    <n v="0"/>
    <n v="0"/>
    <n v="0"/>
    <n v="0"/>
    <n v="0"/>
    <n v="0"/>
    <n v="0"/>
    <n v="0"/>
  </r>
  <r>
    <x v="117"/>
    <x v="417"/>
    <n v="0"/>
    <n v="0"/>
    <n v="0"/>
    <n v="0"/>
    <n v="0"/>
    <n v="0"/>
    <n v="0"/>
    <n v="0"/>
    <n v="0"/>
    <n v="0"/>
    <n v="0"/>
    <n v="0"/>
    <n v="0"/>
    <n v="0"/>
    <n v="0"/>
    <n v="0"/>
    <n v="0"/>
    <n v="0"/>
    <n v="0"/>
    <n v="0"/>
  </r>
  <r>
    <x v="118"/>
    <x v="418"/>
    <n v="0"/>
    <n v="0"/>
    <n v="0"/>
    <n v="0"/>
    <n v="0"/>
    <n v="0"/>
    <n v="0"/>
    <n v="0"/>
    <n v="0"/>
    <n v="0"/>
    <n v="0"/>
    <n v="0"/>
    <n v="0"/>
    <n v="0"/>
    <n v="0"/>
    <n v="0"/>
    <n v="0"/>
    <n v="0"/>
    <n v="0"/>
    <n v="0"/>
  </r>
  <r>
    <x v="119"/>
    <x v="419"/>
    <n v="0"/>
    <n v="0"/>
    <n v="0"/>
    <n v="0"/>
    <n v="0"/>
    <n v="0"/>
    <n v="0"/>
    <n v="0"/>
    <n v="0"/>
    <n v="0"/>
    <n v="0"/>
    <n v="0"/>
    <n v="0"/>
    <n v="0"/>
    <n v="0"/>
    <n v="0"/>
    <n v="0"/>
    <n v="0"/>
    <n v="0"/>
    <n v="0"/>
  </r>
  <r>
    <x v="120"/>
    <x v="420"/>
    <n v="0"/>
    <n v="0"/>
    <n v="0"/>
    <n v="0"/>
    <n v="0"/>
    <n v="0"/>
    <n v="0"/>
    <n v="0"/>
    <n v="0"/>
    <n v="0"/>
    <n v="0"/>
    <n v="0"/>
    <n v="0"/>
    <n v="0"/>
    <n v="0"/>
    <n v="0"/>
    <n v="0"/>
    <n v="0"/>
    <n v="0"/>
    <n v="0"/>
  </r>
  <r>
    <x v="121"/>
    <x v="421"/>
    <n v="0"/>
    <n v="0"/>
    <n v="433409.64"/>
    <n v="433409.64"/>
    <n v="0"/>
    <n v="0"/>
    <n v="0"/>
    <n v="0"/>
    <n v="0"/>
    <n v="0"/>
    <n v="0"/>
    <n v="0"/>
    <n v="0"/>
    <n v="0"/>
    <n v="0"/>
    <n v="0"/>
    <n v="0"/>
    <n v="0"/>
    <n v="0"/>
    <n v="0"/>
  </r>
  <r>
    <x v="122"/>
    <x v="422"/>
    <n v="0"/>
    <n v="0"/>
    <n v="0"/>
    <n v="0"/>
    <n v="0"/>
    <n v="0"/>
    <n v="0"/>
    <n v="0"/>
    <n v="0"/>
    <n v="0"/>
    <n v="0"/>
    <n v="0"/>
    <n v="0"/>
    <n v="0"/>
    <n v="0"/>
    <n v="0"/>
    <n v="0"/>
    <n v="0"/>
    <n v="0"/>
    <n v="0"/>
  </r>
  <r>
    <x v="123"/>
    <x v="423"/>
    <n v="0"/>
    <n v="0"/>
    <n v="0"/>
    <n v="0"/>
    <n v="0"/>
    <n v="0"/>
    <n v="0"/>
    <n v="0"/>
    <n v="0"/>
    <n v="0"/>
    <n v="0"/>
    <n v="0"/>
    <n v="0"/>
    <n v="0"/>
    <n v="0"/>
    <n v="0"/>
    <n v="0"/>
    <n v="0"/>
    <n v="0"/>
    <n v="0"/>
  </r>
  <r>
    <x v="124"/>
    <x v="424"/>
    <n v="0"/>
    <n v="0"/>
    <n v="0"/>
    <n v="0"/>
    <n v="0"/>
    <n v="0"/>
    <n v="0"/>
    <n v="0"/>
    <n v="0"/>
    <n v="0"/>
    <n v="0"/>
    <n v="0"/>
    <n v="0"/>
    <n v="0"/>
    <n v="0"/>
    <n v="0"/>
    <n v="0"/>
    <n v="0"/>
    <n v="0"/>
    <n v="0"/>
  </r>
  <r>
    <x v="125"/>
    <x v="425"/>
    <n v="0"/>
    <n v="0"/>
    <n v="0"/>
    <n v="0"/>
    <n v="0"/>
    <n v="0"/>
    <n v="0"/>
    <n v="0"/>
    <n v="0"/>
    <n v="0"/>
    <n v="0"/>
    <n v="0"/>
    <n v="0"/>
    <n v="0"/>
    <n v="0"/>
    <n v="0"/>
    <n v="0"/>
    <n v="0"/>
    <n v="0"/>
    <n v="0"/>
  </r>
  <r>
    <x v="126"/>
    <x v="426"/>
    <n v="0"/>
    <n v="0"/>
    <n v="0"/>
    <n v="0"/>
    <n v="0"/>
    <n v="0"/>
    <n v="0"/>
    <n v="0"/>
    <n v="0"/>
    <n v="0"/>
    <n v="0"/>
    <n v="0"/>
    <n v="0"/>
    <n v="0"/>
    <n v="0"/>
    <n v="0"/>
    <n v="0"/>
    <n v="0"/>
    <n v="0"/>
    <n v="0"/>
  </r>
  <r>
    <x v="127"/>
    <x v="427"/>
    <n v="0"/>
    <n v="0"/>
    <n v="0"/>
    <n v="0"/>
    <n v="0"/>
    <n v="0"/>
    <n v="0"/>
    <n v="0"/>
    <n v="0"/>
    <n v="0"/>
    <n v="0"/>
    <n v="0"/>
    <n v="0"/>
    <n v="0"/>
    <n v="0"/>
    <n v="0"/>
    <n v="0"/>
    <n v="0"/>
    <n v="0"/>
    <n v="0"/>
  </r>
  <r>
    <x v="127"/>
    <x v="428"/>
    <n v="0"/>
    <n v="0"/>
    <n v="0"/>
    <n v="0"/>
    <n v="0"/>
    <n v="0"/>
    <n v="0"/>
    <n v="0"/>
    <n v="0"/>
    <n v="0"/>
    <n v="0"/>
    <n v="0"/>
    <n v="0"/>
    <n v="0"/>
    <n v="0"/>
    <n v="0"/>
    <n v="0"/>
    <n v="0"/>
    <n v="0"/>
    <n v="0"/>
  </r>
  <r>
    <x v="127"/>
    <x v="429"/>
    <n v="0"/>
    <n v="0"/>
    <n v="0"/>
    <n v="0"/>
    <n v="0"/>
    <n v="0"/>
    <n v="0"/>
    <n v="0"/>
    <n v="0"/>
    <n v="0"/>
    <n v="0"/>
    <n v="0"/>
    <n v="0"/>
    <n v="0"/>
    <n v="0"/>
    <n v="0"/>
    <n v="0"/>
    <n v="0"/>
    <n v="0"/>
    <n v="0"/>
  </r>
  <r>
    <x v="128"/>
    <x v="430"/>
    <n v="0"/>
    <n v="0"/>
    <n v="0"/>
    <n v="0"/>
    <n v="0"/>
    <n v="0"/>
    <n v="0"/>
    <n v="0"/>
    <n v="0"/>
    <n v="0"/>
    <n v="0"/>
    <n v="0"/>
    <n v="0"/>
    <n v="0"/>
    <n v="0"/>
    <n v="0"/>
    <n v="0"/>
    <n v="0"/>
    <n v="0"/>
    <n v="0"/>
  </r>
  <r>
    <x v="129"/>
    <x v="431"/>
    <n v="0"/>
    <n v="0"/>
    <n v="0"/>
    <n v="0"/>
    <n v="0"/>
    <n v="0"/>
    <n v="0"/>
    <n v="0"/>
    <n v="0"/>
    <n v="0"/>
    <n v="0"/>
    <n v="0"/>
    <n v="0"/>
    <n v="0"/>
    <n v="0"/>
    <n v="0"/>
    <n v="0"/>
    <n v="0"/>
    <n v="0"/>
    <n v="0"/>
  </r>
  <r>
    <x v="130"/>
    <x v="432"/>
    <n v="0"/>
    <n v="0"/>
    <n v="0"/>
    <n v="0"/>
    <n v="0"/>
    <n v="0"/>
    <n v="0"/>
    <n v="0"/>
    <n v="0"/>
    <n v="0"/>
    <n v="0"/>
    <n v="0"/>
    <n v="0"/>
    <n v="0"/>
    <n v="0"/>
    <n v="0"/>
    <n v="0"/>
    <n v="0"/>
    <n v="0"/>
    <n v="0"/>
  </r>
  <r>
    <x v="131"/>
    <x v="433"/>
    <n v="0"/>
    <n v="0"/>
    <n v="0"/>
    <n v="0"/>
    <n v="0"/>
    <n v="0"/>
    <n v="0"/>
    <n v="0"/>
    <n v="0"/>
    <n v="0"/>
    <n v="0"/>
    <n v="0"/>
    <n v="0"/>
    <n v="0"/>
    <n v="0"/>
    <n v="0"/>
    <n v="0"/>
    <n v="0"/>
    <n v="0"/>
    <n v="0"/>
  </r>
  <r>
    <x v="132"/>
    <x v="434"/>
    <n v="0"/>
    <n v="0"/>
    <n v="0"/>
    <n v="0"/>
    <n v="0"/>
    <n v="0"/>
    <n v="0"/>
    <n v="0"/>
    <n v="0"/>
    <n v="0"/>
    <n v="0"/>
    <n v="0"/>
    <n v="0"/>
    <n v="0"/>
    <n v="0"/>
    <n v="0"/>
    <n v="0"/>
    <n v="0"/>
    <n v="0"/>
    <n v="0"/>
  </r>
  <r>
    <x v="132"/>
    <x v="435"/>
    <n v="0"/>
    <n v="0"/>
    <n v="0"/>
    <n v="0"/>
    <n v="0"/>
    <n v="0"/>
    <n v="0"/>
    <n v="0"/>
    <n v="0"/>
    <n v="0"/>
    <n v="0"/>
    <n v="0"/>
    <n v="0"/>
    <n v="0"/>
    <n v="0"/>
    <n v="0"/>
    <n v="0"/>
    <n v="0"/>
    <n v="0"/>
    <n v="0"/>
  </r>
  <r>
    <x v="133"/>
    <x v="436"/>
    <n v="0"/>
    <n v="0"/>
    <n v="0"/>
    <n v="0"/>
    <n v="0"/>
    <n v="0"/>
    <n v="0"/>
    <n v="0"/>
    <n v="0"/>
    <n v="0"/>
    <n v="0"/>
    <n v="0"/>
    <n v="0"/>
    <n v="0"/>
    <n v="0"/>
    <n v="0"/>
    <n v="0"/>
    <n v="0"/>
    <n v="0"/>
    <n v="0"/>
  </r>
  <r>
    <x v="134"/>
    <x v="437"/>
    <n v="0"/>
    <n v="0"/>
    <n v="0"/>
    <n v="0"/>
    <n v="0"/>
    <n v="0"/>
    <n v="0"/>
    <n v="0"/>
    <n v="0"/>
    <n v="0"/>
    <n v="0"/>
    <n v="0"/>
    <n v="0"/>
    <n v="0"/>
    <n v="0"/>
    <n v="0"/>
    <n v="0"/>
    <n v="0"/>
    <n v="0"/>
    <n v="0"/>
  </r>
  <r>
    <x v="135"/>
    <x v="438"/>
    <n v="0"/>
    <n v="0"/>
    <n v="197962.35"/>
    <n v="197962.35"/>
    <n v="0"/>
    <n v="0"/>
    <n v="0"/>
    <n v="0"/>
    <n v="0"/>
    <n v="0"/>
    <n v="0"/>
    <n v="0"/>
    <n v="0"/>
    <n v="0"/>
    <n v="0"/>
    <n v="0"/>
    <n v="0"/>
    <n v="0"/>
    <n v="0"/>
    <n v="0"/>
  </r>
  <r>
    <x v="136"/>
    <x v="439"/>
    <n v="0"/>
    <n v="0"/>
    <n v="433409.64"/>
    <n v="433409.64"/>
    <n v="0"/>
    <n v="0"/>
    <n v="0"/>
    <n v="0"/>
    <n v="0"/>
    <n v="0"/>
    <n v="0"/>
    <n v="0"/>
    <n v="0"/>
    <n v="0"/>
    <n v="0"/>
    <n v="0"/>
    <n v="0"/>
    <n v="0"/>
    <n v="0"/>
    <n v="0"/>
  </r>
  <r>
    <x v="137"/>
    <x v="440"/>
    <n v="0"/>
    <n v="0"/>
    <n v="191017.59"/>
    <n v="191017.59"/>
    <n v="0"/>
    <n v="0"/>
    <n v="0"/>
    <n v="0"/>
    <n v="0"/>
    <n v="0"/>
    <n v="0"/>
    <n v="0"/>
    <n v="0"/>
    <n v="0"/>
    <n v="0"/>
    <n v="0"/>
    <n v="0"/>
    <n v="0"/>
    <n v="0"/>
    <n v="0"/>
  </r>
  <r>
    <x v="138"/>
    <x v="441"/>
    <n v="0"/>
    <n v="0"/>
    <n v="0"/>
    <n v="0"/>
    <n v="0"/>
    <n v="0"/>
    <n v="0"/>
    <n v="0"/>
    <n v="0"/>
    <n v="0"/>
    <n v="0"/>
    <n v="0"/>
    <n v="0"/>
    <n v="0"/>
    <n v="0"/>
    <n v="0"/>
    <n v="0"/>
    <n v="0"/>
    <n v="0"/>
    <n v="0"/>
  </r>
  <r>
    <x v="139"/>
    <x v="442"/>
    <n v="0"/>
    <n v="0"/>
    <n v="0"/>
    <n v="0"/>
    <n v="0"/>
    <n v="0"/>
    <n v="0"/>
    <n v="0"/>
    <n v="0"/>
    <n v="0"/>
    <n v="0"/>
    <n v="0"/>
    <n v="0"/>
    <n v="0"/>
    <n v="0"/>
    <n v="0"/>
    <n v="0"/>
    <n v="0"/>
    <n v="0"/>
    <n v="0"/>
  </r>
  <r>
    <x v="140"/>
    <x v="443"/>
    <n v="0"/>
    <n v="0"/>
    <n v="0"/>
    <n v="0"/>
    <n v="0"/>
    <n v="0"/>
    <n v="0"/>
    <n v="0"/>
    <n v="0"/>
    <n v="0"/>
    <n v="0"/>
    <n v="0"/>
    <n v="0"/>
    <n v="0"/>
    <n v="0"/>
    <n v="0"/>
    <n v="0"/>
    <n v="0"/>
    <n v="0"/>
    <n v="0"/>
  </r>
  <r>
    <x v="141"/>
    <x v="444"/>
    <n v="0"/>
    <n v="0"/>
    <n v="0"/>
    <n v="0"/>
    <n v="0"/>
    <n v="0"/>
    <n v="0"/>
    <n v="0"/>
    <n v="0"/>
    <n v="0"/>
    <n v="0"/>
    <n v="0"/>
    <n v="0"/>
    <n v="0"/>
    <n v="0"/>
    <n v="0"/>
    <n v="0"/>
    <n v="0"/>
    <n v="0"/>
    <n v="0"/>
  </r>
  <r>
    <x v="142"/>
    <x v="445"/>
    <n v="0"/>
    <n v="0"/>
    <n v="0"/>
    <n v="0"/>
    <n v="0"/>
    <n v="0"/>
    <n v="0"/>
    <n v="0"/>
    <n v="0"/>
    <n v="0"/>
    <n v="0"/>
    <n v="0"/>
    <n v="0"/>
    <n v="0"/>
    <n v="0"/>
    <n v="0"/>
    <n v="0"/>
    <n v="0"/>
    <n v="0"/>
    <n v="0"/>
  </r>
  <r>
    <x v="143"/>
    <x v="446"/>
    <n v="0"/>
    <n v="0"/>
    <n v="0"/>
    <n v="0"/>
    <n v="0"/>
    <n v="0"/>
    <n v="0"/>
    <n v="0"/>
    <n v="0"/>
    <n v="0"/>
    <n v="0"/>
    <n v="0"/>
    <n v="0"/>
    <n v="0"/>
    <n v="0"/>
    <n v="0"/>
    <n v="0"/>
    <n v="0"/>
    <n v="0"/>
    <n v="0"/>
  </r>
  <r>
    <x v="0"/>
    <x v="0"/>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s v="_x000a_[FCCS_Cash And Cash Equivalents].[1511000]"/>
    <s v="_x000a_[FCCS_Cash And Cash Equivalents].[1511000]"/>
    <s v="_x000a_[FCCS_Cash And Cash Equivalents].[1511000]"/>
    <s v="_x000a_[FCCS_Cash And Cash Equivalents].[1511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B325B5-3656-4813-BB08-4CC1AA697151}" name="PivotTable22"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Y4:BD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0" baseField="1" baseItem="0"/>
    <dataField name="Sum of FCCS_Journal Input" fld="31" baseField="1" baseItem="0"/>
    <dataField name="Sum of FCCS_Other Data" fld="32" baseField="1" baseItem="0"/>
    <dataField name="Sum of FCCS_Total Data Source" fld="33" baseField="1" baseItem="0"/>
  </dataFields>
  <formats count="903">
    <format dxfId="941">
      <pivotArea field="0" type="button" dataOnly="0" labelOnly="1" outline="0" axis="axisRow" fieldPosition="0"/>
    </format>
    <format dxfId="940">
      <pivotArea dataOnly="0" labelOnly="1" fieldPosition="0">
        <references count="1">
          <reference field="0" count="1">
            <x v="0"/>
          </reference>
        </references>
      </pivotArea>
    </format>
    <format dxfId="939">
      <pivotArea dataOnly="0" labelOnly="1" offset="A256" fieldPosition="0">
        <references count="1">
          <reference field="0" count="1" defaultSubtotal="1">
            <x v="0"/>
          </reference>
        </references>
      </pivotArea>
    </format>
    <format dxfId="938">
      <pivotArea dataOnly="0" labelOnly="1" fieldPosition="0">
        <references count="1">
          <reference field="0" count="1">
            <x v="1"/>
          </reference>
        </references>
      </pivotArea>
    </format>
    <format dxfId="937">
      <pivotArea dataOnly="0" labelOnly="1" offset="A256" fieldPosition="0">
        <references count="1">
          <reference field="0" count="1" defaultSubtotal="1">
            <x v="1"/>
          </reference>
        </references>
      </pivotArea>
    </format>
    <format dxfId="936">
      <pivotArea dataOnly="0" labelOnly="1" fieldPosition="0">
        <references count="1">
          <reference field="0" count="1">
            <x v="2"/>
          </reference>
        </references>
      </pivotArea>
    </format>
    <format dxfId="935">
      <pivotArea dataOnly="0" labelOnly="1" offset="A256" fieldPosition="0">
        <references count="1">
          <reference field="0" count="1" defaultSubtotal="1">
            <x v="2"/>
          </reference>
        </references>
      </pivotArea>
    </format>
    <format dxfId="934">
      <pivotArea dataOnly="0" labelOnly="1" fieldPosition="0">
        <references count="1">
          <reference field="0" count="1">
            <x v="3"/>
          </reference>
        </references>
      </pivotArea>
    </format>
    <format dxfId="933">
      <pivotArea dataOnly="0" labelOnly="1" offset="A256" fieldPosition="0">
        <references count="1">
          <reference field="0" count="1" defaultSubtotal="1">
            <x v="3"/>
          </reference>
        </references>
      </pivotArea>
    </format>
    <format dxfId="932">
      <pivotArea dataOnly="0" labelOnly="1" fieldPosition="0">
        <references count="1">
          <reference field="0" count="1">
            <x v="4"/>
          </reference>
        </references>
      </pivotArea>
    </format>
    <format dxfId="931">
      <pivotArea dataOnly="0" labelOnly="1" offset="A256" fieldPosition="0">
        <references count="1">
          <reference field="0" count="1" defaultSubtotal="1">
            <x v="4"/>
          </reference>
        </references>
      </pivotArea>
    </format>
    <format dxfId="930">
      <pivotArea dataOnly="0" labelOnly="1" fieldPosition="0">
        <references count="1">
          <reference field="0" count="1">
            <x v="5"/>
          </reference>
        </references>
      </pivotArea>
    </format>
    <format dxfId="929">
      <pivotArea dataOnly="0" labelOnly="1" offset="A256" fieldPosition="0">
        <references count="1">
          <reference field="0" count="1" defaultSubtotal="1">
            <x v="5"/>
          </reference>
        </references>
      </pivotArea>
    </format>
    <format dxfId="928">
      <pivotArea dataOnly="0" labelOnly="1" fieldPosition="0">
        <references count="1">
          <reference field="0" count="1">
            <x v="6"/>
          </reference>
        </references>
      </pivotArea>
    </format>
    <format dxfId="927">
      <pivotArea dataOnly="0" labelOnly="1" offset="A256" fieldPosition="0">
        <references count="1">
          <reference field="0" count="1" defaultSubtotal="1">
            <x v="6"/>
          </reference>
        </references>
      </pivotArea>
    </format>
    <format dxfId="926">
      <pivotArea dataOnly="0" labelOnly="1" fieldPosition="0">
        <references count="1">
          <reference field="0" count="1">
            <x v="7"/>
          </reference>
        </references>
      </pivotArea>
    </format>
    <format dxfId="925">
      <pivotArea dataOnly="0" labelOnly="1" offset="A256" fieldPosition="0">
        <references count="1">
          <reference field="0" count="1" defaultSubtotal="1">
            <x v="7"/>
          </reference>
        </references>
      </pivotArea>
    </format>
    <format dxfId="924">
      <pivotArea dataOnly="0" labelOnly="1" fieldPosition="0">
        <references count="1">
          <reference field="0" count="1">
            <x v="8"/>
          </reference>
        </references>
      </pivotArea>
    </format>
    <format dxfId="923">
      <pivotArea dataOnly="0" labelOnly="1" offset="A256" fieldPosition="0">
        <references count="1">
          <reference field="0" count="1" defaultSubtotal="1">
            <x v="8"/>
          </reference>
        </references>
      </pivotArea>
    </format>
    <format dxfId="922">
      <pivotArea dataOnly="0" labelOnly="1" fieldPosition="0">
        <references count="1">
          <reference field="0" count="1">
            <x v="9"/>
          </reference>
        </references>
      </pivotArea>
    </format>
    <format dxfId="921">
      <pivotArea dataOnly="0" labelOnly="1" offset="A256" fieldPosition="0">
        <references count="1">
          <reference field="0" count="1" defaultSubtotal="1">
            <x v="9"/>
          </reference>
        </references>
      </pivotArea>
    </format>
    <format dxfId="920">
      <pivotArea dataOnly="0" labelOnly="1" fieldPosition="0">
        <references count="1">
          <reference field="0" count="1">
            <x v="10"/>
          </reference>
        </references>
      </pivotArea>
    </format>
    <format dxfId="919">
      <pivotArea dataOnly="0" labelOnly="1" offset="A256" fieldPosition="0">
        <references count="1">
          <reference field="0" count="1" defaultSubtotal="1">
            <x v="10"/>
          </reference>
        </references>
      </pivotArea>
    </format>
    <format dxfId="918">
      <pivotArea dataOnly="0" labelOnly="1" fieldPosition="0">
        <references count="1">
          <reference field="0" count="1">
            <x v="11"/>
          </reference>
        </references>
      </pivotArea>
    </format>
    <format dxfId="917">
      <pivotArea dataOnly="0" labelOnly="1" offset="A256" fieldPosition="0">
        <references count="1">
          <reference field="0" count="1" defaultSubtotal="1">
            <x v="11"/>
          </reference>
        </references>
      </pivotArea>
    </format>
    <format dxfId="916">
      <pivotArea dataOnly="0" labelOnly="1" fieldPosition="0">
        <references count="1">
          <reference field="0" count="1">
            <x v="12"/>
          </reference>
        </references>
      </pivotArea>
    </format>
    <format dxfId="915">
      <pivotArea dataOnly="0" labelOnly="1" offset="A256" fieldPosition="0">
        <references count="1">
          <reference field="0" count="1" defaultSubtotal="1">
            <x v="12"/>
          </reference>
        </references>
      </pivotArea>
    </format>
    <format dxfId="914">
      <pivotArea dataOnly="0" labelOnly="1" fieldPosition="0">
        <references count="1">
          <reference field="0" count="1">
            <x v="13"/>
          </reference>
        </references>
      </pivotArea>
    </format>
    <format dxfId="913">
      <pivotArea dataOnly="0" labelOnly="1" offset="A256" fieldPosition="0">
        <references count="1">
          <reference field="0" count="1" defaultSubtotal="1">
            <x v="13"/>
          </reference>
        </references>
      </pivotArea>
    </format>
    <format dxfId="912">
      <pivotArea dataOnly="0" labelOnly="1" fieldPosition="0">
        <references count="1">
          <reference field="0" count="1">
            <x v="14"/>
          </reference>
        </references>
      </pivotArea>
    </format>
    <format dxfId="911">
      <pivotArea dataOnly="0" labelOnly="1" offset="A256" fieldPosition="0">
        <references count="1">
          <reference field="0" count="1" defaultSubtotal="1">
            <x v="14"/>
          </reference>
        </references>
      </pivotArea>
    </format>
    <format dxfId="910">
      <pivotArea dataOnly="0" labelOnly="1" fieldPosition="0">
        <references count="1">
          <reference field="0" count="1">
            <x v="15"/>
          </reference>
        </references>
      </pivotArea>
    </format>
    <format dxfId="909">
      <pivotArea dataOnly="0" labelOnly="1" offset="A256" fieldPosition="0">
        <references count="1">
          <reference field="0" count="1" defaultSubtotal="1">
            <x v="15"/>
          </reference>
        </references>
      </pivotArea>
    </format>
    <format dxfId="908">
      <pivotArea dataOnly="0" labelOnly="1" fieldPosition="0">
        <references count="1">
          <reference field="0" count="1">
            <x v="16"/>
          </reference>
        </references>
      </pivotArea>
    </format>
    <format dxfId="907">
      <pivotArea dataOnly="0" labelOnly="1" offset="A256" fieldPosition="0">
        <references count="1">
          <reference field="0" count="1" defaultSubtotal="1">
            <x v="16"/>
          </reference>
        </references>
      </pivotArea>
    </format>
    <format dxfId="906">
      <pivotArea dataOnly="0" labelOnly="1" fieldPosition="0">
        <references count="1">
          <reference field="0" count="1">
            <x v="17"/>
          </reference>
        </references>
      </pivotArea>
    </format>
    <format dxfId="905">
      <pivotArea dataOnly="0" labelOnly="1" offset="A256" fieldPosition="0">
        <references count="1">
          <reference field="0" count="1" defaultSubtotal="1">
            <x v="17"/>
          </reference>
        </references>
      </pivotArea>
    </format>
    <format dxfId="904">
      <pivotArea dataOnly="0" labelOnly="1" fieldPosition="0">
        <references count="1">
          <reference field="0" count="1">
            <x v="18"/>
          </reference>
        </references>
      </pivotArea>
    </format>
    <format dxfId="903">
      <pivotArea dataOnly="0" labelOnly="1" offset="A256" fieldPosition="0">
        <references count="1">
          <reference field="0" count="1" defaultSubtotal="1">
            <x v="18"/>
          </reference>
        </references>
      </pivotArea>
    </format>
    <format dxfId="902">
      <pivotArea dataOnly="0" labelOnly="1" fieldPosition="0">
        <references count="1">
          <reference field="0" count="1">
            <x v="19"/>
          </reference>
        </references>
      </pivotArea>
    </format>
    <format dxfId="901">
      <pivotArea dataOnly="0" labelOnly="1" offset="A256" fieldPosition="0">
        <references count="1">
          <reference field="0" count="1" defaultSubtotal="1">
            <x v="19"/>
          </reference>
        </references>
      </pivotArea>
    </format>
    <format dxfId="900">
      <pivotArea dataOnly="0" labelOnly="1" fieldPosition="0">
        <references count="1">
          <reference field="0" count="1">
            <x v="20"/>
          </reference>
        </references>
      </pivotArea>
    </format>
    <format dxfId="899">
      <pivotArea dataOnly="0" labelOnly="1" offset="A256" fieldPosition="0">
        <references count="1">
          <reference field="0" count="1" defaultSubtotal="1">
            <x v="20"/>
          </reference>
        </references>
      </pivotArea>
    </format>
    <format dxfId="898">
      <pivotArea dataOnly="0" labelOnly="1" fieldPosition="0">
        <references count="1">
          <reference field="0" count="1">
            <x v="21"/>
          </reference>
        </references>
      </pivotArea>
    </format>
    <format dxfId="897">
      <pivotArea dataOnly="0" labelOnly="1" offset="A256" fieldPosition="0">
        <references count="1">
          <reference field="0" count="1" defaultSubtotal="1">
            <x v="21"/>
          </reference>
        </references>
      </pivotArea>
    </format>
    <format dxfId="896">
      <pivotArea dataOnly="0" labelOnly="1" fieldPosition="0">
        <references count="1">
          <reference field="0" count="1">
            <x v="22"/>
          </reference>
        </references>
      </pivotArea>
    </format>
    <format dxfId="895">
      <pivotArea dataOnly="0" labelOnly="1" offset="A256" fieldPosition="0">
        <references count="1">
          <reference field="0" count="1" defaultSubtotal="1">
            <x v="22"/>
          </reference>
        </references>
      </pivotArea>
    </format>
    <format dxfId="894">
      <pivotArea dataOnly="0" labelOnly="1" fieldPosition="0">
        <references count="1">
          <reference field="0" count="1">
            <x v="23"/>
          </reference>
        </references>
      </pivotArea>
    </format>
    <format dxfId="893">
      <pivotArea dataOnly="0" labelOnly="1" offset="A256" fieldPosition="0">
        <references count="1">
          <reference field="0" count="1" defaultSubtotal="1">
            <x v="23"/>
          </reference>
        </references>
      </pivotArea>
    </format>
    <format dxfId="892">
      <pivotArea dataOnly="0" labelOnly="1" fieldPosition="0">
        <references count="1">
          <reference field="0" count="1">
            <x v="24"/>
          </reference>
        </references>
      </pivotArea>
    </format>
    <format dxfId="891">
      <pivotArea dataOnly="0" labelOnly="1" offset="A256" fieldPosition="0">
        <references count="1">
          <reference field="0" count="1" defaultSubtotal="1">
            <x v="24"/>
          </reference>
        </references>
      </pivotArea>
    </format>
    <format dxfId="890">
      <pivotArea dataOnly="0" labelOnly="1" fieldPosition="0">
        <references count="1">
          <reference field="0" count="1">
            <x v="25"/>
          </reference>
        </references>
      </pivotArea>
    </format>
    <format dxfId="889">
      <pivotArea dataOnly="0" labelOnly="1" offset="A256" fieldPosition="0">
        <references count="1">
          <reference field="0" count="1" defaultSubtotal="1">
            <x v="25"/>
          </reference>
        </references>
      </pivotArea>
    </format>
    <format dxfId="888">
      <pivotArea dataOnly="0" labelOnly="1" fieldPosition="0">
        <references count="1">
          <reference field="0" count="1">
            <x v="26"/>
          </reference>
        </references>
      </pivotArea>
    </format>
    <format dxfId="887">
      <pivotArea dataOnly="0" labelOnly="1" offset="A256" fieldPosition="0">
        <references count="1">
          <reference field="0" count="1" defaultSubtotal="1">
            <x v="26"/>
          </reference>
        </references>
      </pivotArea>
    </format>
    <format dxfId="886">
      <pivotArea dataOnly="0" labelOnly="1" fieldPosition="0">
        <references count="1">
          <reference field="0" count="1">
            <x v="27"/>
          </reference>
        </references>
      </pivotArea>
    </format>
    <format dxfId="885">
      <pivotArea dataOnly="0" labelOnly="1" offset="A256" fieldPosition="0">
        <references count="1">
          <reference field="0" count="1" defaultSubtotal="1">
            <x v="27"/>
          </reference>
        </references>
      </pivotArea>
    </format>
    <format dxfId="884">
      <pivotArea dataOnly="0" labelOnly="1" fieldPosition="0">
        <references count="1">
          <reference field="0" count="1">
            <x v="28"/>
          </reference>
        </references>
      </pivotArea>
    </format>
    <format dxfId="883">
      <pivotArea dataOnly="0" labelOnly="1" offset="A256" fieldPosition="0">
        <references count="1">
          <reference field="0" count="1" defaultSubtotal="1">
            <x v="28"/>
          </reference>
        </references>
      </pivotArea>
    </format>
    <format dxfId="882">
      <pivotArea dataOnly="0" labelOnly="1" fieldPosition="0">
        <references count="1">
          <reference field="0" count="1">
            <x v="29"/>
          </reference>
        </references>
      </pivotArea>
    </format>
    <format dxfId="881">
      <pivotArea dataOnly="0" labelOnly="1" offset="A256" fieldPosition="0">
        <references count="1">
          <reference field="0" count="1" defaultSubtotal="1">
            <x v="29"/>
          </reference>
        </references>
      </pivotArea>
    </format>
    <format dxfId="880">
      <pivotArea dataOnly="0" labelOnly="1" fieldPosition="0">
        <references count="1">
          <reference field="0" count="1">
            <x v="30"/>
          </reference>
        </references>
      </pivotArea>
    </format>
    <format dxfId="879">
      <pivotArea dataOnly="0" labelOnly="1" offset="A256" fieldPosition="0">
        <references count="1">
          <reference field="0" count="1" defaultSubtotal="1">
            <x v="30"/>
          </reference>
        </references>
      </pivotArea>
    </format>
    <format dxfId="878">
      <pivotArea dataOnly="0" labelOnly="1" fieldPosition="0">
        <references count="1">
          <reference field="0" count="1">
            <x v="31"/>
          </reference>
        </references>
      </pivotArea>
    </format>
    <format dxfId="877">
      <pivotArea dataOnly="0" labelOnly="1" offset="A256" fieldPosition="0">
        <references count="1">
          <reference field="0" count="1" defaultSubtotal="1">
            <x v="31"/>
          </reference>
        </references>
      </pivotArea>
    </format>
    <format dxfId="876">
      <pivotArea dataOnly="0" labelOnly="1" fieldPosition="0">
        <references count="1">
          <reference field="0" count="1">
            <x v="32"/>
          </reference>
        </references>
      </pivotArea>
    </format>
    <format dxfId="875">
      <pivotArea dataOnly="0" labelOnly="1" offset="A256" fieldPosition="0">
        <references count="1">
          <reference field="0" count="1" defaultSubtotal="1">
            <x v="32"/>
          </reference>
        </references>
      </pivotArea>
    </format>
    <format dxfId="874">
      <pivotArea dataOnly="0" labelOnly="1" fieldPosition="0">
        <references count="1">
          <reference field="0" count="1">
            <x v="33"/>
          </reference>
        </references>
      </pivotArea>
    </format>
    <format dxfId="873">
      <pivotArea dataOnly="0" labelOnly="1" offset="A256" fieldPosition="0">
        <references count="1">
          <reference field="0" count="1" defaultSubtotal="1">
            <x v="33"/>
          </reference>
        </references>
      </pivotArea>
    </format>
    <format dxfId="872">
      <pivotArea dataOnly="0" labelOnly="1" fieldPosition="0">
        <references count="1">
          <reference field="0" count="1">
            <x v="34"/>
          </reference>
        </references>
      </pivotArea>
    </format>
    <format dxfId="871">
      <pivotArea dataOnly="0" labelOnly="1" offset="A256" fieldPosition="0">
        <references count="1">
          <reference field="0" count="1" defaultSubtotal="1">
            <x v="34"/>
          </reference>
        </references>
      </pivotArea>
    </format>
    <format dxfId="870">
      <pivotArea dataOnly="0" labelOnly="1" fieldPosition="0">
        <references count="1">
          <reference field="0" count="1">
            <x v="35"/>
          </reference>
        </references>
      </pivotArea>
    </format>
    <format dxfId="869">
      <pivotArea dataOnly="0" labelOnly="1" offset="A256" fieldPosition="0">
        <references count="1">
          <reference field="0" count="1" defaultSubtotal="1">
            <x v="35"/>
          </reference>
        </references>
      </pivotArea>
    </format>
    <format dxfId="868">
      <pivotArea dataOnly="0" labelOnly="1" fieldPosition="0">
        <references count="1">
          <reference field="0" count="1">
            <x v="36"/>
          </reference>
        </references>
      </pivotArea>
    </format>
    <format dxfId="867">
      <pivotArea dataOnly="0" labelOnly="1" offset="A256" fieldPosition="0">
        <references count="1">
          <reference field="0" count="1" defaultSubtotal="1">
            <x v="36"/>
          </reference>
        </references>
      </pivotArea>
    </format>
    <format dxfId="866">
      <pivotArea dataOnly="0" labelOnly="1" fieldPosition="0">
        <references count="1">
          <reference field="0" count="1">
            <x v="37"/>
          </reference>
        </references>
      </pivotArea>
    </format>
    <format dxfId="865">
      <pivotArea dataOnly="0" labelOnly="1" offset="A256" fieldPosition="0">
        <references count="1">
          <reference field="0" count="1" defaultSubtotal="1">
            <x v="37"/>
          </reference>
        </references>
      </pivotArea>
    </format>
    <format dxfId="864">
      <pivotArea dataOnly="0" labelOnly="1" fieldPosition="0">
        <references count="1">
          <reference field="0" count="1">
            <x v="38"/>
          </reference>
        </references>
      </pivotArea>
    </format>
    <format dxfId="863">
      <pivotArea dataOnly="0" labelOnly="1" offset="A256" fieldPosition="0">
        <references count="1">
          <reference field="0" count="1" defaultSubtotal="1">
            <x v="38"/>
          </reference>
        </references>
      </pivotArea>
    </format>
    <format dxfId="862">
      <pivotArea dataOnly="0" labelOnly="1" fieldPosition="0">
        <references count="1">
          <reference field="0" count="1">
            <x v="39"/>
          </reference>
        </references>
      </pivotArea>
    </format>
    <format dxfId="861">
      <pivotArea dataOnly="0" labelOnly="1" offset="A256" fieldPosition="0">
        <references count="1">
          <reference field="0" count="1" defaultSubtotal="1">
            <x v="39"/>
          </reference>
        </references>
      </pivotArea>
    </format>
    <format dxfId="860">
      <pivotArea dataOnly="0" labelOnly="1" fieldPosition="0">
        <references count="1">
          <reference field="0" count="1">
            <x v="40"/>
          </reference>
        </references>
      </pivotArea>
    </format>
    <format dxfId="859">
      <pivotArea dataOnly="0" labelOnly="1" offset="A256" fieldPosition="0">
        <references count="1">
          <reference field="0" count="1" defaultSubtotal="1">
            <x v="40"/>
          </reference>
        </references>
      </pivotArea>
    </format>
    <format dxfId="858">
      <pivotArea dataOnly="0" labelOnly="1" fieldPosition="0">
        <references count="1">
          <reference field="0" count="1">
            <x v="41"/>
          </reference>
        </references>
      </pivotArea>
    </format>
    <format dxfId="857">
      <pivotArea dataOnly="0" labelOnly="1" offset="A256" fieldPosition="0">
        <references count="1">
          <reference field="0" count="1" defaultSubtotal="1">
            <x v="41"/>
          </reference>
        </references>
      </pivotArea>
    </format>
    <format dxfId="856">
      <pivotArea dataOnly="0" labelOnly="1" fieldPosition="0">
        <references count="1">
          <reference field="0" count="1">
            <x v="42"/>
          </reference>
        </references>
      </pivotArea>
    </format>
    <format dxfId="855">
      <pivotArea dataOnly="0" labelOnly="1" offset="A256" fieldPosition="0">
        <references count="1">
          <reference field="0" count="1" defaultSubtotal="1">
            <x v="42"/>
          </reference>
        </references>
      </pivotArea>
    </format>
    <format dxfId="854">
      <pivotArea dataOnly="0" labelOnly="1" fieldPosition="0">
        <references count="1">
          <reference field="0" count="1">
            <x v="43"/>
          </reference>
        </references>
      </pivotArea>
    </format>
    <format dxfId="853">
      <pivotArea dataOnly="0" labelOnly="1" offset="A256" fieldPosition="0">
        <references count="1">
          <reference field="0" count="1" defaultSubtotal="1">
            <x v="43"/>
          </reference>
        </references>
      </pivotArea>
    </format>
    <format dxfId="852">
      <pivotArea dataOnly="0" labelOnly="1" fieldPosition="0">
        <references count="1">
          <reference field="0" count="1">
            <x v="44"/>
          </reference>
        </references>
      </pivotArea>
    </format>
    <format dxfId="851">
      <pivotArea dataOnly="0" labelOnly="1" offset="A256" fieldPosition="0">
        <references count="1">
          <reference field="0" count="1" defaultSubtotal="1">
            <x v="44"/>
          </reference>
        </references>
      </pivotArea>
    </format>
    <format dxfId="850">
      <pivotArea dataOnly="0" labelOnly="1" fieldPosition="0">
        <references count="1">
          <reference field="0" count="1">
            <x v="45"/>
          </reference>
        </references>
      </pivotArea>
    </format>
    <format dxfId="849">
      <pivotArea dataOnly="0" labelOnly="1" offset="A256" fieldPosition="0">
        <references count="1">
          <reference field="0" count="1" defaultSubtotal="1">
            <x v="45"/>
          </reference>
        </references>
      </pivotArea>
    </format>
    <format dxfId="848">
      <pivotArea dataOnly="0" labelOnly="1" fieldPosition="0">
        <references count="1">
          <reference field="0" count="1">
            <x v="46"/>
          </reference>
        </references>
      </pivotArea>
    </format>
    <format dxfId="847">
      <pivotArea dataOnly="0" labelOnly="1" offset="A256" fieldPosition="0">
        <references count="1">
          <reference field="0" count="1" defaultSubtotal="1">
            <x v="46"/>
          </reference>
        </references>
      </pivotArea>
    </format>
    <format dxfId="846">
      <pivotArea dataOnly="0" labelOnly="1" fieldPosition="0">
        <references count="1">
          <reference field="0" count="1">
            <x v="47"/>
          </reference>
        </references>
      </pivotArea>
    </format>
    <format dxfId="845">
      <pivotArea dataOnly="0" labelOnly="1" offset="A256" fieldPosition="0">
        <references count="1">
          <reference field="0" count="1" defaultSubtotal="1">
            <x v="47"/>
          </reference>
        </references>
      </pivotArea>
    </format>
    <format dxfId="844">
      <pivotArea dataOnly="0" labelOnly="1" fieldPosition="0">
        <references count="1">
          <reference field="0" count="1">
            <x v="48"/>
          </reference>
        </references>
      </pivotArea>
    </format>
    <format dxfId="843">
      <pivotArea dataOnly="0" labelOnly="1" offset="A256" fieldPosition="0">
        <references count="1">
          <reference field="0" count="1" defaultSubtotal="1">
            <x v="48"/>
          </reference>
        </references>
      </pivotArea>
    </format>
    <format dxfId="842">
      <pivotArea dataOnly="0" labelOnly="1" fieldPosition="0">
        <references count="1">
          <reference field="0" count="1">
            <x v="49"/>
          </reference>
        </references>
      </pivotArea>
    </format>
    <format dxfId="841">
      <pivotArea dataOnly="0" labelOnly="1" offset="A256" fieldPosition="0">
        <references count="1">
          <reference field="0" count="1" defaultSubtotal="1">
            <x v="49"/>
          </reference>
        </references>
      </pivotArea>
    </format>
    <format dxfId="840">
      <pivotArea dataOnly="0" labelOnly="1" fieldPosition="0">
        <references count="1">
          <reference field="0" count="1">
            <x v="50"/>
          </reference>
        </references>
      </pivotArea>
    </format>
    <format dxfId="839">
      <pivotArea dataOnly="0" labelOnly="1" offset="A256" fieldPosition="0">
        <references count="1">
          <reference field="0" count="1" defaultSubtotal="1">
            <x v="50"/>
          </reference>
        </references>
      </pivotArea>
    </format>
    <format dxfId="838">
      <pivotArea dataOnly="0" labelOnly="1" fieldPosition="0">
        <references count="1">
          <reference field="0" count="1">
            <x v="51"/>
          </reference>
        </references>
      </pivotArea>
    </format>
    <format dxfId="837">
      <pivotArea dataOnly="0" labelOnly="1" offset="A256" fieldPosition="0">
        <references count="1">
          <reference field="0" count="1" defaultSubtotal="1">
            <x v="51"/>
          </reference>
        </references>
      </pivotArea>
    </format>
    <format dxfId="836">
      <pivotArea dataOnly="0" labelOnly="1" fieldPosition="0">
        <references count="1">
          <reference field="0" count="1">
            <x v="52"/>
          </reference>
        </references>
      </pivotArea>
    </format>
    <format dxfId="835">
      <pivotArea dataOnly="0" labelOnly="1" offset="A256" fieldPosition="0">
        <references count="1">
          <reference field="0" count="1" defaultSubtotal="1">
            <x v="52"/>
          </reference>
        </references>
      </pivotArea>
    </format>
    <format dxfId="834">
      <pivotArea dataOnly="0" labelOnly="1" fieldPosition="0">
        <references count="1">
          <reference field="0" count="1">
            <x v="53"/>
          </reference>
        </references>
      </pivotArea>
    </format>
    <format dxfId="833">
      <pivotArea dataOnly="0" labelOnly="1" offset="A256" fieldPosition="0">
        <references count="1">
          <reference field="0" count="1" defaultSubtotal="1">
            <x v="53"/>
          </reference>
        </references>
      </pivotArea>
    </format>
    <format dxfId="832">
      <pivotArea dataOnly="0" labelOnly="1" fieldPosition="0">
        <references count="1">
          <reference field="0" count="1">
            <x v="54"/>
          </reference>
        </references>
      </pivotArea>
    </format>
    <format dxfId="831">
      <pivotArea dataOnly="0" labelOnly="1" offset="A256" fieldPosition="0">
        <references count="1">
          <reference field="0" count="1" defaultSubtotal="1">
            <x v="54"/>
          </reference>
        </references>
      </pivotArea>
    </format>
    <format dxfId="830">
      <pivotArea dataOnly="0" labelOnly="1" fieldPosition="0">
        <references count="1">
          <reference field="0" count="1">
            <x v="55"/>
          </reference>
        </references>
      </pivotArea>
    </format>
    <format dxfId="829">
      <pivotArea dataOnly="0" labelOnly="1" offset="A256" fieldPosition="0">
        <references count="1">
          <reference field="0" count="1" defaultSubtotal="1">
            <x v="55"/>
          </reference>
        </references>
      </pivotArea>
    </format>
    <format dxfId="828">
      <pivotArea dataOnly="0" labelOnly="1" fieldPosition="0">
        <references count="1">
          <reference field="0" count="1">
            <x v="56"/>
          </reference>
        </references>
      </pivotArea>
    </format>
    <format dxfId="827">
      <pivotArea dataOnly="0" labelOnly="1" offset="A256" fieldPosition="0">
        <references count="1">
          <reference field="0" count="1" defaultSubtotal="1">
            <x v="56"/>
          </reference>
        </references>
      </pivotArea>
    </format>
    <format dxfId="826">
      <pivotArea dataOnly="0" labelOnly="1" fieldPosition="0">
        <references count="1">
          <reference field="0" count="1">
            <x v="57"/>
          </reference>
        </references>
      </pivotArea>
    </format>
    <format dxfId="825">
      <pivotArea dataOnly="0" labelOnly="1" offset="A256" fieldPosition="0">
        <references count="1">
          <reference field="0" count="1" defaultSubtotal="1">
            <x v="57"/>
          </reference>
        </references>
      </pivotArea>
    </format>
    <format dxfId="824">
      <pivotArea dataOnly="0" labelOnly="1" fieldPosition="0">
        <references count="1">
          <reference field="0" count="1">
            <x v="58"/>
          </reference>
        </references>
      </pivotArea>
    </format>
    <format dxfId="823">
      <pivotArea dataOnly="0" labelOnly="1" offset="A256" fieldPosition="0">
        <references count="1">
          <reference field="0" count="1" defaultSubtotal="1">
            <x v="58"/>
          </reference>
        </references>
      </pivotArea>
    </format>
    <format dxfId="822">
      <pivotArea dataOnly="0" labelOnly="1" fieldPosition="0">
        <references count="1">
          <reference field="0" count="1">
            <x v="59"/>
          </reference>
        </references>
      </pivotArea>
    </format>
    <format dxfId="821">
      <pivotArea dataOnly="0" labelOnly="1" offset="A256" fieldPosition="0">
        <references count="1">
          <reference field="0" count="1" defaultSubtotal="1">
            <x v="59"/>
          </reference>
        </references>
      </pivotArea>
    </format>
    <format dxfId="820">
      <pivotArea dataOnly="0" labelOnly="1" fieldPosition="0">
        <references count="1">
          <reference field="0" count="1">
            <x v="60"/>
          </reference>
        </references>
      </pivotArea>
    </format>
    <format dxfId="819">
      <pivotArea dataOnly="0" labelOnly="1" offset="A256" fieldPosition="0">
        <references count="1">
          <reference field="0" count="1" defaultSubtotal="1">
            <x v="60"/>
          </reference>
        </references>
      </pivotArea>
    </format>
    <format dxfId="818">
      <pivotArea dataOnly="0" labelOnly="1" fieldPosition="0">
        <references count="1">
          <reference field="0" count="1">
            <x v="61"/>
          </reference>
        </references>
      </pivotArea>
    </format>
    <format dxfId="817">
      <pivotArea dataOnly="0" labelOnly="1" offset="A256" fieldPosition="0">
        <references count="1">
          <reference field="0" count="1" defaultSubtotal="1">
            <x v="61"/>
          </reference>
        </references>
      </pivotArea>
    </format>
    <format dxfId="816">
      <pivotArea dataOnly="0" labelOnly="1" fieldPosition="0">
        <references count="1">
          <reference field="0" count="1">
            <x v="62"/>
          </reference>
        </references>
      </pivotArea>
    </format>
    <format dxfId="815">
      <pivotArea dataOnly="0" labelOnly="1" offset="A256" fieldPosition="0">
        <references count="1">
          <reference field="0" count="1" defaultSubtotal="1">
            <x v="62"/>
          </reference>
        </references>
      </pivotArea>
    </format>
    <format dxfId="814">
      <pivotArea dataOnly="0" labelOnly="1" fieldPosition="0">
        <references count="1">
          <reference field="0" count="1">
            <x v="63"/>
          </reference>
        </references>
      </pivotArea>
    </format>
    <format dxfId="813">
      <pivotArea dataOnly="0" labelOnly="1" offset="A256" fieldPosition="0">
        <references count="1">
          <reference field="0" count="1" defaultSubtotal="1">
            <x v="63"/>
          </reference>
        </references>
      </pivotArea>
    </format>
    <format dxfId="812">
      <pivotArea dataOnly="0" labelOnly="1" fieldPosition="0">
        <references count="1">
          <reference field="0" count="1">
            <x v="64"/>
          </reference>
        </references>
      </pivotArea>
    </format>
    <format dxfId="811">
      <pivotArea dataOnly="0" labelOnly="1" offset="A256" fieldPosition="0">
        <references count="1">
          <reference field="0" count="1" defaultSubtotal="1">
            <x v="64"/>
          </reference>
        </references>
      </pivotArea>
    </format>
    <format dxfId="810">
      <pivotArea dataOnly="0" labelOnly="1" fieldPosition="0">
        <references count="1">
          <reference field="0" count="1">
            <x v="65"/>
          </reference>
        </references>
      </pivotArea>
    </format>
    <format dxfId="809">
      <pivotArea dataOnly="0" labelOnly="1" offset="A256" fieldPosition="0">
        <references count="1">
          <reference field="0" count="1" defaultSubtotal="1">
            <x v="65"/>
          </reference>
        </references>
      </pivotArea>
    </format>
    <format dxfId="808">
      <pivotArea dataOnly="0" labelOnly="1" fieldPosition="0">
        <references count="1">
          <reference field="0" count="1">
            <x v="66"/>
          </reference>
        </references>
      </pivotArea>
    </format>
    <format dxfId="807">
      <pivotArea dataOnly="0" labelOnly="1" offset="A256" fieldPosition="0">
        <references count="1">
          <reference field="0" count="1" defaultSubtotal="1">
            <x v="66"/>
          </reference>
        </references>
      </pivotArea>
    </format>
    <format dxfId="806">
      <pivotArea dataOnly="0" labelOnly="1" fieldPosition="0">
        <references count="1">
          <reference field="0" count="1">
            <x v="67"/>
          </reference>
        </references>
      </pivotArea>
    </format>
    <format dxfId="805">
      <pivotArea dataOnly="0" labelOnly="1" offset="A256" fieldPosition="0">
        <references count="1">
          <reference field="0" count="1" defaultSubtotal="1">
            <x v="67"/>
          </reference>
        </references>
      </pivotArea>
    </format>
    <format dxfId="804">
      <pivotArea dataOnly="0" labelOnly="1" fieldPosition="0">
        <references count="1">
          <reference field="0" count="1">
            <x v="68"/>
          </reference>
        </references>
      </pivotArea>
    </format>
    <format dxfId="803">
      <pivotArea dataOnly="0" labelOnly="1" offset="A256" fieldPosition="0">
        <references count="1">
          <reference field="0" count="1" defaultSubtotal="1">
            <x v="68"/>
          </reference>
        </references>
      </pivotArea>
    </format>
    <format dxfId="802">
      <pivotArea dataOnly="0" labelOnly="1" fieldPosition="0">
        <references count="1">
          <reference field="0" count="1">
            <x v="69"/>
          </reference>
        </references>
      </pivotArea>
    </format>
    <format dxfId="801">
      <pivotArea dataOnly="0" labelOnly="1" offset="A256" fieldPosition="0">
        <references count="1">
          <reference field="0" count="1" defaultSubtotal="1">
            <x v="69"/>
          </reference>
        </references>
      </pivotArea>
    </format>
    <format dxfId="800">
      <pivotArea dataOnly="0" labelOnly="1" fieldPosition="0">
        <references count="1">
          <reference field="0" count="1">
            <x v="70"/>
          </reference>
        </references>
      </pivotArea>
    </format>
    <format dxfId="799">
      <pivotArea dataOnly="0" labelOnly="1" offset="A256" fieldPosition="0">
        <references count="1">
          <reference field="0" count="1" defaultSubtotal="1">
            <x v="70"/>
          </reference>
        </references>
      </pivotArea>
    </format>
    <format dxfId="798">
      <pivotArea dataOnly="0" labelOnly="1" fieldPosition="0">
        <references count="1">
          <reference field="0" count="1">
            <x v="71"/>
          </reference>
        </references>
      </pivotArea>
    </format>
    <format dxfId="797">
      <pivotArea dataOnly="0" labelOnly="1" offset="A256" fieldPosition="0">
        <references count="1">
          <reference field="0" count="1" defaultSubtotal="1">
            <x v="71"/>
          </reference>
        </references>
      </pivotArea>
    </format>
    <format dxfId="796">
      <pivotArea dataOnly="0" labelOnly="1" fieldPosition="0">
        <references count="1">
          <reference field="0" count="1">
            <x v="72"/>
          </reference>
        </references>
      </pivotArea>
    </format>
    <format dxfId="795">
      <pivotArea dataOnly="0" labelOnly="1" offset="A256" fieldPosition="0">
        <references count="1">
          <reference field="0" count="1" defaultSubtotal="1">
            <x v="72"/>
          </reference>
        </references>
      </pivotArea>
    </format>
    <format dxfId="794">
      <pivotArea dataOnly="0" labelOnly="1" fieldPosition="0">
        <references count="1">
          <reference field="0" count="1">
            <x v="73"/>
          </reference>
        </references>
      </pivotArea>
    </format>
    <format dxfId="793">
      <pivotArea dataOnly="0" labelOnly="1" offset="A256" fieldPosition="0">
        <references count="1">
          <reference field="0" count="1" defaultSubtotal="1">
            <x v="73"/>
          </reference>
        </references>
      </pivotArea>
    </format>
    <format dxfId="792">
      <pivotArea dataOnly="0" labelOnly="1" fieldPosition="0">
        <references count="1">
          <reference field="0" count="1">
            <x v="74"/>
          </reference>
        </references>
      </pivotArea>
    </format>
    <format dxfId="791">
      <pivotArea dataOnly="0" labelOnly="1" offset="A256" fieldPosition="0">
        <references count="1">
          <reference field="0" count="1" defaultSubtotal="1">
            <x v="74"/>
          </reference>
        </references>
      </pivotArea>
    </format>
    <format dxfId="790">
      <pivotArea dataOnly="0" labelOnly="1" fieldPosition="0">
        <references count="1">
          <reference field="0" count="1">
            <x v="75"/>
          </reference>
        </references>
      </pivotArea>
    </format>
    <format dxfId="789">
      <pivotArea dataOnly="0" labelOnly="1" offset="A256" fieldPosition="0">
        <references count="1">
          <reference field="0" count="1" defaultSubtotal="1">
            <x v="75"/>
          </reference>
        </references>
      </pivotArea>
    </format>
    <format dxfId="788">
      <pivotArea dataOnly="0" labelOnly="1" fieldPosition="0">
        <references count="1">
          <reference field="0" count="1">
            <x v="76"/>
          </reference>
        </references>
      </pivotArea>
    </format>
    <format dxfId="787">
      <pivotArea dataOnly="0" labelOnly="1" offset="A256" fieldPosition="0">
        <references count="1">
          <reference field="0" count="1" defaultSubtotal="1">
            <x v="76"/>
          </reference>
        </references>
      </pivotArea>
    </format>
    <format dxfId="786">
      <pivotArea dataOnly="0" labelOnly="1" fieldPosition="0">
        <references count="1">
          <reference field="0" count="1">
            <x v="77"/>
          </reference>
        </references>
      </pivotArea>
    </format>
    <format dxfId="785">
      <pivotArea dataOnly="0" labelOnly="1" offset="A256" fieldPosition="0">
        <references count="1">
          <reference field="0" count="1" defaultSubtotal="1">
            <x v="77"/>
          </reference>
        </references>
      </pivotArea>
    </format>
    <format dxfId="784">
      <pivotArea dataOnly="0" labelOnly="1" fieldPosition="0">
        <references count="1">
          <reference field="0" count="1">
            <x v="78"/>
          </reference>
        </references>
      </pivotArea>
    </format>
    <format dxfId="783">
      <pivotArea dataOnly="0" labelOnly="1" offset="A256" fieldPosition="0">
        <references count="1">
          <reference field="0" count="1" defaultSubtotal="1">
            <x v="78"/>
          </reference>
        </references>
      </pivotArea>
    </format>
    <format dxfId="782">
      <pivotArea dataOnly="0" labelOnly="1" fieldPosition="0">
        <references count="1">
          <reference field="0" count="1">
            <x v="79"/>
          </reference>
        </references>
      </pivotArea>
    </format>
    <format dxfId="781">
      <pivotArea dataOnly="0" labelOnly="1" offset="A256" fieldPosition="0">
        <references count="1">
          <reference field="0" count="1" defaultSubtotal="1">
            <x v="79"/>
          </reference>
        </references>
      </pivotArea>
    </format>
    <format dxfId="780">
      <pivotArea dataOnly="0" labelOnly="1" fieldPosition="0">
        <references count="1">
          <reference field="0" count="1">
            <x v="80"/>
          </reference>
        </references>
      </pivotArea>
    </format>
    <format dxfId="779">
      <pivotArea dataOnly="0" labelOnly="1" offset="A256" fieldPosition="0">
        <references count="1">
          <reference field="0" count="1" defaultSubtotal="1">
            <x v="80"/>
          </reference>
        </references>
      </pivotArea>
    </format>
    <format dxfId="778">
      <pivotArea dataOnly="0" labelOnly="1" fieldPosition="0">
        <references count="1">
          <reference field="0" count="1">
            <x v="81"/>
          </reference>
        </references>
      </pivotArea>
    </format>
    <format dxfId="777">
      <pivotArea dataOnly="0" labelOnly="1" offset="A256" fieldPosition="0">
        <references count="1">
          <reference field="0" count="1" defaultSubtotal="1">
            <x v="81"/>
          </reference>
        </references>
      </pivotArea>
    </format>
    <format dxfId="776">
      <pivotArea dataOnly="0" labelOnly="1" fieldPosition="0">
        <references count="1">
          <reference field="0" count="1">
            <x v="82"/>
          </reference>
        </references>
      </pivotArea>
    </format>
    <format dxfId="775">
      <pivotArea dataOnly="0" labelOnly="1" offset="A256" fieldPosition="0">
        <references count="1">
          <reference field="0" count="1" defaultSubtotal="1">
            <x v="82"/>
          </reference>
        </references>
      </pivotArea>
    </format>
    <format dxfId="774">
      <pivotArea dataOnly="0" labelOnly="1" fieldPosition="0">
        <references count="1">
          <reference field="0" count="1">
            <x v="83"/>
          </reference>
        </references>
      </pivotArea>
    </format>
    <format dxfId="773">
      <pivotArea dataOnly="0" labelOnly="1" offset="A256" fieldPosition="0">
        <references count="1">
          <reference field="0" count="1" defaultSubtotal="1">
            <x v="83"/>
          </reference>
        </references>
      </pivotArea>
    </format>
    <format dxfId="772">
      <pivotArea dataOnly="0" labelOnly="1" fieldPosition="0">
        <references count="1">
          <reference field="0" count="1">
            <x v="84"/>
          </reference>
        </references>
      </pivotArea>
    </format>
    <format dxfId="771">
      <pivotArea dataOnly="0" labelOnly="1" offset="A256" fieldPosition="0">
        <references count="1">
          <reference field="0" count="1" defaultSubtotal="1">
            <x v="84"/>
          </reference>
        </references>
      </pivotArea>
    </format>
    <format dxfId="770">
      <pivotArea dataOnly="0" labelOnly="1" fieldPosition="0">
        <references count="1">
          <reference field="0" count="1">
            <x v="85"/>
          </reference>
        </references>
      </pivotArea>
    </format>
    <format dxfId="769">
      <pivotArea dataOnly="0" labelOnly="1" offset="A256" fieldPosition="0">
        <references count="1">
          <reference field="0" count="1" defaultSubtotal="1">
            <x v="85"/>
          </reference>
        </references>
      </pivotArea>
    </format>
    <format dxfId="768">
      <pivotArea dataOnly="0" labelOnly="1" fieldPosition="0">
        <references count="1">
          <reference field="0" count="1">
            <x v="86"/>
          </reference>
        </references>
      </pivotArea>
    </format>
    <format dxfId="767">
      <pivotArea dataOnly="0" labelOnly="1" offset="A256" fieldPosition="0">
        <references count="1">
          <reference field="0" count="1" defaultSubtotal="1">
            <x v="86"/>
          </reference>
        </references>
      </pivotArea>
    </format>
    <format dxfId="766">
      <pivotArea dataOnly="0" labelOnly="1" fieldPosition="0">
        <references count="1">
          <reference field="0" count="1">
            <x v="87"/>
          </reference>
        </references>
      </pivotArea>
    </format>
    <format dxfId="765">
      <pivotArea dataOnly="0" labelOnly="1" offset="A256" fieldPosition="0">
        <references count="1">
          <reference field="0" count="1" defaultSubtotal="1">
            <x v="87"/>
          </reference>
        </references>
      </pivotArea>
    </format>
    <format dxfId="764">
      <pivotArea dataOnly="0" labelOnly="1" fieldPosition="0">
        <references count="1">
          <reference field="0" count="1">
            <x v="88"/>
          </reference>
        </references>
      </pivotArea>
    </format>
    <format dxfId="763">
      <pivotArea dataOnly="0" labelOnly="1" offset="A256" fieldPosition="0">
        <references count="1">
          <reference field="0" count="1" defaultSubtotal="1">
            <x v="88"/>
          </reference>
        </references>
      </pivotArea>
    </format>
    <format dxfId="762">
      <pivotArea dataOnly="0" labelOnly="1" fieldPosition="0">
        <references count="1">
          <reference field="0" count="1">
            <x v="89"/>
          </reference>
        </references>
      </pivotArea>
    </format>
    <format dxfId="761">
      <pivotArea dataOnly="0" labelOnly="1" offset="A256" fieldPosition="0">
        <references count="1">
          <reference field="0" count="1" defaultSubtotal="1">
            <x v="89"/>
          </reference>
        </references>
      </pivotArea>
    </format>
    <format dxfId="760">
      <pivotArea dataOnly="0" labelOnly="1" fieldPosition="0">
        <references count="1">
          <reference field="0" count="1">
            <x v="90"/>
          </reference>
        </references>
      </pivotArea>
    </format>
    <format dxfId="759">
      <pivotArea dataOnly="0" labelOnly="1" offset="A256" fieldPosition="0">
        <references count="1">
          <reference field="0" count="1" defaultSubtotal="1">
            <x v="90"/>
          </reference>
        </references>
      </pivotArea>
    </format>
    <format dxfId="758">
      <pivotArea dataOnly="0" labelOnly="1" fieldPosition="0">
        <references count="1">
          <reference field="0" count="1">
            <x v="91"/>
          </reference>
        </references>
      </pivotArea>
    </format>
    <format dxfId="757">
      <pivotArea dataOnly="0" labelOnly="1" offset="A256" fieldPosition="0">
        <references count="1">
          <reference field="0" count="1" defaultSubtotal="1">
            <x v="91"/>
          </reference>
        </references>
      </pivotArea>
    </format>
    <format dxfId="756">
      <pivotArea dataOnly="0" labelOnly="1" fieldPosition="0">
        <references count="1">
          <reference field="0" count="1">
            <x v="92"/>
          </reference>
        </references>
      </pivotArea>
    </format>
    <format dxfId="755">
      <pivotArea dataOnly="0" labelOnly="1" offset="A256" fieldPosition="0">
        <references count="1">
          <reference field="0" count="1" defaultSubtotal="1">
            <x v="92"/>
          </reference>
        </references>
      </pivotArea>
    </format>
    <format dxfId="754">
      <pivotArea dataOnly="0" labelOnly="1" fieldPosition="0">
        <references count="1">
          <reference field="0" count="1">
            <x v="93"/>
          </reference>
        </references>
      </pivotArea>
    </format>
    <format dxfId="753">
      <pivotArea dataOnly="0" labelOnly="1" offset="A256" fieldPosition="0">
        <references count="1">
          <reference field="0" count="1" defaultSubtotal="1">
            <x v="93"/>
          </reference>
        </references>
      </pivotArea>
    </format>
    <format dxfId="752">
      <pivotArea dataOnly="0" labelOnly="1" fieldPosition="0">
        <references count="1">
          <reference field="0" count="1">
            <x v="94"/>
          </reference>
        </references>
      </pivotArea>
    </format>
    <format dxfId="751">
      <pivotArea dataOnly="0" labelOnly="1" offset="A256" fieldPosition="0">
        <references count="1">
          <reference field="0" count="1" defaultSubtotal="1">
            <x v="94"/>
          </reference>
        </references>
      </pivotArea>
    </format>
    <format dxfId="750">
      <pivotArea dataOnly="0" labelOnly="1" fieldPosition="0">
        <references count="1">
          <reference field="0" count="1">
            <x v="95"/>
          </reference>
        </references>
      </pivotArea>
    </format>
    <format dxfId="749">
      <pivotArea dataOnly="0" labelOnly="1" offset="A256" fieldPosition="0">
        <references count="1">
          <reference field="0" count="1" defaultSubtotal="1">
            <x v="95"/>
          </reference>
        </references>
      </pivotArea>
    </format>
    <format dxfId="748">
      <pivotArea dataOnly="0" labelOnly="1" fieldPosition="0">
        <references count="1">
          <reference field="0" count="1">
            <x v="96"/>
          </reference>
        </references>
      </pivotArea>
    </format>
    <format dxfId="747">
      <pivotArea dataOnly="0" labelOnly="1" offset="A256" fieldPosition="0">
        <references count="1">
          <reference field="0" count="1" defaultSubtotal="1">
            <x v="96"/>
          </reference>
        </references>
      </pivotArea>
    </format>
    <format dxfId="746">
      <pivotArea dataOnly="0" labelOnly="1" fieldPosition="0">
        <references count="1">
          <reference field="0" count="1">
            <x v="97"/>
          </reference>
        </references>
      </pivotArea>
    </format>
    <format dxfId="745">
      <pivotArea dataOnly="0" labelOnly="1" offset="A256" fieldPosition="0">
        <references count="1">
          <reference field="0" count="1" defaultSubtotal="1">
            <x v="97"/>
          </reference>
        </references>
      </pivotArea>
    </format>
    <format dxfId="744">
      <pivotArea dataOnly="0" labelOnly="1" fieldPosition="0">
        <references count="1">
          <reference field="0" count="1">
            <x v="98"/>
          </reference>
        </references>
      </pivotArea>
    </format>
    <format dxfId="743">
      <pivotArea dataOnly="0" labelOnly="1" offset="A256" fieldPosition="0">
        <references count="1">
          <reference field="0" count="1" defaultSubtotal="1">
            <x v="98"/>
          </reference>
        </references>
      </pivotArea>
    </format>
    <format dxfId="742">
      <pivotArea dataOnly="0" labelOnly="1" fieldPosition="0">
        <references count="1">
          <reference field="0" count="1">
            <x v="99"/>
          </reference>
        </references>
      </pivotArea>
    </format>
    <format dxfId="741">
      <pivotArea dataOnly="0" labelOnly="1" offset="A256" fieldPosition="0">
        <references count="1">
          <reference field="0" count="1" defaultSubtotal="1">
            <x v="99"/>
          </reference>
        </references>
      </pivotArea>
    </format>
    <format dxfId="740">
      <pivotArea dataOnly="0" labelOnly="1" fieldPosition="0">
        <references count="1">
          <reference field="0" count="1">
            <x v="100"/>
          </reference>
        </references>
      </pivotArea>
    </format>
    <format dxfId="739">
      <pivotArea dataOnly="0" labelOnly="1" offset="A256" fieldPosition="0">
        <references count="1">
          <reference field="0" count="1" defaultSubtotal="1">
            <x v="100"/>
          </reference>
        </references>
      </pivotArea>
    </format>
    <format dxfId="738">
      <pivotArea dataOnly="0" labelOnly="1" fieldPosition="0">
        <references count="1">
          <reference field="0" count="1">
            <x v="101"/>
          </reference>
        </references>
      </pivotArea>
    </format>
    <format dxfId="737">
      <pivotArea dataOnly="0" labelOnly="1" offset="A256" fieldPosition="0">
        <references count="1">
          <reference field="0" count="1" defaultSubtotal="1">
            <x v="101"/>
          </reference>
        </references>
      </pivotArea>
    </format>
    <format dxfId="736">
      <pivotArea dataOnly="0" labelOnly="1" fieldPosition="0">
        <references count="1">
          <reference field="0" count="1">
            <x v="102"/>
          </reference>
        </references>
      </pivotArea>
    </format>
    <format dxfId="735">
      <pivotArea dataOnly="0" labelOnly="1" offset="A256" fieldPosition="0">
        <references count="1">
          <reference field="0" count="1" defaultSubtotal="1">
            <x v="102"/>
          </reference>
        </references>
      </pivotArea>
    </format>
    <format dxfId="734">
      <pivotArea dataOnly="0" labelOnly="1" fieldPosition="0">
        <references count="1">
          <reference field="0" count="1">
            <x v="103"/>
          </reference>
        </references>
      </pivotArea>
    </format>
    <format dxfId="733">
      <pivotArea dataOnly="0" labelOnly="1" offset="A256" fieldPosition="0">
        <references count="1">
          <reference field="0" count="1" defaultSubtotal="1">
            <x v="103"/>
          </reference>
        </references>
      </pivotArea>
    </format>
    <format dxfId="732">
      <pivotArea dataOnly="0" labelOnly="1" fieldPosition="0">
        <references count="1">
          <reference field="0" count="1">
            <x v="104"/>
          </reference>
        </references>
      </pivotArea>
    </format>
    <format dxfId="731">
      <pivotArea dataOnly="0" labelOnly="1" offset="A256" fieldPosition="0">
        <references count="1">
          <reference field="0" count="1" defaultSubtotal="1">
            <x v="104"/>
          </reference>
        </references>
      </pivotArea>
    </format>
    <format dxfId="730">
      <pivotArea dataOnly="0" labelOnly="1" fieldPosition="0">
        <references count="1">
          <reference field="0" count="1">
            <x v="105"/>
          </reference>
        </references>
      </pivotArea>
    </format>
    <format dxfId="729">
      <pivotArea dataOnly="0" labelOnly="1" offset="A256" fieldPosition="0">
        <references count="1">
          <reference field="0" count="1" defaultSubtotal="1">
            <x v="105"/>
          </reference>
        </references>
      </pivotArea>
    </format>
    <format dxfId="728">
      <pivotArea dataOnly="0" labelOnly="1" fieldPosition="0">
        <references count="1">
          <reference field="0" count="1">
            <x v="106"/>
          </reference>
        </references>
      </pivotArea>
    </format>
    <format dxfId="727">
      <pivotArea dataOnly="0" labelOnly="1" offset="A256" fieldPosition="0">
        <references count="1">
          <reference field="0" count="1" defaultSubtotal="1">
            <x v="106"/>
          </reference>
        </references>
      </pivotArea>
    </format>
    <format dxfId="726">
      <pivotArea dataOnly="0" labelOnly="1" fieldPosition="0">
        <references count="1">
          <reference field="0" count="1">
            <x v="107"/>
          </reference>
        </references>
      </pivotArea>
    </format>
    <format dxfId="725">
      <pivotArea dataOnly="0" labelOnly="1" offset="A256" fieldPosition="0">
        <references count="1">
          <reference field="0" count="1" defaultSubtotal="1">
            <x v="107"/>
          </reference>
        </references>
      </pivotArea>
    </format>
    <format dxfId="724">
      <pivotArea dataOnly="0" labelOnly="1" fieldPosition="0">
        <references count="1">
          <reference field="0" count="1">
            <x v="108"/>
          </reference>
        </references>
      </pivotArea>
    </format>
    <format dxfId="723">
      <pivotArea dataOnly="0" labelOnly="1" offset="A256" fieldPosition="0">
        <references count="1">
          <reference field="0" count="1" defaultSubtotal="1">
            <x v="108"/>
          </reference>
        </references>
      </pivotArea>
    </format>
    <format dxfId="722">
      <pivotArea dataOnly="0" labelOnly="1" fieldPosition="0">
        <references count="1">
          <reference field="0" count="1">
            <x v="109"/>
          </reference>
        </references>
      </pivotArea>
    </format>
    <format dxfId="721">
      <pivotArea dataOnly="0" labelOnly="1" offset="A256" fieldPosition="0">
        <references count="1">
          <reference field="0" count="1" defaultSubtotal="1">
            <x v="109"/>
          </reference>
        </references>
      </pivotArea>
    </format>
    <format dxfId="720">
      <pivotArea dataOnly="0" labelOnly="1" fieldPosition="0">
        <references count="1">
          <reference field="0" count="1">
            <x v="110"/>
          </reference>
        </references>
      </pivotArea>
    </format>
    <format dxfId="719">
      <pivotArea dataOnly="0" labelOnly="1" offset="A256" fieldPosition="0">
        <references count="1">
          <reference field="0" count="1" defaultSubtotal="1">
            <x v="110"/>
          </reference>
        </references>
      </pivotArea>
    </format>
    <format dxfId="718">
      <pivotArea dataOnly="0" labelOnly="1" fieldPosition="0">
        <references count="1">
          <reference field="0" count="1">
            <x v="111"/>
          </reference>
        </references>
      </pivotArea>
    </format>
    <format dxfId="717">
      <pivotArea dataOnly="0" labelOnly="1" offset="A256" fieldPosition="0">
        <references count="1">
          <reference field="0" count="1" defaultSubtotal="1">
            <x v="111"/>
          </reference>
        </references>
      </pivotArea>
    </format>
    <format dxfId="716">
      <pivotArea dataOnly="0" labelOnly="1" fieldPosition="0">
        <references count="1">
          <reference field="0" count="1">
            <x v="112"/>
          </reference>
        </references>
      </pivotArea>
    </format>
    <format dxfId="715">
      <pivotArea dataOnly="0" labelOnly="1" offset="A256" fieldPosition="0">
        <references count="1">
          <reference field="0" count="1" defaultSubtotal="1">
            <x v="112"/>
          </reference>
        </references>
      </pivotArea>
    </format>
    <format dxfId="714">
      <pivotArea dataOnly="0" labelOnly="1" fieldPosition="0">
        <references count="1">
          <reference field="0" count="1">
            <x v="113"/>
          </reference>
        </references>
      </pivotArea>
    </format>
    <format dxfId="713">
      <pivotArea dataOnly="0" labelOnly="1" offset="A256" fieldPosition="0">
        <references count="1">
          <reference field="0" count="1" defaultSubtotal="1">
            <x v="113"/>
          </reference>
        </references>
      </pivotArea>
    </format>
    <format dxfId="712">
      <pivotArea dataOnly="0" labelOnly="1" fieldPosition="0">
        <references count="1">
          <reference field="0" count="1">
            <x v="114"/>
          </reference>
        </references>
      </pivotArea>
    </format>
    <format dxfId="711">
      <pivotArea dataOnly="0" labelOnly="1" offset="A256" fieldPosition="0">
        <references count="1">
          <reference field="0" count="1" defaultSubtotal="1">
            <x v="114"/>
          </reference>
        </references>
      </pivotArea>
    </format>
    <format dxfId="710">
      <pivotArea dataOnly="0" labelOnly="1" fieldPosition="0">
        <references count="1">
          <reference field="0" count="1">
            <x v="115"/>
          </reference>
        </references>
      </pivotArea>
    </format>
    <format dxfId="709">
      <pivotArea dataOnly="0" labelOnly="1" offset="A256" fieldPosition="0">
        <references count="1">
          <reference field="0" count="1" defaultSubtotal="1">
            <x v="115"/>
          </reference>
        </references>
      </pivotArea>
    </format>
    <format dxfId="708">
      <pivotArea dataOnly="0" labelOnly="1" fieldPosition="0">
        <references count="1">
          <reference field="0" count="1">
            <x v="116"/>
          </reference>
        </references>
      </pivotArea>
    </format>
    <format dxfId="707">
      <pivotArea dataOnly="0" labelOnly="1" offset="A256" fieldPosition="0">
        <references count="1">
          <reference field="0" count="1" defaultSubtotal="1">
            <x v="116"/>
          </reference>
        </references>
      </pivotArea>
    </format>
    <format dxfId="706">
      <pivotArea dataOnly="0" labelOnly="1" fieldPosition="0">
        <references count="1">
          <reference field="0" count="1">
            <x v="117"/>
          </reference>
        </references>
      </pivotArea>
    </format>
    <format dxfId="705">
      <pivotArea dataOnly="0" labelOnly="1" offset="A256" fieldPosition="0">
        <references count="1">
          <reference field="0" count="1" defaultSubtotal="1">
            <x v="117"/>
          </reference>
        </references>
      </pivotArea>
    </format>
    <format dxfId="704">
      <pivotArea dataOnly="0" labelOnly="1" fieldPosition="0">
        <references count="1">
          <reference field="0" count="1">
            <x v="118"/>
          </reference>
        </references>
      </pivotArea>
    </format>
    <format dxfId="703">
      <pivotArea dataOnly="0" labelOnly="1" offset="A256" fieldPosition="0">
        <references count="1">
          <reference field="0" count="1" defaultSubtotal="1">
            <x v="118"/>
          </reference>
        </references>
      </pivotArea>
    </format>
    <format dxfId="702">
      <pivotArea dataOnly="0" labelOnly="1" fieldPosition="0">
        <references count="1">
          <reference field="0" count="1">
            <x v="119"/>
          </reference>
        </references>
      </pivotArea>
    </format>
    <format dxfId="701">
      <pivotArea dataOnly="0" labelOnly="1" offset="A256" fieldPosition="0">
        <references count="1">
          <reference field="0" count="1" defaultSubtotal="1">
            <x v="119"/>
          </reference>
        </references>
      </pivotArea>
    </format>
    <format dxfId="700">
      <pivotArea dataOnly="0" labelOnly="1" fieldPosition="0">
        <references count="1">
          <reference field="0" count="1">
            <x v="120"/>
          </reference>
        </references>
      </pivotArea>
    </format>
    <format dxfId="699">
      <pivotArea dataOnly="0" labelOnly="1" offset="A256" fieldPosition="0">
        <references count="1">
          <reference field="0" count="1" defaultSubtotal="1">
            <x v="120"/>
          </reference>
        </references>
      </pivotArea>
    </format>
    <format dxfId="698">
      <pivotArea dataOnly="0" labelOnly="1" fieldPosition="0">
        <references count="1">
          <reference field="0" count="1">
            <x v="121"/>
          </reference>
        </references>
      </pivotArea>
    </format>
    <format dxfId="697">
      <pivotArea dataOnly="0" labelOnly="1" offset="A256" fieldPosition="0">
        <references count="1">
          <reference field="0" count="1" defaultSubtotal="1">
            <x v="121"/>
          </reference>
        </references>
      </pivotArea>
    </format>
    <format dxfId="696">
      <pivotArea dataOnly="0" labelOnly="1" fieldPosition="0">
        <references count="1">
          <reference field="0" count="1">
            <x v="122"/>
          </reference>
        </references>
      </pivotArea>
    </format>
    <format dxfId="695">
      <pivotArea dataOnly="0" labelOnly="1" offset="A256" fieldPosition="0">
        <references count="1">
          <reference field="0" count="1" defaultSubtotal="1">
            <x v="122"/>
          </reference>
        </references>
      </pivotArea>
    </format>
    <format dxfId="694">
      <pivotArea dataOnly="0" labelOnly="1" fieldPosition="0">
        <references count="1">
          <reference field="0" count="1">
            <x v="123"/>
          </reference>
        </references>
      </pivotArea>
    </format>
    <format dxfId="693">
      <pivotArea dataOnly="0" labelOnly="1" offset="A256" fieldPosition="0">
        <references count="1">
          <reference field="0" count="1" defaultSubtotal="1">
            <x v="123"/>
          </reference>
        </references>
      </pivotArea>
    </format>
    <format dxfId="692">
      <pivotArea dataOnly="0" labelOnly="1" fieldPosition="0">
        <references count="1">
          <reference field="0" count="1">
            <x v="124"/>
          </reference>
        </references>
      </pivotArea>
    </format>
    <format dxfId="691">
      <pivotArea dataOnly="0" labelOnly="1" offset="A256" fieldPosition="0">
        <references count="1">
          <reference field="0" count="1" defaultSubtotal="1">
            <x v="124"/>
          </reference>
        </references>
      </pivotArea>
    </format>
    <format dxfId="690">
      <pivotArea dataOnly="0" labelOnly="1" fieldPosition="0">
        <references count="1">
          <reference field="0" count="1">
            <x v="125"/>
          </reference>
        </references>
      </pivotArea>
    </format>
    <format dxfId="689">
      <pivotArea dataOnly="0" labelOnly="1" offset="A256" fieldPosition="0">
        <references count="1">
          <reference field="0" count="1" defaultSubtotal="1">
            <x v="125"/>
          </reference>
        </references>
      </pivotArea>
    </format>
    <format dxfId="688">
      <pivotArea dataOnly="0" labelOnly="1" fieldPosition="0">
        <references count="1">
          <reference field="0" count="1">
            <x v="126"/>
          </reference>
        </references>
      </pivotArea>
    </format>
    <format dxfId="687">
      <pivotArea dataOnly="0" labelOnly="1" offset="A256" fieldPosition="0">
        <references count="1">
          <reference field="0" count="1" defaultSubtotal="1">
            <x v="126"/>
          </reference>
        </references>
      </pivotArea>
    </format>
    <format dxfId="686">
      <pivotArea dataOnly="0" labelOnly="1" fieldPosition="0">
        <references count="1">
          <reference field="0" count="1">
            <x v="127"/>
          </reference>
        </references>
      </pivotArea>
    </format>
    <format dxfId="685">
      <pivotArea dataOnly="0" labelOnly="1" offset="A256" fieldPosition="0">
        <references count="1">
          <reference field="0" count="1" defaultSubtotal="1">
            <x v="127"/>
          </reference>
        </references>
      </pivotArea>
    </format>
    <format dxfId="684">
      <pivotArea dataOnly="0" labelOnly="1" fieldPosition="0">
        <references count="1">
          <reference field="0" count="1">
            <x v="128"/>
          </reference>
        </references>
      </pivotArea>
    </format>
    <format dxfId="683">
      <pivotArea dataOnly="0" labelOnly="1" offset="A256" fieldPosition="0">
        <references count="1">
          <reference field="0" count="1" defaultSubtotal="1">
            <x v="128"/>
          </reference>
        </references>
      </pivotArea>
    </format>
    <format dxfId="682">
      <pivotArea dataOnly="0" labelOnly="1" fieldPosition="0">
        <references count="1">
          <reference field="0" count="1">
            <x v="129"/>
          </reference>
        </references>
      </pivotArea>
    </format>
    <format dxfId="681">
      <pivotArea dataOnly="0" labelOnly="1" offset="A256" fieldPosition="0">
        <references count="1">
          <reference field="0" count="1" defaultSubtotal="1">
            <x v="129"/>
          </reference>
        </references>
      </pivotArea>
    </format>
    <format dxfId="680">
      <pivotArea dataOnly="0" labelOnly="1" fieldPosition="0">
        <references count="1">
          <reference field="0" count="1">
            <x v="130"/>
          </reference>
        </references>
      </pivotArea>
    </format>
    <format dxfId="679">
      <pivotArea dataOnly="0" labelOnly="1" offset="A256" fieldPosition="0">
        <references count="1">
          <reference field="0" count="1" defaultSubtotal="1">
            <x v="130"/>
          </reference>
        </references>
      </pivotArea>
    </format>
    <format dxfId="678">
      <pivotArea dataOnly="0" labelOnly="1" fieldPosition="0">
        <references count="1">
          <reference field="0" count="1">
            <x v="131"/>
          </reference>
        </references>
      </pivotArea>
    </format>
    <format dxfId="677">
      <pivotArea dataOnly="0" labelOnly="1" offset="A256" fieldPosition="0">
        <references count="1">
          <reference field="0" count="1" defaultSubtotal="1">
            <x v="131"/>
          </reference>
        </references>
      </pivotArea>
    </format>
    <format dxfId="676">
      <pivotArea dataOnly="0" labelOnly="1" fieldPosition="0">
        <references count="1">
          <reference field="0" count="1">
            <x v="132"/>
          </reference>
        </references>
      </pivotArea>
    </format>
    <format dxfId="675">
      <pivotArea dataOnly="0" labelOnly="1" offset="A256" fieldPosition="0">
        <references count="1">
          <reference field="0" count="1" defaultSubtotal="1">
            <x v="132"/>
          </reference>
        </references>
      </pivotArea>
    </format>
    <format dxfId="674">
      <pivotArea dataOnly="0" labelOnly="1" fieldPosition="0">
        <references count="1">
          <reference field="0" count="1">
            <x v="133"/>
          </reference>
        </references>
      </pivotArea>
    </format>
    <format dxfId="673">
      <pivotArea dataOnly="0" labelOnly="1" offset="A256" fieldPosition="0">
        <references count="1">
          <reference field="0" count="1" defaultSubtotal="1">
            <x v="133"/>
          </reference>
        </references>
      </pivotArea>
    </format>
    <format dxfId="672">
      <pivotArea dataOnly="0" labelOnly="1" fieldPosition="0">
        <references count="1">
          <reference field="0" count="1">
            <x v="134"/>
          </reference>
        </references>
      </pivotArea>
    </format>
    <format dxfId="671">
      <pivotArea dataOnly="0" labelOnly="1" offset="A256" fieldPosition="0">
        <references count="1">
          <reference field="0" count="1" defaultSubtotal="1">
            <x v="134"/>
          </reference>
        </references>
      </pivotArea>
    </format>
    <format dxfId="670">
      <pivotArea dataOnly="0" labelOnly="1" fieldPosition="0">
        <references count="1">
          <reference field="0" count="1">
            <x v="135"/>
          </reference>
        </references>
      </pivotArea>
    </format>
    <format dxfId="669">
      <pivotArea dataOnly="0" labelOnly="1" offset="A256" fieldPosition="0">
        <references count="1">
          <reference field="0" count="1" defaultSubtotal="1">
            <x v="135"/>
          </reference>
        </references>
      </pivotArea>
    </format>
    <format dxfId="668">
      <pivotArea dataOnly="0" labelOnly="1" fieldPosition="0">
        <references count="1">
          <reference field="0" count="1">
            <x v="136"/>
          </reference>
        </references>
      </pivotArea>
    </format>
    <format dxfId="667">
      <pivotArea dataOnly="0" labelOnly="1" offset="A256" fieldPosition="0">
        <references count="1">
          <reference field="0" count="1" defaultSubtotal="1">
            <x v="136"/>
          </reference>
        </references>
      </pivotArea>
    </format>
    <format dxfId="666">
      <pivotArea dataOnly="0" labelOnly="1" fieldPosition="0">
        <references count="1">
          <reference field="0" count="1">
            <x v="137"/>
          </reference>
        </references>
      </pivotArea>
    </format>
    <format dxfId="665">
      <pivotArea dataOnly="0" labelOnly="1" offset="A256" fieldPosition="0">
        <references count="1">
          <reference field="0" count="1" defaultSubtotal="1">
            <x v="137"/>
          </reference>
        </references>
      </pivotArea>
    </format>
    <format dxfId="664">
      <pivotArea dataOnly="0" labelOnly="1" fieldPosition="0">
        <references count="1">
          <reference field="0" count="1">
            <x v="138"/>
          </reference>
        </references>
      </pivotArea>
    </format>
    <format dxfId="663">
      <pivotArea dataOnly="0" labelOnly="1" offset="A256" fieldPosition="0">
        <references count="1">
          <reference field="0" count="1" defaultSubtotal="1">
            <x v="138"/>
          </reference>
        </references>
      </pivotArea>
    </format>
    <format dxfId="662">
      <pivotArea dataOnly="0" labelOnly="1" fieldPosition="0">
        <references count="1">
          <reference field="0" count="1">
            <x v="139"/>
          </reference>
        </references>
      </pivotArea>
    </format>
    <format dxfId="661">
      <pivotArea dataOnly="0" labelOnly="1" offset="A256" fieldPosition="0">
        <references count="1">
          <reference field="0" count="1" defaultSubtotal="1">
            <x v="139"/>
          </reference>
        </references>
      </pivotArea>
    </format>
    <format dxfId="660">
      <pivotArea dataOnly="0" labelOnly="1" fieldPosition="0">
        <references count="1">
          <reference field="0" count="1">
            <x v="140"/>
          </reference>
        </references>
      </pivotArea>
    </format>
    <format dxfId="659">
      <pivotArea dataOnly="0" labelOnly="1" offset="A256" fieldPosition="0">
        <references count="1">
          <reference field="0" count="1" defaultSubtotal="1">
            <x v="140"/>
          </reference>
        </references>
      </pivotArea>
    </format>
    <format dxfId="658">
      <pivotArea dataOnly="0" labelOnly="1" fieldPosition="0">
        <references count="1">
          <reference field="0" count="1">
            <x v="141"/>
          </reference>
        </references>
      </pivotArea>
    </format>
    <format dxfId="657">
      <pivotArea dataOnly="0" labelOnly="1" offset="A256" fieldPosition="0">
        <references count="1">
          <reference field="0" count="1" defaultSubtotal="1">
            <x v="141"/>
          </reference>
        </references>
      </pivotArea>
    </format>
    <format dxfId="656">
      <pivotArea dataOnly="0" labelOnly="1" fieldPosition="0">
        <references count="1">
          <reference field="0" count="1">
            <x v="142"/>
          </reference>
        </references>
      </pivotArea>
    </format>
    <format dxfId="655">
      <pivotArea dataOnly="0" labelOnly="1" offset="A256" fieldPosition="0">
        <references count="1">
          <reference field="0" count="1" defaultSubtotal="1">
            <x v="142"/>
          </reference>
        </references>
      </pivotArea>
    </format>
    <format dxfId="654">
      <pivotArea dataOnly="0" labelOnly="1" grandRow="1" outline="0" offset="A256" fieldPosition="0"/>
    </format>
    <format dxfId="653">
      <pivotArea dataOnly="0" outline="0" fieldPosition="0">
        <references count="1">
          <reference field="0" count="0" defaultSubtotal="1"/>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field="1" type="button" dataOnly="0" labelOnly="1" outline="0" axis="axisRow" fieldPosition="1"/>
    </format>
    <format dxfId="64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4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4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4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4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4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4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4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4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3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38">
      <pivotArea dataOnly="0" labelOnly="1" fieldPosition="0">
        <references count="1">
          <reference field="0" count="18">
            <x v="125"/>
            <x v="126"/>
            <x v="127"/>
            <x v="128"/>
            <x v="129"/>
            <x v="130"/>
            <x v="131"/>
            <x v="132"/>
            <x v="133"/>
            <x v="134"/>
            <x v="135"/>
            <x v="136"/>
            <x v="137"/>
            <x v="138"/>
            <x v="139"/>
            <x v="140"/>
            <x v="141"/>
            <x v="142"/>
          </reference>
        </references>
      </pivotArea>
    </format>
    <format dxfId="63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36">
      <pivotArea dataOnly="0" labelOnly="1" grandRow="1" outline="0" fieldPosition="0"/>
    </format>
    <format dxfId="635">
      <pivotArea dataOnly="0" labelOnly="1" fieldPosition="0">
        <references count="2">
          <reference field="0" count="1" selected="0">
            <x v="0"/>
          </reference>
          <reference field="1" count="2">
            <x v="0"/>
            <x v="1"/>
          </reference>
        </references>
      </pivotArea>
    </format>
    <format dxfId="634">
      <pivotArea dataOnly="0" labelOnly="1" fieldPosition="0">
        <references count="2">
          <reference field="0" count="1" selected="0">
            <x v="1"/>
          </reference>
          <reference field="1" count="10">
            <x v="2"/>
            <x v="3"/>
            <x v="4"/>
            <x v="5"/>
            <x v="6"/>
            <x v="7"/>
            <x v="10"/>
            <x v="11"/>
            <x v="430"/>
            <x v="431"/>
          </reference>
        </references>
      </pivotArea>
    </format>
    <format dxfId="633">
      <pivotArea dataOnly="0" labelOnly="1" fieldPosition="0">
        <references count="2">
          <reference field="0" count="1" selected="0">
            <x v="2"/>
          </reference>
          <reference field="1" count="6">
            <x v="12"/>
            <x v="13"/>
            <x v="14"/>
            <x v="15"/>
            <x v="16"/>
            <x v="17"/>
          </reference>
        </references>
      </pivotArea>
    </format>
    <format dxfId="63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31">
      <pivotArea dataOnly="0" labelOnly="1" fieldPosition="0">
        <references count="2">
          <reference field="0" count="1" selected="0">
            <x v="4"/>
          </reference>
          <reference field="1" count="6">
            <x v="33"/>
            <x v="34"/>
            <x v="35"/>
            <x v="36"/>
            <x v="37"/>
            <x v="38"/>
          </reference>
        </references>
      </pivotArea>
    </format>
    <format dxfId="630">
      <pivotArea dataOnly="0" labelOnly="1" fieldPosition="0">
        <references count="2">
          <reference field="0" count="1" selected="0">
            <x v="5"/>
          </reference>
          <reference field="1" count="8">
            <x v="39"/>
            <x v="40"/>
            <x v="41"/>
            <x v="42"/>
            <x v="43"/>
            <x v="44"/>
            <x v="45"/>
            <x v="46"/>
          </reference>
        </references>
      </pivotArea>
    </format>
    <format dxfId="629">
      <pivotArea dataOnly="0" labelOnly="1" fieldPosition="0">
        <references count="2">
          <reference field="0" count="1" selected="0">
            <x v="6"/>
          </reference>
          <reference field="1" count="5">
            <x v="47"/>
            <x v="48"/>
            <x v="49"/>
            <x v="50"/>
            <x v="51"/>
          </reference>
        </references>
      </pivotArea>
    </format>
    <format dxfId="628">
      <pivotArea dataOnly="0" labelOnly="1" fieldPosition="0">
        <references count="2">
          <reference field="0" count="1" selected="0">
            <x v="7"/>
          </reference>
          <reference field="1" count="6">
            <x v="52"/>
            <x v="53"/>
            <x v="54"/>
            <x v="55"/>
            <x v="56"/>
            <x v="57"/>
          </reference>
        </references>
      </pivotArea>
    </format>
    <format dxfId="627">
      <pivotArea dataOnly="0" labelOnly="1" fieldPosition="0">
        <references count="2">
          <reference field="0" count="1" selected="0">
            <x v="8"/>
          </reference>
          <reference field="1" count="6">
            <x v="58"/>
            <x v="59"/>
            <x v="60"/>
            <x v="61"/>
            <x v="62"/>
            <x v="63"/>
          </reference>
        </references>
      </pivotArea>
    </format>
    <format dxfId="626">
      <pivotArea dataOnly="0" labelOnly="1" fieldPosition="0">
        <references count="2">
          <reference field="0" count="1" selected="0">
            <x v="9"/>
          </reference>
          <reference field="1" count="5">
            <x v="64"/>
            <x v="65"/>
            <x v="66"/>
            <x v="67"/>
            <x v="68"/>
          </reference>
        </references>
      </pivotArea>
    </format>
    <format dxfId="625">
      <pivotArea dataOnly="0" labelOnly="1" fieldPosition="0">
        <references count="2">
          <reference field="0" count="1" selected="0">
            <x v="10"/>
          </reference>
          <reference field="1" count="3">
            <x v="69"/>
            <x v="70"/>
            <x v="71"/>
          </reference>
        </references>
      </pivotArea>
    </format>
    <format dxfId="624">
      <pivotArea dataOnly="0" labelOnly="1" fieldPosition="0">
        <references count="2">
          <reference field="0" count="1" selected="0">
            <x v="11"/>
          </reference>
          <reference field="1" count="6">
            <x v="72"/>
            <x v="73"/>
            <x v="74"/>
            <x v="75"/>
            <x v="76"/>
            <x v="77"/>
          </reference>
        </references>
      </pivotArea>
    </format>
    <format dxfId="623">
      <pivotArea dataOnly="0" labelOnly="1" fieldPosition="0">
        <references count="2">
          <reference field="0" count="1" selected="0">
            <x v="12"/>
          </reference>
          <reference field="1" count="5">
            <x v="78"/>
            <x v="79"/>
            <x v="80"/>
            <x v="81"/>
            <x v="82"/>
          </reference>
        </references>
      </pivotArea>
    </format>
    <format dxfId="622">
      <pivotArea dataOnly="0" labelOnly="1" fieldPosition="0">
        <references count="2">
          <reference field="0" count="1" selected="0">
            <x v="13"/>
          </reference>
          <reference field="1" count="4">
            <x v="83"/>
            <x v="84"/>
            <x v="85"/>
            <x v="86"/>
          </reference>
        </references>
      </pivotArea>
    </format>
    <format dxfId="62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20">
      <pivotArea dataOnly="0" labelOnly="1" fieldPosition="0">
        <references count="2">
          <reference field="0" count="1" selected="0">
            <x v="15"/>
          </reference>
          <reference field="1" count="3">
            <x v="104"/>
            <x v="105"/>
            <x v="106"/>
          </reference>
        </references>
      </pivotArea>
    </format>
    <format dxfId="619">
      <pivotArea dataOnly="0" labelOnly="1" fieldPosition="0">
        <references count="2">
          <reference field="0" count="1" selected="0">
            <x v="16"/>
          </reference>
          <reference field="1" count="11">
            <x v="8"/>
            <x v="9"/>
            <x v="107"/>
            <x v="108"/>
            <x v="109"/>
            <x v="110"/>
            <x v="111"/>
            <x v="112"/>
            <x v="113"/>
            <x v="114"/>
            <x v="115"/>
          </reference>
        </references>
      </pivotArea>
    </format>
    <format dxfId="618">
      <pivotArea dataOnly="0" labelOnly="1" fieldPosition="0">
        <references count="2">
          <reference field="0" count="1" selected="0">
            <x v="17"/>
          </reference>
          <reference field="1" count="1">
            <x v="116"/>
          </reference>
        </references>
      </pivotArea>
    </format>
    <format dxfId="617">
      <pivotArea dataOnly="0" labelOnly="1" fieldPosition="0">
        <references count="2">
          <reference field="0" count="1" selected="0">
            <x v="18"/>
          </reference>
          <reference field="1" count="3">
            <x v="117"/>
            <x v="118"/>
            <x v="119"/>
          </reference>
        </references>
      </pivotArea>
    </format>
    <format dxfId="616">
      <pivotArea dataOnly="0" labelOnly="1" fieldPosition="0">
        <references count="2">
          <reference field="0" count="1" selected="0">
            <x v="19"/>
          </reference>
          <reference field="1" count="8">
            <x v="120"/>
            <x v="121"/>
            <x v="122"/>
            <x v="123"/>
            <x v="124"/>
            <x v="125"/>
            <x v="126"/>
            <x v="127"/>
          </reference>
        </references>
      </pivotArea>
    </format>
    <format dxfId="615">
      <pivotArea dataOnly="0" labelOnly="1" fieldPosition="0">
        <references count="2">
          <reference field="0" count="1" selected="0">
            <x v="20"/>
          </reference>
          <reference field="1" count="9">
            <x v="128"/>
            <x v="129"/>
            <x v="130"/>
            <x v="131"/>
            <x v="132"/>
            <x v="133"/>
            <x v="134"/>
            <x v="135"/>
            <x v="136"/>
          </reference>
        </references>
      </pivotArea>
    </format>
    <format dxfId="614">
      <pivotArea dataOnly="0" labelOnly="1" fieldPosition="0">
        <references count="2">
          <reference field="0" count="1" selected="0">
            <x v="21"/>
          </reference>
          <reference field="1" count="4">
            <x v="137"/>
            <x v="138"/>
            <x v="139"/>
            <x v="140"/>
          </reference>
        </references>
      </pivotArea>
    </format>
    <format dxfId="613">
      <pivotArea dataOnly="0" labelOnly="1" fieldPosition="0">
        <references count="2">
          <reference field="0" count="1" selected="0">
            <x v="22"/>
          </reference>
          <reference field="1" count="3">
            <x v="141"/>
            <x v="142"/>
            <x v="143"/>
          </reference>
        </references>
      </pivotArea>
    </format>
    <format dxfId="612">
      <pivotArea dataOnly="0" labelOnly="1" fieldPosition="0">
        <references count="2">
          <reference field="0" count="1" selected="0">
            <x v="23"/>
          </reference>
          <reference field="1" count="3">
            <x v="144"/>
            <x v="145"/>
            <x v="146"/>
          </reference>
        </references>
      </pivotArea>
    </format>
    <format dxfId="611">
      <pivotArea dataOnly="0" labelOnly="1" fieldPosition="0">
        <references count="2">
          <reference field="0" count="1" selected="0">
            <x v="24"/>
          </reference>
          <reference field="1" count="2">
            <x v="147"/>
            <x v="148"/>
          </reference>
        </references>
      </pivotArea>
    </format>
    <format dxfId="610">
      <pivotArea dataOnly="0" labelOnly="1" fieldPosition="0">
        <references count="2">
          <reference field="0" count="1" selected="0">
            <x v="25"/>
          </reference>
          <reference field="1" count="3">
            <x v="149"/>
            <x v="150"/>
            <x v="151"/>
          </reference>
        </references>
      </pivotArea>
    </format>
    <format dxfId="609">
      <pivotArea dataOnly="0" labelOnly="1" fieldPosition="0">
        <references count="2">
          <reference field="0" count="1" selected="0">
            <x v="26"/>
          </reference>
          <reference field="1" count="4">
            <x v="152"/>
            <x v="153"/>
            <x v="154"/>
            <x v="155"/>
          </reference>
        </references>
      </pivotArea>
    </format>
    <format dxfId="608">
      <pivotArea dataOnly="0" labelOnly="1" fieldPosition="0">
        <references count="2">
          <reference field="0" count="1" selected="0">
            <x v="27"/>
          </reference>
          <reference field="1" count="2">
            <x v="156"/>
            <x v="157"/>
          </reference>
        </references>
      </pivotArea>
    </format>
    <format dxfId="607">
      <pivotArea dataOnly="0" labelOnly="1" fieldPosition="0">
        <references count="2">
          <reference field="0" count="1" selected="0">
            <x v="28"/>
          </reference>
          <reference field="1" count="3">
            <x v="158"/>
            <x v="159"/>
            <x v="160"/>
          </reference>
        </references>
      </pivotArea>
    </format>
    <format dxfId="606">
      <pivotArea dataOnly="0" labelOnly="1" fieldPosition="0">
        <references count="2">
          <reference field="0" count="1" selected="0">
            <x v="29"/>
          </reference>
          <reference field="1" count="8">
            <x v="161"/>
            <x v="162"/>
            <x v="163"/>
            <x v="164"/>
            <x v="165"/>
            <x v="166"/>
            <x v="167"/>
            <x v="168"/>
          </reference>
        </references>
      </pivotArea>
    </format>
    <format dxfId="605">
      <pivotArea dataOnly="0" labelOnly="1" fieldPosition="0">
        <references count="2">
          <reference field="0" count="1" selected="0">
            <x v="30"/>
          </reference>
          <reference field="1" count="7">
            <x v="169"/>
            <x v="170"/>
            <x v="171"/>
            <x v="172"/>
            <x v="173"/>
            <x v="174"/>
            <x v="175"/>
          </reference>
        </references>
      </pivotArea>
    </format>
    <format dxfId="604">
      <pivotArea dataOnly="0" labelOnly="1" fieldPosition="0">
        <references count="2">
          <reference field="0" count="1" selected="0">
            <x v="31"/>
          </reference>
          <reference field="1" count="4">
            <x v="176"/>
            <x v="177"/>
            <x v="178"/>
            <x v="179"/>
          </reference>
        </references>
      </pivotArea>
    </format>
    <format dxfId="603">
      <pivotArea dataOnly="0" labelOnly="1" fieldPosition="0">
        <references count="2">
          <reference field="0" count="1" selected="0">
            <x v="32"/>
          </reference>
          <reference field="1" count="1">
            <x v="180"/>
          </reference>
        </references>
      </pivotArea>
    </format>
    <format dxfId="602">
      <pivotArea dataOnly="0" labelOnly="1" fieldPosition="0">
        <references count="2">
          <reference field="0" count="1" selected="0">
            <x v="33"/>
          </reference>
          <reference field="1" count="3">
            <x v="433"/>
            <x v="434"/>
            <x v="435"/>
          </reference>
        </references>
      </pivotArea>
    </format>
    <format dxfId="601">
      <pivotArea dataOnly="0" labelOnly="1" fieldPosition="0">
        <references count="2">
          <reference field="0" count="1" selected="0">
            <x v="34"/>
          </reference>
          <reference field="1" count="4">
            <x v="181"/>
            <x v="182"/>
            <x v="183"/>
            <x v="184"/>
          </reference>
        </references>
      </pivotArea>
    </format>
    <format dxfId="600">
      <pivotArea dataOnly="0" labelOnly="1" fieldPosition="0">
        <references count="2">
          <reference field="0" count="1" selected="0">
            <x v="35"/>
          </reference>
          <reference field="1" count="4">
            <x v="185"/>
            <x v="186"/>
            <x v="187"/>
            <x v="188"/>
          </reference>
        </references>
      </pivotArea>
    </format>
    <format dxfId="599">
      <pivotArea dataOnly="0" labelOnly="1" fieldPosition="0">
        <references count="2">
          <reference field="0" count="1" selected="0">
            <x v="36"/>
          </reference>
          <reference field="1" count="5">
            <x v="189"/>
            <x v="190"/>
            <x v="191"/>
            <x v="192"/>
            <x v="193"/>
          </reference>
        </references>
      </pivotArea>
    </format>
    <format dxfId="598">
      <pivotArea dataOnly="0" labelOnly="1" fieldPosition="0">
        <references count="2">
          <reference field="0" count="1" selected="0">
            <x v="37"/>
          </reference>
          <reference field="1" count="7">
            <x v="194"/>
            <x v="195"/>
            <x v="196"/>
            <x v="197"/>
            <x v="198"/>
            <x v="199"/>
            <x v="200"/>
          </reference>
        </references>
      </pivotArea>
    </format>
    <format dxfId="597">
      <pivotArea dataOnly="0" labelOnly="1" fieldPosition="0">
        <references count="2">
          <reference field="0" count="1" selected="0">
            <x v="38"/>
          </reference>
          <reference field="1" count="11">
            <x v="201"/>
            <x v="202"/>
            <x v="203"/>
            <x v="204"/>
            <x v="205"/>
            <x v="206"/>
            <x v="207"/>
            <x v="208"/>
            <x v="209"/>
            <x v="368"/>
            <x v="390"/>
          </reference>
        </references>
      </pivotArea>
    </format>
    <format dxfId="596">
      <pivotArea dataOnly="0" labelOnly="1" fieldPosition="0">
        <references count="2">
          <reference field="0" count="1" selected="0">
            <x v="39"/>
          </reference>
          <reference field="1" count="7">
            <x v="210"/>
            <x v="211"/>
            <x v="212"/>
            <x v="213"/>
            <x v="214"/>
            <x v="215"/>
            <x v="216"/>
          </reference>
        </references>
      </pivotArea>
    </format>
    <format dxfId="595">
      <pivotArea dataOnly="0" labelOnly="1" fieldPosition="0">
        <references count="2">
          <reference field="0" count="1" selected="0">
            <x v="40"/>
          </reference>
          <reference field="1" count="7">
            <x v="217"/>
            <x v="218"/>
            <x v="219"/>
            <x v="220"/>
            <x v="221"/>
            <x v="222"/>
            <x v="223"/>
          </reference>
        </references>
      </pivotArea>
    </format>
    <format dxfId="594">
      <pivotArea dataOnly="0" labelOnly="1" fieldPosition="0">
        <references count="2">
          <reference field="0" count="1" selected="0">
            <x v="41"/>
          </reference>
          <reference field="1" count="8">
            <x v="224"/>
            <x v="225"/>
            <x v="226"/>
            <x v="227"/>
            <x v="228"/>
            <x v="229"/>
            <x v="230"/>
            <x v="231"/>
          </reference>
        </references>
      </pivotArea>
    </format>
    <format dxfId="593">
      <pivotArea dataOnly="0" labelOnly="1" fieldPosition="0">
        <references count="2">
          <reference field="0" count="1" selected="0">
            <x v="42"/>
          </reference>
          <reference field="1" count="4">
            <x v="232"/>
            <x v="233"/>
            <x v="234"/>
            <x v="235"/>
          </reference>
        </references>
      </pivotArea>
    </format>
    <format dxfId="592">
      <pivotArea dataOnly="0" labelOnly="1" fieldPosition="0">
        <references count="2">
          <reference field="0" count="1" selected="0">
            <x v="43"/>
          </reference>
          <reference field="1" count="8">
            <x v="236"/>
            <x v="237"/>
            <x v="238"/>
            <x v="239"/>
            <x v="240"/>
            <x v="241"/>
            <x v="242"/>
            <x v="243"/>
          </reference>
        </references>
      </pivotArea>
    </format>
    <format dxfId="591">
      <pivotArea dataOnly="0" labelOnly="1" fieldPosition="0">
        <references count="2">
          <reference field="0" count="1" selected="0">
            <x v="44"/>
          </reference>
          <reference field="1" count="7">
            <x v="244"/>
            <x v="245"/>
            <x v="246"/>
            <x v="247"/>
            <x v="248"/>
            <x v="249"/>
            <x v="250"/>
          </reference>
        </references>
      </pivotArea>
    </format>
    <format dxfId="590">
      <pivotArea dataOnly="0" labelOnly="1" fieldPosition="0">
        <references count="2">
          <reference field="0" count="1" selected="0">
            <x v="45"/>
          </reference>
          <reference field="1" count="8">
            <x v="251"/>
            <x v="252"/>
            <x v="253"/>
            <x v="254"/>
            <x v="255"/>
            <x v="256"/>
            <x v="257"/>
            <x v="258"/>
          </reference>
        </references>
      </pivotArea>
    </format>
    <format dxfId="58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88">
      <pivotArea dataOnly="0" labelOnly="1" fieldPosition="0">
        <references count="2">
          <reference field="0" count="1" selected="0">
            <x v="47"/>
          </reference>
          <reference field="1" count="7">
            <x v="273"/>
            <x v="274"/>
            <x v="275"/>
            <x v="276"/>
            <x v="277"/>
            <x v="278"/>
            <x v="279"/>
          </reference>
        </references>
      </pivotArea>
    </format>
    <format dxfId="587">
      <pivotArea dataOnly="0" labelOnly="1" fieldPosition="0">
        <references count="2">
          <reference field="0" count="1" selected="0">
            <x v="48"/>
          </reference>
          <reference field="1" count="5">
            <x v="280"/>
            <x v="281"/>
            <x v="282"/>
            <x v="283"/>
            <x v="284"/>
          </reference>
        </references>
      </pivotArea>
    </format>
    <format dxfId="586">
      <pivotArea dataOnly="0" labelOnly="1" fieldPosition="0">
        <references count="2">
          <reference field="0" count="1" selected="0">
            <x v="49"/>
          </reference>
          <reference field="1" count="1">
            <x v="285"/>
          </reference>
        </references>
      </pivotArea>
    </format>
    <format dxfId="585">
      <pivotArea dataOnly="0" labelOnly="1" fieldPosition="0">
        <references count="2">
          <reference field="0" count="1" selected="0">
            <x v="50"/>
          </reference>
          <reference field="1" count="7">
            <x v="286"/>
            <x v="287"/>
            <x v="288"/>
            <x v="289"/>
            <x v="290"/>
            <x v="291"/>
            <x v="292"/>
          </reference>
        </references>
      </pivotArea>
    </format>
    <format dxfId="584">
      <pivotArea dataOnly="0" labelOnly="1" fieldPosition="0">
        <references count="2">
          <reference field="0" count="1" selected="0">
            <x v="51"/>
          </reference>
          <reference field="1" count="9">
            <x v="293"/>
            <x v="294"/>
            <x v="295"/>
            <x v="296"/>
            <x v="297"/>
            <x v="298"/>
            <x v="299"/>
            <x v="300"/>
            <x v="301"/>
          </reference>
        </references>
      </pivotArea>
    </format>
    <format dxfId="583">
      <pivotArea dataOnly="0" labelOnly="1" fieldPosition="0">
        <references count="2">
          <reference field="0" count="1" selected="0">
            <x v="52"/>
          </reference>
          <reference field="1" count="3">
            <x v="302"/>
            <x v="303"/>
            <x v="304"/>
          </reference>
        </references>
      </pivotArea>
    </format>
    <format dxfId="582">
      <pivotArea dataOnly="0" labelOnly="1" fieldPosition="0">
        <references count="2">
          <reference field="0" count="1" selected="0">
            <x v="53"/>
          </reference>
          <reference field="1" count="7">
            <x v="305"/>
            <x v="306"/>
            <x v="307"/>
            <x v="308"/>
            <x v="309"/>
            <x v="310"/>
            <x v="398"/>
          </reference>
        </references>
      </pivotArea>
    </format>
    <format dxfId="58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80">
      <pivotArea dataOnly="0" labelOnly="1" fieldPosition="0">
        <references count="2">
          <reference field="0" count="1" selected="0">
            <x v="55"/>
          </reference>
          <reference field="1" count="1">
            <x v="326"/>
          </reference>
        </references>
      </pivotArea>
    </format>
    <format dxfId="579">
      <pivotArea dataOnly="0" labelOnly="1" fieldPosition="0">
        <references count="2">
          <reference field="0" count="1" selected="0">
            <x v="56"/>
          </reference>
          <reference field="1" count="4">
            <x v="327"/>
            <x v="328"/>
            <x v="329"/>
            <x v="330"/>
          </reference>
        </references>
      </pivotArea>
    </format>
    <format dxfId="578">
      <pivotArea dataOnly="0" labelOnly="1" fieldPosition="0">
        <references count="2">
          <reference field="0" count="1" selected="0">
            <x v="57"/>
          </reference>
          <reference field="1" count="1">
            <x v="331"/>
          </reference>
        </references>
      </pivotArea>
    </format>
    <format dxfId="577">
      <pivotArea dataOnly="0" labelOnly="1" fieldPosition="0">
        <references count="2">
          <reference field="0" count="1" selected="0">
            <x v="58"/>
          </reference>
          <reference field="1" count="4">
            <x v="332"/>
            <x v="333"/>
            <x v="334"/>
            <x v="335"/>
          </reference>
        </references>
      </pivotArea>
    </format>
    <format dxfId="576">
      <pivotArea dataOnly="0" labelOnly="1" fieldPosition="0">
        <references count="2">
          <reference field="0" count="1" selected="0">
            <x v="59"/>
          </reference>
          <reference field="1" count="4">
            <x v="336"/>
            <x v="337"/>
            <x v="338"/>
            <x v="339"/>
          </reference>
        </references>
      </pivotArea>
    </format>
    <format dxfId="575">
      <pivotArea dataOnly="0" labelOnly="1" fieldPosition="0">
        <references count="2">
          <reference field="0" count="1" selected="0">
            <x v="60"/>
          </reference>
          <reference field="1" count="1">
            <x v="340"/>
          </reference>
        </references>
      </pivotArea>
    </format>
    <format dxfId="574">
      <pivotArea dataOnly="0" labelOnly="1" fieldPosition="0">
        <references count="2">
          <reference field="0" count="1" selected="0">
            <x v="61"/>
          </reference>
          <reference field="1" count="1">
            <x v="342"/>
          </reference>
        </references>
      </pivotArea>
    </format>
    <format dxfId="573">
      <pivotArea dataOnly="0" labelOnly="1" fieldPosition="0">
        <references count="2">
          <reference field="0" count="1" selected="0">
            <x v="62"/>
          </reference>
          <reference field="1" count="1">
            <x v="341"/>
          </reference>
        </references>
      </pivotArea>
    </format>
    <format dxfId="572">
      <pivotArea dataOnly="0" labelOnly="1" fieldPosition="0">
        <references count="2">
          <reference field="0" count="1" selected="0">
            <x v="63"/>
          </reference>
          <reference field="1" count="1">
            <x v="343"/>
          </reference>
        </references>
      </pivotArea>
    </format>
    <format dxfId="571">
      <pivotArea dataOnly="0" labelOnly="1" fieldPosition="0">
        <references count="2">
          <reference field="0" count="1" selected="0">
            <x v="64"/>
          </reference>
          <reference field="1" count="1">
            <x v="344"/>
          </reference>
        </references>
      </pivotArea>
    </format>
    <format dxfId="570">
      <pivotArea dataOnly="0" labelOnly="1" fieldPosition="0">
        <references count="2">
          <reference field="0" count="1" selected="0">
            <x v="65"/>
          </reference>
          <reference field="1" count="1">
            <x v="345"/>
          </reference>
        </references>
      </pivotArea>
    </format>
    <format dxfId="569">
      <pivotArea dataOnly="0" labelOnly="1" fieldPosition="0">
        <references count="2">
          <reference field="0" count="1" selected="0">
            <x v="66"/>
          </reference>
          <reference field="1" count="1">
            <x v="346"/>
          </reference>
        </references>
      </pivotArea>
    </format>
    <format dxfId="568">
      <pivotArea dataOnly="0" labelOnly="1" fieldPosition="0">
        <references count="2">
          <reference field="0" count="1" selected="0">
            <x v="67"/>
          </reference>
          <reference field="1" count="1">
            <x v="427"/>
          </reference>
        </references>
      </pivotArea>
    </format>
    <format dxfId="567">
      <pivotArea dataOnly="0" labelOnly="1" fieldPosition="0">
        <references count="2">
          <reference field="0" count="1" selected="0">
            <x v="68"/>
          </reference>
          <reference field="1" count="1">
            <x v="428"/>
          </reference>
        </references>
      </pivotArea>
    </format>
    <format dxfId="566">
      <pivotArea dataOnly="0" labelOnly="1" fieldPosition="0">
        <references count="2">
          <reference field="0" count="1" selected="0">
            <x v="69"/>
          </reference>
          <reference field="1" count="1">
            <x v="347"/>
          </reference>
        </references>
      </pivotArea>
    </format>
    <format dxfId="565">
      <pivotArea dataOnly="0" labelOnly="1" fieldPosition="0">
        <references count="2">
          <reference field="0" count="1" selected="0">
            <x v="70"/>
          </reference>
          <reference field="1" count="1">
            <x v="348"/>
          </reference>
        </references>
      </pivotArea>
    </format>
    <format dxfId="564">
      <pivotArea dataOnly="0" labelOnly="1" fieldPosition="0">
        <references count="2">
          <reference field="0" count="1" selected="0">
            <x v="71"/>
          </reference>
          <reference field="1" count="1">
            <x v="349"/>
          </reference>
        </references>
      </pivotArea>
    </format>
    <format dxfId="563">
      <pivotArea dataOnly="0" labelOnly="1" fieldPosition="0">
        <references count="2">
          <reference field="0" count="1" selected="0">
            <x v="72"/>
          </reference>
          <reference field="1" count="1">
            <x v="350"/>
          </reference>
        </references>
      </pivotArea>
    </format>
    <format dxfId="562">
      <pivotArea dataOnly="0" labelOnly="1" fieldPosition="0">
        <references count="2">
          <reference field="0" count="1" selected="0">
            <x v="73"/>
          </reference>
          <reference field="1" count="1">
            <x v="351"/>
          </reference>
        </references>
      </pivotArea>
    </format>
    <format dxfId="561">
      <pivotArea dataOnly="0" labelOnly="1" fieldPosition="0">
        <references count="2">
          <reference field="0" count="1" selected="0">
            <x v="74"/>
          </reference>
          <reference field="1" count="1">
            <x v="352"/>
          </reference>
        </references>
      </pivotArea>
    </format>
    <format dxfId="560">
      <pivotArea dataOnly="0" labelOnly="1" fieldPosition="0">
        <references count="2">
          <reference field="0" count="1" selected="0">
            <x v="75"/>
          </reference>
          <reference field="1" count="1">
            <x v="353"/>
          </reference>
        </references>
      </pivotArea>
    </format>
    <format dxfId="559">
      <pivotArea dataOnly="0" labelOnly="1" fieldPosition="0">
        <references count="2">
          <reference field="0" count="1" selected="0">
            <x v="76"/>
          </reference>
          <reference field="1" count="1">
            <x v="354"/>
          </reference>
        </references>
      </pivotArea>
    </format>
    <format dxfId="558">
      <pivotArea dataOnly="0" labelOnly="1" fieldPosition="0">
        <references count="2">
          <reference field="0" count="1" selected="0">
            <x v="77"/>
          </reference>
          <reference field="1" count="1">
            <x v="355"/>
          </reference>
        </references>
      </pivotArea>
    </format>
    <format dxfId="557">
      <pivotArea dataOnly="0" labelOnly="1" fieldPosition="0">
        <references count="2">
          <reference field="0" count="1" selected="0">
            <x v="78"/>
          </reference>
          <reference field="1" count="1">
            <x v="356"/>
          </reference>
        </references>
      </pivotArea>
    </format>
    <format dxfId="556">
      <pivotArea dataOnly="0" labelOnly="1" fieldPosition="0">
        <references count="2">
          <reference field="0" count="1" selected="0">
            <x v="79"/>
          </reference>
          <reference field="1" count="1">
            <x v="357"/>
          </reference>
        </references>
      </pivotArea>
    </format>
    <format dxfId="555">
      <pivotArea dataOnly="0" labelOnly="1" fieldPosition="0">
        <references count="2">
          <reference field="0" count="1" selected="0">
            <x v="80"/>
          </reference>
          <reference field="1" count="1">
            <x v="358"/>
          </reference>
        </references>
      </pivotArea>
    </format>
    <format dxfId="554">
      <pivotArea dataOnly="0" labelOnly="1" fieldPosition="0">
        <references count="2">
          <reference field="0" count="1" selected="0">
            <x v="81"/>
          </reference>
          <reference field="1" count="1">
            <x v="359"/>
          </reference>
        </references>
      </pivotArea>
    </format>
    <format dxfId="553">
      <pivotArea dataOnly="0" labelOnly="1" fieldPosition="0">
        <references count="2">
          <reference field="0" count="1" selected="0">
            <x v="82"/>
          </reference>
          <reference field="1" count="1">
            <x v="360"/>
          </reference>
        </references>
      </pivotArea>
    </format>
    <format dxfId="552">
      <pivotArea dataOnly="0" labelOnly="1" fieldPosition="0">
        <references count="2">
          <reference field="0" count="1" selected="0">
            <x v="83"/>
          </reference>
          <reference field="1" count="1">
            <x v="361"/>
          </reference>
        </references>
      </pivotArea>
    </format>
    <format dxfId="551">
      <pivotArea dataOnly="0" labelOnly="1" fieldPosition="0">
        <references count="2">
          <reference field="0" count="1" selected="0">
            <x v="84"/>
          </reference>
          <reference field="1" count="1">
            <x v="362"/>
          </reference>
        </references>
      </pivotArea>
    </format>
    <format dxfId="550">
      <pivotArea dataOnly="0" labelOnly="1" fieldPosition="0">
        <references count="2">
          <reference field="0" count="1" selected="0">
            <x v="85"/>
          </reference>
          <reference field="1" count="1">
            <x v="363"/>
          </reference>
        </references>
      </pivotArea>
    </format>
    <format dxfId="549">
      <pivotArea dataOnly="0" labelOnly="1" fieldPosition="0">
        <references count="2">
          <reference field="0" count="1" selected="0">
            <x v="86"/>
          </reference>
          <reference field="1" count="1">
            <x v="364"/>
          </reference>
        </references>
      </pivotArea>
    </format>
    <format dxfId="548">
      <pivotArea dataOnly="0" labelOnly="1" fieldPosition="0">
        <references count="2">
          <reference field="0" count="1" selected="0">
            <x v="87"/>
          </reference>
          <reference field="1" count="1">
            <x v="365"/>
          </reference>
        </references>
      </pivotArea>
    </format>
    <format dxfId="547">
      <pivotArea dataOnly="0" labelOnly="1" fieldPosition="0">
        <references count="2">
          <reference field="0" count="1" selected="0">
            <x v="88"/>
          </reference>
          <reference field="1" count="1">
            <x v="366"/>
          </reference>
        </references>
      </pivotArea>
    </format>
    <format dxfId="546">
      <pivotArea dataOnly="0" labelOnly="1" fieldPosition="0">
        <references count="2">
          <reference field="0" count="1" selected="0">
            <x v="89"/>
          </reference>
          <reference field="1" count="1">
            <x v="367"/>
          </reference>
        </references>
      </pivotArea>
    </format>
    <format dxfId="545">
      <pivotArea dataOnly="0" labelOnly="1" fieldPosition="0">
        <references count="2">
          <reference field="0" count="1" selected="0">
            <x v="90"/>
          </reference>
          <reference field="1" count="1">
            <x v="369"/>
          </reference>
        </references>
      </pivotArea>
    </format>
    <format dxfId="544">
      <pivotArea dataOnly="0" labelOnly="1" fieldPosition="0">
        <references count="2">
          <reference field="0" count="1" selected="0">
            <x v="91"/>
          </reference>
          <reference field="1" count="1">
            <x v="370"/>
          </reference>
        </references>
      </pivotArea>
    </format>
    <format dxfId="543">
      <pivotArea dataOnly="0" labelOnly="1" fieldPosition="0">
        <references count="2">
          <reference field="0" count="1" selected="0">
            <x v="92"/>
          </reference>
          <reference field="1" count="1">
            <x v="371"/>
          </reference>
        </references>
      </pivotArea>
    </format>
    <format dxfId="542">
      <pivotArea dataOnly="0" labelOnly="1" fieldPosition="0">
        <references count="2">
          <reference field="0" count="1" selected="0">
            <x v="93"/>
          </reference>
          <reference field="1" count="1">
            <x v="372"/>
          </reference>
        </references>
      </pivotArea>
    </format>
    <format dxfId="541">
      <pivotArea dataOnly="0" labelOnly="1" fieldPosition="0">
        <references count="2">
          <reference field="0" count="1" selected="0">
            <x v="94"/>
          </reference>
          <reference field="1" count="1">
            <x v="373"/>
          </reference>
        </references>
      </pivotArea>
    </format>
    <format dxfId="540">
      <pivotArea dataOnly="0" labelOnly="1" fieldPosition="0">
        <references count="2">
          <reference field="0" count="1" selected="0">
            <x v="95"/>
          </reference>
          <reference field="1" count="1">
            <x v="374"/>
          </reference>
        </references>
      </pivotArea>
    </format>
    <format dxfId="539">
      <pivotArea dataOnly="0" labelOnly="1" fieldPosition="0">
        <references count="2">
          <reference field="0" count="1" selected="0">
            <x v="96"/>
          </reference>
          <reference field="1" count="1">
            <x v="375"/>
          </reference>
        </references>
      </pivotArea>
    </format>
    <format dxfId="538">
      <pivotArea dataOnly="0" labelOnly="1" fieldPosition="0">
        <references count="2">
          <reference field="0" count="1" selected="0">
            <x v="97"/>
          </reference>
          <reference field="1" count="1">
            <x v="376"/>
          </reference>
        </references>
      </pivotArea>
    </format>
    <format dxfId="537">
      <pivotArea dataOnly="0" labelOnly="1" fieldPosition="0">
        <references count="2">
          <reference field="0" count="1" selected="0">
            <x v="98"/>
          </reference>
          <reference field="1" count="1">
            <x v="377"/>
          </reference>
        </references>
      </pivotArea>
    </format>
    <format dxfId="536">
      <pivotArea dataOnly="0" labelOnly="1" fieldPosition="0">
        <references count="2">
          <reference field="0" count="1" selected="0">
            <x v="99"/>
          </reference>
          <reference field="1" count="1">
            <x v="378"/>
          </reference>
        </references>
      </pivotArea>
    </format>
    <format dxfId="535">
      <pivotArea dataOnly="0" labelOnly="1" fieldPosition="0">
        <references count="2">
          <reference field="0" count="1" selected="0">
            <x v="100"/>
          </reference>
          <reference field="1" count="1">
            <x v="379"/>
          </reference>
        </references>
      </pivotArea>
    </format>
    <format dxfId="534">
      <pivotArea dataOnly="0" labelOnly="1" fieldPosition="0">
        <references count="2">
          <reference field="0" count="1" selected="0">
            <x v="101"/>
          </reference>
          <reference field="1" count="9">
            <x v="380"/>
            <x v="381"/>
            <x v="382"/>
            <x v="383"/>
            <x v="384"/>
            <x v="385"/>
            <x v="386"/>
            <x v="387"/>
            <x v="429"/>
          </reference>
        </references>
      </pivotArea>
    </format>
    <format dxfId="533">
      <pivotArea dataOnly="0" labelOnly="1" fieldPosition="0">
        <references count="2">
          <reference field="0" count="1" selected="0">
            <x v="102"/>
          </reference>
          <reference field="1" count="1">
            <x v="388"/>
          </reference>
        </references>
      </pivotArea>
    </format>
    <format dxfId="532">
      <pivotArea dataOnly="0" labelOnly="1" fieldPosition="0">
        <references count="2">
          <reference field="0" count="1" selected="0">
            <x v="103"/>
          </reference>
          <reference field="1" count="1">
            <x v="389"/>
          </reference>
        </references>
      </pivotArea>
    </format>
    <format dxfId="531">
      <pivotArea dataOnly="0" labelOnly="1" fieldPosition="0">
        <references count="2">
          <reference field="0" count="1" selected="0">
            <x v="104"/>
          </reference>
          <reference field="1" count="1">
            <x v="391"/>
          </reference>
        </references>
      </pivotArea>
    </format>
    <format dxfId="530">
      <pivotArea dataOnly="0" labelOnly="1" fieldPosition="0">
        <references count="2">
          <reference field="0" count="1" selected="0">
            <x v="105"/>
          </reference>
          <reference field="1" count="1">
            <x v="392"/>
          </reference>
        </references>
      </pivotArea>
    </format>
    <format dxfId="529">
      <pivotArea dataOnly="0" labelOnly="1" fieldPosition="0">
        <references count="2">
          <reference field="0" count="1" selected="0">
            <x v="106"/>
          </reference>
          <reference field="1" count="1">
            <x v="393"/>
          </reference>
        </references>
      </pivotArea>
    </format>
    <format dxfId="528">
      <pivotArea dataOnly="0" labelOnly="1" fieldPosition="0">
        <references count="2">
          <reference field="0" count="1" selected="0">
            <x v="107"/>
          </reference>
          <reference field="1" count="1">
            <x v="394"/>
          </reference>
        </references>
      </pivotArea>
    </format>
    <format dxfId="527">
      <pivotArea dataOnly="0" labelOnly="1" fieldPosition="0">
        <references count="2">
          <reference field="0" count="1" selected="0">
            <x v="108"/>
          </reference>
          <reference field="1" count="2">
            <x v="395"/>
            <x v="436"/>
          </reference>
        </references>
      </pivotArea>
    </format>
    <format dxfId="526">
      <pivotArea dataOnly="0" labelOnly="1" fieldPosition="0">
        <references count="2">
          <reference field="0" count="1" selected="0">
            <x v="109"/>
          </reference>
          <reference field="1" count="2">
            <x v="396"/>
            <x v="397"/>
          </reference>
        </references>
      </pivotArea>
    </format>
    <format dxfId="525">
      <pivotArea dataOnly="0" labelOnly="1" fieldPosition="0">
        <references count="2">
          <reference field="0" count="1" selected="0">
            <x v="110"/>
          </reference>
          <reference field="1" count="1">
            <x v="399"/>
          </reference>
        </references>
      </pivotArea>
    </format>
    <format dxfId="524">
      <pivotArea dataOnly="0" labelOnly="1" fieldPosition="0">
        <references count="2">
          <reference field="0" count="1" selected="0">
            <x v="111"/>
          </reference>
          <reference field="1" count="1">
            <x v="400"/>
          </reference>
        </references>
      </pivotArea>
    </format>
    <format dxfId="523">
      <pivotArea dataOnly="0" labelOnly="1" fieldPosition="0">
        <references count="2">
          <reference field="0" count="1" selected="0">
            <x v="112"/>
          </reference>
          <reference field="1" count="1">
            <x v="401"/>
          </reference>
        </references>
      </pivotArea>
    </format>
    <format dxfId="522">
      <pivotArea dataOnly="0" labelOnly="1" fieldPosition="0">
        <references count="2">
          <reference field="0" count="1" selected="0">
            <x v="113"/>
          </reference>
          <reference field="1" count="1">
            <x v="402"/>
          </reference>
        </references>
      </pivotArea>
    </format>
    <format dxfId="521">
      <pivotArea dataOnly="0" labelOnly="1" fieldPosition="0">
        <references count="2">
          <reference field="0" count="1" selected="0">
            <x v="114"/>
          </reference>
          <reference field="1" count="1">
            <x v="403"/>
          </reference>
        </references>
      </pivotArea>
    </format>
    <format dxfId="520">
      <pivotArea dataOnly="0" labelOnly="1" fieldPosition="0">
        <references count="2">
          <reference field="0" count="1" selected="0">
            <x v="115"/>
          </reference>
          <reference field="1" count="2">
            <x v="404"/>
            <x v="437"/>
          </reference>
        </references>
      </pivotArea>
    </format>
    <format dxfId="519">
      <pivotArea dataOnly="0" labelOnly="1" fieldPosition="0">
        <references count="2">
          <reference field="0" count="1" selected="0">
            <x v="116"/>
          </reference>
          <reference field="1" count="1">
            <x v="405"/>
          </reference>
        </references>
      </pivotArea>
    </format>
    <format dxfId="518">
      <pivotArea dataOnly="0" labelOnly="1" fieldPosition="0">
        <references count="2">
          <reference field="0" count="1" selected="0">
            <x v="117"/>
          </reference>
          <reference field="1" count="1">
            <x v="406"/>
          </reference>
        </references>
      </pivotArea>
    </format>
    <format dxfId="517">
      <pivotArea dataOnly="0" labelOnly="1" fieldPosition="0">
        <references count="2">
          <reference field="0" count="1" selected="0">
            <x v="118"/>
          </reference>
          <reference field="1" count="1">
            <x v="407"/>
          </reference>
        </references>
      </pivotArea>
    </format>
    <format dxfId="516">
      <pivotArea dataOnly="0" labelOnly="1" fieldPosition="0">
        <references count="2">
          <reference field="0" count="1" selected="0">
            <x v="119"/>
          </reference>
          <reference field="1" count="1">
            <x v="408"/>
          </reference>
        </references>
      </pivotArea>
    </format>
    <format dxfId="515">
      <pivotArea dataOnly="0" labelOnly="1" fieldPosition="0">
        <references count="2">
          <reference field="0" count="1" selected="0">
            <x v="120"/>
          </reference>
          <reference field="1" count="1">
            <x v="409"/>
          </reference>
        </references>
      </pivotArea>
    </format>
    <format dxfId="514">
      <pivotArea dataOnly="0" labelOnly="1" fieldPosition="0">
        <references count="2">
          <reference field="0" count="1" selected="0">
            <x v="121"/>
          </reference>
          <reference field="1" count="1">
            <x v="410"/>
          </reference>
        </references>
      </pivotArea>
    </format>
    <format dxfId="513">
      <pivotArea dataOnly="0" labelOnly="1" fieldPosition="0">
        <references count="2">
          <reference field="0" count="1" selected="0">
            <x v="122"/>
          </reference>
          <reference field="1" count="1">
            <x v="411"/>
          </reference>
        </references>
      </pivotArea>
    </format>
    <format dxfId="512">
      <pivotArea dataOnly="0" labelOnly="1" fieldPosition="0">
        <references count="2">
          <reference field="0" count="1" selected="0">
            <x v="123"/>
          </reference>
          <reference field="1" count="1">
            <x v="412"/>
          </reference>
        </references>
      </pivotArea>
    </format>
    <format dxfId="511">
      <pivotArea dataOnly="0" labelOnly="1" fieldPosition="0">
        <references count="2">
          <reference field="0" count="1" selected="0">
            <x v="124"/>
          </reference>
          <reference field="1" count="1">
            <x v="413"/>
          </reference>
        </references>
      </pivotArea>
    </format>
    <format dxfId="510">
      <pivotArea dataOnly="0" labelOnly="1" fieldPosition="0">
        <references count="2">
          <reference field="0" count="1" selected="0">
            <x v="125"/>
          </reference>
          <reference field="1" count="3">
            <x v="414"/>
            <x v="438"/>
            <x v="439"/>
          </reference>
        </references>
      </pivotArea>
    </format>
    <format dxfId="509">
      <pivotArea dataOnly="0" labelOnly="1" fieldPosition="0">
        <references count="2">
          <reference field="0" count="1" selected="0">
            <x v="126"/>
          </reference>
          <reference field="1" count="1">
            <x v="440"/>
          </reference>
        </references>
      </pivotArea>
    </format>
    <format dxfId="508">
      <pivotArea dataOnly="0" labelOnly="1" fieldPosition="0">
        <references count="2">
          <reference field="0" count="1" selected="0">
            <x v="127"/>
          </reference>
          <reference field="1" count="1">
            <x v="442"/>
          </reference>
        </references>
      </pivotArea>
    </format>
    <format dxfId="507">
      <pivotArea dataOnly="0" labelOnly="1" fieldPosition="0">
        <references count="2">
          <reference field="0" count="1" selected="0">
            <x v="128"/>
          </reference>
          <reference field="1" count="1">
            <x v="422"/>
          </reference>
        </references>
      </pivotArea>
    </format>
    <format dxfId="506">
      <pivotArea dataOnly="0" labelOnly="1" fieldPosition="0">
        <references count="2">
          <reference field="0" count="1" selected="0">
            <x v="129"/>
          </reference>
          <reference field="1" count="1">
            <x v="444"/>
          </reference>
        </references>
      </pivotArea>
    </format>
    <format dxfId="505">
      <pivotArea dataOnly="0" labelOnly="1" fieldPosition="0">
        <references count="2">
          <reference field="0" count="1" selected="0">
            <x v="130"/>
          </reference>
          <reference field="1" count="1">
            <x v="441"/>
          </reference>
        </references>
      </pivotArea>
    </format>
    <format dxfId="504">
      <pivotArea dataOnly="0" labelOnly="1" fieldPosition="0">
        <references count="2">
          <reference field="0" count="1" selected="0">
            <x v="131"/>
          </reference>
          <reference field="1" count="1">
            <x v="415"/>
          </reference>
        </references>
      </pivotArea>
    </format>
    <format dxfId="503">
      <pivotArea dataOnly="0" labelOnly="1" fieldPosition="0">
        <references count="2">
          <reference field="0" count="1" selected="0">
            <x v="132"/>
          </reference>
          <reference field="1" count="1">
            <x v="423"/>
          </reference>
        </references>
      </pivotArea>
    </format>
    <format dxfId="502">
      <pivotArea dataOnly="0" labelOnly="1" fieldPosition="0">
        <references count="2">
          <reference field="0" count="1" selected="0">
            <x v="133"/>
          </reference>
          <reference field="1" count="2">
            <x v="416"/>
            <x v="417"/>
          </reference>
        </references>
      </pivotArea>
    </format>
    <format dxfId="501">
      <pivotArea dataOnly="0" labelOnly="1" fieldPosition="0">
        <references count="2">
          <reference field="0" count="1" selected="0">
            <x v="134"/>
          </reference>
          <reference field="1" count="1">
            <x v="418"/>
          </reference>
        </references>
      </pivotArea>
    </format>
    <format dxfId="500">
      <pivotArea dataOnly="0" labelOnly="1" fieldPosition="0">
        <references count="2">
          <reference field="0" count="1" selected="0">
            <x v="135"/>
          </reference>
          <reference field="1" count="1">
            <x v="419"/>
          </reference>
        </references>
      </pivotArea>
    </format>
    <format dxfId="499">
      <pivotArea dataOnly="0" labelOnly="1" fieldPosition="0">
        <references count="2">
          <reference field="0" count="1" selected="0">
            <x v="136"/>
          </reference>
          <reference field="1" count="1">
            <x v="424"/>
          </reference>
        </references>
      </pivotArea>
    </format>
    <format dxfId="498">
      <pivotArea dataOnly="0" labelOnly="1" fieldPosition="0">
        <references count="2">
          <reference field="0" count="1" selected="0">
            <x v="137"/>
          </reference>
          <reference field="1" count="1">
            <x v="425"/>
          </reference>
        </references>
      </pivotArea>
    </format>
    <format dxfId="497">
      <pivotArea dataOnly="0" labelOnly="1" fieldPosition="0">
        <references count="2">
          <reference field="0" count="1" selected="0">
            <x v="138"/>
          </reference>
          <reference field="1" count="1">
            <x v="426"/>
          </reference>
        </references>
      </pivotArea>
    </format>
    <format dxfId="496">
      <pivotArea dataOnly="0" labelOnly="1" fieldPosition="0">
        <references count="2">
          <reference field="0" count="1" selected="0">
            <x v="139"/>
          </reference>
          <reference field="1" count="1">
            <x v="420"/>
          </reference>
        </references>
      </pivotArea>
    </format>
    <format dxfId="495">
      <pivotArea dataOnly="0" labelOnly="1" fieldPosition="0">
        <references count="2">
          <reference field="0" count="1" selected="0">
            <x v="140"/>
          </reference>
          <reference field="1" count="1">
            <x v="421"/>
          </reference>
        </references>
      </pivotArea>
    </format>
    <format dxfId="494">
      <pivotArea dataOnly="0" labelOnly="1" fieldPosition="0">
        <references count="2">
          <reference field="0" count="1" selected="0">
            <x v="141"/>
          </reference>
          <reference field="1" count="1">
            <x v="443"/>
          </reference>
        </references>
      </pivotArea>
    </format>
    <format dxfId="493">
      <pivotArea dataOnly="0" labelOnly="1" fieldPosition="0">
        <references count="2">
          <reference field="0" count="1" selected="0">
            <x v="142"/>
          </reference>
          <reference field="1" count="1">
            <x v="445"/>
          </reference>
        </references>
      </pivotArea>
    </format>
    <format dxfId="492">
      <pivotArea dataOnly="0" labelOnly="1" outline="0" fieldPosition="0">
        <references count="1">
          <reference field="4294967294" count="4">
            <x v="0"/>
            <x v="1"/>
            <x v="2"/>
            <x v="3"/>
          </reference>
        </references>
      </pivotArea>
    </format>
    <format dxfId="491">
      <pivotArea dataOnly="0" outline="0" fieldPosition="0">
        <references count="1">
          <reference field="0" count="0" defaultSubtotal="1"/>
        </references>
      </pivotArea>
    </format>
    <format dxfId="490">
      <pivotArea field="1" type="button" dataOnly="0" labelOnly="1" outline="0" axis="axisRow" fieldPosition="1"/>
    </format>
    <format dxfId="489">
      <pivotArea dataOnly="0" labelOnly="1" offset="IV256" fieldPosition="0">
        <references count="1">
          <reference field="0" count="1" defaultSubtotal="1">
            <x v="0"/>
          </reference>
        </references>
      </pivotArea>
    </format>
    <format dxfId="488">
      <pivotArea dataOnly="0" labelOnly="1" offset="IV256" fieldPosition="0">
        <references count="1">
          <reference field="0" count="1" defaultSubtotal="1">
            <x v="1"/>
          </reference>
        </references>
      </pivotArea>
    </format>
    <format dxfId="487">
      <pivotArea dataOnly="0" labelOnly="1" offset="IV256" fieldPosition="0">
        <references count="1">
          <reference field="0" count="1" defaultSubtotal="1">
            <x v="2"/>
          </reference>
        </references>
      </pivotArea>
    </format>
    <format dxfId="486">
      <pivotArea dataOnly="0" labelOnly="1" offset="IV256" fieldPosition="0">
        <references count="1">
          <reference field="0" count="1" defaultSubtotal="1">
            <x v="3"/>
          </reference>
        </references>
      </pivotArea>
    </format>
    <format dxfId="485">
      <pivotArea dataOnly="0" labelOnly="1" offset="IV256" fieldPosition="0">
        <references count="1">
          <reference field="0" count="1" defaultSubtotal="1">
            <x v="4"/>
          </reference>
        </references>
      </pivotArea>
    </format>
    <format dxfId="484">
      <pivotArea dataOnly="0" labelOnly="1" offset="IV256" fieldPosition="0">
        <references count="1">
          <reference field="0" count="1" defaultSubtotal="1">
            <x v="5"/>
          </reference>
        </references>
      </pivotArea>
    </format>
    <format dxfId="483">
      <pivotArea dataOnly="0" labelOnly="1" offset="IV256" fieldPosition="0">
        <references count="1">
          <reference field="0" count="1" defaultSubtotal="1">
            <x v="6"/>
          </reference>
        </references>
      </pivotArea>
    </format>
    <format dxfId="482">
      <pivotArea dataOnly="0" labelOnly="1" offset="IV256" fieldPosition="0">
        <references count="1">
          <reference field="0" count="1" defaultSubtotal="1">
            <x v="7"/>
          </reference>
        </references>
      </pivotArea>
    </format>
    <format dxfId="481">
      <pivotArea dataOnly="0" labelOnly="1" offset="IV256" fieldPosition="0">
        <references count="1">
          <reference field="0" count="1" defaultSubtotal="1">
            <x v="8"/>
          </reference>
        </references>
      </pivotArea>
    </format>
    <format dxfId="480">
      <pivotArea dataOnly="0" labelOnly="1" offset="IV256" fieldPosition="0">
        <references count="1">
          <reference field="0" count="1" defaultSubtotal="1">
            <x v="9"/>
          </reference>
        </references>
      </pivotArea>
    </format>
    <format dxfId="479">
      <pivotArea dataOnly="0" labelOnly="1" offset="IV256" fieldPosition="0">
        <references count="1">
          <reference field="0" count="1" defaultSubtotal="1">
            <x v="10"/>
          </reference>
        </references>
      </pivotArea>
    </format>
    <format dxfId="478">
      <pivotArea dataOnly="0" labelOnly="1" offset="IV256" fieldPosition="0">
        <references count="1">
          <reference field="0" count="1" defaultSubtotal="1">
            <x v="11"/>
          </reference>
        </references>
      </pivotArea>
    </format>
    <format dxfId="477">
      <pivotArea dataOnly="0" labelOnly="1" offset="IV256" fieldPosition="0">
        <references count="1">
          <reference field="0" count="1" defaultSubtotal="1">
            <x v="12"/>
          </reference>
        </references>
      </pivotArea>
    </format>
    <format dxfId="476">
      <pivotArea dataOnly="0" labelOnly="1" offset="IV256" fieldPosition="0">
        <references count="1">
          <reference field="0" count="1" defaultSubtotal="1">
            <x v="13"/>
          </reference>
        </references>
      </pivotArea>
    </format>
    <format dxfId="475">
      <pivotArea dataOnly="0" labelOnly="1" offset="IV256" fieldPosition="0">
        <references count="1">
          <reference field="0" count="1" defaultSubtotal="1">
            <x v="14"/>
          </reference>
        </references>
      </pivotArea>
    </format>
    <format dxfId="474">
      <pivotArea dataOnly="0" labelOnly="1" offset="IV256" fieldPosition="0">
        <references count="1">
          <reference field="0" count="1" defaultSubtotal="1">
            <x v="15"/>
          </reference>
        </references>
      </pivotArea>
    </format>
    <format dxfId="473">
      <pivotArea dataOnly="0" labelOnly="1" offset="IV256" fieldPosition="0">
        <references count="1">
          <reference field="0" count="1" defaultSubtotal="1">
            <x v="16"/>
          </reference>
        </references>
      </pivotArea>
    </format>
    <format dxfId="472">
      <pivotArea dataOnly="0" labelOnly="1" offset="IV256" fieldPosition="0">
        <references count="1">
          <reference field="0" count="1" defaultSubtotal="1">
            <x v="17"/>
          </reference>
        </references>
      </pivotArea>
    </format>
    <format dxfId="471">
      <pivotArea dataOnly="0" labelOnly="1" offset="IV256" fieldPosition="0">
        <references count="1">
          <reference field="0" count="1" defaultSubtotal="1">
            <x v="18"/>
          </reference>
        </references>
      </pivotArea>
    </format>
    <format dxfId="470">
      <pivotArea dataOnly="0" labelOnly="1" offset="IV256" fieldPosition="0">
        <references count="1">
          <reference field="0" count="1" defaultSubtotal="1">
            <x v="19"/>
          </reference>
        </references>
      </pivotArea>
    </format>
    <format dxfId="469">
      <pivotArea dataOnly="0" labelOnly="1" offset="IV256" fieldPosition="0">
        <references count="1">
          <reference field="0" count="1" defaultSubtotal="1">
            <x v="20"/>
          </reference>
        </references>
      </pivotArea>
    </format>
    <format dxfId="468">
      <pivotArea dataOnly="0" labelOnly="1" offset="IV256" fieldPosition="0">
        <references count="1">
          <reference field="0" count="1" defaultSubtotal="1">
            <x v="21"/>
          </reference>
        </references>
      </pivotArea>
    </format>
    <format dxfId="467">
      <pivotArea dataOnly="0" labelOnly="1" offset="IV256" fieldPosition="0">
        <references count="1">
          <reference field="0" count="1" defaultSubtotal="1">
            <x v="22"/>
          </reference>
        </references>
      </pivotArea>
    </format>
    <format dxfId="466">
      <pivotArea dataOnly="0" labelOnly="1" offset="IV256" fieldPosition="0">
        <references count="1">
          <reference field="0" count="1" defaultSubtotal="1">
            <x v="23"/>
          </reference>
        </references>
      </pivotArea>
    </format>
    <format dxfId="465">
      <pivotArea dataOnly="0" labelOnly="1" offset="IV256" fieldPosition="0">
        <references count="1">
          <reference field="0" count="1" defaultSubtotal="1">
            <x v="24"/>
          </reference>
        </references>
      </pivotArea>
    </format>
    <format dxfId="464">
      <pivotArea dataOnly="0" labelOnly="1" offset="IV256" fieldPosition="0">
        <references count="1">
          <reference field="0" count="1" defaultSubtotal="1">
            <x v="25"/>
          </reference>
        </references>
      </pivotArea>
    </format>
    <format dxfId="463">
      <pivotArea dataOnly="0" labelOnly="1" offset="IV256" fieldPosition="0">
        <references count="1">
          <reference field="0" count="1" defaultSubtotal="1">
            <x v="26"/>
          </reference>
        </references>
      </pivotArea>
    </format>
    <format dxfId="462">
      <pivotArea dataOnly="0" labelOnly="1" offset="IV256" fieldPosition="0">
        <references count="1">
          <reference field="0" count="1" defaultSubtotal="1">
            <x v="27"/>
          </reference>
        </references>
      </pivotArea>
    </format>
    <format dxfId="461">
      <pivotArea dataOnly="0" labelOnly="1" offset="IV256" fieldPosition="0">
        <references count="1">
          <reference field="0" count="1" defaultSubtotal="1">
            <x v="28"/>
          </reference>
        </references>
      </pivotArea>
    </format>
    <format dxfId="460">
      <pivotArea dataOnly="0" labelOnly="1" offset="IV256" fieldPosition="0">
        <references count="1">
          <reference field="0" count="1" defaultSubtotal="1">
            <x v="29"/>
          </reference>
        </references>
      </pivotArea>
    </format>
    <format dxfId="459">
      <pivotArea dataOnly="0" labelOnly="1" offset="IV256" fieldPosition="0">
        <references count="1">
          <reference field="0" count="1" defaultSubtotal="1">
            <x v="30"/>
          </reference>
        </references>
      </pivotArea>
    </format>
    <format dxfId="458">
      <pivotArea dataOnly="0" labelOnly="1" offset="IV256" fieldPosition="0">
        <references count="1">
          <reference field="0" count="1" defaultSubtotal="1">
            <x v="31"/>
          </reference>
        </references>
      </pivotArea>
    </format>
    <format dxfId="457">
      <pivotArea dataOnly="0" labelOnly="1" offset="IV256" fieldPosition="0">
        <references count="1">
          <reference field="0" count="1" defaultSubtotal="1">
            <x v="32"/>
          </reference>
        </references>
      </pivotArea>
    </format>
    <format dxfId="456">
      <pivotArea dataOnly="0" labelOnly="1" offset="IV256" fieldPosition="0">
        <references count="1">
          <reference field="0" count="1" defaultSubtotal="1">
            <x v="33"/>
          </reference>
        </references>
      </pivotArea>
    </format>
    <format dxfId="455">
      <pivotArea dataOnly="0" labelOnly="1" offset="IV256" fieldPosition="0">
        <references count="1">
          <reference field="0" count="1" defaultSubtotal="1">
            <x v="34"/>
          </reference>
        </references>
      </pivotArea>
    </format>
    <format dxfId="454">
      <pivotArea dataOnly="0" labelOnly="1" offset="IV256" fieldPosition="0">
        <references count="1">
          <reference field="0" count="1" defaultSubtotal="1">
            <x v="35"/>
          </reference>
        </references>
      </pivotArea>
    </format>
    <format dxfId="453">
      <pivotArea dataOnly="0" labelOnly="1" offset="IV256" fieldPosition="0">
        <references count="1">
          <reference field="0" count="1" defaultSubtotal="1">
            <x v="36"/>
          </reference>
        </references>
      </pivotArea>
    </format>
    <format dxfId="452">
      <pivotArea dataOnly="0" labelOnly="1" offset="IV256" fieldPosition="0">
        <references count="1">
          <reference field="0" count="1" defaultSubtotal="1">
            <x v="37"/>
          </reference>
        </references>
      </pivotArea>
    </format>
    <format dxfId="451">
      <pivotArea dataOnly="0" labelOnly="1" offset="IV256" fieldPosition="0">
        <references count="1">
          <reference field="0" count="1" defaultSubtotal="1">
            <x v="38"/>
          </reference>
        </references>
      </pivotArea>
    </format>
    <format dxfId="450">
      <pivotArea dataOnly="0" labelOnly="1" offset="IV256" fieldPosition="0">
        <references count="1">
          <reference field="0" count="1" defaultSubtotal="1">
            <x v="39"/>
          </reference>
        </references>
      </pivotArea>
    </format>
    <format dxfId="449">
      <pivotArea dataOnly="0" labelOnly="1" offset="IV256" fieldPosition="0">
        <references count="1">
          <reference field="0" count="1" defaultSubtotal="1">
            <x v="40"/>
          </reference>
        </references>
      </pivotArea>
    </format>
    <format dxfId="448">
      <pivotArea dataOnly="0" labelOnly="1" offset="IV256" fieldPosition="0">
        <references count="1">
          <reference field="0" count="1" defaultSubtotal="1">
            <x v="41"/>
          </reference>
        </references>
      </pivotArea>
    </format>
    <format dxfId="447">
      <pivotArea dataOnly="0" labelOnly="1" offset="IV256" fieldPosition="0">
        <references count="1">
          <reference field="0" count="1" defaultSubtotal="1">
            <x v="42"/>
          </reference>
        </references>
      </pivotArea>
    </format>
    <format dxfId="446">
      <pivotArea dataOnly="0" labelOnly="1" offset="IV256" fieldPosition="0">
        <references count="1">
          <reference field="0" count="1" defaultSubtotal="1">
            <x v="43"/>
          </reference>
        </references>
      </pivotArea>
    </format>
    <format dxfId="445">
      <pivotArea dataOnly="0" labelOnly="1" offset="IV256" fieldPosition="0">
        <references count="1">
          <reference field="0" count="1" defaultSubtotal="1">
            <x v="44"/>
          </reference>
        </references>
      </pivotArea>
    </format>
    <format dxfId="444">
      <pivotArea dataOnly="0" labelOnly="1" offset="IV256" fieldPosition="0">
        <references count="1">
          <reference field="0" count="1" defaultSubtotal="1">
            <x v="45"/>
          </reference>
        </references>
      </pivotArea>
    </format>
    <format dxfId="443">
      <pivotArea dataOnly="0" labelOnly="1" offset="IV256" fieldPosition="0">
        <references count="1">
          <reference field="0" count="1" defaultSubtotal="1">
            <x v="46"/>
          </reference>
        </references>
      </pivotArea>
    </format>
    <format dxfId="442">
      <pivotArea dataOnly="0" labelOnly="1" offset="IV256" fieldPosition="0">
        <references count="1">
          <reference field="0" count="1" defaultSubtotal="1">
            <x v="47"/>
          </reference>
        </references>
      </pivotArea>
    </format>
    <format dxfId="441">
      <pivotArea dataOnly="0" labelOnly="1" offset="IV256" fieldPosition="0">
        <references count="1">
          <reference field="0" count="1" defaultSubtotal="1">
            <x v="48"/>
          </reference>
        </references>
      </pivotArea>
    </format>
    <format dxfId="440">
      <pivotArea dataOnly="0" labelOnly="1" offset="IV256" fieldPosition="0">
        <references count="1">
          <reference field="0" count="1" defaultSubtotal="1">
            <x v="49"/>
          </reference>
        </references>
      </pivotArea>
    </format>
    <format dxfId="439">
      <pivotArea dataOnly="0" labelOnly="1" offset="IV256" fieldPosition="0">
        <references count="1">
          <reference field="0" count="1" defaultSubtotal="1">
            <x v="50"/>
          </reference>
        </references>
      </pivotArea>
    </format>
    <format dxfId="438">
      <pivotArea dataOnly="0" labelOnly="1" offset="IV256" fieldPosition="0">
        <references count="1">
          <reference field="0" count="1" defaultSubtotal="1">
            <x v="51"/>
          </reference>
        </references>
      </pivotArea>
    </format>
    <format dxfId="437">
      <pivotArea dataOnly="0" labelOnly="1" offset="IV256" fieldPosition="0">
        <references count="1">
          <reference field="0" count="1" defaultSubtotal="1">
            <x v="52"/>
          </reference>
        </references>
      </pivotArea>
    </format>
    <format dxfId="436">
      <pivotArea dataOnly="0" labelOnly="1" offset="IV256" fieldPosition="0">
        <references count="1">
          <reference field="0" count="1" defaultSubtotal="1">
            <x v="53"/>
          </reference>
        </references>
      </pivotArea>
    </format>
    <format dxfId="435">
      <pivotArea dataOnly="0" labelOnly="1" offset="IV256" fieldPosition="0">
        <references count="1">
          <reference field="0" count="1" defaultSubtotal="1">
            <x v="54"/>
          </reference>
        </references>
      </pivotArea>
    </format>
    <format dxfId="434">
      <pivotArea dataOnly="0" labelOnly="1" offset="IV256" fieldPosition="0">
        <references count="1">
          <reference field="0" count="1" defaultSubtotal="1">
            <x v="55"/>
          </reference>
        </references>
      </pivotArea>
    </format>
    <format dxfId="433">
      <pivotArea dataOnly="0" labelOnly="1" offset="IV256" fieldPosition="0">
        <references count="1">
          <reference field="0" count="1" defaultSubtotal="1">
            <x v="56"/>
          </reference>
        </references>
      </pivotArea>
    </format>
    <format dxfId="432">
      <pivotArea dataOnly="0" labelOnly="1" offset="IV256" fieldPosition="0">
        <references count="1">
          <reference field="0" count="1" defaultSubtotal="1">
            <x v="57"/>
          </reference>
        </references>
      </pivotArea>
    </format>
    <format dxfId="431">
      <pivotArea dataOnly="0" labelOnly="1" offset="IV256" fieldPosition="0">
        <references count="1">
          <reference field="0" count="1" defaultSubtotal="1">
            <x v="58"/>
          </reference>
        </references>
      </pivotArea>
    </format>
    <format dxfId="430">
      <pivotArea dataOnly="0" labelOnly="1" offset="IV256" fieldPosition="0">
        <references count="1">
          <reference field="0" count="1" defaultSubtotal="1">
            <x v="59"/>
          </reference>
        </references>
      </pivotArea>
    </format>
    <format dxfId="429">
      <pivotArea dataOnly="0" labelOnly="1" offset="IV256" fieldPosition="0">
        <references count="1">
          <reference field="0" count="1" defaultSubtotal="1">
            <x v="60"/>
          </reference>
        </references>
      </pivotArea>
    </format>
    <format dxfId="428">
      <pivotArea dataOnly="0" labelOnly="1" offset="IV256" fieldPosition="0">
        <references count="1">
          <reference field="0" count="1" defaultSubtotal="1">
            <x v="61"/>
          </reference>
        </references>
      </pivotArea>
    </format>
    <format dxfId="427">
      <pivotArea dataOnly="0" labelOnly="1" offset="IV256" fieldPosition="0">
        <references count="1">
          <reference field="0" count="1" defaultSubtotal="1">
            <x v="62"/>
          </reference>
        </references>
      </pivotArea>
    </format>
    <format dxfId="426">
      <pivotArea dataOnly="0" labelOnly="1" offset="IV256" fieldPosition="0">
        <references count="1">
          <reference field="0" count="1" defaultSubtotal="1">
            <x v="63"/>
          </reference>
        </references>
      </pivotArea>
    </format>
    <format dxfId="425">
      <pivotArea dataOnly="0" labelOnly="1" offset="IV256" fieldPosition="0">
        <references count="1">
          <reference field="0" count="1" defaultSubtotal="1">
            <x v="64"/>
          </reference>
        </references>
      </pivotArea>
    </format>
    <format dxfId="424">
      <pivotArea dataOnly="0" labelOnly="1" offset="IV256" fieldPosition="0">
        <references count="1">
          <reference field="0" count="1" defaultSubtotal="1">
            <x v="65"/>
          </reference>
        </references>
      </pivotArea>
    </format>
    <format dxfId="423">
      <pivotArea dataOnly="0" labelOnly="1" offset="IV256" fieldPosition="0">
        <references count="1">
          <reference field="0" count="1" defaultSubtotal="1">
            <x v="66"/>
          </reference>
        </references>
      </pivotArea>
    </format>
    <format dxfId="422">
      <pivotArea dataOnly="0" labelOnly="1" offset="IV256" fieldPosition="0">
        <references count="1">
          <reference field="0" count="1" defaultSubtotal="1">
            <x v="67"/>
          </reference>
        </references>
      </pivotArea>
    </format>
    <format dxfId="421">
      <pivotArea dataOnly="0" labelOnly="1" offset="IV256" fieldPosition="0">
        <references count="1">
          <reference field="0" count="1" defaultSubtotal="1">
            <x v="68"/>
          </reference>
        </references>
      </pivotArea>
    </format>
    <format dxfId="420">
      <pivotArea dataOnly="0" labelOnly="1" offset="IV256" fieldPosition="0">
        <references count="1">
          <reference field="0" count="1" defaultSubtotal="1">
            <x v="69"/>
          </reference>
        </references>
      </pivotArea>
    </format>
    <format dxfId="419">
      <pivotArea dataOnly="0" labelOnly="1" offset="IV256" fieldPosition="0">
        <references count="1">
          <reference field="0" count="1" defaultSubtotal="1">
            <x v="70"/>
          </reference>
        </references>
      </pivotArea>
    </format>
    <format dxfId="418">
      <pivotArea dataOnly="0" labelOnly="1" offset="IV256" fieldPosition="0">
        <references count="1">
          <reference field="0" count="1" defaultSubtotal="1">
            <x v="71"/>
          </reference>
        </references>
      </pivotArea>
    </format>
    <format dxfId="417">
      <pivotArea dataOnly="0" labelOnly="1" offset="IV256" fieldPosition="0">
        <references count="1">
          <reference field="0" count="1" defaultSubtotal="1">
            <x v="72"/>
          </reference>
        </references>
      </pivotArea>
    </format>
    <format dxfId="416">
      <pivotArea dataOnly="0" labelOnly="1" offset="IV256" fieldPosition="0">
        <references count="1">
          <reference field="0" count="1" defaultSubtotal="1">
            <x v="73"/>
          </reference>
        </references>
      </pivotArea>
    </format>
    <format dxfId="415">
      <pivotArea dataOnly="0" labelOnly="1" offset="IV256" fieldPosition="0">
        <references count="1">
          <reference field="0" count="1" defaultSubtotal="1">
            <x v="74"/>
          </reference>
        </references>
      </pivotArea>
    </format>
    <format dxfId="414">
      <pivotArea dataOnly="0" labelOnly="1" offset="IV256" fieldPosition="0">
        <references count="1">
          <reference field="0" count="1" defaultSubtotal="1">
            <x v="75"/>
          </reference>
        </references>
      </pivotArea>
    </format>
    <format dxfId="413">
      <pivotArea dataOnly="0" labelOnly="1" offset="IV256" fieldPosition="0">
        <references count="1">
          <reference field="0" count="1" defaultSubtotal="1">
            <x v="76"/>
          </reference>
        </references>
      </pivotArea>
    </format>
    <format dxfId="412">
      <pivotArea dataOnly="0" labelOnly="1" offset="IV256" fieldPosition="0">
        <references count="1">
          <reference field="0" count="1" defaultSubtotal="1">
            <x v="77"/>
          </reference>
        </references>
      </pivotArea>
    </format>
    <format dxfId="411">
      <pivotArea dataOnly="0" labelOnly="1" offset="IV256" fieldPosition="0">
        <references count="1">
          <reference field="0" count="1" defaultSubtotal="1">
            <x v="78"/>
          </reference>
        </references>
      </pivotArea>
    </format>
    <format dxfId="410">
      <pivotArea dataOnly="0" labelOnly="1" offset="IV256" fieldPosition="0">
        <references count="1">
          <reference field="0" count="1" defaultSubtotal="1">
            <x v="79"/>
          </reference>
        </references>
      </pivotArea>
    </format>
    <format dxfId="409">
      <pivotArea dataOnly="0" labelOnly="1" offset="IV256" fieldPosition="0">
        <references count="1">
          <reference field="0" count="1" defaultSubtotal="1">
            <x v="80"/>
          </reference>
        </references>
      </pivotArea>
    </format>
    <format dxfId="408">
      <pivotArea dataOnly="0" labelOnly="1" offset="IV256" fieldPosition="0">
        <references count="1">
          <reference field="0" count="1" defaultSubtotal="1">
            <x v="81"/>
          </reference>
        </references>
      </pivotArea>
    </format>
    <format dxfId="407">
      <pivotArea dataOnly="0" labelOnly="1" offset="IV256" fieldPosition="0">
        <references count="1">
          <reference field="0" count="1" defaultSubtotal="1">
            <x v="82"/>
          </reference>
        </references>
      </pivotArea>
    </format>
    <format dxfId="406">
      <pivotArea dataOnly="0" labelOnly="1" offset="IV256" fieldPosition="0">
        <references count="1">
          <reference field="0" count="1" defaultSubtotal="1">
            <x v="83"/>
          </reference>
        </references>
      </pivotArea>
    </format>
    <format dxfId="405">
      <pivotArea dataOnly="0" labelOnly="1" offset="IV256" fieldPosition="0">
        <references count="1">
          <reference field="0" count="1" defaultSubtotal="1">
            <x v="84"/>
          </reference>
        </references>
      </pivotArea>
    </format>
    <format dxfId="404">
      <pivotArea dataOnly="0" labelOnly="1" offset="IV256" fieldPosition="0">
        <references count="1">
          <reference field="0" count="1" defaultSubtotal="1">
            <x v="85"/>
          </reference>
        </references>
      </pivotArea>
    </format>
    <format dxfId="403">
      <pivotArea dataOnly="0" labelOnly="1" offset="IV256" fieldPosition="0">
        <references count="1">
          <reference field="0" count="1" defaultSubtotal="1">
            <x v="86"/>
          </reference>
        </references>
      </pivotArea>
    </format>
    <format dxfId="402">
      <pivotArea dataOnly="0" labelOnly="1" offset="IV256" fieldPosition="0">
        <references count="1">
          <reference field="0" count="1" defaultSubtotal="1">
            <x v="87"/>
          </reference>
        </references>
      </pivotArea>
    </format>
    <format dxfId="401">
      <pivotArea dataOnly="0" labelOnly="1" offset="IV256" fieldPosition="0">
        <references count="1">
          <reference field="0" count="1" defaultSubtotal="1">
            <x v="88"/>
          </reference>
        </references>
      </pivotArea>
    </format>
    <format dxfId="400">
      <pivotArea dataOnly="0" labelOnly="1" offset="IV256" fieldPosition="0">
        <references count="1">
          <reference field="0" count="1" defaultSubtotal="1">
            <x v="89"/>
          </reference>
        </references>
      </pivotArea>
    </format>
    <format dxfId="399">
      <pivotArea dataOnly="0" labelOnly="1" offset="IV256" fieldPosition="0">
        <references count="1">
          <reference field="0" count="1" defaultSubtotal="1">
            <x v="90"/>
          </reference>
        </references>
      </pivotArea>
    </format>
    <format dxfId="398">
      <pivotArea dataOnly="0" labelOnly="1" offset="IV256" fieldPosition="0">
        <references count="1">
          <reference field="0" count="1" defaultSubtotal="1">
            <x v="91"/>
          </reference>
        </references>
      </pivotArea>
    </format>
    <format dxfId="397">
      <pivotArea dataOnly="0" labelOnly="1" offset="IV256" fieldPosition="0">
        <references count="1">
          <reference field="0" count="1" defaultSubtotal="1">
            <x v="92"/>
          </reference>
        </references>
      </pivotArea>
    </format>
    <format dxfId="396">
      <pivotArea dataOnly="0" labelOnly="1" offset="IV256" fieldPosition="0">
        <references count="1">
          <reference field="0" count="1" defaultSubtotal="1">
            <x v="93"/>
          </reference>
        </references>
      </pivotArea>
    </format>
    <format dxfId="395">
      <pivotArea dataOnly="0" labelOnly="1" offset="IV256" fieldPosition="0">
        <references count="1">
          <reference field="0" count="1" defaultSubtotal="1">
            <x v="94"/>
          </reference>
        </references>
      </pivotArea>
    </format>
    <format dxfId="394">
      <pivotArea dataOnly="0" labelOnly="1" offset="IV256" fieldPosition="0">
        <references count="1">
          <reference field="0" count="1" defaultSubtotal="1">
            <x v="95"/>
          </reference>
        </references>
      </pivotArea>
    </format>
    <format dxfId="393">
      <pivotArea dataOnly="0" labelOnly="1" offset="IV256" fieldPosition="0">
        <references count="1">
          <reference field="0" count="1" defaultSubtotal="1">
            <x v="96"/>
          </reference>
        </references>
      </pivotArea>
    </format>
    <format dxfId="392">
      <pivotArea dataOnly="0" labelOnly="1" offset="IV256" fieldPosition="0">
        <references count="1">
          <reference field="0" count="1" defaultSubtotal="1">
            <x v="97"/>
          </reference>
        </references>
      </pivotArea>
    </format>
    <format dxfId="391">
      <pivotArea dataOnly="0" labelOnly="1" offset="IV256" fieldPosition="0">
        <references count="1">
          <reference field="0" count="1" defaultSubtotal="1">
            <x v="98"/>
          </reference>
        </references>
      </pivotArea>
    </format>
    <format dxfId="390">
      <pivotArea dataOnly="0" labelOnly="1" offset="IV256" fieldPosition="0">
        <references count="1">
          <reference field="0" count="1" defaultSubtotal="1">
            <x v="99"/>
          </reference>
        </references>
      </pivotArea>
    </format>
    <format dxfId="389">
      <pivotArea dataOnly="0" labelOnly="1" offset="IV256" fieldPosition="0">
        <references count="1">
          <reference field="0" count="1" defaultSubtotal="1">
            <x v="100"/>
          </reference>
        </references>
      </pivotArea>
    </format>
    <format dxfId="388">
      <pivotArea dataOnly="0" labelOnly="1" offset="IV256" fieldPosition="0">
        <references count="1">
          <reference field="0" count="1" defaultSubtotal="1">
            <x v="101"/>
          </reference>
        </references>
      </pivotArea>
    </format>
    <format dxfId="387">
      <pivotArea dataOnly="0" labelOnly="1" offset="IV256" fieldPosition="0">
        <references count="1">
          <reference field="0" count="1" defaultSubtotal="1">
            <x v="102"/>
          </reference>
        </references>
      </pivotArea>
    </format>
    <format dxfId="386">
      <pivotArea dataOnly="0" labelOnly="1" offset="IV256" fieldPosition="0">
        <references count="1">
          <reference field="0" count="1" defaultSubtotal="1">
            <x v="103"/>
          </reference>
        </references>
      </pivotArea>
    </format>
    <format dxfId="385">
      <pivotArea dataOnly="0" labelOnly="1" offset="IV256" fieldPosition="0">
        <references count="1">
          <reference field="0" count="1" defaultSubtotal="1">
            <x v="104"/>
          </reference>
        </references>
      </pivotArea>
    </format>
    <format dxfId="384">
      <pivotArea dataOnly="0" labelOnly="1" offset="IV256" fieldPosition="0">
        <references count="1">
          <reference field="0" count="1" defaultSubtotal="1">
            <x v="105"/>
          </reference>
        </references>
      </pivotArea>
    </format>
    <format dxfId="383">
      <pivotArea dataOnly="0" labelOnly="1" offset="IV256" fieldPosition="0">
        <references count="1">
          <reference field="0" count="1" defaultSubtotal="1">
            <x v="106"/>
          </reference>
        </references>
      </pivotArea>
    </format>
    <format dxfId="382">
      <pivotArea dataOnly="0" labelOnly="1" offset="IV256" fieldPosition="0">
        <references count="1">
          <reference field="0" count="1" defaultSubtotal="1">
            <x v="107"/>
          </reference>
        </references>
      </pivotArea>
    </format>
    <format dxfId="381">
      <pivotArea dataOnly="0" labelOnly="1" offset="IV256" fieldPosition="0">
        <references count="1">
          <reference field="0" count="1" defaultSubtotal="1">
            <x v="108"/>
          </reference>
        </references>
      </pivotArea>
    </format>
    <format dxfId="380">
      <pivotArea dataOnly="0" labelOnly="1" offset="IV256" fieldPosition="0">
        <references count="1">
          <reference field="0" count="1" defaultSubtotal="1">
            <x v="109"/>
          </reference>
        </references>
      </pivotArea>
    </format>
    <format dxfId="379">
      <pivotArea dataOnly="0" labelOnly="1" offset="IV256" fieldPosition="0">
        <references count="1">
          <reference field="0" count="1" defaultSubtotal="1">
            <x v="110"/>
          </reference>
        </references>
      </pivotArea>
    </format>
    <format dxfId="378">
      <pivotArea dataOnly="0" labelOnly="1" offset="IV256" fieldPosition="0">
        <references count="1">
          <reference field="0" count="1" defaultSubtotal="1">
            <x v="111"/>
          </reference>
        </references>
      </pivotArea>
    </format>
    <format dxfId="377">
      <pivotArea dataOnly="0" labelOnly="1" offset="IV256" fieldPosition="0">
        <references count="1">
          <reference field="0" count="1" defaultSubtotal="1">
            <x v="112"/>
          </reference>
        </references>
      </pivotArea>
    </format>
    <format dxfId="376">
      <pivotArea dataOnly="0" labelOnly="1" offset="IV256" fieldPosition="0">
        <references count="1">
          <reference field="0" count="1" defaultSubtotal="1">
            <x v="113"/>
          </reference>
        </references>
      </pivotArea>
    </format>
    <format dxfId="375">
      <pivotArea dataOnly="0" labelOnly="1" offset="IV256" fieldPosition="0">
        <references count="1">
          <reference field="0" count="1" defaultSubtotal="1">
            <x v="114"/>
          </reference>
        </references>
      </pivotArea>
    </format>
    <format dxfId="374">
      <pivotArea dataOnly="0" labelOnly="1" offset="IV256" fieldPosition="0">
        <references count="1">
          <reference field="0" count="1" defaultSubtotal="1">
            <x v="115"/>
          </reference>
        </references>
      </pivotArea>
    </format>
    <format dxfId="373">
      <pivotArea dataOnly="0" labelOnly="1" offset="IV256" fieldPosition="0">
        <references count="1">
          <reference field="0" count="1" defaultSubtotal="1">
            <x v="116"/>
          </reference>
        </references>
      </pivotArea>
    </format>
    <format dxfId="372">
      <pivotArea dataOnly="0" labelOnly="1" offset="IV256" fieldPosition="0">
        <references count="1">
          <reference field="0" count="1" defaultSubtotal="1">
            <x v="117"/>
          </reference>
        </references>
      </pivotArea>
    </format>
    <format dxfId="371">
      <pivotArea dataOnly="0" labelOnly="1" offset="IV256" fieldPosition="0">
        <references count="1">
          <reference field="0" count="1" defaultSubtotal="1">
            <x v="118"/>
          </reference>
        </references>
      </pivotArea>
    </format>
    <format dxfId="370">
      <pivotArea dataOnly="0" labelOnly="1" offset="IV256" fieldPosition="0">
        <references count="1">
          <reference field="0" count="1" defaultSubtotal="1">
            <x v="119"/>
          </reference>
        </references>
      </pivotArea>
    </format>
    <format dxfId="369">
      <pivotArea dataOnly="0" labelOnly="1" offset="IV256" fieldPosition="0">
        <references count="1">
          <reference field="0" count="1" defaultSubtotal="1">
            <x v="120"/>
          </reference>
        </references>
      </pivotArea>
    </format>
    <format dxfId="368">
      <pivotArea dataOnly="0" labelOnly="1" offset="IV256" fieldPosition="0">
        <references count="1">
          <reference field="0" count="1" defaultSubtotal="1">
            <x v="121"/>
          </reference>
        </references>
      </pivotArea>
    </format>
    <format dxfId="367">
      <pivotArea dataOnly="0" labelOnly="1" offset="IV256" fieldPosition="0">
        <references count="1">
          <reference field="0" count="1" defaultSubtotal="1">
            <x v="122"/>
          </reference>
        </references>
      </pivotArea>
    </format>
    <format dxfId="366">
      <pivotArea dataOnly="0" labelOnly="1" offset="IV256" fieldPosition="0">
        <references count="1">
          <reference field="0" count="1" defaultSubtotal="1">
            <x v="123"/>
          </reference>
        </references>
      </pivotArea>
    </format>
    <format dxfId="365">
      <pivotArea dataOnly="0" labelOnly="1" offset="IV256" fieldPosition="0">
        <references count="1">
          <reference field="0" count="1" defaultSubtotal="1">
            <x v="124"/>
          </reference>
        </references>
      </pivotArea>
    </format>
    <format dxfId="364">
      <pivotArea dataOnly="0" labelOnly="1" offset="IV256" fieldPosition="0">
        <references count="1">
          <reference field="0" count="1" defaultSubtotal="1">
            <x v="125"/>
          </reference>
        </references>
      </pivotArea>
    </format>
    <format dxfId="363">
      <pivotArea dataOnly="0" labelOnly="1" offset="IV256" fieldPosition="0">
        <references count="1">
          <reference field="0" count="1" defaultSubtotal="1">
            <x v="126"/>
          </reference>
        </references>
      </pivotArea>
    </format>
    <format dxfId="362">
      <pivotArea dataOnly="0" labelOnly="1" offset="IV256" fieldPosition="0">
        <references count="1">
          <reference field="0" count="1" defaultSubtotal="1">
            <x v="127"/>
          </reference>
        </references>
      </pivotArea>
    </format>
    <format dxfId="361">
      <pivotArea dataOnly="0" labelOnly="1" offset="IV256" fieldPosition="0">
        <references count="1">
          <reference field="0" count="1" defaultSubtotal="1">
            <x v="128"/>
          </reference>
        </references>
      </pivotArea>
    </format>
    <format dxfId="360">
      <pivotArea dataOnly="0" labelOnly="1" offset="IV256" fieldPosition="0">
        <references count="1">
          <reference field="0" count="1" defaultSubtotal="1">
            <x v="129"/>
          </reference>
        </references>
      </pivotArea>
    </format>
    <format dxfId="359">
      <pivotArea dataOnly="0" labelOnly="1" offset="IV256" fieldPosition="0">
        <references count="1">
          <reference field="0" count="1" defaultSubtotal="1">
            <x v="130"/>
          </reference>
        </references>
      </pivotArea>
    </format>
    <format dxfId="358">
      <pivotArea dataOnly="0" labelOnly="1" offset="IV256" fieldPosition="0">
        <references count="1">
          <reference field="0" count="1" defaultSubtotal="1">
            <x v="131"/>
          </reference>
        </references>
      </pivotArea>
    </format>
    <format dxfId="357">
      <pivotArea dataOnly="0" labelOnly="1" offset="IV256" fieldPosition="0">
        <references count="1">
          <reference field="0" count="1" defaultSubtotal="1">
            <x v="132"/>
          </reference>
        </references>
      </pivotArea>
    </format>
    <format dxfId="356">
      <pivotArea dataOnly="0" labelOnly="1" offset="IV256" fieldPosition="0">
        <references count="1">
          <reference field="0" count="1" defaultSubtotal="1">
            <x v="133"/>
          </reference>
        </references>
      </pivotArea>
    </format>
    <format dxfId="355">
      <pivotArea dataOnly="0" labelOnly="1" offset="IV256" fieldPosition="0">
        <references count="1">
          <reference field="0" count="1" defaultSubtotal="1">
            <x v="134"/>
          </reference>
        </references>
      </pivotArea>
    </format>
    <format dxfId="354">
      <pivotArea dataOnly="0" labelOnly="1" offset="IV256" fieldPosition="0">
        <references count="1">
          <reference field="0" count="1" defaultSubtotal="1">
            <x v="135"/>
          </reference>
        </references>
      </pivotArea>
    </format>
    <format dxfId="353">
      <pivotArea dataOnly="0" labelOnly="1" offset="IV256" fieldPosition="0">
        <references count="1">
          <reference field="0" count="1" defaultSubtotal="1">
            <x v="136"/>
          </reference>
        </references>
      </pivotArea>
    </format>
    <format dxfId="352">
      <pivotArea dataOnly="0" labelOnly="1" offset="IV256" fieldPosition="0">
        <references count="1">
          <reference field="0" count="1" defaultSubtotal="1">
            <x v="137"/>
          </reference>
        </references>
      </pivotArea>
    </format>
    <format dxfId="351">
      <pivotArea dataOnly="0" labelOnly="1" offset="IV256" fieldPosition="0">
        <references count="1">
          <reference field="0" count="1" defaultSubtotal="1">
            <x v="138"/>
          </reference>
        </references>
      </pivotArea>
    </format>
    <format dxfId="350">
      <pivotArea dataOnly="0" labelOnly="1" offset="IV256" fieldPosition="0">
        <references count="1">
          <reference field="0" count="1" defaultSubtotal="1">
            <x v="139"/>
          </reference>
        </references>
      </pivotArea>
    </format>
    <format dxfId="349">
      <pivotArea dataOnly="0" labelOnly="1" offset="IV256" fieldPosition="0">
        <references count="1">
          <reference field="0" count="1" defaultSubtotal="1">
            <x v="140"/>
          </reference>
        </references>
      </pivotArea>
    </format>
    <format dxfId="348">
      <pivotArea dataOnly="0" labelOnly="1" offset="IV256" fieldPosition="0">
        <references count="1">
          <reference field="0" count="1" defaultSubtotal="1">
            <x v="141"/>
          </reference>
        </references>
      </pivotArea>
    </format>
    <format dxfId="347">
      <pivotArea dataOnly="0" labelOnly="1" offset="IV256" fieldPosition="0">
        <references count="1">
          <reference field="0" count="1" defaultSubtotal="1">
            <x v="142"/>
          </reference>
        </references>
      </pivotArea>
    </format>
    <format dxfId="346">
      <pivotArea dataOnly="0" labelOnly="1" grandRow="1" outline="0" offset="IV256" fieldPosition="0"/>
    </format>
    <format dxfId="345">
      <pivotArea dataOnly="0" labelOnly="1" fieldPosition="0">
        <references count="2">
          <reference field="0" count="1" selected="0">
            <x v="0"/>
          </reference>
          <reference field="1" count="2">
            <x v="0"/>
            <x v="1"/>
          </reference>
        </references>
      </pivotArea>
    </format>
    <format dxfId="344">
      <pivotArea dataOnly="0" labelOnly="1" fieldPosition="0">
        <references count="2">
          <reference field="0" count="1" selected="0">
            <x v="1"/>
          </reference>
          <reference field="1" count="10">
            <x v="2"/>
            <x v="3"/>
            <x v="4"/>
            <x v="5"/>
            <x v="6"/>
            <x v="7"/>
            <x v="10"/>
            <x v="11"/>
            <x v="430"/>
            <x v="431"/>
          </reference>
        </references>
      </pivotArea>
    </format>
    <format dxfId="343">
      <pivotArea dataOnly="0" labelOnly="1" fieldPosition="0">
        <references count="2">
          <reference field="0" count="1" selected="0">
            <x v="2"/>
          </reference>
          <reference field="1" count="6">
            <x v="12"/>
            <x v="13"/>
            <x v="14"/>
            <x v="15"/>
            <x v="16"/>
            <x v="17"/>
          </reference>
        </references>
      </pivotArea>
    </format>
    <format dxfId="34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41">
      <pivotArea dataOnly="0" labelOnly="1" fieldPosition="0">
        <references count="2">
          <reference field="0" count="1" selected="0">
            <x v="4"/>
          </reference>
          <reference field="1" count="6">
            <x v="33"/>
            <x v="34"/>
            <x v="35"/>
            <x v="36"/>
            <x v="37"/>
            <x v="38"/>
          </reference>
        </references>
      </pivotArea>
    </format>
    <format dxfId="340">
      <pivotArea dataOnly="0" labelOnly="1" fieldPosition="0">
        <references count="2">
          <reference field="0" count="1" selected="0">
            <x v="5"/>
          </reference>
          <reference field="1" count="8">
            <x v="39"/>
            <x v="40"/>
            <x v="41"/>
            <x v="42"/>
            <x v="43"/>
            <x v="44"/>
            <x v="45"/>
            <x v="46"/>
          </reference>
        </references>
      </pivotArea>
    </format>
    <format dxfId="339">
      <pivotArea dataOnly="0" labelOnly="1" fieldPosition="0">
        <references count="2">
          <reference field="0" count="1" selected="0">
            <x v="6"/>
          </reference>
          <reference field="1" count="5">
            <x v="47"/>
            <x v="48"/>
            <x v="49"/>
            <x v="50"/>
            <x v="51"/>
          </reference>
        </references>
      </pivotArea>
    </format>
    <format dxfId="338">
      <pivotArea dataOnly="0" labelOnly="1" fieldPosition="0">
        <references count="2">
          <reference field="0" count="1" selected="0">
            <x v="7"/>
          </reference>
          <reference field="1" count="6">
            <x v="52"/>
            <x v="53"/>
            <x v="54"/>
            <x v="55"/>
            <x v="56"/>
            <x v="57"/>
          </reference>
        </references>
      </pivotArea>
    </format>
    <format dxfId="337">
      <pivotArea dataOnly="0" labelOnly="1" fieldPosition="0">
        <references count="2">
          <reference field="0" count="1" selected="0">
            <x v="8"/>
          </reference>
          <reference field="1" count="6">
            <x v="58"/>
            <x v="59"/>
            <x v="60"/>
            <x v="61"/>
            <x v="62"/>
            <x v="63"/>
          </reference>
        </references>
      </pivotArea>
    </format>
    <format dxfId="336">
      <pivotArea dataOnly="0" labelOnly="1" fieldPosition="0">
        <references count="2">
          <reference field="0" count="1" selected="0">
            <x v="9"/>
          </reference>
          <reference field="1" count="5">
            <x v="64"/>
            <x v="65"/>
            <x v="66"/>
            <x v="67"/>
            <x v="68"/>
          </reference>
        </references>
      </pivotArea>
    </format>
    <format dxfId="335">
      <pivotArea dataOnly="0" labelOnly="1" fieldPosition="0">
        <references count="2">
          <reference field="0" count="1" selected="0">
            <x v="10"/>
          </reference>
          <reference field="1" count="3">
            <x v="69"/>
            <x v="70"/>
            <x v="71"/>
          </reference>
        </references>
      </pivotArea>
    </format>
    <format dxfId="334">
      <pivotArea dataOnly="0" labelOnly="1" fieldPosition="0">
        <references count="2">
          <reference field="0" count="1" selected="0">
            <x v="11"/>
          </reference>
          <reference field="1" count="6">
            <x v="72"/>
            <x v="73"/>
            <x v="74"/>
            <x v="75"/>
            <x v="76"/>
            <x v="77"/>
          </reference>
        </references>
      </pivotArea>
    </format>
    <format dxfId="333">
      <pivotArea dataOnly="0" labelOnly="1" fieldPosition="0">
        <references count="2">
          <reference field="0" count="1" selected="0">
            <x v="12"/>
          </reference>
          <reference field="1" count="5">
            <x v="78"/>
            <x v="79"/>
            <x v="80"/>
            <x v="81"/>
            <x v="82"/>
          </reference>
        </references>
      </pivotArea>
    </format>
    <format dxfId="332">
      <pivotArea dataOnly="0" labelOnly="1" fieldPosition="0">
        <references count="2">
          <reference field="0" count="1" selected="0">
            <x v="13"/>
          </reference>
          <reference field="1" count="4">
            <x v="83"/>
            <x v="84"/>
            <x v="85"/>
            <x v="86"/>
          </reference>
        </references>
      </pivotArea>
    </format>
    <format dxfId="33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30">
      <pivotArea dataOnly="0" labelOnly="1" fieldPosition="0">
        <references count="2">
          <reference field="0" count="1" selected="0">
            <x v="15"/>
          </reference>
          <reference field="1" count="3">
            <x v="104"/>
            <x v="105"/>
            <x v="106"/>
          </reference>
        </references>
      </pivotArea>
    </format>
    <format dxfId="329">
      <pivotArea dataOnly="0" labelOnly="1" fieldPosition="0">
        <references count="2">
          <reference field="0" count="1" selected="0">
            <x v="16"/>
          </reference>
          <reference field="1" count="11">
            <x v="8"/>
            <x v="9"/>
            <x v="107"/>
            <x v="108"/>
            <x v="109"/>
            <x v="110"/>
            <x v="111"/>
            <x v="112"/>
            <x v="113"/>
            <x v="114"/>
            <x v="115"/>
          </reference>
        </references>
      </pivotArea>
    </format>
    <format dxfId="328">
      <pivotArea dataOnly="0" labelOnly="1" fieldPosition="0">
        <references count="2">
          <reference field="0" count="1" selected="0">
            <x v="17"/>
          </reference>
          <reference field="1" count="1">
            <x v="116"/>
          </reference>
        </references>
      </pivotArea>
    </format>
    <format dxfId="327">
      <pivotArea dataOnly="0" labelOnly="1" fieldPosition="0">
        <references count="2">
          <reference field="0" count="1" selected="0">
            <x v="18"/>
          </reference>
          <reference field="1" count="3">
            <x v="117"/>
            <x v="118"/>
            <x v="119"/>
          </reference>
        </references>
      </pivotArea>
    </format>
    <format dxfId="326">
      <pivotArea dataOnly="0" labelOnly="1" fieldPosition="0">
        <references count="2">
          <reference field="0" count="1" selected="0">
            <x v="19"/>
          </reference>
          <reference field="1" count="8">
            <x v="120"/>
            <x v="121"/>
            <x v="122"/>
            <x v="123"/>
            <x v="124"/>
            <x v="125"/>
            <x v="126"/>
            <x v="127"/>
          </reference>
        </references>
      </pivotArea>
    </format>
    <format dxfId="325">
      <pivotArea dataOnly="0" labelOnly="1" fieldPosition="0">
        <references count="2">
          <reference field="0" count="1" selected="0">
            <x v="20"/>
          </reference>
          <reference field="1" count="9">
            <x v="128"/>
            <x v="129"/>
            <x v="130"/>
            <x v="131"/>
            <x v="132"/>
            <x v="133"/>
            <x v="134"/>
            <x v="135"/>
            <x v="136"/>
          </reference>
        </references>
      </pivotArea>
    </format>
    <format dxfId="324">
      <pivotArea dataOnly="0" labelOnly="1" fieldPosition="0">
        <references count="2">
          <reference field="0" count="1" selected="0">
            <x v="21"/>
          </reference>
          <reference field="1" count="4">
            <x v="137"/>
            <x v="138"/>
            <x v="139"/>
            <x v="140"/>
          </reference>
        </references>
      </pivotArea>
    </format>
    <format dxfId="323">
      <pivotArea dataOnly="0" labelOnly="1" fieldPosition="0">
        <references count="2">
          <reference field="0" count="1" selected="0">
            <x v="22"/>
          </reference>
          <reference field="1" count="3">
            <x v="141"/>
            <x v="142"/>
            <x v="143"/>
          </reference>
        </references>
      </pivotArea>
    </format>
    <format dxfId="322">
      <pivotArea dataOnly="0" labelOnly="1" fieldPosition="0">
        <references count="2">
          <reference field="0" count="1" selected="0">
            <x v="23"/>
          </reference>
          <reference field="1" count="3">
            <x v="144"/>
            <x v="145"/>
            <x v="146"/>
          </reference>
        </references>
      </pivotArea>
    </format>
    <format dxfId="321">
      <pivotArea dataOnly="0" labelOnly="1" fieldPosition="0">
        <references count="2">
          <reference field="0" count="1" selected="0">
            <x v="24"/>
          </reference>
          <reference field="1" count="2">
            <x v="147"/>
            <x v="148"/>
          </reference>
        </references>
      </pivotArea>
    </format>
    <format dxfId="320">
      <pivotArea dataOnly="0" labelOnly="1" fieldPosition="0">
        <references count="2">
          <reference field="0" count="1" selected="0">
            <x v="25"/>
          </reference>
          <reference field="1" count="3">
            <x v="149"/>
            <x v="150"/>
            <x v="151"/>
          </reference>
        </references>
      </pivotArea>
    </format>
    <format dxfId="319">
      <pivotArea dataOnly="0" labelOnly="1" fieldPosition="0">
        <references count="2">
          <reference field="0" count="1" selected="0">
            <x v="26"/>
          </reference>
          <reference field="1" count="4">
            <x v="152"/>
            <x v="153"/>
            <x v="154"/>
            <x v="155"/>
          </reference>
        </references>
      </pivotArea>
    </format>
    <format dxfId="318">
      <pivotArea dataOnly="0" labelOnly="1" fieldPosition="0">
        <references count="2">
          <reference field="0" count="1" selected="0">
            <x v="27"/>
          </reference>
          <reference field="1" count="2">
            <x v="156"/>
            <x v="157"/>
          </reference>
        </references>
      </pivotArea>
    </format>
    <format dxfId="317">
      <pivotArea dataOnly="0" labelOnly="1" fieldPosition="0">
        <references count="2">
          <reference field="0" count="1" selected="0">
            <x v="28"/>
          </reference>
          <reference field="1" count="3">
            <x v="158"/>
            <x v="159"/>
            <x v="160"/>
          </reference>
        </references>
      </pivotArea>
    </format>
    <format dxfId="316">
      <pivotArea dataOnly="0" labelOnly="1" fieldPosition="0">
        <references count="2">
          <reference field="0" count="1" selected="0">
            <x v="29"/>
          </reference>
          <reference field="1" count="8">
            <x v="161"/>
            <x v="162"/>
            <x v="163"/>
            <x v="164"/>
            <x v="165"/>
            <x v="166"/>
            <x v="167"/>
            <x v="168"/>
          </reference>
        </references>
      </pivotArea>
    </format>
    <format dxfId="315">
      <pivotArea dataOnly="0" labelOnly="1" fieldPosition="0">
        <references count="2">
          <reference field="0" count="1" selected="0">
            <x v="30"/>
          </reference>
          <reference field="1" count="7">
            <x v="169"/>
            <x v="170"/>
            <x v="171"/>
            <x v="172"/>
            <x v="173"/>
            <x v="174"/>
            <x v="175"/>
          </reference>
        </references>
      </pivotArea>
    </format>
    <format dxfId="314">
      <pivotArea dataOnly="0" labelOnly="1" fieldPosition="0">
        <references count="2">
          <reference field="0" count="1" selected="0">
            <x v="31"/>
          </reference>
          <reference field="1" count="4">
            <x v="176"/>
            <x v="177"/>
            <x v="178"/>
            <x v="179"/>
          </reference>
        </references>
      </pivotArea>
    </format>
    <format dxfId="313">
      <pivotArea dataOnly="0" labelOnly="1" fieldPosition="0">
        <references count="2">
          <reference field="0" count="1" selected="0">
            <x v="32"/>
          </reference>
          <reference field="1" count="1">
            <x v="180"/>
          </reference>
        </references>
      </pivotArea>
    </format>
    <format dxfId="312">
      <pivotArea dataOnly="0" labelOnly="1" fieldPosition="0">
        <references count="2">
          <reference field="0" count="1" selected="0">
            <x v="33"/>
          </reference>
          <reference field="1" count="3">
            <x v="433"/>
            <x v="434"/>
            <x v="435"/>
          </reference>
        </references>
      </pivotArea>
    </format>
    <format dxfId="311">
      <pivotArea dataOnly="0" labelOnly="1" fieldPosition="0">
        <references count="2">
          <reference field="0" count="1" selected="0">
            <x v="34"/>
          </reference>
          <reference field="1" count="4">
            <x v="181"/>
            <x v="182"/>
            <x v="183"/>
            <x v="184"/>
          </reference>
        </references>
      </pivotArea>
    </format>
    <format dxfId="310">
      <pivotArea dataOnly="0" labelOnly="1" fieldPosition="0">
        <references count="2">
          <reference field="0" count="1" selected="0">
            <x v="35"/>
          </reference>
          <reference field="1" count="4">
            <x v="185"/>
            <x v="186"/>
            <x v="187"/>
            <x v="188"/>
          </reference>
        </references>
      </pivotArea>
    </format>
    <format dxfId="309">
      <pivotArea dataOnly="0" labelOnly="1" fieldPosition="0">
        <references count="2">
          <reference field="0" count="1" selected="0">
            <x v="36"/>
          </reference>
          <reference field="1" count="5">
            <x v="189"/>
            <x v="190"/>
            <x v="191"/>
            <x v="192"/>
            <x v="193"/>
          </reference>
        </references>
      </pivotArea>
    </format>
    <format dxfId="308">
      <pivotArea dataOnly="0" labelOnly="1" fieldPosition="0">
        <references count="2">
          <reference field="0" count="1" selected="0">
            <x v="37"/>
          </reference>
          <reference field="1" count="7">
            <x v="194"/>
            <x v="195"/>
            <x v="196"/>
            <x v="197"/>
            <x v="198"/>
            <x v="199"/>
            <x v="200"/>
          </reference>
        </references>
      </pivotArea>
    </format>
    <format dxfId="307">
      <pivotArea dataOnly="0" labelOnly="1" fieldPosition="0">
        <references count="2">
          <reference field="0" count="1" selected="0">
            <x v="38"/>
          </reference>
          <reference field="1" count="11">
            <x v="201"/>
            <x v="202"/>
            <x v="203"/>
            <x v="204"/>
            <x v="205"/>
            <x v="206"/>
            <x v="207"/>
            <x v="208"/>
            <x v="209"/>
            <x v="368"/>
            <x v="390"/>
          </reference>
        </references>
      </pivotArea>
    </format>
    <format dxfId="306">
      <pivotArea dataOnly="0" labelOnly="1" fieldPosition="0">
        <references count="2">
          <reference field="0" count="1" selected="0">
            <x v="39"/>
          </reference>
          <reference field="1" count="7">
            <x v="210"/>
            <x v="211"/>
            <x v="212"/>
            <x v="213"/>
            <x v="214"/>
            <x v="215"/>
            <x v="216"/>
          </reference>
        </references>
      </pivotArea>
    </format>
    <format dxfId="305">
      <pivotArea dataOnly="0" labelOnly="1" fieldPosition="0">
        <references count="2">
          <reference field="0" count="1" selected="0">
            <x v="40"/>
          </reference>
          <reference field="1" count="7">
            <x v="217"/>
            <x v="218"/>
            <x v="219"/>
            <x v="220"/>
            <x v="221"/>
            <x v="222"/>
            <x v="223"/>
          </reference>
        </references>
      </pivotArea>
    </format>
    <format dxfId="304">
      <pivotArea dataOnly="0" labelOnly="1" fieldPosition="0">
        <references count="2">
          <reference field="0" count="1" selected="0">
            <x v="41"/>
          </reference>
          <reference field="1" count="8">
            <x v="224"/>
            <x v="225"/>
            <x v="226"/>
            <x v="227"/>
            <x v="228"/>
            <x v="229"/>
            <x v="230"/>
            <x v="231"/>
          </reference>
        </references>
      </pivotArea>
    </format>
    <format dxfId="303">
      <pivotArea dataOnly="0" labelOnly="1" fieldPosition="0">
        <references count="2">
          <reference field="0" count="1" selected="0">
            <x v="42"/>
          </reference>
          <reference field="1" count="4">
            <x v="232"/>
            <x v="233"/>
            <x v="234"/>
            <x v="235"/>
          </reference>
        </references>
      </pivotArea>
    </format>
    <format dxfId="302">
      <pivotArea dataOnly="0" labelOnly="1" fieldPosition="0">
        <references count="2">
          <reference field="0" count="1" selected="0">
            <x v="43"/>
          </reference>
          <reference field="1" count="8">
            <x v="236"/>
            <x v="237"/>
            <x v="238"/>
            <x v="239"/>
            <x v="240"/>
            <x v="241"/>
            <x v="242"/>
            <x v="243"/>
          </reference>
        </references>
      </pivotArea>
    </format>
    <format dxfId="301">
      <pivotArea dataOnly="0" labelOnly="1" fieldPosition="0">
        <references count="2">
          <reference field="0" count="1" selected="0">
            <x v="44"/>
          </reference>
          <reference field="1" count="7">
            <x v="244"/>
            <x v="245"/>
            <x v="246"/>
            <x v="247"/>
            <x v="248"/>
            <x v="249"/>
            <x v="250"/>
          </reference>
        </references>
      </pivotArea>
    </format>
    <format dxfId="300">
      <pivotArea dataOnly="0" labelOnly="1" fieldPosition="0">
        <references count="2">
          <reference field="0" count="1" selected="0">
            <x v="45"/>
          </reference>
          <reference field="1" count="8">
            <x v="251"/>
            <x v="252"/>
            <x v="253"/>
            <x v="254"/>
            <x v="255"/>
            <x v="256"/>
            <x v="257"/>
            <x v="258"/>
          </reference>
        </references>
      </pivotArea>
    </format>
    <format dxfId="29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98">
      <pivotArea dataOnly="0" labelOnly="1" fieldPosition="0">
        <references count="2">
          <reference field="0" count="1" selected="0">
            <x v="47"/>
          </reference>
          <reference field="1" count="7">
            <x v="273"/>
            <x v="274"/>
            <x v="275"/>
            <x v="276"/>
            <x v="277"/>
            <x v="278"/>
            <x v="279"/>
          </reference>
        </references>
      </pivotArea>
    </format>
    <format dxfId="297">
      <pivotArea dataOnly="0" labelOnly="1" fieldPosition="0">
        <references count="2">
          <reference field="0" count="1" selected="0">
            <x v="48"/>
          </reference>
          <reference field="1" count="5">
            <x v="280"/>
            <x v="281"/>
            <x v="282"/>
            <x v="283"/>
            <x v="284"/>
          </reference>
        </references>
      </pivotArea>
    </format>
    <format dxfId="296">
      <pivotArea dataOnly="0" labelOnly="1" fieldPosition="0">
        <references count="2">
          <reference field="0" count="1" selected="0">
            <x v="49"/>
          </reference>
          <reference field="1" count="1">
            <x v="285"/>
          </reference>
        </references>
      </pivotArea>
    </format>
    <format dxfId="295">
      <pivotArea dataOnly="0" labelOnly="1" fieldPosition="0">
        <references count="2">
          <reference field="0" count="1" selected="0">
            <x v="50"/>
          </reference>
          <reference field="1" count="7">
            <x v="286"/>
            <x v="287"/>
            <x v="288"/>
            <x v="289"/>
            <x v="290"/>
            <x v="291"/>
            <x v="292"/>
          </reference>
        </references>
      </pivotArea>
    </format>
    <format dxfId="294">
      <pivotArea dataOnly="0" labelOnly="1" fieldPosition="0">
        <references count="2">
          <reference field="0" count="1" selected="0">
            <x v="51"/>
          </reference>
          <reference field="1" count="9">
            <x v="293"/>
            <x v="294"/>
            <x v="295"/>
            <x v="296"/>
            <x v="297"/>
            <x v="298"/>
            <x v="299"/>
            <x v="300"/>
            <x v="301"/>
          </reference>
        </references>
      </pivotArea>
    </format>
    <format dxfId="293">
      <pivotArea dataOnly="0" labelOnly="1" fieldPosition="0">
        <references count="2">
          <reference field="0" count="1" selected="0">
            <x v="52"/>
          </reference>
          <reference field="1" count="3">
            <x v="302"/>
            <x v="303"/>
            <x v="304"/>
          </reference>
        </references>
      </pivotArea>
    </format>
    <format dxfId="292">
      <pivotArea dataOnly="0" labelOnly="1" fieldPosition="0">
        <references count="2">
          <reference field="0" count="1" selected="0">
            <x v="53"/>
          </reference>
          <reference field="1" count="7">
            <x v="305"/>
            <x v="306"/>
            <x v="307"/>
            <x v="308"/>
            <x v="309"/>
            <x v="310"/>
            <x v="398"/>
          </reference>
        </references>
      </pivotArea>
    </format>
    <format dxfId="29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90">
      <pivotArea dataOnly="0" labelOnly="1" fieldPosition="0">
        <references count="2">
          <reference field="0" count="1" selected="0">
            <x v="55"/>
          </reference>
          <reference field="1" count="1">
            <x v="326"/>
          </reference>
        </references>
      </pivotArea>
    </format>
    <format dxfId="289">
      <pivotArea dataOnly="0" labelOnly="1" fieldPosition="0">
        <references count="2">
          <reference field="0" count="1" selected="0">
            <x v="56"/>
          </reference>
          <reference field="1" count="4">
            <x v="327"/>
            <x v="328"/>
            <x v="329"/>
            <x v="330"/>
          </reference>
        </references>
      </pivotArea>
    </format>
    <format dxfId="288">
      <pivotArea dataOnly="0" labelOnly="1" fieldPosition="0">
        <references count="2">
          <reference field="0" count="1" selected="0">
            <x v="57"/>
          </reference>
          <reference field="1" count="1">
            <x v="331"/>
          </reference>
        </references>
      </pivotArea>
    </format>
    <format dxfId="287">
      <pivotArea dataOnly="0" labelOnly="1" fieldPosition="0">
        <references count="2">
          <reference field="0" count="1" selected="0">
            <x v="58"/>
          </reference>
          <reference field="1" count="4">
            <x v="332"/>
            <x v="333"/>
            <x v="334"/>
            <x v="335"/>
          </reference>
        </references>
      </pivotArea>
    </format>
    <format dxfId="286">
      <pivotArea dataOnly="0" labelOnly="1" fieldPosition="0">
        <references count="2">
          <reference field="0" count="1" selected="0">
            <x v="59"/>
          </reference>
          <reference field="1" count="4">
            <x v="336"/>
            <x v="337"/>
            <x v="338"/>
            <x v="339"/>
          </reference>
        </references>
      </pivotArea>
    </format>
    <format dxfId="285">
      <pivotArea dataOnly="0" labelOnly="1" fieldPosition="0">
        <references count="2">
          <reference field="0" count="1" selected="0">
            <x v="60"/>
          </reference>
          <reference field="1" count="1">
            <x v="340"/>
          </reference>
        </references>
      </pivotArea>
    </format>
    <format dxfId="284">
      <pivotArea dataOnly="0" labelOnly="1" fieldPosition="0">
        <references count="2">
          <reference field="0" count="1" selected="0">
            <x v="61"/>
          </reference>
          <reference field="1" count="1">
            <x v="342"/>
          </reference>
        </references>
      </pivotArea>
    </format>
    <format dxfId="283">
      <pivotArea dataOnly="0" labelOnly="1" fieldPosition="0">
        <references count="2">
          <reference field="0" count="1" selected="0">
            <x v="62"/>
          </reference>
          <reference field="1" count="1">
            <x v="341"/>
          </reference>
        </references>
      </pivotArea>
    </format>
    <format dxfId="282">
      <pivotArea dataOnly="0" labelOnly="1" fieldPosition="0">
        <references count="2">
          <reference field="0" count="1" selected="0">
            <x v="63"/>
          </reference>
          <reference field="1" count="1">
            <x v="343"/>
          </reference>
        </references>
      </pivotArea>
    </format>
    <format dxfId="281">
      <pivotArea dataOnly="0" labelOnly="1" fieldPosition="0">
        <references count="2">
          <reference field="0" count="1" selected="0">
            <x v="64"/>
          </reference>
          <reference field="1" count="1">
            <x v="344"/>
          </reference>
        </references>
      </pivotArea>
    </format>
    <format dxfId="280">
      <pivotArea dataOnly="0" labelOnly="1" fieldPosition="0">
        <references count="2">
          <reference field="0" count="1" selected="0">
            <x v="65"/>
          </reference>
          <reference field="1" count="1">
            <x v="345"/>
          </reference>
        </references>
      </pivotArea>
    </format>
    <format dxfId="279">
      <pivotArea dataOnly="0" labelOnly="1" fieldPosition="0">
        <references count="2">
          <reference field="0" count="1" selected="0">
            <x v="66"/>
          </reference>
          <reference field="1" count="1">
            <x v="346"/>
          </reference>
        </references>
      </pivotArea>
    </format>
    <format dxfId="278">
      <pivotArea dataOnly="0" labelOnly="1" fieldPosition="0">
        <references count="2">
          <reference field="0" count="1" selected="0">
            <x v="67"/>
          </reference>
          <reference field="1" count="1">
            <x v="427"/>
          </reference>
        </references>
      </pivotArea>
    </format>
    <format dxfId="277">
      <pivotArea dataOnly="0" labelOnly="1" fieldPosition="0">
        <references count="2">
          <reference field="0" count="1" selected="0">
            <x v="68"/>
          </reference>
          <reference field="1" count="1">
            <x v="428"/>
          </reference>
        </references>
      </pivotArea>
    </format>
    <format dxfId="276">
      <pivotArea dataOnly="0" labelOnly="1" fieldPosition="0">
        <references count="2">
          <reference field="0" count="1" selected="0">
            <x v="69"/>
          </reference>
          <reference field="1" count="1">
            <x v="347"/>
          </reference>
        </references>
      </pivotArea>
    </format>
    <format dxfId="275">
      <pivotArea dataOnly="0" labelOnly="1" fieldPosition="0">
        <references count="2">
          <reference field="0" count="1" selected="0">
            <x v="70"/>
          </reference>
          <reference field="1" count="1">
            <x v="348"/>
          </reference>
        </references>
      </pivotArea>
    </format>
    <format dxfId="274">
      <pivotArea dataOnly="0" labelOnly="1" fieldPosition="0">
        <references count="2">
          <reference field="0" count="1" selected="0">
            <x v="71"/>
          </reference>
          <reference field="1" count="1">
            <x v="349"/>
          </reference>
        </references>
      </pivotArea>
    </format>
    <format dxfId="273">
      <pivotArea dataOnly="0" labelOnly="1" fieldPosition="0">
        <references count="2">
          <reference field="0" count="1" selected="0">
            <x v="72"/>
          </reference>
          <reference field="1" count="1">
            <x v="350"/>
          </reference>
        </references>
      </pivotArea>
    </format>
    <format dxfId="272">
      <pivotArea dataOnly="0" labelOnly="1" fieldPosition="0">
        <references count="2">
          <reference field="0" count="1" selected="0">
            <x v="73"/>
          </reference>
          <reference field="1" count="1">
            <x v="351"/>
          </reference>
        </references>
      </pivotArea>
    </format>
    <format dxfId="271">
      <pivotArea dataOnly="0" labelOnly="1" fieldPosition="0">
        <references count="2">
          <reference field="0" count="1" selected="0">
            <x v="74"/>
          </reference>
          <reference field="1" count="1">
            <x v="352"/>
          </reference>
        </references>
      </pivotArea>
    </format>
    <format dxfId="270">
      <pivotArea dataOnly="0" labelOnly="1" fieldPosition="0">
        <references count="2">
          <reference field="0" count="1" selected="0">
            <x v="75"/>
          </reference>
          <reference field="1" count="1">
            <x v="353"/>
          </reference>
        </references>
      </pivotArea>
    </format>
    <format dxfId="269">
      <pivotArea dataOnly="0" labelOnly="1" fieldPosition="0">
        <references count="2">
          <reference field="0" count="1" selected="0">
            <x v="76"/>
          </reference>
          <reference field="1" count="1">
            <x v="354"/>
          </reference>
        </references>
      </pivotArea>
    </format>
    <format dxfId="268">
      <pivotArea dataOnly="0" labelOnly="1" fieldPosition="0">
        <references count="2">
          <reference field="0" count="1" selected="0">
            <x v="77"/>
          </reference>
          <reference field="1" count="1">
            <x v="355"/>
          </reference>
        </references>
      </pivotArea>
    </format>
    <format dxfId="267">
      <pivotArea dataOnly="0" labelOnly="1" fieldPosition="0">
        <references count="2">
          <reference field="0" count="1" selected="0">
            <x v="78"/>
          </reference>
          <reference field="1" count="1">
            <x v="356"/>
          </reference>
        </references>
      </pivotArea>
    </format>
    <format dxfId="266">
      <pivotArea dataOnly="0" labelOnly="1" fieldPosition="0">
        <references count="2">
          <reference field="0" count="1" selected="0">
            <x v="79"/>
          </reference>
          <reference field="1" count="1">
            <x v="357"/>
          </reference>
        </references>
      </pivotArea>
    </format>
    <format dxfId="265">
      <pivotArea dataOnly="0" labelOnly="1" fieldPosition="0">
        <references count="2">
          <reference field="0" count="1" selected="0">
            <x v="80"/>
          </reference>
          <reference field="1" count="1">
            <x v="358"/>
          </reference>
        </references>
      </pivotArea>
    </format>
    <format dxfId="264">
      <pivotArea dataOnly="0" labelOnly="1" fieldPosition="0">
        <references count="2">
          <reference field="0" count="1" selected="0">
            <x v="81"/>
          </reference>
          <reference field="1" count="1">
            <x v="359"/>
          </reference>
        </references>
      </pivotArea>
    </format>
    <format dxfId="263">
      <pivotArea dataOnly="0" labelOnly="1" fieldPosition="0">
        <references count="2">
          <reference field="0" count="1" selected="0">
            <x v="82"/>
          </reference>
          <reference field="1" count="1">
            <x v="360"/>
          </reference>
        </references>
      </pivotArea>
    </format>
    <format dxfId="262">
      <pivotArea dataOnly="0" labelOnly="1" fieldPosition="0">
        <references count="2">
          <reference field="0" count="1" selected="0">
            <x v="83"/>
          </reference>
          <reference field="1" count="1">
            <x v="361"/>
          </reference>
        </references>
      </pivotArea>
    </format>
    <format dxfId="261">
      <pivotArea dataOnly="0" labelOnly="1" fieldPosition="0">
        <references count="2">
          <reference field="0" count="1" selected="0">
            <x v="84"/>
          </reference>
          <reference field="1" count="1">
            <x v="362"/>
          </reference>
        </references>
      </pivotArea>
    </format>
    <format dxfId="260">
      <pivotArea dataOnly="0" labelOnly="1" fieldPosition="0">
        <references count="2">
          <reference field="0" count="1" selected="0">
            <x v="85"/>
          </reference>
          <reference field="1" count="1">
            <x v="363"/>
          </reference>
        </references>
      </pivotArea>
    </format>
    <format dxfId="259">
      <pivotArea dataOnly="0" labelOnly="1" fieldPosition="0">
        <references count="2">
          <reference field="0" count="1" selected="0">
            <x v="86"/>
          </reference>
          <reference field="1" count="1">
            <x v="364"/>
          </reference>
        </references>
      </pivotArea>
    </format>
    <format dxfId="258">
      <pivotArea dataOnly="0" labelOnly="1" fieldPosition="0">
        <references count="2">
          <reference field="0" count="1" selected="0">
            <x v="87"/>
          </reference>
          <reference field="1" count="1">
            <x v="365"/>
          </reference>
        </references>
      </pivotArea>
    </format>
    <format dxfId="257">
      <pivotArea dataOnly="0" labelOnly="1" fieldPosition="0">
        <references count="2">
          <reference field="0" count="1" selected="0">
            <x v="88"/>
          </reference>
          <reference field="1" count="1">
            <x v="366"/>
          </reference>
        </references>
      </pivotArea>
    </format>
    <format dxfId="256">
      <pivotArea dataOnly="0" labelOnly="1" fieldPosition="0">
        <references count="2">
          <reference field="0" count="1" selected="0">
            <x v="89"/>
          </reference>
          <reference field="1" count="1">
            <x v="367"/>
          </reference>
        </references>
      </pivotArea>
    </format>
    <format dxfId="255">
      <pivotArea dataOnly="0" labelOnly="1" fieldPosition="0">
        <references count="2">
          <reference field="0" count="1" selected="0">
            <x v="90"/>
          </reference>
          <reference field="1" count="1">
            <x v="369"/>
          </reference>
        </references>
      </pivotArea>
    </format>
    <format dxfId="254">
      <pivotArea dataOnly="0" labelOnly="1" fieldPosition="0">
        <references count="2">
          <reference field="0" count="1" selected="0">
            <x v="91"/>
          </reference>
          <reference field="1" count="1">
            <x v="370"/>
          </reference>
        </references>
      </pivotArea>
    </format>
    <format dxfId="253">
      <pivotArea dataOnly="0" labelOnly="1" fieldPosition="0">
        <references count="2">
          <reference field="0" count="1" selected="0">
            <x v="92"/>
          </reference>
          <reference field="1" count="1">
            <x v="371"/>
          </reference>
        </references>
      </pivotArea>
    </format>
    <format dxfId="252">
      <pivotArea dataOnly="0" labelOnly="1" fieldPosition="0">
        <references count="2">
          <reference field="0" count="1" selected="0">
            <x v="93"/>
          </reference>
          <reference field="1" count="1">
            <x v="372"/>
          </reference>
        </references>
      </pivotArea>
    </format>
    <format dxfId="251">
      <pivotArea dataOnly="0" labelOnly="1" fieldPosition="0">
        <references count="2">
          <reference field="0" count="1" selected="0">
            <x v="94"/>
          </reference>
          <reference field="1" count="1">
            <x v="373"/>
          </reference>
        </references>
      </pivotArea>
    </format>
    <format dxfId="250">
      <pivotArea dataOnly="0" labelOnly="1" fieldPosition="0">
        <references count="2">
          <reference field="0" count="1" selected="0">
            <x v="95"/>
          </reference>
          <reference field="1" count="1">
            <x v="374"/>
          </reference>
        </references>
      </pivotArea>
    </format>
    <format dxfId="249">
      <pivotArea dataOnly="0" labelOnly="1" fieldPosition="0">
        <references count="2">
          <reference field="0" count="1" selected="0">
            <x v="96"/>
          </reference>
          <reference field="1" count="1">
            <x v="375"/>
          </reference>
        </references>
      </pivotArea>
    </format>
    <format dxfId="248">
      <pivotArea dataOnly="0" labelOnly="1" fieldPosition="0">
        <references count="2">
          <reference field="0" count="1" selected="0">
            <x v="97"/>
          </reference>
          <reference field="1" count="1">
            <x v="376"/>
          </reference>
        </references>
      </pivotArea>
    </format>
    <format dxfId="247">
      <pivotArea dataOnly="0" labelOnly="1" fieldPosition="0">
        <references count="2">
          <reference field="0" count="1" selected="0">
            <x v="98"/>
          </reference>
          <reference field="1" count="1">
            <x v="377"/>
          </reference>
        </references>
      </pivotArea>
    </format>
    <format dxfId="246">
      <pivotArea dataOnly="0" labelOnly="1" fieldPosition="0">
        <references count="2">
          <reference field="0" count="1" selected="0">
            <x v="99"/>
          </reference>
          <reference field="1" count="1">
            <x v="378"/>
          </reference>
        </references>
      </pivotArea>
    </format>
    <format dxfId="245">
      <pivotArea dataOnly="0" labelOnly="1" fieldPosition="0">
        <references count="2">
          <reference field="0" count="1" selected="0">
            <x v="100"/>
          </reference>
          <reference field="1" count="1">
            <x v="379"/>
          </reference>
        </references>
      </pivotArea>
    </format>
    <format dxfId="244">
      <pivotArea dataOnly="0" labelOnly="1" fieldPosition="0">
        <references count="2">
          <reference field="0" count="1" selected="0">
            <x v="101"/>
          </reference>
          <reference field="1" count="9">
            <x v="380"/>
            <x v="381"/>
            <x v="382"/>
            <x v="383"/>
            <x v="384"/>
            <x v="385"/>
            <x v="386"/>
            <x v="387"/>
            <x v="429"/>
          </reference>
        </references>
      </pivotArea>
    </format>
    <format dxfId="243">
      <pivotArea dataOnly="0" labelOnly="1" fieldPosition="0">
        <references count="2">
          <reference field="0" count="1" selected="0">
            <x v="102"/>
          </reference>
          <reference field="1" count="1">
            <x v="388"/>
          </reference>
        </references>
      </pivotArea>
    </format>
    <format dxfId="242">
      <pivotArea dataOnly="0" labelOnly="1" fieldPosition="0">
        <references count="2">
          <reference field="0" count="1" selected="0">
            <x v="103"/>
          </reference>
          <reference field="1" count="1">
            <x v="389"/>
          </reference>
        </references>
      </pivotArea>
    </format>
    <format dxfId="241">
      <pivotArea dataOnly="0" labelOnly="1" fieldPosition="0">
        <references count="2">
          <reference field="0" count="1" selected="0">
            <x v="104"/>
          </reference>
          <reference field="1" count="1">
            <x v="391"/>
          </reference>
        </references>
      </pivotArea>
    </format>
    <format dxfId="240">
      <pivotArea dataOnly="0" labelOnly="1" fieldPosition="0">
        <references count="2">
          <reference field="0" count="1" selected="0">
            <x v="105"/>
          </reference>
          <reference field="1" count="1">
            <x v="392"/>
          </reference>
        </references>
      </pivotArea>
    </format>
    <format dxfId="239">
      <pivotArea dataOnly="0" labelOnly="1" fieldPosition="0">
        <references count="2">
          <reference field="0" count="1" selected="0">
            <x v="106"/>
          </reference>
          <reference field="1" count="1">
            <x v="393"/>
          </reference>
        </references>
      </pivotArea>
    </format>
    <format dxfId="238">
      <pivotArea dataOnly="0" labelOnly="1" fieldPosition="0">
        <references count="2">
          <reference field="0" count="1" selected="0">
            <x v="107"/>
          </reference>
          <reference field="1" count="1">
            <x v="394"/>
          </reference>
        </references>
      </pivotArea>
    </format>
    <format dxfId="237">
      <pivotArea dataOnly="0" labelOnly="1" fieldPosition="0">
        <references count="2">
          <reference field="0" count="1" selected="0">
            <x v="108"/>
          </reference>
          <reference field="1" count="2">
            <x v="395"/>
            <x v="436"/>
          </reference>
        </references>
      </pivotArea>
    </format>
    <format dxfId="236">
      <pivotArea dataOnly="0" labelOnly="1" fieldPosition="0">
        <references count="2">
          <reference field="0" count="1" selected="0">
            <x v="109"/>
          </reference>
          <reference field="1" count="2">
            <x v="396"/>
            <x v="397"/>
          </reference>
        </references>
      </pivotArea>
    </format>
    <format dxfId="235">
      <pivotArea dataOnly="0" labelOnly="1" fieldPosition="0">
        <references count="2">
          <reference field="0" count="1" selected="0">
            <x v="110"/>
          </reference>
          <reference field="1" count="1">
            <x v="399"/>
          </reference>
        </references>
      </pivotArea>
    </format>
    <format dxfId="234">
      <pivotArea dataOnly="0" labelOnly="1" fieldPosition="0">
        <references count="2">
          <reference field="0" count="1" selected="0">
            <x v="111"/>
          </reference>
          <reference field="1" count="1">
            <x v="400"/>
          </reference>
        </references>
      </pivotArea>
    </format>
    <format dxfId="233">
      <pivotArea dataOnly="0" labelOnly="1" fieldPosition="0">
        <references count="2">
          <reference field="0" count="1" selected="0">
            <x v="112"/>
          </reference>
          <reference field="1" count="1">
            <x v="401"/>
          </reference>
        </references>
      </pivotArea>
    </format>
    <format dxfId="232">
      <pivotArea dataOnly="0" labelOnly="1" fieldPosition="0">
        <references count="2">
          <reference field="0" count="1" selected="0">
            <x v="113"/>
          </reference>
          <reference field="1" count="1">
            <x v="402"/>
          </reference>
        </references>
      </pivotArea>
    </format>
    <format dxfId="231">
      <pivotArea dataOnly="0" labelOnly="1" fieldPosition="0">
        <references count="2">
          <reference field="0" count="1" selected="0">
            <x v="114"/>
          </reference>
          <reference field="1" count="1">
            <x v="403"/>
          </reference>
        </references>
      </pivotArea>
    </format>
    <format dxfId="230">
      <pivotArea dataOnly="0" labelOnly="1" fieldPosition="0">
        <references count="2">
          <reference field="0" count="1" selected="0">
            <x v="115"/>
          </reference>
          <reference field="1" count="2">
            <x v="404"/>
            <x v="437"/>
          </reference>
        </references>
      </pivotArea>
    </format>
    <format dxfId="229">
      <pivotArea dataOnly="0" labelOnly="1" fieldPosition="0">
        <references count="2">
          <reference field="0" count="1" selected="0">
            <x v="116"/>
          </reference>
          <reference field="1" count="1">
            <x v="405"/>
          </reference>
        </references>
      </pivotArea>
    </format>
    <format dxfId="228">
      <pivotArea dataOnly="0" labelOnly="1" fieldPosition="0">
        <references count="2">
          <reference field="0" count="1" selected="0">
            <x v="117"/>
          </reference>
          <reference field="1" count="1">
            <x v="406"/>
          </reference>
        </references>
      </pivotArea>
    </format>
    <format dxfId="227">
      <pivotArea dataOnly="0" labelOnly="1" fieldPosition="0">
        <references count="2">
          <reference field="0" count="1" selected="0">
            <x v="118"/>
          </reference>
          <reference field="1" count="1">
            <x v="407"/>
          </reference>
        </references>
      </pivotArea>
    </format>
    <format dxfId="226">
      <pivotArea dataOnly="0" labelOnly="1" fieldPosition="0">
        <references count="2">
          <reference field="0" count="1" selected="0">
            <x v="119"/>
          </reference>
          <reference field="1" count="1">
            <x v="408"/>
          </reference>
        </references>
      </pivotArea>
    </format>
    <format dxfId="225">
      <pivotArea dataOnly="0" labelOnly="1" fieldPosition="0">
        <references count="2">
          <reference field="0" count="1" selected="0">
            <x v="120"/>
          </reference>
          <reference field="1" count="1">
            <x v="409"/>
          </reference>
        </references>
      </pivotArea>
    </format>
    <format dxfId="224">
      <pivotArea dataOnly="0" labelOnly="1" fieldPosition="0">
        <references count="2">
          <reference field="0" count="1" selected="0">
            <x v="121"/>
          </reference>
          <reference field="1" count="1">
            <x v="410"/>
          </reference>
        </references>
      </pivotArea>
    </format>
    <format dxfId="223">
      <pivotArea dataOnly="0" labelOnly="1" fieldPosition="0">
        <references count="2">
          <reference field="0" count="1" selected="0">
            <x v="122"/>
          </reference>
          <reference field="1" count="1">
            <x v="411"/>
          </reference>
        </references>
      </pivotArea>
    </format>
    <format dxfId="222">
      <pivotArea dataOnly="0" labelOnly="1" fieldPosition="0">
        <references count="2">
          <reference field="0" count="1" selected="0">
            <x v="123"/>
          </reference>
          <reference field="1" count="1">
            <x v="412"/>
          </reference>
        </references>
      </pivotArea>
    </format>
    <format dxfId="221">
      <pivotArea dataOnly="0" labelOnly="1" fieldPosition="0">
        <references count="2">
          <reference field="0" count="1" selected="0">
            <x v="124"/>
          </reference>
          <reference field="1" count="1">
            <x v="413"/>
          </reference>
        </references>
      </pivotArea>
    </format>
    <format dxfId="220">
      <pivotArea dataOnly="0" labelOnly="1" fieldPosition="0">
        <references count="2">
          <reference field="0" count="1" selected="0">
            <x v="125"/>
          </reference>
          <reference field="1" count="3">
            <x v="414"/>
            <x v="438"/>
            <x v="439"/>
          </reference>
        </references>
      </pivotArea>
    </format>
    <format dxfId="219">
      <pivotArea dataOnly="0" labelOnly="1" fieldPosition="0">
        <references count="2">
          <reference field="0" count="1" selected="0">
            <x v="126"/>
          </reference>
          <reference field="1" count="1">
            <x v="440"/>
          </reference>
        </references>
      </pivotArea>
    </format>
    <format dxfId="218">
      <pivotArea dataOnly="0" labelOnly="1" fieldPosition="0">
        <references count="2">
          <reference field="0" count="1" selected="0">
            <x v="127"/>
          </reference>
          <reference field="1" count="1">
            <x v="442"/>
          </reference>
        </references>
      </pivotArea>
    </format>
    <format dxfId="217">
      <pivotArea dataOnly="0" labelOnly="1" fieldPosition="0">
        <references count="2">
          <reference field="0" count="1" selected="0">
            <x v="128"/>
          </reference>
          <reference field="1" count="1">
            <x v="422"/>
          </reference>
        </references>
      </pivotArea>
    </format>
    <format dxfId="216">
      <pivotArea dataOnly="0" labelOnly="1" fieldPosition="0">
        <references count="2">
          <reference field="0" count="1" selected="0">
            <x v="129"/>
          </reference>
          <reference field="1" count="1">
            <x v="444"/>
          </reference>
        </references>
      </pivotArea>
    </format>
    <format dxfId="215">
      <pivotArea dataOnly="0" labelOnly="1" fieldPosition="0">
        <references count="2">
          <reference field="0" count="1" selected="0">
            <x v="130"/>
          </reference>
          <reference field="1" count="1">
            <x v="441"/>
          </reference>
        </references>
      </pivotArea>
    </format>
    <format dxfId="214">
      <pivotArea dataOnly="0" labelOnly="1" fieldPosition="0">
        <references count="2">
          <reference field="0" count="1" selected="0">
            <x v="131"/>
          </reference>
          <reference field="1" count="1">
            <x v="415"/>
          </reference>
        </references>
      </pivotArea>
    </format>
    <format dxfId="213">
      <pivotArea dataOnly="0" labelOnly="1" fieldPosition="0">
        <references count="2">
          <reference field="0" count="1" selected="0">
            <x v="132"/>
          </reference>
          <reference field="1" count="1">
            <x v="423"/>
          </reference>
        </references>
      </pivotArea>
    </format>
    <format dxfId="212">
      <pivotArea dataOnly="0" labelOnly="1" fieldPosition="0">
        <references count="2">
          <reference field="0" count="1" selected="0">
            <x v="133"/>
          </reference>
          <reference field="1" count="2">
            <x v="416"/>
            <x v="417"/>
          </reference>
        </references>
      </pivotArea>
    </format>
    <format dxfId="211">
      <pivotArea dataOnly="0" labelOnly="1" fieldPosition="0">
        <references count="2">
          <reference field="0" count="1" selected="0">
            <x v="134"/>
          </reference>
          <reference field="1" count="1">
            <x v="418"/>
          </reference>
        </references>
      </pivotArea>
    </format>
    <format dxfId="210">
      <pivotArea dataOnly="0" labelOnly="1" fieldPosition="0">
        <references count="2">
          <reference field="0" count="1" selected="0">
            <x v="135"/>
          </reference>
          <reference field="1" count="1">
            <x v="419"/>
          </reference>
        </references>
      </pivotArea>
    </format>
    <format dxfId="209">
      <pivotArea dataOnly="0" labelOnly="1" fieldPosition="0">
        <references count="2">
          <reference field="0" count="1" selected="0">
            <x v="136"/>
          </reference>
          <reference field="1" count="1">
            <x v="424"/>
          </reference>
        </references>
      </pivotArea>
    </format>
    <format dxfId="208">
      <pivotArea dataOnly="0" labelOnly="1" fieldPosition="0">
        <references count="2">
          <reference field="0" count="1" selected="0">
            <x v="137"/>
          </reference>
          <reference field="1" count="1">
            <x v="425"/>
          </reference>
        </references>
      </pivotArea>
    </format>
    <format dxfId="207">
      <pivotArea dataOnly="0" labelOnly="1" fieldPosition="0">
        <references count="2">
          <reference field="0" count="1" selected="0">
            <x v="138"/>
          </reference>
          <reference field="1" count="1">
            <x v="426"/>
          </reference>
        </references>
      </pivotArea>
    </format>
    <format dxfId="206">
      <pivotArea dataOnly="0" labelOnly="1" fieldPosition="0">
        <references count="2">
          <reference field="0" count="1" selected="0">
            <x v="139"/>
          </reference>
          <reference field="1" count="1">
            <x v="420"/>
          </reference>
        </references>
      </pivotArea>
    </format>
    <format dxfId="205">
      <pivotArea dataOnly="0" labelOnly="1" fieldPosition="0">
        <references count="2">
          <reference field="0" count="1" selected="0">
            <x v="140"/>
          </reference>
          <reference field="1" count="1">
            <x v="421"/>
          </reference>
        </references>
      </pivotArea>
    </format>
    <format dxfId="204">
      <pivotArea dataOnly="0" labelOnly="1" fieldPosition="0">
        <references count="2">
          <reference field="0" count="1" selected="0">
            <x v="141"/>
          </reference>
          <reference field="1" count="1">
            <x v="443"/>
          </reference>
        </references>
      </pivotArea>
    </format>
    <format dxfId="203">
      <pivotArea dataOnly="0" labelOnly="1" fieldPosition="0">
        <references count="2">
          <reference field="0" count="1" selected="0">
            <x v="142"/>
          </reference>
          <reference field="1" count="1">
            <x v="445"/>
          </reference>
        </references>
      </pivotArea>
    </format>
    <format dxfId="202">
      <pivotArea field="0" type="button" dataOnly="0" labelOnly="1" outline="0" axis="axisRow" fieldPosition="0"/>
    </format>
    <format dxfId="201">
      <pivotArea field="1" type="button" dataOnly="0" labelOnly="1" outline="0" axis="axisRow" fieldPosition="1"/>
    </format>
    <format dxfId="200">
      <pivotArea dataOnly="0" labelOnly="1" outline="0" fieldPosition="0">
        <references count="1">
          <reference field="4294967294" count="4">
            <x v="0"/>
            <x v="1"/>
            <x v="2"/>
            <x v="3"/>
          </reference>
        </references>
      </pivotArea>
    </format>
    <format dxfId="199">
      <pivotArea type="all" dataOnly="0" outline="0" fieldPosition="0"/>
    </format>
    <format dxfId="198">
      <pivotArea outline="0" collapsedLevelsAreSubtotals="1" fieldPosition="0"/>
    </format>
    <format dxfId="197">
      <pivotArea field="0" type="button" dataOnly="0" labelOnly="1" outline="0" axis="axisRow" fieldPosition="0"/>
    </format>
    <format dxfId="196">
      <pivotArea field="1" type="button" dataOnly="0" labelOnly="1" outline="0" axis="axisRow" fieldPosition="1"/>
    </format>
    <format dxfId="19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9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9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9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9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9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8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8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8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8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85">
      <pivotArea dataOnly="0" labelOnly="1" fieldPosition="0">
        <references count="1">
          <reference field="0" count="18">
            <x v="125"/>
            <x v="126"/>
            <x v="127"/>
            <x v="128"/>
            <x v="129"/>
            <x v="130"/>
            <x v="131"/>
            <x v="132"/>
            <x v="133"/>
            <x v="134"/>
            <x v="135"/>
            <x v="136"/>
            <x v="137"/>
            <x v="138"/>
            <x v="139"/>
            <x v="140"/>
            <x v="141"/>
            <x v="142"/>
          </reference>
        </references>
      </pivotArea>
    </format>
    <format dxfId="18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83">
      <pivotArea dataOnly="0" labelOnly="1" grandRow="1" outline="0" fieldPosition="0"/>
    </format>
    <format dxfId="182">
      <pivotArea dataOnly="0" labelOnly="1" fieldPosition="0">
        <references count="2">
          <reference field="0" count="1" selected="0">
            <x v="0"/>
          </reference>
          <reference field="1" count="2">
            <x v="0"/>
            <x v="1"/>
          </reference>
        </references>
      </pivotArea>
    </format>
    <format dxfId="181">
      <pivotArea dataOnly="0" labelOnly="1" fieldPosition="0">
        <references count="2">
          <reference field="0" count="1" selected="0">
            <x v="1"/>
          </reference>
          <reference field="1" count="10">
            <x v="2"/>
            <x v="3"/>
            <x v="4"/>
            <x v="5"/>
            <x v="6"/>
            <x v="7"/>
            <x v="10"/>
            <x v="11"/>
            <x v="430"/>
            <x v="431"/>
          </reference>
        </references>
      </pivotArea>
    </format>
    <format dxfId="180">
      <pivotArea dataOnly="0" labelOnly="1" fieldPosition="0">
        <references count="2">
          <reference field="0" count="1" selected="0">
            <x v="2"/>
          </reference>
          <reference field="1" count="6">
            <x v="12"/>
            <x v="13"/>
            <x v="14"/>
            <x v="15"/>
            <x v="16"/>
            <x v="17"/>
          </reference>
        </references>
      </pivotArea>
    </format>
    <format dxfId="17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78">
      <pivotArea dataOnly="0" labelOnly="1" fieldPosition="0">
        <references count="2">
          <reference field="0" count="1" selected="0">
            <x v="4"/>
          </reference>
          <reference field="1" count="6">
            <x v="33"/>
            <x v="34"/>
            <x v="35"/>
            <x v="36"/>
            <x v="37"/>
            <x v="38"/>
          </reference>
        </references>
      </pivotArea>
    </format>
    <format dxfId="177">
      <pivotArea dataOnly="0" labelOnly="1" fieldPosition="0">
        <references count="2">
          <reference field="0" count="1" selected="0">
            <x v="5"/>
          </reference>
          <reference field="1" count="8">
            <x v="39"/>
            <x v="40"/>
            <x v="41"/>
            <x v="42"/>
            <x v="43"/>
            <x v="44"/>
            <x v="45"/>
            <x v="46"/>
          </reference>
        </references>
      </pivotArea>
    </format>
    <format dxfId="176">
      <pivotArea dataOnly="0" labelOnly="1" fieldPosition="0">
        <references count="2">
          <reference field="0" count="1" selected="0">
            <x v="6"/>
          </reference>
          <reference field="1" count="5">
            <x v="47"/>
            <x v="48"/>
            <x v="49"/>
            <x v="50"/>
            <x v="51"/>
          </reference>
        </references>
      </pivotArea>
    </format>
    <format dxfId="175">
      <pivotArea dataOnly="0" labelOnly="1" fieldPosition="0">
        <references count="2">
          <reference field="0" count="1" selected="0">
            <x v="7"/>
          </reference>
          <reference field="1" count="6">
            <x v="52"/>
            <x v="53"/>
            <x v="54"/>
            <x v="55"/>
            <x v="56"/>
            <x v="57"/>
          </reference>
        </references>
      </pivotArea>
    </format>
    <format dxfId="174">
      <pivotArea dataOnly="0" labelOnly="1" fieldPosition="0">
        <references count="2">
          <reference field="0" count="1" selected="0">
            <x v="8"/>
          </reference>
          <reference field="1" count="6">
            <x v="58"/>
            <x v="59"/>
            <x v="60"/>
            <x v="61"/>
            <x v="62"/>
            <x v="63"/>
          </reference>
        </references>
      </pivotArea>
    </format>
    <format dxfId="173">
      <pivotArea dataOnly="0" labelOnly="1" fieldPosition="0">
        <references count="2">
          <reference field="0" count="1" selected="0">
            <x v="9"/>
          </reference>
          <reference field="1" count="5">
            <x v="64"/>
            <x v="65"/>
            <x v="66"/>
            <x v="67"/>
            <x v="68"/>
          </reference>
        </references>
      </pivotArea>
    </format>
    <format dxfId="172">
      <pivotArea dataOnly="0" labelOnly="1" fieldPosition="0">
        <references count="2">
          <reference field="0" count="1" selected="0">
            <x v="10"/>
          </reference>
          <reference field="1" count="3">
            <x v="69"/>
            <x v="70"/>
            <x v="71"/>
          </reference>
        </references>
      </pivotArea>
    </format>
    <format dxfId="171">
      <pivotArea dataOnly="0" labelOnly="1" fieldPosition="0">
        <references count="2">
          <reference field="0" count="1" selected="0">
            <x v="11"/>
          </reference>
          <reference field="1" count="6">
            <x v="72"/>
            <x v="73"/>
            <x v="74"/>
            <x v="75"/>
            <x v="76"/>
            <x v="77"/>
          </reference>
        </references>
      </pivotArea>
    </format>
    <format dxfId="170">
      <pivotArea dataOnly="0" labelOnly="1" fieldPosition="0">
        <references count="2">
          <reference field="0" count="1" selected="0">
            <x v="12"/>
          </reference>
          <reference field="1" count="5">
            <x v="78"/>
            <x v="79"/>
            <x v="80"/>
            <x v="81"/>
            <x v="82"/>
          </reference>
        </references>
      </pivotArea>
    </format>
    <format dxfId="169">
      <pivotArea dataOnly="0" labelOnly="1" fieldPosition="0">
        <references count="2">
          <reference field="0" count="1" selected="0">
            <x v="13"/>
          </reference>
          <reference field="1" count="4">
            <x v="83"/>
            <x v="84"/>
            <x v="85"/>
            <x v="86"/>
          </reference>
        </references>
      </pivotArea>
    </format>
    <format dxfId="16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67">
      <pivotArea dataOnly="0" labelOnly="1" fieldPosition="0">
        <references count="2">
          <reference field="0" count="1" selected="0">
            <x v="15"/>
          </reference>
          <reference field="1" count="3">
            <x v="104"/>
            <x v="105"/>
            <x v="106"/>
          </reference>
        </references>
      </pivotArea>
    </format>
    <format dxfId="166">
      <pivotArea dataOnly="0" labelOnly="1" fieldPosition="0">
        <references count="2">
          <reference field="0" count="1" selected="0">
            <x v="16"/>
          </reference>
          <reference field="1" count="11">
            <x v="8"/>
            <x v="9"/>
            <x v="107"/>
            <x v="108"/>
            <x v="109"/>
            <x v="110"/>
            <x v="111"/>
            <x v="112"/>
            <x v="113"/>
            <x v="114"/>
            <x v="115"/>
          </reference>
        </references>
      </pivotArea>
    </format>
    <format dxfId="165">
      <pivotArea dataOnly="0" labelOnly="1" fieldPosition="0">
        <references count="2">
          <reference field="0" count="1" selected="0">
            <x v="17"/>
          </reference>
          <reference field="1" count="1">
            <x v="116"/>
          </reference>
        </references>
      </pivotArea>
    </format>
    <format dxfId="164">
      <pivotArea dataOnly="0" labelOnly="1" fieldPosition="0">
        <references count="2">
          <reference field="0" count="1" selected="0">
            <x v="18"/>
          </reference>
          <reference field="1" count="3">
            <x v="117"/>
            <x v="118"/>
            <x v="119"/>
          </reference>
        </references>
      </pivotArea>
    </format>
    <format dxfId="163">
      <pivotArea dataOnly="0" labelOnly="1" fieldPosition="0">
        <references count="2">
          <reference field="0" count="1" selected="0">
            <x v="19"/>
          </reference>
          <reference field="1" count="8">
            <x v="120"/>
            <x v="121"/>
            <x v="122"/>
            <x v="123"/>
            <x v="124"/>
            <x v="125"/>
            <x v="126"/>
            <x v="127"/>
          </reference>
        </references>
      </pivotArea>
    </format>
    <format dxfId="162">
      <pivotArea dataOnly="0" labelOnly="1" fieldPosition="0">
        <references count="2">
          <reference field="0" count="1" selected="0">
            <x v="20"/>
          </reference>
          <reference field="1" count="9">
            <x v="128"/>
            <x v="129"/>
            <x v="130"/>
            <x v="131"/>
            <x v="132"/>
            <x v="133"/>
            <x v="134"/>
            <x v="135"/>
            <x v="136"/>
          </reference>
        </references>
      </pivotArea>
    </format>
    <format dxfId="161">
      <pivotArea dataOnly="0" labelOnly="1" fieldPosition="0">
        <references count="2">
          <reference field="0" count="1" selected="0">
            <x v="21"/>
          </reference>
          <reference field="1" count="4">
            <x v="137"/>
            <x v="138"/>
            <x v="139"/>
            <x v="140"/>
          </reference>
        </references>
      </pivotArea>
    </format>
    <format dxfId="160">
      <pivotArea dataOnly="0" labelOnly="1" fieldPosition="0">
        <references count="2">
          <reference field="0" count="1" selected="0">
            <x v="22"/>
          </reference>
          <reference field="1" count="3">
            <x v="141"/>
            <x v="142"/>
            <x v="143"/>
          </reference>
        </references>
      </pivotArea>
    </format>
    <format dxfId="159">
      <pivotArea dataOnly="0" labelOnly="1" fieldPosition="0">
        <references count="2">
          <reference field="0" count="1" selected="0">
            <x v="23"/>
          </reference>
          <reference field="1" count="3">
            <x v="144"/>
            <x v="145"/>
            <x v="146"/>
          </reference>
        </references>
      </pivotArea>
    </format>
    <format dxfId="158">
      <pivotArea dataOnly="0" labelOnly="1" fieldPosition="0">
        <references count="2">
          <reference field="0" count="1" selected="0">
            <x v="24"/>
          </reference>
          <reference field="1" count="2">
            <x v="147"/>
            <x v="148"/>
          </reference>
        </references>
      </pivotArea>
    </format>
    <format dxfId="157">
      <pivotArea dataOnly="0" labelOnly="1" fieldPosition="0">
        <references count="2">
          <reference field="0" count="1" selected="0">
            <x v="25"/>
          </reference>
          <reference field="1" count="3">
            <x v="149"/>
            <x v="150"/>
            <x v="151"/>
          </reference>
        </references>
      </pivotArea>
    </format>
    <format dxfId="156">
      <pivotArea dataOnly="0" labelOnly="1" fieldPosition="0">
        <references count="2">
          <reference field="0" count="1" selected="0">
            <x v="26"/>
          </reference>
          <reference field="1" count="4">
            <x v="152"/>
            <x v="153"/>
            <x v="154"/>
            <x v="155"/>
          </reference>
        </references>
      </pivotArea>
    </format>
    <format dxfId="155">
      <pivotArea dataOnly="0" labelOnly="1" fieldPosition="0">
        <references count="2">
          <reference field="0" count="1" selected="0">
            <x v="27"/>
          </reference>
          <reference field="1" count="2">
            <x v="156"/>
            <x v="157"/>
          </reference>
        </references>
      </pivotArea>
    </format>
    <format dxfId="154">
      <pivotArea dataOnly="0" labelOnly="1" fieldPosition="0">
        <references count="2">
          <reference field="0" count="1" selected="0">
            <x v="28"/>
          </reference>
          <reference field="1" count="3">
            <x v="158"/>
            <x v="159"/>
            <x v="160"/>
          </reference>
        </references>
      </pivotArea>
    </format>
    <format dxfId="153">
      <pivotArea dataOnly="0" labelOnly="1" fieldPosition="0">
        <references count="2">
          <reference field="0" count="1" selected="0">
            <x v="29"/>
          </reference>
          <reference field="1" count="8">
            <x v="161"/>
            <x v="162"/>
            <x v="163"/>
            <x v="164"/>
            <x v="165"/>
            <x v="166"/>
            <x v="167"/>
            <x v="168"/>
          </reference>
        </references>
      </pivotArea>
    </format>
    <format dxfId="152">
      <pivotArea dataOnly="0" labelOnly="1" fieldPosition="0">
        <references count="2">
          <reference field="0" count="1" selected="0">
            <x v="30"/>
          </reference>
          <reference field="1" count="7">
            <x v="169"/>
            <x v="170"/>
            <x v="171"/>
            <x v="172"/>
            <x v="173"/>
            <x v="174"/>
            <x v="175"/>
          </reference>
        </references>
      </pivotArea>
    </format>
    <format dxfId="151">
      <pivotArea dataOnly="0" labelOnly="1" fieldPosition="0">
        <references count="2">
          <reference field="0" count="1" selected="0">
            <x v="31"/>
          </reference>
          <reference field="1" count="4">
            <x v="176"/>
            <x v="177"/>
            <x v="178"/>
            <x v="179"/>
          </reference>
        </references>
      </pivotArea>
    </format>
    <format dxfId="150">
      <pivotArea dataOnly="0" labelOnly="1" fieldPosition="0">
        <references count="2">
          <reference field="0" count="1" selected="0">
            <x v="32"/>
          </reference>
          <reference field="1" count="1">
            <x v="180"/>
          </reference>
        </references>
      </pivotArea>
    </format>
    <format dxfId="149">
      <pivotArea dataOnly="0" labelOnly="1" fieldPosition="0">
        <references count="2">
          <reference field="0" count="1" selected="0">
            <x v="33"/>
          </reference>
          <reference field="1" count="3">
            <x v="433"/>
            <x v="434"/>
            <x v="435"/>
          </reference>
        </references>
      </pivotArea>
    </format>
    <format dxfId="148">
      <pivotArea dataOnly="0" labelOnly="1" fieldPosition="0">
        <references count="2">
          <reference field="0" count="1" selected="0">
            <x v="34"/>
          </reference>
          <reference field="1" count="4">
            <x v="181"/>
            <x v="182"/>
            <x v="183"/>
            <x v="184"/>
          </reference>
        </references>
      </pivotArea>
    </format>
    <format dxfId="147">
      <pivotArea dataOnly="0" labelOnly="1" fieldPosition="0">
        <references count="2">
          <reference field="0" count="1" selected="0">
            <x v="35"/>
          </reference>
          <reference field="1" count="4">
            <x v="185"/>
            <x v="186"/>
            <x v="187"/>
            <x v="188"/>
          </reference>
        </references>
      </pivotArea>
    </format>
    <format dxfId="146">
      <pivotArea dataOnly="0" labelOnly="1" fieldPosition="0">
        <references count="2">
          <reference field="0" count="1" selected="0">
            <x v="36"/>
          </reference>
          <reference field="1" count="5">
            <x v="189"/>
            <x v="190"/>
            <x v="191"/>
            <x v="192"/>
            <x v="193"/>
          </reference>
        </references>
      </pivotArea>
    </format>
    <format dxfId="145">
      <pivotArea dataOnly="0" labelOnly="1" fieldPosition="0">
        <references count="2">
          <reference field="0" count="1" selected="0">
            <x v="37"/>
          </reference>
          <reference field="1" count="7">
            <x v="194"/>
            <x v="195"/>
            <x v="196"/>
            <x v="197"/>
            <x v="198"/>
            <x v="199"/>
            <x v="200"/>
          </reference>
        </references>
      </pivotArea>
    </format>
    <format dxfId="144">
      <pivotArea dataOnly="0" labelOnly="1" fieldPosition="0">
        <references count="2">
          <reference field="0" count="1" selected="0">
            <x v="38"/>
          </reference>
          <reference field="1" count="11">
            <x v="201"/>
            <x v="202"/>
            <x v="203"/>
            <x v="204"/>
            <x v="205"/>
            <x v="206"/>
            <x v="207"/>
            <x v="208"/>
            <x v="209"/>
            <x v="368"/>
            <x v="390"/>
          </reference>
        </references>
      </pivotArea>
    </format>
    <format dxfId="143">
      <pivotArea dataOnly="0" labelOnly="1" fieldPosition="0">
        <references count="2">
          <reference field="0" count="1" selected="0">
            <x v="39"/>
          </reference>
          <reference field="1" count="7">
            <x v="210"/>
            <x v="211"/>
            <x v="212"/>
            <x v="213"/>
            <x v="214"/>
            <x v="215"/>
            <x v="216"/>
          </reference>
        </references>
      </pivotArea>
    </format>
    <format dxfId="142">
      <pivotArea dataOnly="0" labelOnly="1" fieldPosition="0">
        <references count="2">
          <reference field="0" count="1" selected="0">
            <x v="40"/>
          </reference>
          <reference field="1" count="7">
            <x v="217"/>
            <x v="218"/>
            <x v="219"/>
            <x v="220"/>
            <x v="221"/>
            <x v="222"/>
            <x v="223"/>
          </reference>
        </references>
      </pivotArea>
    </format>
    <format dxfId="141">
      <pivotArea dataOnly="0" labelOnly="1" fieldPosition="0">
        <references count="2">
          <reference field="0" count="1" selected="0">
            <x v="41"/>
          </reference>
          <reference field="1" count="8">
            <x v="224"/>
            <x v="225"/>
            <x v="226"/>
            <x v="227"/>
            <x v="228"/>
            <x v="229"/>
            <x v="230"/>
            <x v="231"/>
          </reference>
        </references>
      </pivotArea>
    </format>
    <format dxfId="140">
      <pivotArea dataOnly="0" labelOnly="1" fieldPosition="0">
        <references count="2">
          <reference field="0" count="1" selected="0">
            <x v="42"/>
          </reference>
          <reference field="1" count="4">
            <x v="232"/>
            <x v="233"/>
            <x v="234"/>
            <x v="235"/>
          </reference>
        </references>
      </pivotArea>
    </format>
    <format dxfId="139">
      <pivotArea dataOnly="0" labelOnly="1" fieldPosition="0">
        <references count="2">
          <reference field="0" count="1" selected="0">
            <x v="43"/>
          </reference>
          <reference field="1" count="8">
            <x v="236"/>
            <x v="237"/>
            <x v="238"/>
            <x v="239"/>
            <x v="240"/>
            <x v="241"/>
            <x v="242"/>
            <x v="243"/>
          </reference>
        </references>
      </pivotArea>
    </format>
    <format dxfId="138">
      <pivotArea dataOnly="0" labelOnly="1" fieldPosition="0">
        <references count="2">
          <reference field="0" count="1" selected="0">
            <x v="44"/>
          </reference>
          <reference field="1" count="7">
            <x v="244"/>
            <x v="245"/>
            <x v="246"/>
            <x v="247"/>
            <x v="248"/>
            <x v="249"/>
            <x v="250"/>
          </reference>
        </references>
      </pivotArea>
    </format>
    <format dxfId="137">
      <pivotArea dataOnly="0" labelOnly="1" fieldPosition="0">
        <references count="2">
          <reference field="0" count="1" selected="0">
            <x v="45"/>
          </reference>
          <reference field="1" count="8">
            <x v="251"/>
            <x v="252"/>
            <x v="253"/>
            <x v="254"/>
            <x v="255"/>
            <x v="256"/>
            <x v="257"/>
            <x v="258"/>
          </reference>
        </references>
      </pivotArea>
    </format>
    <format dxfId="13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35">
      <pivotArea dataOnly="0" labelOnly="1" fieldPosition="0">
        <references count="2">
          <reference field="0" count="1" selected="0">
            <x v="47"/>
          </reference>
          <reference field="1" count="7">
            <x v="273"/>
            <x v="274"/>
            <x v="275"/>
            <x v="276"/>
            <x v="277"/>
            <x v="278"/>
            <x v="279"/>
          </reference>
        </references>
      </pivotArea>
    </format>
    <format dxfId="134">
      <pivotArea dataOnly="0" labelOnly="1" fieldPosition="0">
        <references count="2">
          <reference field="0" count="1" selected="0">
            <x v="48"/>
          </reference>
          <reference field="1" count="5">
            <x v="280"/>
            <x v="281"/>
            <x v="282"/>
            <x v="283"/>
            <x v="284"/>
          </reference>
        </references>
      </pivotArea>
    </format>
    <format dxfId="133">
      <pivotArea dataOnly="0" labelOnly="1" fieldPosition="0">
        <references count="2">
          <reference field="0" count="1" selected="0">
            <x v="49"/>
          </reference>
          <reference field="1" count="1">
            <x v="285"/>
          </reference>
        </references>
      </pivotArea>
    </format>
    <format dxfId="132">
      <pivotArea dataOnly="0" labelOnly="1" fieldPosition="0">
        <references count="2">
          <reference field="0" count="1" selected="0">
            <x v="50"/>
          </reference>
          <reference field="1" count="7">
            <x v="286"/>
            <x v="287"/>
            <x v="288"/>
            <x v="289"/>
            <x v="290"/>
            <x v="291"/>
            <x v="292"/>
          </reference>
        </references>
      </pivotArea>
    </format>
    <format dxfId="131">
      <pivotArea dataOnly="0" labelOnly="1" fieldPosition="0">
        <references count="2">
          <reference field="0" count="1" selected="0">
            <x v="51"/>
          </reference>
          <reference field="1" count="9">
            <x v="293"/>
            <x v="294"/>
            <x v="295"/>
            <x v="296"/>
            <x v="297"/>
            <x v="298"/>
            <x v="299"/>
            <x v="300"/>
            <x v="301"/>
          </reference>
        </references>
      </pivotArea>
    </format>
    <format dxfId="130">
      <pivotArea dataOnly="0" labelOnly="1" fieldPosition="0">
        <references count="2">
          <reference field="0" count="1" selected="0">
            <x v="52"/>
          </reference>
          <reference field="1" count="3">
            <x v="302"/>
            <x v="303"/>
            <x v="304"/>
          </reference>
        </references>
      </pivotArea>
    </format>
    <format dxfId="129">
      <pivotArea dataOnly="0" labelOnly="1" fieldPosition="0">
        <references count="2">
          <reference field="0" count="1" selected="0">
            <x v="53"/>
          </reference>
          <reference field="1" count="7">
            <x v="305"/>
            <x v="306"/>
            <x v="307"/>
            <x v="308"/>
            <x v="309"/>
            <x v="310"/>
            <x v="398"/>
          </reference>
        </references>
      </pivotArea>
    </format>
    <format dxfId="12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27">
      <pivotArea dataOnly="0" labelOnly="1" fieldPosition="0">
        <references count="2">
          <reference field="0" count="1" selected="0">
            <x v="55"/>
          </reference>
          <reference field="1" count="1">
            <x v="326"/>
          </reference>
        </references>
      </pivotArea>
    </format>
    <format dxfId="126">
      <pivotArea dataOnly="0" labelOnly="1" fieldPosition="0">
        <references count="2">
          <reference field="0" count="1" selected="0">
            <x v="56"/>
          </reference>
          <reference field="1" count="4">
            <x v="327"/>
            <x v="328"/>
            <x v="329"/>
            <x v="330"/>
          </reference>
        </references>
      </pivotArea>
    </format>
    <format dxfId="125">
      <pivotArea dataOnly="0" labelOnly="1" fieldPosition="0">
        <references count="2">
          <reference field="0" count="1" selected="0">
            <x v="57"/>
          </reference>
          <reference field="1" count="1">
            <x v="331"/>
          </reference>
        </references>
      </pivotArea>
    </format>
    <format dxfId="124">
      <pivotArea dataOnly="0" labelOnly="1" fieldPosition="0">
        <references count="2">
          <reference field="0" count="1" selected="0">
            <x v="58"/>
          </reference>
          <reference field="1" count="4">
            <x v="332"/>
            <x v="333"/>
            <x v="334"/>
            <x v="335"/>
          </reference>
        </references>
      </pivotArea>
    </format>
    <format dxfId="123">
      <pivotArea dataOnly="0" labelOnly="1" fieldPosition="0">
        <references count="2">
          <reference field="0" count="1" selected="0">
            <x v="59"/>
          </reference>
          <reference field="1" count="4">
            <x v="336"/>
            <x v="337"/>
            <x v="338"/>
            <x v="339"/>
          </reference>
        </references>
      </pivotArea>
    </format>
    <format dxfId="122">
      <pivotArea dataOnly="0" labelOnly="1" fieldPosition="0">
        <references count="2">
          <reference field="0" count="1" selected="0">
            <x v="60"/>
          </reference>
          <reference field="1" count="1">
            <x v="340"/>
          </reference>
        </references>
      </pivotArea>
    </format>
    <format dxfId="121">
      <pivotArea dataOnly="0" labelOnly="1" fieldPosition="0">
        <references count="2">
          <reference field="0" count="1" selected="0">
            <x v="61"/>
          </reference>
          <reference field="1" count="1">
            <x v="342"/>
          </reference>
        </references>
      </pivotArea>
    </format>
    <format dxfId="120">
      <pivotArea dataOnly="0" labelOnly="1" fieldPosition="0">
        <references count="2">
          <reference field="0" count="1" selected="0">
            <x v="62"/>
          </reference>
          <reference field="1" count="1">
            <x v="341"/>
          </reference>
        </references>
      </pivotArea>
    </format>
    <format dxfId="119">
      <pivotArea dataOnly="0" labelOnly="1" fieldPosition="0">
        <references count="2">
          <reference field="0" count="1" selected="0">
            <x v="63"/>
          </reference>
          <reference field="1" count="1">
            <x v="343"/>
          </reference>
        </references>
      </pivotArea>
    </format>
    <format dxfId="118">
      <pivotArea dataOnly="0" labelOnly="1" fieldPosition="0">
        <references count="2">
          <reference field="0" count="1" selected="0">
            <x v="64"/>
          </reference>
          <reference field="1" count="1">
            <x v="344"/>
          </reference>
        </references>
      </pivotArea>
    </format>
    <format dxfId="117">
      <pivotArea dataOnly="0" labelOnly="1" fieldPosition="0">
        <references count="2">
          <reference field="0" count="1" selected="0">
            <x v="65"/>
          </reference>
          <reference field="1" count="1">
            <x v="345"/>
          </reference>
        </references>
      </pivotArea>
    </format>
    <format dxfId="116">
      <pivotArea dataOnly="0" labelOnly="1" fieldPosition="0">
        <references count="2">
          <reference field="0" count="1" selected="0">
            <x v="66"/>
          </reference>
          <reference field="1" count="1">
            <x v="346"/>
          </reference>
        </references>
      </pivotArea>
    </format>
    <format dxfId="115">
      <pivotArea dataOnly="0" labelOnly="1" fieldPosition="0">
        <references count="2">
          <reference field="0" count="1" selected="0">
            <x v="67"/>
          </reference>
          <reference field="1" count="1">
            <x v="427"/>
          </reference>
        </references>
      </pivotArea>
    </format>
    <format dxfId="114">
      <pivotArea dataOnly="0" labelOnly="1" fieldPosition="0">
        <references count="2">
          <reference field="0" count="1" selected="0">
            <x v="68"/>
          </reference>
          <reference field="1" count="1">
            <x v="428"/>
          </reference>
        </references>
      </pivotArea>
    </format>
    <format dxfId="113">
      <pivotArea dataOnly="0" labelOnly="1" fieldPosition="0">
        <references count="2">
          <reference field="0" count="1" selected="0">
            <x v="69"/>
          </reference>
          <reference field="1" count="1">
            <x v="347"/>
          </reference>
        </references>
      </pivotArea>
    </format>
    <format dxfId="112">
      <pivotArea dataOnly="0" labelOnly="1" fieldPosition="0">
        <references count="2">
          <reference field="0" count="1" selected="0">
            <x v="70"/>
          </reference>
          <reference field="1" count="1">
            <x v="348"/>
          </reference>
        </references>
      </pivotArea>
    </format>
    <format dxfId="111">
      <pivotArea dataOnly="0" labelOnly="1" fieldPosition="0">
        <references count="2">
          <reference field="0" count="1" selected="0">
            <x v="71"/>
          </reference>
          <reference field="1" count="1">
            <x v="349"/>
          </reference>
        </references>
      </pivotArea>
    </format>
    <format dxfId="110">
      <pivotArea dataOnly="0" labelOnly="1" fieldPosition="0">
        <references count="2">
          <reference field="0" count="1" selected="0">
            <x v="72"/>
          </reference>
          <reference field="1" count="1">
            <x v="350"/>
          </reference>
        </references>
      </pivotArea>
    </format>
    <format dxfId="109">
      <pivotArea dataOnly="0" labelOnly="1" fieldPosition="0">
        <references count="2">
          <reference field="0" count="1" selected="0">
            <x v="73"/>
          </reference>
          <reference field="1" count="1">
            <x v="351"/>
          </reference>
        </references>
      </pivotArea>
    </format>
    <format dxfId="108">
      <pivotArea dataOnly="0" labelOnly="1" fieldPosition="0">
        <references count="2">
          <reference field="0" count="1" selected="0">
            <x v="74"/>
          </reference>
          <reference field="1" count="1">
            <x v="352"/>
          </reference>
        </references>
      </pivotArea>
    </format>
    <format dxfId="107">
      <pivotArea dataOnly="0" labelOnly="1" fieldPosition="0">
        <references count="2">
          <reference field="0" count="1" selected="0">
            <x v="75"/>
          </reference>
          <reference field="1" count="1">
            <x v="353"/>
          </reference>
        </references>
      </pivotArea>
    </format>
    <format dxfId="106">
      <pivotArea dataOnly="0" labelOnly="1" fieldPosition="0">
        <references count="2">
          <reference field="0" count="1" selected="0">
            <x v="76"/>
          </reference>
          <reference field="1" count="1">
            <x v="354"/>
          </reference>
        </references>
      </pivotArea>
    </format>
    <format dxfId="105">
      <pivotArea dataOnly="0" labelOnly="1" fieldPosition="0">
        <references count="2">
          <reference field="0" count="1" selected="0">
            <x v="77"/>
          </reference>
          <reference field="1" count="1">
            <x v="355"/>
          </reference>
        </references>
      </pivotArea>
    </format>
    <format dxfId="104">
      <pivotArea dataOnly="0" labelOnly="1" fieldPosition="0">
        <references count="2">
          <reference field="0" count="1" selected="0">
            <x v="78"/>
          </reference>
          <reference field="1" count="1">
            <x v="356"/>
          </reference>
        </references>
      </pivotArea>
    </format>
    <format dxfId="103">
      <pivotArea dataOnly="0" labelOnly="1" fieldPosition="0">
        <references count="2">
          <reference field="0" count="1" selected="0">
            <x v="79"/>
          </reference>
          <reference field="1" count="1">
            <x v="357"/>
          </reference>
        </references>
      </pivotArea>
    </format>
    <format dxfId="102">
      <pivotArea dataOnly="0" labelOnly="1" fieldPosition="0">
        <references count="2">
          <reference field="0" count="1" selected="0">
            <x v="80"/>
          </reference>
          <reference field="1" count="1">
            <x v="358"/>
          </reference>
        </references>
      </pivotArea>
    </format>
    <format dxfId="101">
      <pivotArea dataOnly="0" labelOnly="1" fieldPosition="0">
        <references count="2">
          <reference field="0" count="1" selected="0">
            <x v="81"/>
          </reference>
          <reference field="1" count="1">
            <x v="359"/>
          </reference>
        </references>
      </pivotArea>
    </format>
    <format dxfId="100">
      <pivotArea dataOnly="0" labelOnly="1" fieldPosition="0">
        <references count="2">
          <reference field="0" count="1" selected="0">
            <x v="82"/>
          </reference>
          <reference field="1" count="1">
            <x v="360"/>
          </reference>
        </references>
      </pivotArea>
    </format>
    <format dxfId="99">
      <pivotArea dataOnly="0" labelOnly="1" fieldPosition="0">
        <references count="2">
          <reference field="0" count="1" selected="0">
            <x v="83"/>
          </reference>
          <reference field="1" count="1">
            <x v="361"/>
          </reference>
        </references>
      </pivotArea>
    </format>
    <format dxfId="98">
      <pivotArea dataOnly="0" labelOnly="1" fieldPosition="0">
        <references count="2">
          <reference field="0" count="1" selected="0">
            <x v="84"/>
          </reference>
          <reference field="1" count="1">
            <x v="362"/>
          </reference>
        </references>
      </pivotArea>
    </format>
    <format dxfId="97">
      <pivotArea dataOnly="0" labelOnly="1" fieldPosition="0">
        <references count="2">
          <reference field="0" count="1" selected="0">
            <x v="85"/>
          </reference>
          <reference field="1" count="1">
            <x v="363"/>
          </reference>
        </references>
      </pivotArea>
    </format>
    <format dxfId="96">
      <pivotArea dataOnly="0" labelOnly="1" fieldPosition="0">
        <references count="2">
          <reference field="0" count="1" selected="0">
            <x v="86"/>
          </reference>
          <reference field="1" count="1">
            <x v="364"/>
          </reference>
        </references>
      </pivotArea>
    </format>
    <format dxfId="95">
      <pivotArea dataOnly="0" labelOnly="1" fieldPosition="0">
        <references count="2">
          <reference field="0" count="1" selected="0">
            <x v="87"/>
          </reference>
          <reference field="1" count="1">
            <x v="365"/>
          </reference>
        </references>
      </pivotArea>
    </format>
    <format dxfId="94">
      <pivotArea dataOnly="0" labelOnly="1" fieldPosition="0">
        <references count="2">
          <reference field="0" count="1" selected="0">
            <x v="88"/>
          </reference>
          <reference field="1" count="1">
            <x v="366"/>
          </reference>
        </references>
      </pivotArea>
    </format>
    <format dxfId="93">
      <pivotArea dataOnly="0" labelOnly="1" fieldPosition="0">
        <references count="2">
          <reference field="0" count="1" selected="0">
            <x v="89"/>
          </reference>
          <reference field="1" count="1">
            <x v="367"/>
          </reference>
        </references>
      </pivotArea>
    </format>
    <format dxfId="92">
      <pivotArea dataOnly="0" labelOnly="1" fieldPosition="0">
        <references count="2">
          <reference field="0" count="1" selected="0">
            <x v="90"/>
          </reference>
          <reference field="1" count="1">
            <x v="369"/>
          </reference>
        </references>
      </pivotArea>
    </format>
    <format dxfId="91">
      <pivotArea dataOnly="0" labelOnly="1" fieldPosition="0">
        <references count="2">
          <reference field="0" count="1" selected="0">
            <x v="91"/>
          </reference>
          <reference field="1" count="1">
            <x v="370"/>
          </reference>
        </references>
      </pivotArea>
    </format>
    <format dxfId="90">
      <pivotArea dataOnly="0" labelOnly="1" fieldPosition="0">
        <references count="2">
          <reference field="0" count="1" selected="0">
            <x v="92"/>
          </reference>
          <reference field="1" count="1">
            <x v="371"/>
          </reference>
        </references>
      </pivotArea>
    </format>
    <format dxfId="89">
      <pivotArea dataOnly="0" labelOnly="1" fieldPosition="0">
        <references count="2">
          <reference field="0" count="1" selected="0">
            <x v="93"/>
          </reference>
          <reference field="1" count="1">
            <x v="372"/>
          </reference>
        </references>
      </pivotArea>
    </format>
    <format dxfId="88">
      <pivotArea dataOnly="0" labelOnly="1" fieldPosition="0">
        <references count="2">
          <reference field="0" count="1" selected="0">
            <x v="94"/>
          </reference>
          <reference field="1" count="1">
            <x v="373"/>
          </reference>
        </references>
      </pivotArea>
    </format>
    <format dxfId="87">
      <pivotArea dataOnly="0" labelOnly="1" fieldPosition="0">
        <references count="2">
          <reference field="0" count="1" selected="0">
            <x v="95"/>
          </reference>
          <reference field="1" count="1">
            <x v="374"/>
          </reference>
        </references>
      </pivotArea>
    </format>
    <format dxfId="86">
      <pivotArea dataOnly="0" labelOnly="1" fieldPosition="0">
        <references count="2">
          <reference field="0" count="1" selected="0">
            <x v="96"/>
          </reference>
          <reference field="1" count="1">
            <x v="375"/>
          </reference>
        </references>
      </pivotArea>
    </format>
    <format dxfId="85">
      <pivotArea dataOnly="0" labelOnly="1" fieldPosition="0">
        <references count="2">
          <reference field="0" count="1" selected="0">
            <x v="97"/>
          </reference>
          <reference field="1" count="1">
            <x v="376"/>
          </reference>
        </references>
      </pivotArea>
    </format>
    <format dxfId="84">
      <pivotArea dataOnly="0" labelOnly="1" fieldPosition="0">
        <references count="2">
          <reference field="0" count="1" selected="0">
            <x v="98"/>
          </reference>
          <reference field="1" count="1">
            <x v="377"/>
          </reference>
        </references>
      </pivotArea>
    </format>
    <format dxfId="83">
      <pivotArea dataOnly="0" labelOnly="1" fieldPosition="0">
        <references count="2">
          <reference field="0" count="1" selected="0">
            <x v="99"/>
          </reference>
          <reference field="1" count="1">
            <x v="378"/>
          </reference>
        </references>
      </pivotArea>
    </format>
    <format dxfId="82">
      <pivotArea dataOnly="0" labelOnly="1" fieldPosition="0">
        <references count="2">
          <reference field="0" count="1" selected="0">
            <x v="100"/>
          </reference>
          <reference field="1" count="1">
            <x v="379"/>
          </reference>
        </references>
      </pivotArea>
    </format>
    <format dxfId="81">
      <pivotArea dataOnly="0" labelOnly="1" fieldPosition="0">
        <references count="2">
          <reference field="0" count="1" selected="0">
            <x v="101"/>
          </reference>
          <reference field="1" count="9">
            <x v="380"/>
            <x v="381"/>
            <x v="382"/>
            <x v="383"/>
            <x v="384"/>
            <x v="385"/>
            <x v="386"/>
            <x v="387"/>
            <x v="429"/>
          </reference>
        </references>
      </pivotArea>
    </format>
    <format dxfId="80">
      <pivotArea dataOnly="0" labelOnly="1" fieldPosition="0">
        <references count="2">
          <reference field="0" count="1" selected="0">
            <x v="102"/>
          </reference>
          <reference field="1" count="1">
            <x v="388"/>
          </reference>
        </references>
      </pivotArea>
    </format>
    <format dxfId="79">
      <pivotArea dataOnly="0" labelOnly="1" fieldPosition="0">
        <references count="2">
          <reference field="0" count="1" selected="0">
            <x v="103"/>
          </reference>
          <reference field="1" count="1">
            <x v="389"/>
          </reference>
        </references>
      </pivotArea>
    </format>
    <format dxfId="78">
      <pivotArea dataOnly="0" labelOnly="1" fieldPosition="0">
        <references count="2">
          <reference field="0" count="1" selected="0">
            <x v="104"/>
          </reference>
          <reference field="1" count="1">
            <x v="391"/>
          </reference>
        </references>
      </pivotArea>
    </format>
    <format dxfId="77">
      <pivotArea dataOnly="0" labelOnly="1" fieldPosition="0">
        <references count="2">
          <reference field="0" count="1" selected="0">
            <x v="105"/>
          </reference>
          <reference field="1" count="1">
            <x v="392"/>
          </reference>
        </references>
      </pivotArea>
    </format>
    <format dxfId="76">
      <pivotArea dataOnly="0" labelOnly="1" fieldPosition="0">
        <references count="2">
          <reference field="0" count="1" selected="0">
            <x v="106"/>
          </reference>
          <reference field="1" count="1">
            <x v="393"/>
          </reference>
        </references>
      </pivotArea>
    </format>
    <format dxfId="75">
      <pivotArea dataOnly="0" labelOnly="1" fieldPosition="0">
        <references count="2">
          <reference field="0" count="1" selected="0">
            <x v="107"/>
          </reference>
          <reference field="1" count="1">
            <x v="394"/>
          </reference>
        </references>
      </pivotArea>
    </format>
    <format dxfId="74">
      <pivotArea dataOnly="0" labelOnly="1" fieldPosition="0">
        <references count="2">
          <reference field="0" count="1" selected="0">
            <x v="108"/>
          </reference>
          <reference field="1" count="2">
            <x v="395"/>
            <x v="436"/>
          </reference>
        </references>
      </pivotArea>
    </format>
    <format dxfId="73">
      <pivotArea dataOnly="0" labelOnly="1" fieldPosition="0">
        <references count="2">
          <reference field="0" count="1" selected="0">
            <x v="109"/>
          </reference>
          <reference field="1" count="2">
            <x v="396"/>
            <x v="397"/>
          </reference>
        </references>
      </pivotArea>
    </format>
    <format dxfId="72">
      <pivotArea dataOnly="0" labelOnly="1" fieldPosition="0">
        <references count="2">
          <reference field="0" count="1" selected="0">
            <x v="110"/>
          </reference>
          <reference field="1" count="1">
            <x v="399"/>
          </reference>
        </references>
      </pivotArea>
    </format>
    <format dxfId="71">
      <pivotArea dataOnly="0" labelOnly="1" fieldPosition="0">
        <references count="2">
          <reference field="0" count="1" selected="0">
            <x v="111"/>
          </reference>
          <reference field="1" count="1">
            <x v="400"/>
          </reference>
        </references>
      </pivotArea>
    </format>
    <format dxfId="70">
      <pivotArea dataOnly="0" labelOnly="1" fieldPosition="0">
        <references count="2">
          <reference field="0" count="1" selected="0">
            <x v="112"/>
          </reference>
          <reference field="1" count="1">
            <x v="401"/>
          </reference>
        </references>
      </pivotArea>
    </format>
    <format dxfId="69">
      <pivotArea dataOnly="0" labelOnly="1" fieldPosition="0">
        <references count="2">
          <reference field="0" count="1" selected="0">
            <x v="113"/>
          </reference>
          <reference field="1" count="1">
            <x v="402"/>
          </reference>
        </references>
      </pivotArea>
    </format>
    <format dxfId="68">
      <pivotArea dataOnly="0" labelOnly="1" fieldPosition="0">
        <references count="2">
          <reference field="0" count="1" selected="0">
            <x v="114"/>
          </reference>
          <reference field="1" count="1">
            <x v="403"/>
          </reference>
        </references>
      </pivotArea>
    </format>
    <format dxfId="67">
      <pivotArea dataOnly="0" labelOnly="1" fieldPosition="0">
        <references count="2">
          <reference field="0" count="1" selected="0">
            <x v="115"/>
          </reference>
          <reference field="1" count="2">
            <x v="404"/>
            <x v="437"/>
          </reference>
        </references>
      </pivotArea>
    </format>
    <format dxfId="66">
      <pivotArea dataOnly="0" labelOnly="1" fieldPosition="0">
        <references count="2">
          <reference field="0" count="1" selected="0">
            <x v="116"/>
          </reference>
          <reference field="1" count="1">
            <x v="405"/>
          </reference>
        </references>
      </pivotArea>
    </format>
    <format dxfId="65">
      <pivotArea dataOnly="0" labelOnly="1" fieldPosition="0">
        <references count="2">
          <reference field="0" count="1" selected="0">
            <x v="117"/>
          </reference>
          <reference field="1" count="1">
            <x v="406"/>
          </reference>
        </references>
      </pivotArea>
    </format>
    <format dxfId="64">
      <pivotArea dataOnly="0" labelOnly="1" fieldPosition="0">
        <references count="2">
          <reference field="0" count="1" selected="0">
            <x v="118"/>
          </reference>
          <reference field="1" count="1">
            <x v="407"/>
          </reference>
        </references>
      </pivotArea>
    </format>
    <format dxfId="63">
      <pivotArea dataOnly="0" labelOnly="1" fieldPosition="0">
        <references count="2">
          <reference field="0" count="1" selected="0">
            <x v="119"/>
          </reference>
          <reference field="1" count="1">
            <x v="408"/>
          </reference>
        </references>
      </pivotArea>
    </format>
    <format dxfId="62">
      <pivotArea dataOnly="0" labelOnly="1" fieldPosition="0">
        <references count="2">
          <reference field="0" count="1" selected="0">
            <x v="120"/>
          </reference>
          <reference field="1" count="1">
            <x v="409"/>
          </reference>
        </references>
      </pivotArea>
    </format>
    <format dxfId="61">
      <pivotArea dataOnly="0" labelOnly="1" fieldPosition="0">
        <references count="2">
          <reference field="0" count="1" selected="0">
            <x v="121"/>
          </reference>
          <reference field="1" count="1">
            <x v="410"/>
          </reference>
        </references>
      </pivotArea>
    </format>
    <format dxfId="60">
      <pivotArea dataOnly="0" labelOnly="1" fieldPosition="0">
        <references count="2">
          <reference field="0" count="1" selected="0">
            <x v="122"/>
          </reference>
          <reference field="1" count="1">
            <x v="411"/>
          </reference>
        </references>
      </pivotArea>
    </format>
    <format dxfId="59">
      <pivotArea dataOnly="0" labelOnly="1" fieldPosition="0">
        <references count="2">
          <reference field="0" count="1" selected="0">
            <x v="123"/>
          </reference>
          <reference field="1" count="1">
            <x v="412"/>
          </reference>
        </references>
      </pivotArea>
    </format>
    <format dxfId="58">
      <pivotArea dataOnly="0" labelOnly="1" fieldPosition="0">
        <references count="2">
          <reference field="0" count="1" selected="0">
            <x v="124"/>
          </reference>
          <reference field="1" count="1">
            <x v="413"/>
          </reference>
        </references>
      </pivotArea>
    </format>
    <format dxfId="57">
      <pivotArea dataOnly="0" labelOnly="1" fieldPosition="0">
        <references count="2">
          <reference field="0" count="1" selected="0">
            <x v="125"/>
          </reference>
          <reference field="1" count="3">
            <x v="414"/>
            <x v="438"/>
            <x v="439"/>
          </reference>
        </references>
      </pivotArea>
    </format>
    <format dxfId="56">
      <pivotArea dataOnly="0" labelOnly="1" fieldPosition="0">
        <references count="2">
          <reference field="0" count="1" selected="0">
            <x v="126"/>
          </reference>
          <reference field="1" count="1">
            <x v="440"/>
          </reference>
        </references>
      </pivotArea>
    </format>
    <format dxfId="55">
      <pivotArea dataOnly="0" labelOnly="1" fieldPosition="0">
        <references count="2">
          <reference field="0" count="1" selected="0">
            <x v="127"/>
          </reference>
          <reference field="1" count="1">
            <x v="442"/>
          </reference>
        </references>
      </pivotArea>
    </format>
    <format dxfId="54">
      <pivotArea dataOnly="0" labelOnly="1" fieldPosition="0">
        <references count="2">
          <reference field="0" count="1" selected="0">
            <x v="128"/>
          </reference>
          <reference field="1" count="1">
            <x v="422"/>
          </reference>
        </references>
      </pivotArea>
    </format>
    <format dxfId="53">
      <pivotArea dataOnly="0" labelOnly="1" fieldPosition="0">
        <references count="2">
          <reference field="0" count="1" selected="0">
            <x v="129"/>
          </reference>
          <reference field="1" count="1">
            <x v="444"/>
          </reference>
        </references>
      </pivotArea>
    </format>
    <format dxfId="52">
      <pivotArea dataOnly="0" labelOnly="1" fieldPosition="0">
        <references count="2">
          <reference field="0" count="1" selected="0">
            <x v="130"/>
          </reference>
          <reference field="1" count="1">
            <x v="441"/>
          </reference>
        </references>
      </pivotArea>
    </format>
    <format dxfId="51">
      <pivotArea dataOnly="0" labelOnly="1" fieldPosition="0">
        <references count="2">
          <reference field="0" count="1" selected="0">
            <x v="131"/>
          </reference>
          <reference field="1" count="1">
            <x v="415"/>
          </reference>
        </references>
      </pivotArea>
    </format>
    <format dxfId="50">
      <pivotArea dataOnly="0" labelOnly="1" fieldPosition="0">
        <references count="2">
          <reference field="0" count="1" selected="0">
            <x v="132"/>
          </reference>
          <reference field="1" count="1">
            <x v="423"/>
          </reference>
        </references>
      </pivotArea>
    </format>
    <format dxfId="49">
      <pivotArea dataOnly="0" labelOnly="1" fieldPosition="0">
        <references count="2">
          <reference field="0" count="1" selected="0">
            <x v="133"/>
          </reference>
          <reference field="1" count="2">
            <x v="416"/>
            <x v="417"/>
          </reference>
        </references>
      </pivotArea>
    </format>
    <format dxfId="48">
      <pivotArea dataOnly="0" labelOnly="1" fieldPosition="0">
        <references count="2">
          <reference field="0" count="1" selected="0">
            <x v="134"/>
          </reference>
          <reference field="1" count="1">
            <x v="418"/>
          </reference>
        </references>
      </pivotArea>
    </format>
    <format dxfId="47">
      <pivotArea dataOnly="0" labelOnly="1" fieldPosition="0">
        <references count="2">
          <reference field="0" count="1" selected="0">
            <x v="135"/>
          </reference>
          <reference field="1" count="1">
            <x v="419"/>
          </reference>
        </references>
      </pivotArea>
    </format>
    <format dxfId="46">
      <pivotArea dataOnly="0" labelOnly="1" fieldPosition="0">
        <references count="2">
          <reference field="0" count="1" selected="0">
            <x v="136"/>
          </reference>
          <reference field="1" count="1">
            <x v="424"/>
          </reference>
        </references>
      </pivotArea>
    </format>
    <format dxfId="45">
      <pivotArea dataOnly="0" labelOnly="1" fieldPosition="0">
        <references count="2">
          <reference field="0" count="1" selected="0">
            <x v="137"/>
          </reference>
          <reference field="1" count="1">
            <x v="425"/>
          </reference>
        </references>
      </pivotArea>
    </format>
    <format dxfId="44">
      <pivotArea dataOnly="0" labelOnly="1" fieldPosition="0">
        <references count="2">
          <reference field="0" count="1" selected="0">
            <x v="138"/>
          </reference>
          <reference field="1" count="1">
            <x v="426"/>
          </reference>
        </references>
      </pivotArea>
    </format>
    <format dxfId="43">
      <pivotArea dataOnly="0" labelOnly="1" fieldPosition="0">
        <references count="2">
          <reference field="0" count="1" selected="0">
            <x v="139"/>
          </reference>
          <reference field="1" count="1">
            <x v="420"/>
          </reference>
        </references>
      </pivotArea>
    </format>
    <format dxfId="42">
      <pivotArea dataOnly="0" labelOnly="1" fieldPosition="0">
        <references count="2">
          <reference field="0" count="1" selected="0">
            <x v="140"/>
          </reference>
          <reference field="1" count="1">
            <x v="421"/>
          </reference>
        </references>
      </pivotArea>
    </format>
    <format dxfId="41">
      <pivotArea dataOnly="0" labelOnly="1" fieldPosition="0">
        <references count="2">
          <reference field="0" count="1" selected="0">
            <x v="141"/>
          </reference>
          <reference field="1" count="1">
            <x v="443"/>
          </reference>
        </references>
      </pivotArea>
    </format>
    <format dxfId="40">
      <pivotArea dataOnly="0" labelOnly="1" fieldPosition="0">
        <references count="2">
          <reference field="0" count="1" selected="0">
            <x v="142"/>
          </reference>
          <reference field="1" count="1">
            <x v="445"/>
          </reference>
        </references>
      </pivotArea>
    </format>
    <format dxfId="3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8E39E61-51F7-44F6-BFB4-965AADD8FE2A}" name="PivotTable20"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K4:AP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2" baseField="1" baseItem="5"/>
    <dataField name="Sum of FCCS_Journal Input" fld="23" baseField="1" baseItem="5"/>
    <dataField name="Sum of FCCS_Other Data" fld="24" baseField="1" baseItem="5"/>
    <dataField name="Sum of FCCS_Total Data Source" fld="25" baseField="1" baseItem="5"/>
  </dataFields>
  <formats count="1350">
    <format dxfId="9068">
      <pivotArea dataOnly="0" outline="0" fieldPosition="0">
        <references count="1">
          <reference field="0" count="0" defaultSubtotal="1"/>
        </references>
      </pivotArea>
    </format>
    <format dxfId="9067">
      <pivotArea field="0" type="button" dataOnly="0" labelOnly="1" outline="0" axis="axisRow" fieldPosition="0"/>
    </format>
    <format dxfId="9066">
      <pivotArea dataOnly="0" labelOnly="1" fieldPosition="0">
        <references count="1">
          <reference field="0" count="1">
            <x v="0"/>
          </reference>
        </references>
      </pivotArea>
    </format>
    <format dxfId="9065">
      <pivotArea dataOnly="0" labelOnly="1" offset="A256" fieldPosition="0">
        <references count="1">
          <reference field="0" count="1" defaultSubtotal="1">
            <x v="0"/>
          </reference>
        </references>
      </pivotArea>
    </format>
    <format dxfId="9064">
      <pivotArea dataOnly="0" labelOnly="1" fieldPosition="0">
        <references count="1">
          <reference field="0" count="1">
            <x v="1"/>
          </reference>
        </references>
      </pivotArea>
    </format>
    <format dxfId="9063">
      <pivotArea dataOnly="0" labelOnly="1" offset="A256" fieldPosition="0">
        <references count="1">
          <reference field="0" count="1" defaultSubtotal="1">
            <x v="1"/>
          </reference>
        </references>
      </pivotArea>
    </format>
    <format dxfId="9062">
      <pivotArea dataOnly="0" labelOnly="1" fieldPosition="0">
        <references count="1">
          <reference field="0" count="1">
            <x v="2"/>
          </reference>
        </references>
      </pivotArea>
    </format>
    <format dxfId="9061">
      <pivotArea dataOnly="0" labelOnly="1" offset="A256" fieldPosition="0">
        <references count="1">
          <reference field="0" count="1" defaultSubtotal="1">
            <x v="2"/>
          </reference>
        </references>
      </pivotArea>
    </format>
    <format dxfId="9060">
      <pivotArea dataOnly="0" labelOnly="1" fieldPosition="0">
        <references count="1">
          <reference field="0" count="1">
            <x v="3"/>
          </reference>
        </references>
      </pivotArea>
    </format>
    <format dxfId="9059">
      <pivotArea dataOnly="0" labelOnly="1" offset="A256" fieldPosition="0">
        <references count="1">
          <reference field="0" count="1" defaultSubtotal="1">
            <x v="3"/>
          </reference>
        </references>
      </pivotArea>
    </format>
    <format dxfId="9058">
      <pivotArea dataOnly="0" labelOnly="1" fieldPosition="0">
        <references count="1">
          <reference field="0" count="1">
            <x v="4"/>
          </reference>
        </references>
      </pivotArea>
    </format>
    <format dxfId="9057">
      <pivotArea dataOnly="0" labelOnly="1" offset="A256" fieldPosition="0">
        <references count="1">
          <reference field="0" count="1" defaultSubtotal="1">
            <x v="4"/>
          </reference>
        </references>
      </pivotArea>
    </format>
    <format dxfId="9056">
      <pivotArea dataOnly="0" labelOnly="1" fieldPosition="0">
        <references count="1">
          <reference field="0" count="1">
            <x v="5"/>
          </reference>
        </references>
      </pivotArea>
    </format>
    <format dxfId="9055">
      <pivotArea dataOnly="0" labelOnly="1" offset="A256" fieldPosition="0">
        <references count="1">
          <reference field="0" count="1" defaultSubtotal="1">
            <x v="5"/>
          </reference>
        </references>
      </pivotArea>
    </format>
    <format dxfId="9054">
      <pivotArea dataOnly="0" labelOnly="1" fieldPosition="0">
        <references count="1">
          <reference field="0" count="1">
            <x v="6"/>
          </reference>
        </references>
      </pivotArea>
    </format>
    <format dxfId="9053">
      <pivotArea dataOnly="0" labelOnly="1" offset="A256" fieldPosition="0">
        <references count="1">
          <reference field="0" count="1" defaultSubtotal="1">
            <x v="6"/>
          </reference>
        </references>
      </pivotArea>
    </format>
    <format dxfId="9052">
      <pivotArea dataOnly="0" labelOnly="1" fieldPosition="0">
        <references count="1">
          <reference field="0" count="1">
            <x v="7"/>
          </reference>
        </references>
      </pivotArea>
    </format>
    <format dxfId="9051">
      <pivotArea dataOnly="0" labelOnly="1" offset="A256" fieldPosition="0">
        <references count="1">
          <reference field="0" count="1" defaultSubtotal="1">
            <x v="7"/>
          </reference>
        </references>
      </pivotArea>
    </format>
    <format dxfId="9050">
      <pivotArea dataOnly="0" labelOnly="1" fieldPosition="0">
        <references count="1">
          <reference field="0" count="1">
            <x v="8"/>
          </reference>
        </references>
      </pivotArea>
    </format>
    <format dxfId="9049">
      <pivotArea dataOnly="0" labelOnly="1" offset="A256" fieldPosition="0">
        <references count="1">
          <reference field="0" count="1" defaultSubtotal="1">
            <x v="8"/>
          </reference>
        </references>
      </pivotArea>
    </format>
    <format dxfId="9048">
      <pivotArea dataOnly="0" labelOnly="1" fieldPosition="0">
        <references count="1">
          <reference field="0" count="1">
            <x v="9"/>
          </reference>
        </references>
      </pivotArea>
    </format>
    <format dxfId="9047">
      <pivotArea dataOnly="0" labelOnly="1" offset="A256" fieldPosition="0">
        <references count="1">
          <reference field="0" count="1" defaultSubtotal="1">
            <x v="9"/>
          </reference>
        </references>
      </pivotArea>
    </format>
    <format dxfId="9046">
      <pivotArea dataOnly="0" labelOnly="1" fieldPosition="0">
        <references count="1">
          <reference field="0" count="1">
            <x v="10"/>
          </reference>
        </references>
      </pivotArea>
    </format>
    <format dxfId="9045">
      <pivotArea dataOnly="0" labelOnly="1" offset="A256" fieldPosition="0">
        <references count="1">
          <reference field="0" count="1" defaultSubtotal="1">
            <x v="10"/>
          </reference>
        </references>
      </pivotArea>
    </format>
    <format dxfId="9044">
      <pivotArea dataOnly="0" labelOnly="1" fieldPosition="0">
        <references count="1">
          <reference field="0" count="1">
            <x v="11"/>
          </reference>
        </references>
      </pivotArea>
    </format>
    <format dxfId="9043">
      <pivotArea dataOnly="0" labelOnly="1" offset="A256" fieldPosition="0">
        <references count="1">
          <reference field="0" count="1" defaultSubtotal="1">
            <x v="11"/>
          </reference>
        </references>
      </pivotArea>
    </format>
    <format dxfId="9042">
      <pivotArea dataOnly="0" labelOnly="1" fieldPosition="0">
        <references count="1">
          <reference field="0" count="1">
            <x v="12"/>
          </reference>
        </references>
      </pivotArea>
    </format>
    <format dxfId="9041">
      <pivotArea dataOnly="0" labelOnly="1" offset="A256" fieldPosition="0">
        <references count="1">
          <reference field="0" count="1" defaultSubtotal="1">
            <x v="12"/>
          </reference>
        </references>
      </pivotArea>
    </format>
    <format dxfId="9040">
      <pivotArea dataOnly="0" labelOnly="1" fieldPosition="0">
        <references count="1">
          <reference field="0" count="1">
            <x v="13"/>
          </reference>
        </references>
      </pivotArea>
    </format>
    <format dxfId="9039">
      <pivotArea dataOnly="0" labelOnly="1" offset="A256" fieldPosition="0">
        <references count="1">
          <reference field="0" count="1" defaultSubtotal="1">
            <x v="13"/>
          </reference>
        </references>
      </pivotArea>
    </format>
    <format dxfId="9038">
      <pivotArea dataOnly="0" labelOnly="1" fieldPosition="0">
        <references count="1">
          <reference field="0" count="1">
            <x v="14"/>
          </reference>
        </references>
      </pivotArea>
    </format>
    <format dxfId="9037">
      <pivotArea dataOnly="0" labelOnly="1" offset="A256" fieldPosition="0">
        <references count="1">
          <reference field="0" count="1" defaultSubtotal="1">
            <x v="14"/>
          </reference>
        </references>
      </pivotArea>
    </format>
    <format dxfId="9036">
      <pivotArea dataOnly="0" labelOnly="1" fieldPosition="0">
        <references count="1">
          <reference field="0" count="1">
            <x v="15"/>
          </reference>
        </references>
      </pivotArea>
    </format>
    <format dxfId="9035">
      <pivotArea dataOnly="0" labelOnly="1" offset="A256" fieldPosition="0">
        <references count="1">
          <reference field="0" count="1" defaultSubtotal="1">
            <x v="15"/>
          </reference>
        </references>
      </pivotArea>
    </format>
    <format dxfId="9034">
      <pivotArea dataOnly="0" labelOnly="1" fieldPosition="0">
        <references count="1">
          <reference field="0" count="1">
            <x v="16"/>
          </reference>
        </references>
      </pivotArea>
    </format>
    <format dxfId="9033">
      <pivotArea dataOnly="0" labelOnly="1" offset="A256" fieldPosition="0">
        <references count="1">
          <reference field="0" count="1" defaultSubtotal="1">
            <x v="16"/>
          </reference>
        </references>
      </pivotArea>
    </format>
    <format dxfId="9032">
      <pivotArea dataOnly="0" labelOnly="1" fieldPosition="0">
        <references count="1">
          <reference field="0" count="1">
            <x v="17"/>
          </reference>
        </references>
      </pivotArea>
    </format>
    <format dxfId="9031">
      <pivotArea dataOnly="0" labelOnly="1" offset="A256" fieldPosition="0">
        <references count="1">
          <reference field="0" count="1" defaultSubtotal="1">
            <x v="17"/>
          </reference>
        </references>
      </pivotArea>
    </format>
    <format dxfId="9030">
      <pivotArea dataOnly="0" labelOnly="1" fieldPosition="0">
        <references count="1">
          <reference field="0" count="1">
            <x v="18"/>
          </reference>
        </references>
      </pivotArea>
    </format>
    <format dxfId="9029">
      <pivotArea dataOnly="0" labelOnly="1" offset="A256" fieldPosition="0">
        <references count="1">
          <reference field="0" count="1" defaultSubtotal="1">
            <x v="18"/>
          </reference>
        </references>
      </pivotArea>
    </format>
    <format dxfId="9028">
      <pivotArea dataOnly="0" labelOnly="1" fieldPosition="0">
        <references count="1">
          <reference field="0" count="1">
            <x v="19"/>
          </reference>
        </references>
      </pivotArea>
    </format>
    <format dxfId="9027">
      <pivotArea dataOnly="0" labelOnly="1" offset="A256" fieldPosition="0">
        <references count="1">
          <reference field="0" count="1" defaultSubtotal="1">
            <x v="19"/>
          </reference>
        </references>
      </pivotArea>
    </format>
    <format dxfId="9026">
      <pivotArea dataOnly="0" labelOnly="1" fieldPosition="0">
        <references count="1">
          <reference field="0" count="1">
            <x v="20"/>
          </reference>
        </references>
      </pivotArea>
    </format>
    <format dxfId="9025">
      <pivotArea dataOnly="0" labelOnly="1" offset="A256" fieldPosition="0">
        <references count="1">
          <reference field="0" count="1" defaultSubtotal="1">
            <x v="20"/>
          </reference>
        </references>
      </pivotArea>
    </format>
    <format dxfId="9024">
      <pivotArea dataOnly="0" labelOnly="1" fieldPosition="0">
        <references count="1">
          <reference field="0" count="1">
            <x v="21"/>
          </reference>
        </references>
      </pivotArea>
    </format>
    <format dxfId="9023">
      <pivotArea dataOnly="0" labelOnly="1" offset="A256" fieldPosition="0">
        <references count="1">
          <reference field="0" count="1" defaultSubtotal="1">
            <x v="21"/>
          </reference>
        </references>
      </pivotArea>
    </format>
    <format dxfId="9022">
      <pivotArea dataOnly="0" labelOnly="1" fieldPosition="0">
        <references count="1">
          <reference field="0" count="1">
            <x v="22"/>
          </reference>
        </references>
      </pivotArea>
    </format>
    <format dxfId="9021">
      <pivotArea dataOnly="0" labelOnly="1" offset="A256" fieldPosition="0">
        <references count="1">
          <reference field="0" count="1" defaultSubtotal="1">
            <x v="22"/>
          </reference>
        </references>
      </pivotArea>
    </format>
    <format dxfId="9020">
      <pivotArea dataOnly="0" labelOnly="1" fieldPosition="0">
        <references count="1">
          <reference field="0" count="1">
            <x v="23"/>
          </reference>
        </references>
      </pivotArea>
    </format>
    <format dxfId="9019">
      <pivotArea dataOnly="0" labelOnly="1" offset="A256" fieldPosition="0">
        <references count="1">
          <reference field="0" count="1" defaultSubtotal="1">
            <x v="23"/>
          </reference>
        </references>
      </pivotArea>
    </format>
    <format dxfId="9018">
      <pivotArea dataOnly="0" labelOnly="1" fieldPosition="0">
        <references count="1">
          <reference field="0" count="1">
            <x v="24"/>
          </reference>
        </references>
      </pivotArea>
    </format>
    <format dxfId="9017">
      <pivotArea dataOnly="0" labelOnly="1" offset="A256" fieldPosition="0">
        <references count="1">
          <reference field="0" count="1" defaultSubtotal="1">
            <x v="24"/>
          </reference>
        </references>
      </pivotArea>
    </format>
    <format dxfId="9016">
      <pivotArea dataOnly="0" labelOnly="1" fieldPosition="0">
        <references count="1">
          <reference field="0" count="1">
            <x v="25"/>
          </reference>
        </references>
      </pivotArea>
    </format>
    <format dxfId="9015">
      <pivotArea dataOnly="0" labelOnly="1" offset="A256" fieldPosition="0">
        <references count="1">
          <reference field="0" count="1" defaultSubtotal="1">
            <x v="25"/>
          </reference>
        </references>
      </pivotArea>
    </format>
    <format dxfId="9014">
      <pivotArea dataOnly="0" labelOnly="1" fieldPosition="0">
        <references count="1">
          <reference field="0" count="1">
            <x v="26"/>
          </reference>
        </references>
      </pivotArea>
    </format>
    <format dxfId="9013">
      <pivotArea dataOnly="0" labelOnly="1" offset="A256" fieldPosition="0">
        <references count="1">
          <reference field="0" count="1" defaultSubtotal="1">
            <x v="26"/>
          </reference>
        </references>
      </pivotArea>
    </format>
    <format dxfId="9012">
      <pivotArea dataOnly="0" labelOnly="1" fieldPosition="0">
        <references count="1">
          <reference field="0" count="1">
            <x v="27"/>
          </reference>
        </references>
      </pivotArea>
    </format>
    <format dxfId="9011">
      <pivotArea dataOnly="0" labelOnly="1" offset="A256" fieldPosition="0">
        <references count="1">
          <reference field="0" count="1" defaultSubtotal="1">
            <x v="27"/>
          </reference>
        </references>
      </pivotArea>
    </format>
    <format dxfId="9010">
      <pivotArea dataOnly="0" labelOnly="1" fieldPosition="0">
        <references count="1">
          <reference field="0" count="1">
            <x v="28"/>
          </reference>
        </references>
      </pivotArea>
    </format>
    <format dxfId="9009">
      <pivotArea dataOnly="0" labelOnly="1" offset="A256" fieldPosition="0">
        <references count="1">
          <reference field="0" count="1" defaultSubtotal="1">
            <x v="28"/>
          </reference>
        </references>
      </pivotArea>
    </format>
    <format dxfId="9008">
      <pivotArea dataOnly="0" labelOnly="1" fieldPosition="0">
        <references count="1">
          <reference field="0" count="1">
            <x v="29"/>
          </reference>
        </references>
      </pivotArea>
    </format>
    <format dxfId="9007">
      <pivotArea dataOnly="0" labelOnly="1" offset="A256" fieldPosition="0">
        <references count="1">
          <reference field="0" count="1" defaultSubtotal="1">
            <x v="29"/>
          </reference>
        </references>
      </pivotArea>
    </format>
    <format dxfId="9006">
      <pivotArea dataOnly="0" labelOnly="1" fieldPosition="0">
        <references count="1">
          <reference field="0" count="1">
            <x v="30"/>
          </reference>
        </references>
      </pivotArea>
    </format>
    <format dxfId="9005">
      <pivotArea dataOnly="0" labelOnly="1" offset="A256" fieldPosition="0">
        <references count="1">
          <reference field="0" count="1" defaultSubtotal="1">
            <x v="30"/>
          </reference>
        </references>
      </pivotArea>
    </format>
    <format dxfId="9004">
      <pivotArea dataOnly="0" labelOnly="1" fieldPosition="0">
        <references count="1">
          <reference field="0" count="1">
            <x v="31"/>
          </reference>
        </references>
      </pivotArea>
    </format>
    <format dxfId="9003">
      <pivotArea dataOnly="0" labelOnly="1" offset="A256" fieldPosition="0">
        <references count="1">
          <reference field="0" count="1" defaultSubtotal="1">
            <x v="31"/>
          </reference>
        </references>
      </pivotArea>
    </format>
    <format dxfId="9002">
      <pivotArea dataOnly="0" labelOnly="1" fieldPosition="0">
        <references count="1">
          <reference field="0" count="1">
            <x v="32"/>
          </reference>
        </references>
      </pivotArea>
    </format>
    <format dxfId="9001">
      <pivotArea dataOnly="0" labelOnly="1" offset="A256" fieldPosition="0">
        <references count="1">
          <reference field="0" count="1" defaultSubtotal="1">
            <x v="32"/>
          </reference>
        </references>
      </pivotArea>
    </format>
    <format dxfId="9000">
      <pivotArea dataOnly="0" labelOnly="1" fieldPosition="0">
        <references count="1">
          <reference field="0" count="1">
            <x v="33"/>
          </reference>
        </references>
      </pivotArea>
    </format>
    <format dxfId="8999">
      <pivotArea dataOnly="0" labelOnly="1" offset="A256" fieldPosition="0">
        <references count="1">
          <reference field="0" count="1" defaultSubtotal="1">
            <x v="33"/>
          </reference>
        </references>
      </pivotArea>
    </format>
    <format dxfId="8998">
      <pivotArea dataOnly="0" labelOnly="1" fieldPosition="0">
        <references count="1">
          <reference field="0" count="1">
            <x v="34"/>
          </reference>
        </references>
      </pivotArea>
    </format>
    <format dxfId="8997">
      <pivotArea dataOnly="0" labelOnly="1" offset="A256" fieldPosition="0">
        <references count="1">
          <reference field="0" count="1" defaultSubtotal="1">
            <x v="34"/>
          </reference>
        </references>
      </pivotArea>
    </format>
    <format dxfId="8996">
      <pivotArea dataOnly="0" labelOnly="1" fieldPosition="0">
        <references count="1">
          <reference field="0" count="1">
            <x v="35"/>
          </reference>
        </references>
      </pivotArea>
    </format>
    <format dxfId="8995">
      <pivotArea dataOnly="0" labelOnly="1" offset="A256" fieldPosition="0">
        <references count="1">
          <reference field="0" count="1" defaultSubtotal="1">
            <x v="35"/>
          </reference>
        </references>
      </pivotArea>
    </format>
    <format dxfId="8994">
      <pivotArea dataOnly="0" labelOnly="1" fieldPosition="0">
        <references count="1">
          <reference field="0" count="1">
            <x v="36"/>
          </reference>
        </references>
      </pivotArea>
    </format>
    <format dxfId="8993">
      <pivotArea dataOnly="0" labelOnly="1" offset="A256" fieldPosition="0">
        <references count="1">
          <reference field="0" count="1" defaultSubtotal="1">
            <x v="36"/>
          </reference>
        </references>
      </pivotArea>
    </format>
    <format dxfId="8992">
      <pivotArea dataOnly="0" labelOnly="1" fieldPosition="0">
        <references count="1">
          <reference field="0" count="1">
            <x v="37"/>
          </reference>
        </references>
      </pivotArea>
    </format>
    <format dxfId="8991">
      <pivotArea dataOnly="0" labelOnly="1" offset="A256" fieldPosition="0">
        <references count="1">
          <reference field="0" count="1" defaultSubtotal="1">
            <x v="37"/>
          </reference>
        </references>
      </pivotArea>
    </format>
    <format dxfId="8990">
      <pivotArea dataOnly="0" labelOnly="1" fieldPosition="0">
        <references count="1">
          <reference field="0" count="1">
            <x v="38"/>
          </reference>
        </references>
      </pivotArea>
    </format>
    <format dxfId="8989">
      <pivotArea dataOnly="0" labelOnly="1" offset="A256" fieldPosition="0">
        <references count="1">
          <reference field="0" count="1" defaultSubtotal="1">
            <x v="38"/>
          </reference>
        </references>
      </pivotArea>
    </format>
    <format dxfId="8988">
      <pivotArea dataOnly="0" labelOnly="1" fieldPosition="0">
        <references count="1">
          <reference field="0" count="1">
            <x v="39"/>
          </reference>
        </references>
      </pivotArea>
    </format>
    <format dxfId="8987">
      <pivotArea dataOnly="0" labelOnly="1" offset="A256" fieldPosition="0">
        <references count="1">
          <reference field="0" count="1" defaultSubtotal="1">
            <x v="39"/>
          </reference>
        </references>
      </pivotArea>
    </format>
    <format dxfId="8986">
      <pivotArea dataOnly="0" labelOnly="1" fieldPosition="0">
        <references count="1">
          <reference field="0" count="1">
            <x v="40"/>
          </reference>
        </references>
      </pivotArea>
    </format>
    <format dxfId="8985">
      <pivotArea dataOnly="0" labelOnly="1" offset="A256" fieldPosition="0">
        <references count="1">
          <reference field="0" count="1" defaultSubtotal="1">
            <x v="40"/>
          </reference>
        </references>
      </pivotArea>
    </format>
    <format dxfId="8984">
      <pivotArea dataOnly="0" labelOnly="1" fieldPosition="0">
        <references count="1">
          <reference field="0" count="1">
            <x v="41"/>
          </reference>
        </references>
      </pivotArea>
    </format>
    <format dxfId="8983">
      <pivotArea dataOnly="0" labelOnly="1" offset="A256" fieldPosition="0">
        <references count="1">
          <reference field="0" count="1" defaultSubtotal="1">
            <x v="41"/>
          </reference>
        </references>
      </pivotArea>
    </format>
    <format dxfId="8982">
      <pivotArea dataOnly="0" labelOnly="1" fieldPosition="0">
        <references count="1">
          <reference field="0" count="1">
            <x v="42"/>
          </reference>
        </references>
      </pivotArea>
    </format>
    <format dxfId="8981">
      <pivotArea dataOnly="0" labelOnly="1" offset="A256" fieldPosition="0">
        <references count="1">
          <reference field="0" count="1" defaultSubtotal="1">
            <x v="42"/>
          </reference>
        </references>
      </pivotArea>
    </format>
    <format dxfId="8980">
      <pivotArea dataOnly="0" labelOnly="1" fieldPosition="0">
        <references count="1">
          <reference field="0" count="1">
            <x v="43"/>
          </reference>
        </references>
      </pivotArea>
    </format>
    <format dxfId="8979">
      <pivotArea dataOnly="0" labelOnly="1" offset="A256" fieldPosition="0">
        <references count="1">
          <reference field="0" count="1" defaultSubtotal="1">
            <x v="43"/>
          </reference>
        </references>
      </pivotArea>
    </format>
    <format dxfId="8978">
      <pivotArea dataOnly="0" labelOnly="1" fieldPosition="0">
        <references count="1">
          <reference field="0" count="1">
            <x v="44"/>
          </reference>
        </references>
      </pivotArea>
    </format>
    <format dxfId="8977">
      <pivotArea dataOnly="0" labelOnly="1" offset="A256" fieldPosition="0">
        <references count="1">
          <reference field="0" count="1" defaultSubtotal="1">
            <x v="44"/>
          </reference>
        </references>
      </pivotArea>
    </format>
    <format dxfId="8976">
      <pivotArea dataOnly="0" labelOnly="1" fieldPosition="0">
        <references count="1">
          <reference field="0" count="1">
            <x v="45"/>
          </reference>
        </references>
      </pivotArea>
    </format>
    <format dxfId="8975">
      <pivotArea dataOnly="0" labelOnly="1" offset="A256" fieldPosition="0">
        <references count="1">
          <reference field="0" count="1" defaultSubtotal="1">
            <x v="45"/>
          </reference>
        </references>
      </pivotArea>
    </format>
    <format dxfId="8974">
      <pivotArea dataOnly="0" labelOnly="1" fieldPosition="0">
        <references count="1">
          <reference field="0" count="1">
            <x v="46"/>
          </reference>
        </references>
      </pivotArea>
    </format>
    <format dxfId="8973">
      <pivotArea dataOnly="0" labelOnly="1" offset="A256" fieldPosition="0">
        <references count="1">
          <reference field="0" count="1" defaultSubtotal="1">
            <x v="46"/>
          </reference>
        </references>
      </pivotArea>
    </format>
    <format dxfId="8972">
      <pivotArea dataOnly="0" labelOnly="1" fieldPosition="0">
        <references count="1">
          <reference field="0" count="1">
            <x v="47"/>
          </reference>
        </references>
      </pivotArea>
    </format>
    <format dxfId="8971">
      <pivotArea dataOnly="0" labelOnly="1" offset="A256" fieldPosition="0">
        <references count="1">
          <reference field="0" count="1" defaultSubtotal="1">
            <x v="47"/>
          </reference>
        </references>
      </pivotArea>
    </format>
    <format dxfId="8970">
      <pivotArea dataOnly="0" labelOnly="1" fieldPosition="0">
        <references count="1">
          <reference field="0" count="1">
            <x v="48"/>
          </reference>
        </references>
      </pivotArea>
    </format>
    <format dxfId="8969">
      <pivotArea dataOnly="0" labelOnly="1" offset="A256" fieldPosition="0">
        <references count="1">
          <reference field="0" count="1" defaultSubtotal="1">
            <x v="48"/>
          </reference>
        </references>
      </pivotArea>
    </format>
    <format dxfId="8968">
      <pivotArea dataOnly="0" labelOnly="1" fieldPosition="0">
        <references count="1">
          <reference field="0" count="1">
            <x v="49"/>
          </reference>
        </references>
      </pivotArea>
    </format>
    <format dxfId="8967">
      <pivotArea dataOnly="0" labelOnly="1" offset="A256" fieldPosition="0">
        <references count="1">
          <reference field="0" count="1" defaultSubtotal="1">
            <x v="49"/>
          </reference>
        </references>
      </pivotArea>
    </format>
    <format dxfId="8966">
      <pivotArea dataOnly="0" labelOnly="1" fieldPosition="0">
        <references count="1">
          <reference field="0" count="1">
            <x v="50"/>
          </reference>
        </references>
      </pivotArea>
    </format>
    <format dxfId="8965">
      <pivotArea dataOnly="0" labelOnly="1" offset="A256" fieldPosition="0">
        <references count="1">
          <reference field="0" count="1" defaultSubtotal="1">
            <x v="50"/>
          </reference>
        </references>
      </pivotArea>
    </format>
    <format dxfId="8964">
      <pivotArea dataOnly="0" labelOnly="1" fieldPosition="0">
        <references count="1">
          <reference field="0" count="1">
            <x v="51"/>
          </reference>
        </references>
      </pivotArea>
    </format>
    <format dxfId="8963">
      <pivotArea dataOnly="0" labelOnly="1" offset="A256" fieldPosition="0">
        <references count="1">
          <reference field="0" count="1" defaultSubtotal="1">
            <x v="51"/>
          </reference>
        </references>
      </pivotArea>
    </format>
    <format dxfId="8962">
      <pivotArea dataOnly="0" labelOnly="1" fieldPosition="0">
        <references count="1">
          <reference field="0" count="1">
            <x v="52"/>
          </reference>
        </references>
      </pivotArea>
    </format>
    <format dxfId="8961">
      <pivotArea dataOnly="0" labelOnly="1" offset="A256" fieldPosition="0">
        <references count="1">
          <reference field="0" count="1" defaultSubtotal="1">
            <x v="52"/>
          </reference>
        </references>
      </pivotArea>
    </format>
    <format dxfId="8960">
      <pivotArea dataOnly="0" labelOnly="1" fieldPosition="0">
        <references count="1">
          <reference field="0" count="1">
            <x v="53"/>
          </reference>
        </references>
      </pivotArea>
    </format>
    <format dxfId="8959">
      <pivotArea dataOnly="0" labelOnly="1" offset="A256" fieldPosition="0">
        <references count="1">
          <reference field="0" count="1" defaultSubtotal="1">
            <x v="53"/>
          </reference>
        </references>
      </pivotArea>
    </format>
    <format dxfId="8958">
      <pivotArea dataOnly="0" labelOnly="1" fieldPosition="0">
        <references count="1">
          <reference field="0" count="1">
            <x v="54"/>
          </reference>
        </references>
      </pivotArea>
    </format>
    <format dxfId="8957">
      <pivotArea dataOnly="0" labelOnly="1" offset="A256" fieldPosition="0">
        <references count="1">
          <reference field="0" count="1" defaultSubtotal="1">
            <x v="54"/>
          </reference>
        </references>
      </pivotArea>
    </format>
    <format dxfId="8956">
      <pivotArea dataOnly="0" labelOnly="1" fieldPosition="0">
        <references count="1">
          <reference field="0" count="1">
            <x v="55"/>
          </reference>
        </references>
      </pivotArea>
    </format>
    <format dxfId="8955">
      <pivotArea dataOnly="0" labelOnly="1" offset="A256" fieldPosition="0">
        <references count="1">
          <reference field="0" count="1" defaultSubtotal="1">
            <x v="55"/>
          </reference>
        </references>
      </pivotArea>
    </format>
    <format dxfId="8954">
      <pivotArea dataOnly="0" labelOnly="1" fieldPosition="0">
        <references count="1">
          <reference field="0" count="1">
            <x v="56"/>
          </reference>
        </references>
      </pivotArea>
    </format>
    <format dxfId="8953">
      <pivotArea dataOnly="0" labelOnly="1" offset="A256" fieldPosition="0">
        <references count="1">
          <reference field="0" count="1" defaultSubtotal="1">
            <x v="56"/>
          </reference>
        </references>
      </pivotArea>
    </format>
    <format dxfId="8952">
      <pivotArea dataOnly="0" labelOnly="1" fieldPosition="0">
        <references count="1">
          <reference field="0" count="1">
            <x v="57"/>
          </reference>
        </references>
      </pivotArea>
    </format>
    <format dxfId="8951">
      <pivotArea dataOnly="0" labelOnly="1" offset="A256" fieldPosition="0">
        <references count="1">
          <reference field="0" count="1" defaultSubtotal="1">
            <x v="57"/>
          </reference>
        </references>
      </pivotArea>
    </format>
    <format dxfId="8950">
      <pivotArea dataOnly="0" labelOnly="1" fieldPosition="0">
        <references count="1">
          <reference field="0" count="1">
            <x v="58"/>
          </reference>
        </references>
      </pivotArea>
    </format>
    <format dxfId="8949">
      <pivotArea dataOnly="0" labelOnly="1" offset="A256" fieldPosition="0">
        <references count="1">
          <reference field="0" count="1" defaultSubtotal="1">
            <x v="58"/>
          </reference>
        </references>
      </pivotArea>
    </format>
    <format dxfId="8948">
      <pivotArea dataOnly="0" labelOnly="1" fieldPosition="0">
        <references count="1">
          <reference field="0" count="1">
            <x v="59"/>
          </reference>
        </references>
      </pivotArea>
    </format>
    <format dxfId="8947">
      <pivotArea dataOnly="0" labelOnly="1" offset="A256" fieldPosition="0">
        <references count="1">
          <reference field="0" count="1" defaultSubtotal="1">
            <x v="59"/>
          </reference>
        </references>
      </pivotArea>
    </format>
    <format dxfId="8946">
      <pivotArea dataOnly="0" labelOnly="1" fieldPosition="0">
        <references count="1">
          <reference field="0" count="1">
            <x v="60"/>
          </reference>
        </references>
      </pivotArea>
    </format>
    <format dxfId="8945">
      <pivotArea dataOnly="0" labelOnly="1" offset="A256" fieldPosition="0">
        <references count="1">
          <reference field="0" count="1" defaultSubtotal="1">
            <x v="60"/>
          </reference>
        </references>
      </pivotArea>
    </format>
    <format dxfId="8944">
      <pivotArea dataOnly="0" labelOnly="1" fieldPosition="0">
        <references count="1">
          <reference field="0" count="1">
            <x v="61"/>
          </reference>
        </references>
      </pivotArea>
    </format>
    <format dxfId="8943">
      <pivotArea dataOnly="0" labelOnly="1" offset="A256" fieldPosition="0">
        <references count="1">
          <reference field="0" count="1" defaultSubtotal="1">
            <x v="61"/>
          </reference>
        </references>
      </pivotArea>
    </format>
    <format dxfId="8942">
      <pivotArea dataOnly="0" labelOnly="1" fieldPosition="0">
        <references count="1">
          <reference field="0" count="1">
            <x v="62"/>
          </reference>
        </references>
      </pivotArea>
    </format>
    <format dxfId="8941">
      <pivotArea dataOnly="0" labelOnly="1" offset="A256" fieldPosition="0">
        <references count="1">
          <reference field="0" count="1" defaultSubtotal="1">
            <x v="62"/>
          </reference>
        </references>
      </pivotArea>
    </format>
    <format dxfId="8940">
      <pivotArea dataOnly="0" labelOnly="1" fieldPosition="0">
        <references count="1">
          <reference field="0" count="1">
            <x v="63"/>
          </reference>
        </references>
      </pivotArea>
    </format>
    <format dxfId="8939">
      <pivotArea dataOnly="0" labelOnly="1" offset="A256" fieldPosition="0">
        <references count="1">
          <reference field="0" count="1" defaultSubtotal="1">
            <x v="63"/>
          </reference>
        </references>
      </pivotArea>
    </format>
    <format dxfId="8938">
      <pivotArea dataOnly="0" labelOnly="1" fieldPosition="0">
        <references count="1">
          <reference field="0" count="1">
            <x v="64"/>
          </reference>
        </references>
      </pivotArea>
    </format>
    <format dxfId="8937">
      <pivotArea dataOnly="0" labelOnly="1" offset="A256" fieldPosition="0">
        <references count="1">
          <reference field="0" count="1" defaultSubtotal="1">
            <x v="64"/>
          </reference>
        </references>
      </pivotArea>
    </format>
    <format dxfId="8936">
      <pivotArea dataOnly="0" labelOnly="1" fieldPosition="0">
        <references count="1">
          <reference field="0" count="1">
            <x v="65"/>
          </reference>
        </references>
      </pivotArea>
    </format>
    <format dxfId="8935">
      <pivotArea dataOnly="0" labelOnly="1" offset="A256" fieldPosition="0">
        <references count="1">
          <reference field="0" count="1" defaultSubtotal="1">
            <x v="65"/>
          </reference>
        </references>
      </pivotArea>
    </format>
    <format dxfId="8934">
      <pivotArea dataOnly="0" labelOnly="1" fieldPosition="0">
        <references count="1">
          <reference field="0" count="1">
            <x v="66"/>
          </reference>
        </references>
      </pivotArea>
    </format>
    <format dxfId="8933">
      <pivotArea dataOnly="0" labelOnly="1" offset="A256" fieldPosition="0">
        <references count="1">
          <reference field="0" count="1" defaultSubtotal="1">
            <x v="66"/>
          </reference>
        </references>
      </pivotArea>
    </format>
    <format dxfId="8932">
      <pivotArea dataOnly="0" labelOnly="1" fieldPosition="0">
        <references count="1">
          <reference field="0" count="1">
            <x v="67"/>
          </reference>
        </references>
      </pivotArea>
    </format>
    <format dxfId="8931">
      <pivotArea dataOnly="0" labelOnly="1" offset="A256" fieldPosition="0">
        <references count="1">
          <reference field="0" count="1" defaultSubtotal="1">
            <x v="67"/>
          </reference>
        </references>
      </pivotArea>
    </format>
    <format dxfId="8930">
      <pivotArea dataOnly="0" labelOnly="1" fieldPosition="0">
        <references count="1">
          <reference field="0" count="1">
            <x v="68"/>
          </reference>
        </references>
      </pivotArea>
    </format>
    <format dxfId="8929">
      <pivotArea dataOnly="0" labelOnly="1" offset="A256" fieldPosition="0">
        <references count="1">
          <reference field="0" count="1" defaultSubtotal="1">
            <x v="68"/>
          </reference>
        </references>
      </pivotArea>
    </format>
    <format dxfId="8928">
      <pivotArea dataOnly="0" labelOnly="1" fieldPosition="0">
        <references count="1">
          <reference field="0" count="1">
            <x v="69"/>
          </reference>
        </references>
      </pivotArea>
    </format>
    <format dxfId="8927">
      <pivotArea dataOnly="0" labelOnly="1" offset="A256" fieldPosition="0">
        <references count="1">
          <reference field="0" count="1" defaultSubtotal="1">
            <x v="69"/>
          </reference>
        </references>
      </pivotArea>
    </format>
    <format dxfId="8926">
      <pivotArea dataOnly="0" labelOnly="1" fieldPosition="0">
        <references count="1">
          <reference field="0" count="1">
            <x v="70"/>
          </reference>
        </references>
      </pivotArea>
    </format>
    <format dxfId="8925">
      <pivotArea dataOnly="0" labelOnly="1" offset="A256" fieldPosition="0">
        <references count="1">
          <reference field="0" count="1" defaultSubtotal="1">
            <x v="70"/>
          </reference>
        </references>
      </pivotArea>
    </format>
    <format dxfId="8924">
      <pivotArea dataOnly="0" labelOnly="1" fieldPosition="0">
        <references count="1">
          <reference field="0" count="1">
            <x v="71"/>
          </reference>
        </references>
      </pivotArea>
    </format>
    <format dxfId="8923">
      <pivotArea dataOnly="0" labelOnly="1" offset="A256" fieldPosition="0">
        <references count="1">
          <reference field="0" count="1" defaultSubtotal="1">
            <x v="71"/>
          </reference>
        </references>
      </pivotArea>
    </format>
    <format dxfId="8922">
      <pivotArea dataOnly="0" labelOnly="1" fieldPosition="0">
        <references count="1">
          <reference field="0" count="1">
            <x v="72"/>
          </reference>
        </references>
      </pivotArea>
    </format>
    <format dxfId="8921">
      <pivotArea dataOnly="0" labelOnly="1" offset="A256" fieldPosition="0">
        <references count="1">
          <reference field="0" count="1" defaultSubtotal="1">
            <x v="72"/>
          </reference>
        </references>
      </pivotArea>
    </format>
    <format dxfId="8920">
      <pivotArea dataOnly="0" labelOnly="1" fieldPosition="0">
        <references count="1">
          <reference field="0" count="1">
            <x v="73"/>
          </reference>
        </references>
      </pivotArea>
    </format>
    <format dxfId="8919">
      <pivotArea dataOnly="0" labelOnly="1" offset="A256" fieldPosition="0">
        <references count="1">
          <reference field="0" count="1" defaultSubtotal="1">
            <x v="73"/>
          </reference>
        </references>
      </pivotArea>
    </format>
    <format dxfId="8918">
      <pivotArea dataOnly="0" labelOnly="1" fieldPosition="0">
        <references count="1">
          <reference field="0" count="1">
            <x v="74"/>
          </reference>
        </references>
      </pivotArea>
    </format>
    <format dxfId="8917">
      <pivotArea dataOnly="0" labelOnly="1" offset="A256" fieldPosition="0">
        <references count="1">
          <reference field="0" count="1" defaultSubtotal="1">
            <x v="74"/>
          </reference>
        </references>
      </pivotArea>
    </format>
    <format dxfId="8916">
      <pivotArea dataOnly="0" labelOnly="1" fieldPosition="0">
        <references count="1">
          <reference field="0" count="1">
            <x v="75"/>
          </reference>
        </references>
      </pivotArea>
    </format>
    <format dxfId="8915">
      <pivotArea dataOnly="0" labelOnly="1" offset="A256" fieldPosition="0">
        <references count="1">
          <reference field="0" count="1" defaultSubtotal="1">
            <x v="75"/>
          </reference>
        </references>
      </pivotArea>
    </format>
    <format dxfId="8914">
      <pivotArea dataOnly="0" labelOnly="1" fieldPosition="0">
        <references count="1">
          <reference field="0" count="1">
            <x v="76"/>
          </reference>
        </references>
      </pivotArea>
    </format>
    <format dxfId="8913">
      <pivotArea dataOnly="0" labelOnly="1" offset="A256" fieldPosition="0">
        <references count="1">
          <reference field="0" count="1" defaultSubtotal="1">
            <x v="76"/>
          </reference>
        </references>
      </pivotArea>
    </format>
    <format dxfId="8912">
      <pivotArea dataOnly="0" labelOnly="1" fieldPosition="0">
        <references count="1">
          <reference field="0" count="1">
            <x v="77"/>
          </reference>
        </references>
      </pivotArea>
    </format>
    <format dxfId="8911">
      <pivotArea dataOnly="0" labelOnly="1" offset="A256" fieldPosition="0">
        <references count="1">
          <reference field="0" count="1" defaultSubtotal="1">
            <x v="77"/>
          </reference>
        </references>
      </pivotArea>
    </format>
    <format dxfId="8910">
      <pivotArea dataOnly="0" labelOnly="1" fieldPosition="0">
        <references count="1">
          <reference field="0" count="1">
            <x v="78"/>
          </reference>
        </references>
      </pivotArea>
    </format>
    <format dxfId="8909">
      <pivotArea dataOnly="0" labelOnly="1" offset="A256" fieldPosition="0">
        <references count="1">
          <reference field="0" count="1" defaultSubtotal="1">
            <x v="78"/>
          </reference>
        </references>
      </pivotArea>
    </format>
    <format dxfId="8908">
      <pivotArea dataOnly="0" labelOnly="1" fieldPosition="0">
        <references count="1">
          <reference field="0" count="1">
            <x v="79"/>
          </reference>
        </references>
      </pivotArea>
    </format>
    <format dxfId="8907">
      <pivotArea dataOnly="0" labelOnly="1" offset="A256" fieldPosition="0">
        <references count="1">
          <reference field="0" count="1" defaultSubtotal="1">
            <x v="79"/>
          </reference>
        </references>
      </pivotArea>
    </format>
    <format dxfId="8906">
      <pivotArea dataOnly="0" labelOnly="1" fieldPosition="0">
        <references count="1">
          <reference field="0" count="1">
            <x v="80"/>
          </reference>
        </references>
      </pivotArea>
    </format>
    <format dxfId="8905">
      <pivotArea dataOnly="0" labelOnly="1" offset="A256" fieldPosition="0">
        <references count="1">
          <reference field="0" count="1" defaultSubtotal="1">
            <x v="80"/>
          </reference>
        </references>
      </pivotArea>
    </format>
    <format dxfId="8904">
      <pivotArea dataOnly="0" labelOnly="1" fieldPosition="0">
        <references count="1">
          <reference field="0" count="1">
            <x v="81"/>
          </reference>
        </references>
      </pivotArea>
    </format>
    <format dxfId="8903">
      <pivotArea dataOnly="0" labelOnly="1" offset="A256" fieldPosition="0">
        <references count="1">
          <reference field="0" count="1" defaultSubtotal="1">
            <x v="81"/>
          </reference>
        </references>
      </pivotArea>
    </format>
    <format dxfId="8902">
      <pivotArea dataOnly="0" labelOnly="1" fieldPosition="0">
        <references count="1">
          <reference field="0" count="1">
            <x v="82"/>
          </reference>
        </references>
      </pivotArea>
    </format>
    <format dxfId="8901">
      <pivotArea dataOnly="0" labelOnly="1" offset="A256" fieldPosition="0">
        <references count="1">
          <reference field="0" count="1" defaultSubtotal="1">
            <x v="82"/>
          </reference>
        </references>
      </pivotArea>
    </format>
    <format dxfId="8900">
      <pivotArea dataOnly="0" labelOnly="1" fieldPosition="0">
        <references count="1">
          <reference field="0" count="1">
            <x v="83"/>
          </reference>
        </references>
      </pivotArea>
    </format>
    <format dxfId="8899">
      <pivotArea dataOnly="0" labelOnly="1" offset="A256" fieldPosition="0">
        <references count="1">
          <reference field="0" count="1" defaultSubtotal="1">
            <x v="83"/>
          </reference>
        </references>
      </pivotArea>
    </format>
    <format dxfId="8898">
      <pivotArea dataOnly="0" labelOnly="1" fieldPosition="0">
        <references count="1">
          <reference field="0" count="1">
            <x v="84"/>
          </reference>
        </references>
      </pivotArea>
    </format>
    <format dxfId="8897">
      <pivotArea dataOnly="0" labelOnly="1" offset="A256" fieldPosition="0">
        <references count="1">
          <reference field="0" count="1" defaultSubtotal="1">
            <x v="84"/>
          </reference>
        </references>
      </pivotArea>
    </format>
    <format dxfId="8896">
      <pivotArea dataOnly="0" labelOnly="1" fieldPosition="0">
        <references count="1">
          <reference field="0" count="1">
            <x v="85"/>
          </reference>
        </references>
      </pivotArea>
    </format>
    <format dxfId="8895">
      <pivotArea dataOnly="0" labelOnly="1" offset="A256" fieldPosition="0">
        <references count="1">
          <reference field="0" count="1" defaultSubtotal="1">
            <x v="85"/>
          </reference>
        </references>
      </pivotArea>
    </format>
    <format dxfId="8894">
      <pivotArea dataOnly="0" labelOnly="1" fieldPosition="0">
        <references count="1">
          <reference field="0" count="1">
            <x v="86"/>
          </reference>
        </references>
      </pivotArea>
    </format>
    <format dxfId="8893">
      <pivotArea dataOnly="0" labelOnly="1" offset="A256" fieldPosition="0">
        <references count="1">
          <reference field="0" count="1" defaultSubtotal="1">
            <x v="86"/>
          </reference>
        </references>
      </pivotArea>
    </format>
    <format dxfId="8892">
      <pivotArea dataOnly="0" labelOnly="1" fieldPosition="0">
        <references count="1">
          <reference field="0" count="1">
            <x v="87"/>
          </reference>
        </references>
      </pivotArea>
    </format>
    <format dxfId="8891">
      <pivotArea dataOnly="0" labelOnly="1" offset="A256" fieldPosition="0">
        <references count="1">
          <reference field="0" count="1" defaultSubtotal="1">
            <x v="87"/>
          </reference>
        </references>
      </pivotArea>
    </format>
    <format dxfId="8890">
      <pivotArea dataOnly="0" labelOnly="1" fieldPosition="0">
        <references count="1">
          <reference field="0" count="1">
            <x v="88"/>
          </reference>
        </references>
      </pivotArea>
    </format>
    <format dxfId="8889">
      <pivotArea dataOnly="0" labelOnly="1" offset="A256" fieldPosition="0">
        <references count="1">
          <reference field="0" count="1" defaultSubtotal="1">
            <x v="88"/>
          </reference>
        </references>
      </pivotArea>
    </format>
    <format dxfId="8888">
      <pivotArea dataOnly="0" labelOnly="1" fieldPosition="0">
        <references count="1">
          <reference field="0" count="1">
            <x v="89"/>
          </reference>
        </references>
      </pivotArea>
    </format>
    <format dxfId="8887">
      <pivotArea dataOnly="0" labelOnly="1" offset="A256" fieldPosition="0">
        <references count="1">
          <reference field="0" count="1" defaultSubtotal="1">
            <x v="89"/>
          </reference>
        </references>
      </pivotArea>
    </format>
    <format dxfId="8886">
      <pivotArea dataOnly="0" labelOnly="1" fieldPosition="0">
        <references count="1">
          <reference field="0" count="1">
            <x v="90"/>
          </reference>
        </references>
      </pivotArea>
    </format>
    <format dxfId="8885">
      <pivotArea dataOnly="0" labelOnly="1" offset="A256" fieldPosition="0">
        <references count="1">
          <reference field="0" count="1" defaultSubtotal="1">
            <x v="90"/>
          </reference>
        </references>
      </pivotArea>
    </format>
    <format dxfId="8884">
      <pivotArea dataOnly="0" labelOnly="1" fieldPosition="0">
        <references count="1">
          <reference field="0" count="1">
            <x v="91"/>
          </reference>
        </references>
      </pivotArea>
    </format>
    <format dxfId="8883">
      <pivotArea dataOnly="0" labelOnly="1" offset="A256" fieldPosition="0">
        <references count="1">
          <reference field="0" count="1" defaultSubtotal="1">
            <x v="91"/>
          </reference>
        </references>
      </pivotArea>
    </format>
    <format dxfId="8882">
      <pivotArea dataOnly="0" labelOnly="1" fieldPosition="0">
        <references count="1">
          <reference field="0" count="1">
            <x v="92"/>
          </reference>
        </references>
      </pivotArea>
    </format>
    <format dxfId="8881">
      <pivotArea dataOnly="0" labelOnly="1" offset="A256" fieldPosition="0">
        <references count="1">
          <reference field="0" count="1" defaultSubtotal="1">
            <x v="92"/>
          </reference>
        </references>
      </pivotArea>
    </format>
    <format dxfId="8880">
      <pivotArea dataOnly="0" labelOnly="1" fieldPosition="0">
        <references count="1">
          <reference field="0" count="1">
            <x v="93"/>
          </reference>
        </references>
      </pivotArea>
    </format>
    <format dxfId="8879">
      <pivotArea dataOnly="0" labelOnly="1" offset="A256" fieldPosition="0">
        <references count="1">
          <reference field="0" count="1" defaultSubtotal="1">
            <x v="93"/>
          </reference>
        </references>
      </pivotArea>
    </format>
    <format dxfId="8878">
      <pivotArea dataOnly="0" labelOnly="1" fieldPosition="0">
        <references count="1">
          <reference field="0" count="1">
            <x v="94"/>
          </reference>
        </references>
      </pivotArea>
    </format>
    <format dxfId="8877">
      <pivotArea dataOnly="0" labelOnly="1" offset="A256" fieldPosition="0">
        <references count="1">
          <reference field="0" count="1" defaultSubtotal="1">
            <x v="94"/>
          </reference>
        </references>
      </pivotArea>
    </format>
    <format dxfId="8876">
      <pivotArea dataOnly="0" labelOnly="1" fieldPosition="0">
        <references count="1">
          <reference field="0" count="1">
            <x v="95"/>
          </reference>
        </references>
      </pivotArea>
    </format>
    <format dxfId="8875">
      <pivotArea dataOnly="0" labelOnly="1" offset="A256" fieldPosition="0">
        <references count="1">
          <reference field="0" count="1" defaultSubtotal="1">
            <x v="95"/>
          </reference>
        </references>
      </pivotArea>
    </format>
    <format dxfId="8874">
      <pivotArea dataOnly="0" labelOnly="1" fieldPosition="0">
        <references count="1">
          <reference field="0" count="1">
            <x v="96"/>
          </reference>
        </references>
      </pivotArea>
    </format>
    <format dxfId="8873">
      <pivotArea dataOnly="0" labelOnly="1" offset="A256" fieldPosition="0">
        <references count="1">
          <reference field="0" count="1" defaultSubtotal="1">
            <x v="96"/>
          </reference>
        </references>
      </pivotArea>
    </format>
    <format dxfId="8872">
      <pivotArea dataOnly="0" labelOnly="1" fieldPosition="0">
        <references count="1">
          <reference field="0" count="1">
            <x v="97"/>
          </reference>
        </references>
      </pivotArea>
    </format>
    <format dxfId="8871">
      <pivotArea dataOnly="0" labelOnly="1" offset="A256" fieldPosition="0">
        <references count="1">
          <reference field="0" count="1" defaultSubtotal="1">
            <x v="97"/>
          </reference>
        </references>
      </pivotArea>
    </format>
    <format dxfId="8870">
      <pivotArea dataOnly="0" labelOnly="1" fieldPosition="0">
        <references count="1">
          <reference field="0" count="1">
            <x v="98"/>
          </reference>
        </references>
      </pivotArea>
    </format>
    <format dxfId="8869">
      <pivotArea dataOnly="0" labelOnly="1" offset="A256" fieldPosition="0">
        <references count="1">
          <reference field="0" count="1" defaultSubtotal="1">
            <x v="98"/>
          </reference>
        </references>
      </pivotArea>
    </format>
    <format dxfId="8868">
      <pivotArea dataOnly="0" labelOnly="1" fieldPosition="0">
        <references count="1">
          <reference field="0" count="1">
            <x v="99"/>
          </reference>
        </references>
      </pivotArea>
    </format>
    <format dxfId="8867">
      <pivotArea dataOnly="0" labelOnly="1" offset="A256" fieldPosition="0">
        <references count="1">
          <reference field="0" count="1" defaultSubtotal="1">
            <x v="99"/>
          </reference>
        </references>
      </pivotArea>
    </format>
    <format dxfId="8866">
      <pivotArea dataOnly="0" labelOnly="1" fieldPosition="0">
        <references count="1">
          <reference field="0" count="1">
            <x v="100"/>
          </reference>
        </references>
      </pivotArea>
    </format>
    <format dxfId="8865">
      <pivotArea dataOnly="0" labelOnly="1" offset="A256" fieldPosition="0">
        <references count="1">
          <reference field="0" count="1" defaultSubtotal="1">
            <x v="100"/>
          </reference>
        </references>
      </pivotArea>
    </format>
    <format dxfId="8864">
      <pivotArea dataOnly="0" labelOnly="1" fieldPosition="0">
        <references count="1">
          <reference field="0" count="1">
            <x v="101"/>
          </reference>
        </references>
      </pivotArea>
    </format>
    <format dxfId="8863">
      <pivotArea dataOnly="0" labelOnly="1" offset="A256" fieldPosition="0">
        <references count="1">
          <reference field="0" count="1" defaultSubtotal="1">
            <x v="101"/>
          </reference>
        </references>
      </pivotArea>
    </format>
    <format dxfId="8862">
      <pivotArea dataOnly="0" labelOnly="1" fieldPosition="0">
        <references count="1">
          <reference field="0" count="1">
            <x v="102"/>
          </reference>
        </references>
      </pivotArea>
    </format>
    <format dxfId="8861">
      <pivotArea dataOnly="0" labelOnly="1" offset="A256" fieldPosition="0">
        <references count="1">
          <reference field="0" count="1" defaultSubtotal="1">
            <x v="102"/>
          </reference>
        </references>
      </pivotArea>
    </format>
    <format dxfId="8860">
      <pivotArea dataOnly="0" labelOnly="1" fieldPosition="0">
        <references count="1">
          <reference field="0" count="1">
            <x v="103"/>
          </reference>
        </references>
      </pivotArea>
    </format>
    <format dxfId="8859">
      <pivotArea dataOnly="0" labelOnly="1" offset="A256" fieldPosition="0">
        <references count="1">
          <reference field="0" count="1" defaultSubtotal="1">
            <x v="103"/>
          </reference>
        </references>
      </pivotArea>
    </format>
    <format dxfId="8858">
      <pivotArea dataOnly="0" labelOnly="1" fieldPosition="0">
        <references count="1">
          <reference field="0" count="1">
            <x v="104"/>
          </reference>
        </references>
      </pivotArea>
    </format>
    <format dxfId="8857">
      <pivotArea dataOnly="0" labelOnly="1" offset="A256" fieldPosition="0">
        <references count="1">
          <reference field="0" count="1" defaultSubtotal="1">
            <x v="104"/>
          </reference>
        </references>
      </pivotArea>
    </format>
    <format dxfId="8856">
      <pivotArea dataOnly="0" labelOnly="1" fieldPosition="0">
        <references count="1">
          <reference field="0" count="1">
            <x v="105"/>
          </reference>
        </references>
      </pivotArea>
    </format>
    <format dxfId="8855">
      <pivotArea dataOnly="0" labelOnly="1" offset="A256" fieldPosition="0">
        <references count="1">
          <reference field="0" count="1" defaultSubtotal="1">
            <x v="105"/>
          </reference>
        </references>
      </pivotArea>
    </format>
    <format dxfId="8854">
      <pivotArea dataOnly="0" labelOnly="1" fieldPosition="0">
        <references count="1">
          <reference field="0" count="1">
            <x v="106"/>
          </reference>
        </references>
      </pivotArea>
    </format>
    <format dxfId="8853">
      <pivotArea dataOnly="0" labelOnly="1" offset="A256" fieldPosition="0">
        <references count="1">
          <reference field="0" count="1" defaultSubtotal="1">
            <x v="106"/>
          </reference>
        </references>
      </pivotArea>
    </format>
    <format dxfId="8852">
      <pivotArea dataOnly="0" labelOnly="1" fieldPosition="0">
        <references count="1">
          <reference field="0" count="1">
            <x v="107"/>
          </reference>
        </references>
      </pivotArea>
    </format>
    <format dxfId="8851">
      <pivotArea dataOnly="0" labelOnly="1" offset="A256" fieldPosition="0">
        <references count="1">
          <reference field="0" count="1" defaultSubtotal="1">
            <x v="107"/>
          </reference>
        </references>
      </pivotArea>
    </format>
    <format dxfId="8850">
      <pivotArea dataOnly="0" labelOnly="1" fieldPosition="0">
        <references count="1">
          <reference field="0" count="1">
            <x v="108"/>
          </reference>
        </references>
      </pivotArea>
    </format>
    <format dxfId="8849">
      <pivotArea dataOnly="0" labelOnly="1" offset="A256" fieldPosition="0">
        <references count="1">
          <reference field="0" count="1" defaultSubtotal="1">
            <x v="108"/>
          </reference>
        </references>
      </pivotArea>
    </format>
    <format dxfId="8848">
      <pivotArea dataOnly="0" labelOnly="1" fieldPosition="0">
        <references count="1">
          <reference field="0" count="1">
            <x v="109"/>
          </reference>
        </references>
      </pivotArea>
    </format>
    <format dxfId="8847">
      <pivotArea dataOnly="0" labelOnly="1" offset="A256" fieldPosition="0">
        <references count="1">
          <reference field="0" count="1" defaultSubtotal="1">
            <x v="109"/>
          </reference>
        </references>
      </pivotArea>
    </format>
    <format dxfId="8846">
      <pivotArea dataOnly="0" labelOnly="1" fieldPosition="0">
        <references count="1">
          <reference field="0" count="1">
            <x v="110"/>
          </reference>
        </references>
      </pivotArea>
    </format>
    <format dxfId="8845">
      <pivotArea dataOnly="0" labelOnly="1" offset="A256" fieldPosition="0">
        <references count="1">
          <reference field="0" count="1" defaultSubtotal="1">
            <x v="110"/>
          </reference>
        </references>
      </pivotArea>
    </format>
    <format dxfId="8844">
      <pivotArea dataOnly="0" labelOnly="1" fieldPosition="0">
        <references count="1">
          <reference field="0" count="1">
            <x v="111"/>
          </reference>
        </references>
      </pivotArea>
    </format>
    <format dxfId="8843">
      <pivotArea dataOnly="0" labelOnly="1" offset="A256" fieldPosition="0">
        <references count="1">
          <reference field="0" count="1" defaultSubtotal="1">
            <x v="111"/>
          </reference>
        </references>
      </pivotArea>
    </format>
    <format dxfId="8842">
      <pivotArea dataOnly="0" labelOnly="1" fieldPosition="0">
        <references count="1">
          <reference field="0" count="1">
            <x v="112"/>
          </reference>
        </references>
      </pivotArea>
    </format>
    <format dxfId="8841">
      <pivotArea dataOnly="0" labelOnly="1" offset="A256" fieldPosition="0">
        <references count="1">
          <reference field="0" count="1" defaultSubtotal="1">
            <x v="112"/>
          </reference>
        </references>
      </pivotArea>
    </format>
    <format dxfId="8840">
      <pivotArea dataOnly="0" labelOnly="1" fieldPosition="0">
        <references count="1">
          <reference field="0" count="1">
            <x v="113"/>
          </reference>
        </references>
      </pivotArea>
    </format>
    <format dxfId="8839">
      <pivotArea dataOnly="0" labelOnly="1" offset="A256" fieldPosition="0">
        <references count="1">
          <reference field="0" count="1" defaultSubtotal="1">
            <x v="113"/>
          </reference>
        </references>
      </pivotArea>
    </format>
    <format dxfId="8838">
      <pivotArea dataOnly="0" labelOnly="1" fieldPosition="0">
        <references count="1">
          <reference field="0" count="1">
            <x v="114"/>
          </reference>
        </references>
      </pivotArea>
    </format>
    <format dxfId="8837">
      <pivotArea dataOnly="0" labelOnly="1" offset="A256" fieldPosition="0">
        <references count="1">
          <reference field="0" count="1" defaultSubtotal="1">
            <x v="114"/>
          </reference>
        </references>
      </pivotArea>
    </format>
    <format dxfId="8836">
      <pivotArea dataOnly="0" labelOnly="1" fieldPosition="0">
        <references count="1">
          <reference field="0" count="1">
            <x v="115"/>
          </reference>
        </references>
      </pivotArea>
    </format>
    <format dxfId="8835">
      <pivotArea dataOnly="0" labelOnly="1" offset="A256" fieldPosition="0">
        <references count="1">
          <reference field="0" count="1" defaultSubtotal="1">
            <x v="115"/>
          </reference>
        </references>
      </pivotArea>
    </format>
    <format dxfId="8834">
      <pivotArea dataOnly="0" labelOnly="1" fieldPosition="0">
        <references count="1">
          <reference field="0" count="1">
            <x v="116"/>
          </reference>
        </references>
      </pivotArea>
    </format>
    <format dxfId="8833">
      <pivotArea dataOnly="0" labelOnly="1" offset="A256" fieldPosition="0">
        <references count="1">
          <reference field="0" count="1" defaultSubtotal="1">
            <x v="116"/>
          </reference>
        </references>
      </pivotArea>
    </format>
    <format dxfId="8832">
      <pivotArea dataOnly="0" labelOnly="1" fieldPosition="0">
        <references count="1">
          <reference field="0" count="1">
            <x v="117"/>
          </reference>
        </references>
      </pivotArea>
    </format>
    <format dxfId="8831">
      <pivotArea dataOnly="0" labelOnly="1" offset="A256" fieldPosition="0">
        <references count="1">
          <reference field="0" count="1" defaultSubtotal="1">
            <x v="117"/>
          </reference>
        </references>
      </pivotArea>
    </format>
    <format dxfId="8830">
      <pivotArea dataOnly="0" labelOnly="1" fieldPosition="0">
        <references count="1">
          <reference field="0" count="1">
            <x v="118"/>
          </reference>
        </references>
      </pivotArea>
    </format>
    <format dxfId="8829">
      <pivotArea dataOnly="0" labelOnly="1" offset="A256" fieldPosition="0">
        <references count="1">
          <reference field="0" count="1" defaultSubtotal="1">
            <x v="118"/>
          </reference>
        </references>
      </pivotArea>
    </format>
    <format dxfId="8828">
      <pivotArea dataOnly="0" labelOnly="1" fieldPosition="0">
        <references count="1">
          <reference field="0" count="1">
            <x v="119"/>
          </reference>
        </references>
      </pivotArea>
    </format>
    <format dxfId="8827">
      <pivotArea dataOnly="0" labelOnly="1" offset="A256" fieldPosition="0">
        <references count="1">
          <reference field="0" count="1" defaultSubtotal="1">
            <x v="119"/>
          </reference>
        </references>
      </pivotArea>
    </format>
    <format dxfId="8826">
      <pivotArea dataOnly="0" labelOnly="1" fieldPosition="0">
        <references count="1">
          <reference field="0" count="1">
            <x v="120"/>
          </reference>
        </references>
      </pivotArea>
    </format>
    <format dxfId="8825">
      <pivotArea dataOnly="0" labelOnly="1" offset="A256" fieldPosition="0">
        <references count="1">
          <reference field="0" count="1" defaultSubtotal="1">
            <x v="120"/>
          </reference>
        </references>
      </pivotArea>
    </format>
    <format dxfId="8824">
      <pivotArea dataOnly="0" labelOnly="1" fieldPosition="0">
        <references count="1">
          <reference field="0" count="1">
            <x v="121"/>
          </reference>
        </references>
      </pivotArea>
    </format>
    <format dxfId="8823">
      <pivotArea dataOnly="0" labelOnly="1" offset="A256" fieldPosition="0">
        <references count="1">
          <reference field="0" count="1" defaultSubtotal="1">
            <x v="121"/>
          </reference>
        </references>
      </pivotArea>
    </format>
    <format dxfId="8822">
      <pivotArea dataOnly="0" labelOnly="1" fieldPosition="0">
        <references count="1">
          <reference field="0" count="1">
            <x v="122"/>
          </reference>
        </references>
      </pivotArea>
    </format>
    <format dxfId="8821">
      <pivotArea dataOnly="0" labelOnly="1" offset="A256" fieldPosition="0">
        <references count="1">
          <reference field="0" count="1" defaultSubtotal="1">
            <x v="122"/>
          </reference>
        </references>
      </pivotArea>
    </format>
    <format dxfId="8820">
      <pivotArea dataOnly="0" labelOnly="1" fieldPosition="0">
        <references count="1">
          <reference field="0" count="1">
            <x v="123"/>
          </reference>
        </references>
      </pivotArea>
    </format>
    <format dxfId="8819">
      <pivotArea dataOnly="0" labelOnly="1" offset="A256" fieldPosition="0">
        <references count="1">
          <reference field="0" count="1" defaultSubtotal="1">
            <x v="123"/>
          </reference>
        </references>
      </pivotArea>
    </format>
    <format dxfId="8818">
      <pivotArea dataOnly="0" labelOnly="1" fieldPosition="0">
        <references count="1">
          <reference field="0" count="1">
            <x v="124"/>
          </reference>
        </references>
      </pivotArea>
    </format>
    <format dxfId="8817">
      <pivotArea dataOnly="0" labelOnly="1" offset="A256" fieldPosition="0">
        <references count="1">
          <reference field="0" count="1" defaultSubtotal="1">
            <x v="124"/>
          </reference>
        </references>
      </pivotArea>
    </format>
    <format dxfId="8816">
      <pivotArea dataOnly="0" labelOnly="1" fieldPosition="0">
        <references count="1">
          <reference field="0" count="1">
            <x v="125"/>
          </reference>
        </references>
      </pivotArea>
    </format>
    <format dxfId="8815">
      <pivotArea dataOnly="0" labelOnly="1" offset="A256" fieldPosition="0">
        <references count="1">
          <reference field="0" count="1" defaultSubtotal="1">
            <x v="125"/>
          </reference>
        </references>
      </pivotArea>
    </format>
    <format dxfId="8814">
      <pivotArea dataOnly="0" labelOnly="1" fieldPosition="0">
        <references count="1">
          <reference field="0" count="1">
            <x v="126"/>
          </reference>
        </references>
      </pivotArea>
    </format>
    <format dxfId="8813">
      <pivotArea dataOnly="0" labelOnly="1" offset="A256" fieldPosition="0">
        <references count="1">
          <reference field="0" count="1" defaultSubtotal="1">
            <x v="126"/>
          </reference>
        </references>
      </pivotArea>
    </format>
    <format dxfId="8812">
      <pivotArea dataOnly="0" labelOnly="1" fieldPosition="0">
        <references count="1">
          <reference field="0" count="1">
            <x v="127"/>
          </reference>
        </references>
      </pivotArea>
    </format>
    <format dxfId="8811">
      <pivotArea dataOnly="0" labelOnly="1" offset="A256" fieldPosition="0">
        <references count="1">
          <reference field="0" count="1" defaultSubtotal="1">
            <x v="127"/>
          </reference>
        </references>
      </pivotArea>
    </format>
    <format dxfId="8810">
      <pivotArea dataOnly="0" labelOnly="1" fieldPosition="0">
        <references count="1">
          <reference field="0" count="1">
            <x v="128"/>
          </reference>
        </references>
      </pivotArea>
    </format>
    <format dxfId="8809">
      <pivotArea dataOnly="0" labelOnly="1" offset="A256" fieldPosition="0">
        <references count="1">
          <reference field="0" count="1" defaultSubtotal="1">
            <x v="128"/>
          </reference>
        </references>
      </pivotArea>
    </format>
    <format dxfId="8808">
      <pivotArea dataOnly="0" labelOnly="1" fieldPosition="0">
        <references count="1">
          <reference field="0" count="1">
            <x v="129"/>
          </reference>
        </references>
      </pivotArea>
    </format>
    <format dxfId="8807">
      <pivotArea dataOnly="0" labelOnly="1" offset="A256" fieldPosition="0">
        <references count="1">
          <reference field="0" count="1" defaultSubtotal="1">
            <x v="129"/>
          </reference>
        </references>
      </pivotArea>
    </format>
    <format dxfId="8806">
      <pivotArea dataOnly="0" labelOnly="1" fieldPosition="0">
        <references count="1">
          <reference field="0" count="1">
            <x v="130"/>
          </reference>
        </references>
      </pivotArea>
    </format>
    <format dxfId="8805">
      <pivotArea dataOnly="0" labelOnly="1" offset="A256" fieldPosition="0">
        <references count="1">
          <reference field="0" count="1" defaultSubtotal="1">
            <x v="130"/>
          </reference>
        </references>
      </pivotArea>
    </format>
    <format dxfId="8804">
      <pivotArea dataOnly="0" labelOnly="1" fieldPosition="0">
        <references count="1">
          <reference field="0" count="1">
            <x v="131"/>
          </reference>
        </references>
      </pivotArea>
    </format>
    <format dxfId="8803">
      <pivotArea dataOnly="0" labelOnly="1" offset="A256" fieldPosition="0">
        <references count="1">
          <reference field="0" count="1" defaultSubtotal="1">
            <x v="131"/>
          </reference>
        </references>
      </pivotArea>
    </format>
    <format dxfId="8802">
      <pivotArea dataOnly="0" labelOnly="1" fieldPosition="0">
        <references count="1">
          <reference field="0" count="1">
            <x v="132"/>
          </reference>
        </references>
      </pivotArea>
    </format>
    <format dxfId="8801">
      <pivotArea dataOnly="0" labelOnly="1" offset="A256" fieldPosition="0">
        <references count="1">
          <reference field="0" count="1" defaultSubtotal="1">
            <x v="132"/>
          </reference>
        </references>
      </pivotArea>
    </format>
    <format dxfId="8800">
      <pivotArea dataOnly="0" labelOnly="1" fieldPosition="0">
        <references count="1">
          <reference field="0" count="1">
            <x v="133"/>
          </reference>
        </references>
      </pivotArea>
    </format>
    <format dxfId="8799">
      <pivotArea dataOnly="0" labelOnly="1" offset="A256" fieldPosition="0">
        <references count="1">
          <reference field="0" count="1" defaultSubtotal="1">
            <x v="133"/>
          </reference>
        </references>
      </pivotArea>
    </format>
    <format dxfId="8798">
      <pivotArea dataOnly="0" labelOnly="1" fieldPosition="0">
        <references count="1">
          <reference field="0" count="1">
            <x v="134"/>
          </reference>
        </references>
      </pivotArea>
    </format>
    <format dxfId="8797">
      <pivotArea dataOnly="0" labelOnly="1" offset="A256" fieldPosition="0">
        <references count="1">
          <reference field="0" count="1" defaultSubtotal="1">
            <x v="134"/>
          </reference>
        </references>
      </pivotArea>
    </format>
    <format dxfId="8796">
      <pivotArea dataOnly="0" labelOnly="1" fieldPosition="0">
        <references count="1">
          <reference field="0" count="1">
            <x v="135"/>
          </reference>
        </references>
      </pivotArea>
    </format>
    <format dxfId="8795">
      <pivotArea dataOnly="0" labelOnly="1" offset="A256" fieldPosition="0">
        <references count="1">
          <reference field="0" count="1" defaultSubtotal="1">
            <x v="135"/>
          </reference>
        </references>
      </pivotArea>
    </format>
    <format dxfId="8794">
      <pivotArea dataOnly="0" labelOnly="1" fieldPosition="0">
        <references count="1">
          <reference field="0" count="1">
            <x v="136"/>
          </reference>
        </references>
      </pivotArea>
    </format>
    <format dxfId="8793">
      <pivotArea dataOnly="0" labelOnly="1" offset="A256" fieldPosition="0">
        <references count="1">
          <reference field="0" count="1" defaultSubtotal="1">
            <x v="136"/>
          </reference>
        </references>
      </pivotArea>
    </format>
    <format dxfId="8792">
      <pivotArea dataOnly="0" labelOnly="1" fieldPosition="0">
        <references count="1">
          <reference field="0" count="1">
            <x v="137"/>
          </reference>
        </references>
      </pivotArea>
    </format>
    <format dxfId="8791">
      <pivotArea dataOnly="0" labelOnly="1" offset="A256" fieldPosition="0">
        <references count="1">
          <reference field="0" count="1" defaultSubtotal="1">
            <x v="137"/>
          </reference>
        </references>
      </pivotArea>
    </format>
    <format dxfId="8790">
      <pivotArea dataOnly="0" labelOnly="1" fieldPosition="0">
        <references count="1">
          <reference field="0" count="1">
            <x v="138"/>
          </reference>
        </references>
      </pivotArea>
    </format>
    <format dxfId="8789">
      <pivotArea dataOnly="0" labelOnly="1" offset="A256" fieldPosition="0">
        <references count="1">
          <reference field="0" count="1" defaultSubtotal="1">
            <x v="138"/>
          </reference>
        </references>
      </pivotArea>
    </format>
    <format dxfId="8788">
      <pivotArea dataOnly="0" labelOnly="1" fieldPosition="0">
        <references count="1">
          <reference field="0" count="1">
            <x v="139"/>
          </reference>
        </references>
      </pivotArea>
    </format>
    <format dxfId="8787">
      <pivotArea dataOnly="0" labelOnly="1" offset="A256" fieldPosition="0">
        <references count="1">
          <reference field="0" count="1" defaultSubtotal="1">
            <x v="139"/>
          </reference>
        </references>
      </pivotArea>
    </format>
    <format dxfId="8786">
      <pivotArea dataOnly="0" labelOnly="1" fieldPosition="0">
        <references count="1">
          <reference field="0" count="1">
            <x v="140"/>
          </reference>
        </references>
      </pivotArea>
    </format>
    <format dxfId="8785">
      <pivotArea dataOnly="0" labelOnly="1" offset="A256" fieldPosition="0">
        <references count="1">
          <reference field="0" count="1" defaultSubtotal="1">
            <x v="140"/>
          </reference>
        </references>
      </pivotArea>
    </format>
    <format dxfId="8784">
      <pivotArea dataOnly="0" labelOnly="1" fieldPosition="0">
        <references count="1">
          <reference field="0" count="1">
            <x v="141"/>
          </reference>
        </references>
      </pivotArea>
    </format>
    <format dxfId="8783">
      <pivotArea dataOnly="0" labelOnly="1" offset="A256" fieldPosition="0">
        <references count="1">
          <reference field="0" count="1" defaultSubtotal="1">
            <x v="141"/>
          </reference>
        </references>
      </pivotArea>
    </format>
    <format dxfId="8782">
      <pivotArea dataOnly="0" labelOnly="1" fieldPosition="0">
        <references count="1">
          <reference field="0" count="1">
            <x v="142"/>
          </reference>
        </references>
      </pivotArea>
    </format>
    <format dxfId="8781">
      <pivotArea dataOnly="0" labelOnly="1" offset="A256" fieldPosition="0">
        <references count="1">
          <reference field="0" count="1" defaultSubtotal="1">
            <x v="142"/>
          </reference>
        </references>
      </pivotArea>
    </format>
    <format dxfId="8780">
      <pivotArea dataOnly="0" labelOnly="1" grandRow="1" outline="0" offset="A256" fieldPosition="0"/>
    </format>
    <format dxfId="8779">
      <pivotArea dataOnly="0" outline="0" fieldPosition="0">
        <references count="1">
          <reference field="0" count="0" defaultSubtotal="1"/>
        </references>
      </pivotArea>
    </format>
    <format dxfId="8778">
      <pivotArea field="0" type="button" dataOnly="0" labelOnly="1" outline="0" axis="axisRow" fieldPosition="0"/>
    </format>
    <format dxfId="8777">
      <pivotArea dataOnly="0" labelOnly="1" fieldPosition="0">
        <references count="1">
          <reference field="0" count="1">
            <x v="0"/>
          </reference>
        </references>
      </pivotArea>
    </format>
    <format dxfId="8776">
      <pivotArea dataOnly="0" labelOnly="1" offset="A256" fieldPosition="0">
        <references count="1">
          <reference field="0" count="1" defaultSubtotal="1">
            <x v="0"/>
          </reference>
        </references>
      </pivotArea>
    </format>
    <format dxfId="8775">
      <pivotArea dataOnly="0" labelOnly="1" fieldPosition="0">
        <references count="1">
          <reference field="0" count="1">
            <x v="1"/>
          </reference>
        </references>
      </pivotArea>
    </format>
    <format dxfId="8774">
      <pivotArea dataOnly="0" labelOnly="1" offset="A256" fieldPosition="0">
        <references count="1">
          <reference field="0" count="1" defaultSubtotal="1">
            <x v="1"/>
          </reference>
        </references>
      </pivotArea>
    </format>
    <format dxfId="8773">
      <pivotArea dataOnly="0" labelOnly="1" fieldPosition="0">
        <references count="1">
          <reference field="0" count="1">
            <x v="2"/>
          </reference>
        </references>
      </pivotArea>
    </format>
    <format dxfId="8772">
      <pivotArea dataOnly="0" labelOnly="1" offset="A256" fieldPosition="0">
        <references count="1">
          <reference field="0" count="1" defaultSubtotal="1">
            <x v="2"/>
          </reference>
        </references>
      </pivotArea>
    </format>
    <format dxfId="8771">
      <pivotArea dataOnly="0" labelOnly="1" fieldPosition="0">
        <references count="1">
          <reference field="0" count="1">
            <x v="3"/>
          </reference>
        </references>
      </pivotArea>
    </format>
    <format dxfId="8770">
      <pivotArea dataOnly="0" labelOnly="1" offset="A256" fieldPosition="0">
        <references count="1">
          <reference field="0" count="1" defaultSubtotal="1">
            <x v="3"/>
          </reference>
        </references>
      </pivotArea>
    </format>
    <format dxfId="8769">
      <pivotArea dataOnly="0" labelOnly="1" fieldPosition="0">
        <references count="1">
          <reference field="0" count="1">
            <x v="4"/>
          </reference>
        </references>
      </pivotArea>
    </format>
    <format dxfId="8768">
      <pivotArea dataOnly="0" labelOnly="1" offset="A256" fieldPosition="0">
        <references count="1">
          <reference field="0" count="1" defaultSubtotal="1">
            <x v="4"/>
          </reference>
        </references>
      </pivotArea>
    </format>
    <format dxfId="8767">
      <pivotArea dataOnly="0" labelOnly="1" fieldPosition="0">
        <references count="1">
          <reference field="0" count="1">
            <x v="5"/>
          </reference>
        </references>
      </pivotArea>
    </format>
    <format dxfId="8766">
      <pivotArea dataOnly="0" labelOnly="1" offset="A256" fieldPosition="0">
        <references count="1">
          <reference field="0" count="1" defaultSubtotal="1">
            <x v="5"/>
          </reference>
        </references>
      </pivotArea>
    </format>
    <format dxfId="8765">
      <pivotArea dataOnly="0" labelOnly="1" fieldPosition="0">
        <references count="1">
          <reference field="0" count="1">
            <x v="6"/>
          </reference>
        </references>
      </pivotArea>
    </format>
    <format dxfId="8764">
      <pivotArea dataOnly="0" labelOnly="1" offset="A256" fieldPosition="0">
        <references count="1">
          <reference field="0" count="1" defaultSubtotal="1">
            <x v="6"/>
          </reference>
        </references>
      </pivotArea>
    </format>
    <format dxfId="8763">
      <pivotArea dataOnly="0" labelOnly="1" fieldPosition="0">
        <references count="1">
          <reference field="0" count="1">
            <x v="7"/>
          </reference>
        </references>
      </pivotArea>
    </format>
    <format dxfId="8762">
      <pivotArea dataOnly="0" labelOnly="1" offset="A256" fieldPosition="0">
        <references count="1">
          <reference field="0" count="1" defaultSubtotal="1">
            <x v="7"/>
          </reference>
        </references>
      </pivotArea>
    </format>
    <format dxfId="8761">
      <pivotArea dataOnly="0" labelOnly="1" fieldPosition="0">
        <references count="1">
          <reference field="0" count="1">
            <x v="8"/>
          </reference>
        </references>
      </pivotArea>
    </format>
    <format dxfId="8760">
      <pivotArea dataOnly="0" labelOnly="1" offset="A256" fieldPosition="0">
        <references count="1">
          <reference field="0" count="1" defaultSubtotal="1">
            <x v="8"/>
          </reference>
        </references>
      </pivotArea>
    </format>
    <format dxfId="8759">
      <pivotArea dataOnly="0" labelOnly="1" fieldPosition="0">
        <references count="1">
          <reference field="0" count="1">
            <x v="9"/>
          </reference>
        </references>
      </pivotArea>
    </format>
    <format dxfId="8758">
      <pivotArea dataOnly="0" labelOnly="1" offset="A256" fieldPosition="0">
        <references count="1">
          <reference field="0" count="1" defaultSubtotal="1">
            <x v="9"/>
          </reference>
        </references>
      </pivotArea>
    </format>
    <format dxfId="8757">
      <pivotArea dataOnly="0" labelOnly="1" fieldPosition="0">
        <references count="1">
          <reference field="0" count="1">
            <x v="10"/>
          </reference>
        </references>
      </pivotArea>
    </format>
    <format dxfId="8756">
      <pivotArea dataOnly="0" labelOnly="1" offset="A256" fieldPosition="0">
        <references count="1">
          <reference field="0" count="1" defaultSubtotal="1">
            <x v="10"/>
          </reference>
        </references>
      </pivotArea>
    </format>
    <format dxfId="8755">
      <pivotArea dataOnly="0" labelOnly="1" fieldPosition="0">
        <references count="1">
          <reference field="0" count="1">
            <x v="11"/>
          </reference>
        </references>
      </pivotArea>
    </format>
    <format dxfId="8754">
      <pivotArea dataOnly="0" labelOnly="1" offset="A256" fieldPosition="0">
        <references count="1">
          <reference field="0" count="1" defaultSubtotal="1">
            <x v="11"/>
          </reference>
        </references>
      </pivotArea>
    </format>
    <format dxfId="8753">
      <pivotArea dataOnly="0" labelOnly="1" fieldPosition="0">
        <references count="1">
          <reference field="0" count="1">
            <x v="12"/>
          </reference>
        </references>
      </pivotArea>
    </format>
    <format dxfId="8752">
      <pivotArea dataOnly="0" labelOnly="1" offset="A256" fieldPosition="0">
        <references count="1">
          <reference field="0" count="1" defaultSubtotal="1">
            <x v="12"/>
          </reference>
        </references>
      </pivotArea>
    </format>
    <format dxfId="8751">
      <pivotArea dataOnly="0" labelOnly="1" fieldPosition="0">
        <references count="1">
          <reference field="0" count="1">
            <x v="13"/>
          </reference>
        </references>
      </pivotArea>
    </format>
    <format dxfId="8750">
      <pivotArea dataOnly="0" labelOnly="1" offset="A256" fieldPosition="0">
        <references count="1">
          <reference field="0" count="1" defaultSubtotal="1">
            <x v="13"/>
          </reference>
        </references>
      </pivotArea>
    </format>
    <format dxfId="8749">
      <pivotArea dataOnly="0" labelOnly="1" fieldPosition="0">
        <references count="1">
          <reference field="0" count="1">
            <x v="14"/>
          </reference>
        </references>
      </pivotArea>
    </format>
    <format dxfId="8748">
      <pivotArea dataOnly="0" labelOnly="1" offset="A256" fieldPosition="0">
        <references count="1">
          <reference field="0" count="1" defaultSubtotal="1">
            <x v="14"/>
          </reference>
        </references>
      </pivotArea>
    </format>
    <format dxfId="8747">
      <pivotArea dataOnly="0" labelOnly="1" fieldPosition="0">
        <references count="1">
          <reference field="0" count="1">
            <x v="15"/>
          </reference>
        </references>
      </pivotArea>
    </format>
    <format dxfId="8746">
      <pivotArea dataOnly="0" labelOnly="1" offset="A256" fieldPosition="0">
        <references count="1">
          <reference field="0" count="1" defaultSubtotal="1">
            <x v="15"/>
          </reference>
        </references>
      </pivotArea>
    </format>
    <format dxfId="8745">
      <pivotArea dataOnly="0" labelOnly="1" fieldPosition="0">
        <references count="1">
          <reference field="0" count="1">
            <x v="16"/>
          </reference>
        </references>
      </pivotArea>
    </format>
    <format dxfId="8744">
      <pivotArea dataOnly="0" labelOnly="1" offset="A256" fieldPosition="0">
        <references count="1">
          <reference field="0" count="1" defaultSubtotal="1">
            <x v="16"/>
          </reference>
        </references>
      </pivotArea>
    </format>
    <format dxfId="8743">
      <pivotArea dataOnly="0" labelOnly="1" fieldPosition="0">
        <references count="1">
          <reference field="0" count="1">
            <x v="17"/>
          </reference>
        </references>
      </pivotArea>
    </format>
    <format dxfId="8742">
      <pivotArea dataOnly="0" labelOnly="1" offset="A256" fieldPosition="0">
        <references count="1">
          <reference field="0" count="1" defaultSubtotal="1">
            <x v="17"/>
          </reference>
        </references>
      </pivotArea>
    </format>
    <format dxfId="8741">
      <pivotArea dataOnly="0" labelOnly="1" fieldPosition="0">
        <references count="1">
          <reference field="0" count="1">
            <x v="18"/>
          </reference>
        </references>
      </pivotArea>
    </format>
    <format dxfId="8740">
      <pivotArea dataOnly="0" labelOnly="1" offset="A256" fieldPosition="0">
        <references count="1">
          <reference field="0" count="1" defaultSubtotal="1">
            <x v="18"/>
          </reference>
        </references>
      </pivotArea>
    </format>
    <format dxfId="8739">
      <pivotArea dataOnly="0" labelOnly="1" fieldPosition="0">
        <references count="1">
          <reference field="0" count="1">
            <x v="19"/>
          </reference>
        </references>
      </pivotArea>
    </format>
    <format dxfId="8738">
      <pivotArea dataOnly="0" labelOnly="1" offset="A256" fieldPosition="0">
        <references count="1">
          <reference field="0" count="1" defaultSubtotal="1">
            <x v="19"/>
          </reference>
        </references>
      </pivotArea>
    </format>
    <format dxfId="8737">
      <pivotArea dataOnly="0" labelOnly="1" fieldPosition="0">
        <references count="1">
          <reference field="0" count="1">
            <x v="20"/>
          </reference>
        </references>
      </pivotArea>
    </format>
    <format dxfId="8736">
      <pivotArea dataOnly="0" labelOnly="1" offset="A256" fieldPosition="0">
        <references count="1">
          <reference field="0" count="1" defaultSubtotal="1">
            <x v="20"/>
          </reference>
        </references>
      </pivotArea>
    </format>
    <format dxfId="8735">
      <pivotArea dataOnly="0" labelOnly="1" fieldPosition="0">
        <references count="1">
          <reference field="0" count="1">
            <x v="21"/>
          </reference>
        </references>
      </pivotArea>
    </format>
    <format dxfId="8734">
      <pivotArea dataOnly="0" labelOnly="1" offset="A256" fieldPosition="0">
        <references count="1">
          <reference field="0" count="1" defaultSubtotal="1">
            <x v="21"/>
          </reference>
        </references>
      </pivotArea>
    </format>
    <format dxfId="8733">
      <pivotArea dataOnly="0" labelOnly="1" fieldPosition="0">
        <references count="1">
          <reference field="0" count="1">
            <x v="22"/>
          </reference>
        </references>
      </pivotArea>
    </format>
    <format dxfId="8732">
      <pivotArea dataOnly="0" labelOnly="1" offset="A256" fieldPosition="0">
        <references count="1">
          <reference field="0" count="1" defaultSubtotal="1">
            <x v="22"/>
          </reference>
        </references>
      </pivotArea>
    </format>
    <format dxfId="8731">
      <pivotArea dataOnly="0" labelOnly="1" fieldPosition="0">
        <references count="1">
          <reference field="0" count="1">
            <x v="23"/>
          </reference>
        </references>
      </pivotArea>
    </format>
    <format dxfId="8730">
      <pivotArea dataOnly="0" labelOnly="1" offset="A256" fieldPosition="0">
        <references count="1">
          <reference field="0" count="1" defaultSubtotal="1">
            <x v="23"/>
          </reference>
        </references>
      </pivotArea>
    </format>
    <format dxfId="8729">
      <pivotArea dataOnly="0" labelOnly="1" fieldPosition="0">
        <references count="1">
          <reference field="0" count="1">
            <x v="24"/>
          </reference>
        </references>
      </pivotArea>
    </format>
    <format dxfId="8728">
      <pivotArea dataOnly="0" labelOnly="1" offset="A256" fieldPosition="0">
        <references count="1">
          <reference field="0" count="1" defaultSubtotal="1">
            <x v="24"/>
          </reference>
        </references>
      </pivotArea>
    </format>
    <format dxfId="8727">
      <pivotArea dataOnly="0" labelOnly="1" fieldPosition="0">
        <references count="1">
          <reference field="0" count="1">
            <x v="25"/>
          </reference>
        </references>
      </pivotArea>
    </format>
    <format dxfId="8726">
      <pivotArea dataOnly="0" labelOnly="1" offset="A256" fieldPosition="0">
        <references count="1">
          <reference field="0" count="1" defaultSubtotal="1">
            <x v="25"/>
          </reference>
        </references>
      </pivotArea>
    </format>
    <format dxfId="8725">
      <pivotArea dataOnly="0" labelOnly="1" fieldPosition="0">
        <references count="1">
          <reference field="0" count="1">
            <x v="26"/>
          </reference>
        </references>
      </pivotArea>
    </format>
    <format dxfId="8724">
      <pivotArea dataOnly="0" labelOnly="1" offset="A256" fieldPosition="0">
        <references count="1">
          <reference field="0" count="1" defaultSubtotal="1">
            <x v="26"/>
          </reference>
        </references>
      </pivotArea>
    </format>
    <format dxfId="8723">
      <pivotArea dataOnly="0" labelOnly="1" fieldPosition="0">
        <references count="1">
          <reference field="0" count="1">
            <x v="27"/>
          </reference>
        </references>
      </pivotArea>
    </format>
    <format dxfId="8722">
      <pivotArea dataOnly="0" labelOnly="1" offset="A256" fieldPosition="0">
        <references count="1">
          <reference field="0" count="1" defaultSubtotal="1">
            <x v="27"/>
          </reference>
        </references>
      </pivotArea>
    </format>
    <format dxfId="8721">
      <pivotArea dataOnly="0" labelOnly="1" fieldPosition="0">
        <references count="1">
          <reference field="0" count="1">
            <x v="28"/>
          </reference>
        </references>
      </pivotArea>
    </format>
    <format dxfId="8720">
      <pivotArea dataOnly="0" labelOnly="1" offset="A256" fieldPosition="0">
        <references count="1">
          <reference field="0" count="1" defaultSubtotal="1">
            <x v="28"/>
          </reference>
        </references>
      </pivotArea>
    </format>
    <format dxfId="8719">
      <pivotArea dataOnly="0" labelOnly="1" fieldPosition="0">
        <references count="1">
          <reference field="0" count="1">
            <x v="29"/>
          </reference>
        </references>
      </pivotArea>
    </format>
    <format dxfId="8718">
      <pivotArea dataOnly="0" labelOnly="1" offset="A256" fieldPosition="0">
        <references count="1">
          <reference field="0" count="1" defaultSubtotal="1">
            <x v="29"/>
          </reference>
        </references>
      </pivotArea>
    </format>
    <format dxfId="8717">
      <pivotArea dataOnly="0" labelOnly="1" fieldPosition="0">
        <references count="1">
          <reference field="0" count="1">
            <x v="30"/>
          </reference>
        </references>
      </pivotArea>
    </format>
    <format dxfId="8716">
      <pivotArea dataOnly="0" labelOnly="1" offset="A256" fieldPosition="0">
        <references count="1">
          <reference field="0" count="1" defaultSubtotal="1">
            <x v="30"/>
          </reference>
        </references>
      </pivotArea>
    </format>
    <format dxfId="8715">
      <pivotArea dataOnly="0" labelOnly="1" fieldPosition="0">
        <references count="1">
          <reference field="0" count="1">
            <x v="31"/>
          </reference>
        </references>
      </pivotArea>
    </format>
    <format dxfId="8714">
      <pivotArea dataOnly="0" labelOnly="1" offset="A256" fieldPosition="0">
        <references count="1">
          <reference field="0" count="1" defaultSubtotal="1">
            <x v="31"/>
          </reference>
        </references>
      </pivotArea>
    </format>
    <format dxfId="8713">
      <pivotArea dataOnly="0" labelOnly="1" fieldPosition="0">
        <references count="1">
          <reference field="0" count="1">
            <x v="32"/>
          </reference>
        </references>
      </pivotArea>
    </format>
    <format dxfId="8712">
      <pivotArea dataOnly="0" labelOnly="1" offset="A256" fieldPosition="0">
        <references count="1">
          <reference field="0" count="1" defaultSubtotal="1">
            <x v="32"/>
          </reference>
        </references>
      </pivotArea>
    </format>
    <format dxfId="8711">
      <pivotArea dataOnly="0" labelOnly="1" fieldPosition="0">
        <references count="1">
          <reference field="0" count="1">
            <x v="33"/>
          </reference>
        </references>
      </pivotArea>
    </format>
    <format dxfId="8710">
      <pivotArea dataOnly="0" labelOnly="1" offset="A256" fieldPosition="0">
        <references count="1">
          <reference field="0" count="1" defaultSubtotal="1">
            <x v="33"/>
          </reference>
        </references>
      </pivotArea>
    </format>
    <format dxfId="8709">
      <pivotArea dataOnly="0" labelOnly="1" fieldPosition="0">
        <references count="1">
          <reference field="0" count="1">
            <x v="34"/>
          </reference>
        </references>
      </pivotArea>
    </format>
    <format dxfId="8708">
      <pivotArea dataOnly="0" labelOnly="1" offset="A256" fieldPosition="0">
        <references count="1">
          <reference field="0" count="1" defaultSubtotal="1">
            <x v="34"/>
          </reference>
        </references>
      </pivotArea>
    </format>
    <format dxfId="8707">
      <pivotArea dataOnly="0" labelOnly="1" fieldPosition="0">
        <references count="1">
          <reference field="0" count="1">
            <x v="35"/>
          </reference>
        </references>
      </pivotArea>
    </format>
    <format dxfId="8706">
      <pivotArea dataOnly="0" labelOnly="1" offset="A256" fieldPosition="0">
        <references count="1">
          <reference field="0" count="1" defaultSubtotal="1">
            <x v="35"/>
          </reference>
        </references>
      </pivotArea>
    </format>
    <format dxfId="8705">
      <pivotArea dataOnly="0" labelOnly="1" fieldPosition="0">
        <references count="1">
          <reference field="0" count="1">
            <x v="36"/>
          </reference>
        </references>
      </pivotArea>
    </format>
    <format dxfId="8704">
      <pivotArea dataOnly="0" labelOnly="1" offset="A256" fieldPosition="0">
        <references count="1">
          <reference field="0" count="1" defaultSubtotal="1">
            <x v="36"/>
          </reference>
        </references>
      </pivotArea>
    </format>
    <format dxfId="8703">
      <pivotArea dataOnly="0" labelOnly="1" fieldPosition="0">
        <references count="1">
          <reference field="0" count="1">
            <x v="37"/>
          </reference>
        </references>
      </pivotArea>
    </format>
    <format dxfId="8702">
      <pivotArea dataOnly="0" labelOnly="1" offset="A256" fieldPosition="0">
        <references count="1">
          <reference field="0" count="1" defaultSubtotal="1">
            <x v="37"/>
          </reference>
        </references>
      </pivotArea>
    </format>
    <format dxfId="8701">
      <pivotArea dataOnly="0" labelOnly="1" fieldPosition="0">
        <references count="1">
          <reference field="0" count="1">
            <x v="38"/>
          </reference>
        </references>
      </pivotArea>
    </format>
    <format dxfId="8700">
      <pivotArea dataOnly="0" labelOnly="1" offset="A256" fieldPosition="0">
        <references count="1">
          <reference field="0" count="1" defaultSubtotal="1">
            <x v="38"/>
          </reference>
        </references>
      </pivotArea>
    </format>
    <format dxfId="8699">
      <pivotArea dataOnly="0" labelOnly="1" fieldPosition="0">
        <references count="1">
          <reference field="0" count="1">
            <x v="39"/>
          </reference>
        </references>
      </pivotArea>
    </format>
    <format dxfId="8698">
      <pivotArea dataOnly="0" labelOnly="1" offset="A256" fieldPosition="0">
        <references count="1">
          <reference field="0" count="1" defaultSubtotal="1">
            <x v="39"/>
          </reference>
        </references>
      </pivotArea>
    </format>
    <format dxfId="8697">
      <pivotArea dataOnly="0" labelOnly="1" fieldPosition="0">
        <references count="1">
          <reference field="0" count="1">
            <x v="40"/>
          </reference>
        </references>
      </pivotArea>
    </format>
    <format dxfId="8696">
      <pivotArea dataOnly="0" labelOnly="1" offset="A256" fieldPosition="0">
        <references count="1">
          <reference field="0" count="1" defaultSubtotal="1">
            <x v="40"/>
          </reference>
        </references>
      </pivotArea>
    </format>
    <format dxfId="8695">
      <pivotArea dataOnly="0" labelOnly="1" fieldPosition="0">
        <references count="1">
          <reference field="0" count="1">
            <x v="41"/>
          </reference>
        </references>
      </pivotArea>
    </format>
    <format dxfId="8694">
      <pivotArea dataOnly="0" labelOnly="1" offset="A256" fieldPosition="0">
        <references count="1">
          <reference field="0" count="1" defaultSubtotal="1">
            <x v="41"/>
          </reference>
        </references>
      </pivotArea>
    </format>
    <format dxfId="8693">
      <pivotArea dataOnly="0" labelOnly="1" fieldPosition="0">
        <references count="1">
          <reference field="0" count="1">
            <x v="42"/>
          </reference>
        </references>
      </pivotArea>
    </format>
    <format dxfId="8692">
      <pivotArea dataOnly="0" labelOnly="1" offset="A256" fieldPosition="0">
        <references count="1">
          <reference field="0" count="1" defaultSubtotal="1">
            <x v="42"/>
          </reference>
        </references>
      </pivotArea>
    </format>
    <format dxfId="8691">
      <pivotArea dataOnly="0" labelOnly="1" fieldPosition="0">
        <references count="1">
          <reference field="0" count="1">
            <x v="43"/>
          </reference>
        </references>
      </pivotArea>
    </format>
    <format dxfId="8690">
      <pivotArea dataOnly="0" labelOnly="1" offset="A256" fieldPosition="0">
        <references count="1">
          <reference field="0" count="1" defaultSubtotal="1">
            <x v="43"/>
          </reference>
        </references>
      </pivotArea>
    </format>
    <format dxfId="8689">
      <pivotArea dataOnly="0" labelOnly="1" fieldPosition="0">
        <references count="1">
          <reference field="0" count="1">
            <x v="44"/>
          </reference>
        </references>
      </pivotArea>
    </format>
    <format dxfId="8688">
      <pivotArea dataOnly="0" labelOnly="1" offset="A256" fieldPosition="0">
        <references count="1">
          <reference field="0" count="1" defaultSubtotal="1">
            <x v="44"/>
          </reference>
        </references>
      </pivotArea>
    </format>
    <format dxfId="8687">
      <pivotArea dataOnly="0" labelOnly="1" fieldPosition="0">
        <references count="1">
          <reference field="0" count="1">
            <x v="45"/>
          </reference>
        </references>
      </pivotArea>
    </format>
    <format dxfId="8686">
      <pivotArea dataOnly="0" labelOnly="1" offset="A256" fieldPosition="0">
        <references count="1">
          <reference field="0" count="1" defaultSubtotal="1">
            <x v="45"/>
          </reference>
        </references>
      </pivotArea>
    </format>
    <format dxfId="8685">
      <pivotArea dataOnly="0" labelOnly="1" fieldPosition="0">
        <references count="1">
          <reference field="0" count="1">
            <x v="46"/>
          </reference>
        </references>
      </pivotArea>
    </format>
    <format dxfId="8684">
      <pivotArea dataOnly="0" labelOnly="1" offset="A256" fieldPosition="0">
        <references count="1">
          <reference field="0" count="1" defaultSubtotal="1">
            <x v="46"/>
          </reference>
        </references>
      </pivotArea>
    </format>
    <format dxfId="8683">
      <pivotArea dataOnly="0" labelOnly="1" fieldPosition="0">
        <references count="1">
          <reference field="0" count="1">
            <x v="47"/>
          </reference>
        </references>
      </pivotArea>
    </format>
    <format dxfId="8682">
      <pivotArea dataOnly="0" labelOnly="1" offset="A256" fieldPosition="0">
        <references count="1">
          <reference field="0" count="1" defaultSubtotal="1">
            <x v="47"/>
          </reference>
        </references>
      </pivotArea>
    </format>
    <format dxfId="8681">
      <pivotArea dataOnly="0" labelOnly="1" fieldPosition="0">
        <references count="1">
          <reference field="0" count="1">
            <x v="48"/>
          </reference>
        </references>
      </pivotArea>
    </format>
    <format dxfId="8680">
      <pivotArea dataOnly="0" labelOnly="1" offset="A256" fieldPosition="0">
        <references count="1">
          <reference field="0" count="1" defaultSubtotal="1">
            <x v="48"/>
          </reference>
        </references>
      </pivotArea>
    </format>
    <format dxfId="8679">
      <pivotArea dataOnly="0" labelOnly="1" fieldPosition="0">
        <references count="1">
          <reference field="0" count="1">
            <x v="49"/>
          </reference>
        </references>
      </pivotArea>
    </format>
    <format dxfId="8678">
      <pivotArea dataOnly="0" labelOnly="1" offset="A256" fieldPosition="0">
        <references count="1">
          <reference field="0" count="1" defaultSubtotal="1">
            <x v="49"/>
          </reference>
        </references>
      </pivotArea>
    </format>
    <format dxfId="8677">
      <pivotArea dataOnly="0" labelOnly="1" fieldPosition="0">
        <references count="1">
          <reference field="0" count="1">
            <x v="50"/>
          </reference>
        </references>
      </pivotArea>
    </format>
    <format dxfId="8676">
      <pivotArea dataOnly="0" labelOnly="1" offset="A256" fieldPosition="0">
        <references count="1">
          <reference field="0" count="1" defaultSubtotal="1">
            <x v="50"/>
          </reference>
        </references>
      </pivotArea>
    </format>
    <format dxfId="8675">
      <pivotArea dataOnly="0" labelOnly="1" fieldPosition="0">
        <references count="1">
          <reference field="0" count="1">
            <x v="51"/>
          </reference>
        </references>
      </pivotArea>
    </format>
    <format dxfId="8674">
      <pivotArea dataOnly="0" labelOnly="1" offset="A256" fieldPosition="0">
        <references count="1">
          <reference field="0" count="1" defaultSubtotal="1">
            <x v="51"/>
          </reference>
        </references>
      </pivotArea>
    </format>
    <format dxfId="8673">
      <pivotArea dataOnly="0" labelOnly="1" fieldPosition="0">
        <references count="1">
          <reference field="0" count="1">
            <x v="52"/>
          </reference>
        </references>
      </pivotArea>
    </format>
    <format dxfId="8672">
      <pivotArea dataOnly="0" labelOnly="1" offset="A256" fieldPosition="0">
        <references count="1">
          <reference field="0" count="1" defaultSubtotal="1">
            <x v="52"/>
          </reference>
        </references>
      </pivotArea>
    </format>
    <format dxfId="8671">
      <pivotArea dataOnly="0" labelOnly="1" fieldPosition="0">
        <references count="1">
          <reference field="0" count="1">
            <x v="53"/>
          </reference>
        </references>
      </pivotArea>
    </format>
    <format dxfId="8670">
      <pivotArea dataOnly="0" labelOnly="1" offset="A256" fieldPosition="0">
        <references count="1">
          <reference field="0" count="1" defaultSubtotal="1">
            <x v="53"/>
          </reference>
        </references>
      </pivotArea>
    </format>
    <format dxfId="8669">
      <pivotArea dataOnly="0" labelOnly="1" fieldPosition="0">
        <references count="1">
          <reference field="0" count="1">
            <x v="54"/>
          </reference>
        </references>
      </pivotArea>
    </format>
    <format dxfId="8668">
      <pivotArea dataOnly="0" labelOnly="1" offset="A256" fieldPosition="0">
        <references count="1">
          <reference field="0" count="1" defaultSubtotal="1">
            <x v="54"/>
          </reference>
        </references>
      </pivotArea>
    </format>
    <format dxfId="8667">
      <pivotArea dataOnly="0" labelOnly="1" fieldPosition="0">
        <references count="1">
          <reference field="0" count="1">
            <x v="55"/>
          </reference>
        </references>
      </pivotArea>
    </format>
    <format dxfId="8666">
      <pivotArea dataOnly="0" labelOnly="1" offset="A256" fieldPosition="0">
        <references count="1">
          <reference field="0" count="1" defaultSubtotal="1">
            <x v="55"/>
          </reference>
        </references>
      </pivotArea>
    </format>
    <format dxfId="8665">
      <pivotArea dataOnly="0" labelOnly="1" fieldPosition="0">
        <references count="1">
          <reference field="0" count="1">
            <x v="56"/>
          </reference>
        </references>
      </pivotArea>
    </format>
    <format dxfId="8664">
      <pivotArea dataOnly="0" labelOnly="1" offset="A256" fieldPosition="0">
        <references count="1">
          <reference field="0" count="1" defaultSubtotal="1">
            <x v="56"/>
          </reference>
        </references>
      </pivotArea>
    </format>
    <format dxfId="8663">
      <pivotArea dataOnly="0" labelOnly="1" fieldPosition="0">
        <references count="1">
          <reference field="0" count="1">
            <x v="57"/>
          </reference>
        </references>
      </pivotArea>
    </format>
    <format dxfId="8662">
      <pivotArea dataOnly="0" labelOnly="1" offset="A256" fieldPosition="0">
        <references count="1">
          <reference field="0" count="1" defaultSubtotal="1">
            <x v="57"/>
          </reference>
        </references>
      </pivotArea>
    </format>
    <format dxfId="8661">
      <pivotArea dataOnly="0" labelOnly="1" fieldPosition="0">
        <references count="1">
          <reference field="0" count="1">
            <x v="58"/>
          </reference>
        </references>
      </pivotArea>
    </format>
    <format dxfId="8660">
      <pivotArea dataOnly="0" labelOnly="1" offset="A256" fieldPosition="0">
        <references count="1">
          <reference field="0" count="1" defaultSubtotal="1">
            <x v="58"/>
          </reference>
        </references>
      </pivotArea>
    </format>
    <format dxfId="8659">
      <pivotArea dataOnly="0" labelOnly="1" fieldPosition="0">
        <references count="1">
          <reference field="0" count="1">
            <x v="59"/>
          </reference>
        </references>
      </pivotArea>
    </format>
    <format dxfId="8658">
      <pivotArea dataOnly="0" labelOnly="1" offset="A256" fieldPosition="0">
        <references count="1">
          <reference field="0" count="1" defaultSubtotal="1">
            <x v="59"/>
          </reference>
        </references>
      </pivotArea>
    </format>
    <format dxfId="8657">
      <pivotArea dataOnly="0" labelOnly="1" fieldPosition="0">
        <references count="1">
          <reference field="0" count="1">
            <x v="60"/>
          </reference>
        </references>
      </pivotArea>
    </format>
    <format dxfId="8656">
      <pivotArea dataOnly="0" labelOnly="1" offset="A256" fieldPosition="0">
        <references count="1">
          <reference field="0" count="1" defaultSubtotal="1">
            <x v="60"/>
          </reference>
        </references>
      </pivotArea>
    </format>
    <format dxfId="8655">
      <pivotArea dataOnly="0" labelOnly="1" fieldPosition="0">
        <references count="1">
          <reference field="0" count="1">
            <x v="61"/>
          </reference>
        </references>
      </pivotArea>
    </format>
    <format dxfId="8654">
      <pivotArea dataOnly="0" labelOnly="1" offset="A256" fieldPosition="0">
        <references count="1">
          <reference field="0" count="1" defaultSubtotal="1">
            <x v="61"/>
          </reference>
        </references>
      </pivotArea>
    </format>
    <format dxfId="8653">
      <pivotArea dataOnly="0" labelOnly="1" fieldPosition="0">
        <references count="1">
          <reference field="0" count="1">
            <x v="62"/>
          </reference>
        </references>
      </pivotArea>
    </format>
    <format dxfId="8652">
      <pivotArea dataOnly="0" labelOnly="1" offset="A256" fieldPosition="0">
        <references count="1">
          <reference field="0" count="1" defaultSubtotal="1">
            <x v="62"/>
          </reference>
        </references>
      </pivotArea>
    </format>
    <format dxfId="8651">
      <pivotArea dataOnly="0" labelOnly="1" fieldPosition="0">
        <references count="1">
          <reference field="0" count="1">
            <x v="63"/>
          </reference>
        </references>
      </pivotArea>
    </format>
    <format dxfId="8650">
      <pivotArea dataOnly="0" labelOnly="1" offset="A256" fieldPosition="0">
        <references count="1">
          <reference field="0" count="1" defaultSubtotal="1">
            <x v="63"/>
          </reference>
        </references>
      </pivotArea>
    </format>
    <format dxfId="8649">
      <pivotArea dataOnly="0" labelOnly="1" fieldPosition="0">
        <references count="1">
          <reference field="0" count="1">
            <x v="64"/>
          </reference>
        </references>
      </pivotArea>
    </format>
    <format dxfId="8648">
      <pivotArea dataOnly="0" labelOnly="1" offset="A256" fieldPosition="0">
        <references count="1">
          <reference field="0" count="1" defaultSubtotal="1">
            <x v="64"/>
          </reference>
        </references>
      </pivotArea>
    </format>
    <format dxfId="8647">
      <pivotArea dataOnly="0" labelOnly="1" fieldPosition="0">
        <references count="1">
          <reference field="0" count="1">
            <x v="65"/>
          </reference>
        </references>
      </pivotArea>
    </format>
    <format dxfId="8646">
      <pivotArea dataOnly="0" labelOnly="1" offset="A256" fieldPosition="0">
        <references count="1">
          <reference field="0" count="1" defaultSubtotal="1">
            <x v="65"/>
          </reference>
        </references>
      </pivotArea>
    </format>
    <format dxfId="8645">
      <pivotArea dataOnly="0" labelOnly="1" fieldPosition="0">
        <references count="1">
          <reference field="0" count="1">
            <x v="66"/>
          </reference>
        </references>
      </pivotArea>
    </format>
    <format dxfId="8644">
      <pivotArea dataOnly="0" labelOnly="1" offset="A256" fieldPosition="0">
        <references count="1">
          <reference field="0" count="1" defaultSubtotal="1">
            <x v="66"/>
          </reference>
        </references>
      </pivotArea>
    </format>
    <format dxfId="8643">
      <pivotArea dataOnly="0" labelOnly="1" fieldPosition="0">
        <references count="1">
          <reference field="0" count="1">
            <x v="67"/>
          </reference>
        </references>
      </pivotArea>
    </format>
    <format dxfId="8642">
      <pivotArea dataOnly="0" labelOnly="1" offset="A256" fieldPosition="0">
        <references count="1">
          <reference field="0" count="1" defaultSubtotal="1">
            <x v="67"/>
          </reference>
        </references>
      </pivotArea>
    </format>
    <format dxfId="8641">
      <pivotArea dataOnly="0" labelOnly="1" fieldPosition="0">
        <references count="1">
          <reference field="0" count="1">
            <x v="68"/>
          </reference>
        </references>
      </pivotArea>
    </format>
    <format dxfId="8640">
      <pivotArea dataOnly="0" labelOnly="1" offset="A256" fieldPosition="0">
        <references count="1">
          <reference field="0" count="1" defaultSubtotal="1">
            <x v="68"/>
          </reference>
        </references>
      </pivotArea>
    </format>
    <format dxfId="8639">
      <pivotArea dataOnly="0" labelOnly="1" fieldPosition="0">
        <references count="1">
          <reference field="0" count="1">
            <x v="69"/>
          </reference>
        </references>
      </pivotArea>
    </format>
    <format dxfId="8638">
      <pivotArea dataOnly="0" labelOnly="1" offset="A256" fieldPosition="0">
        <references count="1">
          <reference field="0" count="1" defaultSubtotal="1">
            <x v="69"/>
          </reference>
        </references>
      </pivotArea>
    </format>
    <format dxfId="8637">
      <pivotArea dataOnly="0" labelOnly="1" fieldPosition="0">
        <references count="1">
          <reference field="0" count="1">
            <x v="70"/>
          </reference>
        </references>
      </pivotArea>
    </format>
    <format dxfId="8636">
      <pivotArea dataOnly="0" labelOnly="1" offset="A256" fieldPosition="0">
        <references count="1">
          <reference field="0" count="1" defaultSubtotal="1">
            <x v="70"/>
          </reference>
        </references>
      </pivotArea>
    </format>
    <format dxfId="8635">
      <pivotArea dataOnly="0" labelOnly="1" fieldPosition="0">
        <references count="1">
          <reference field="0" count="1">
            <x v="71"/>
          </reference>
        </references>
      </pivotArea>
    </format>
    <format dxfId="8634">
      <pivotArea dataOnly="0" labelOnly="1" offset="A256" fieldPosition="0">
        <references count="1">
          <reference field="0" count="1" defaultSubtotal="1">
            <x v="71"/>
          </reference>
        </references>
      </pivotArea>
    </format>
    <format dxfId="8633">
      <pivotArea dataOnly="0" labelOnly="1" fieldPosition="0">
        <references count="1">
          <reference field="0" count="1">
            <x v="72"/>
          </reference>
        </references>
      </pivotArea>
    </format>
    <format dxfId="8632">
      <pivotArea dataOnly="0" labelOnly="1" offset="A256" fieldPosition="0">
        <references count="1">
          <reference field="0" count="1" defaultSubtotal="1">
            <x v="72"/>
          </reference>
        </references>
      </pivotArea>
    </format>
    <format dxfId="8631">
      <pivotArea dataOnly="0" labelOnly="1" fieldPosition="0">
        <references count="1">
          <reference field="0" count="1">
            <x v="73"/>
          </reference>
        </references>
      </pivotArea>
    </format>
    <format dxfId="8630">
      <pivotArea dataOnly="0" labelOnly="1" offset="A256" fieldPosition="0">
        <references count="1">
          <reference field="0" count="1" defaultSubtotal="1">
            <x v="73"/>
          </reference>
        </references>
      </pivotArea>
    </format>
    <format dxfId="8629">
      <pivotArea dataOnly="0" labelOnly="1" fieldPosition="0">
        <references count="1">
          <reference field="0" count="1">
            <x v="74"/>
          </reference>
        </references>
      </pivotArea>
    </format>
    <format dxfId="8628">
      <pivotArea dataOnly="0" labelOnly="1" offset="A256" fieldPosition="0">
        <references count="1">
          <reference field="0" count="1" defaultSubtotal="1">
            <x v="74"/>
          </reference>
        </references>
      </pivotArea>
    </format>
    <format dxfId="8627">
      <pivotArea dataOnly="0" labelOnly="1" fieldPosition="0">
        <references count="1">
          <reference field="0" count="1">
            <x v="75"/>
          </reference>
        </references>
      </pivotArea>
    </format>
    <format dxfId="8626">
      <pivotArea dataOnly="0" labelOnly="1" offset="A256" fieldPosition="0">
        <references count="1">
          <reference field="0" count="1" defaultSubtotal="1">
            <x v="75"/>
          </reference>
        </references>
      </pivotArea>
    </format>
    <format dxfId="8625">
      <pivotArea dataOnly="0" labelOnly="1" fieldPosition="0">
        <references count="1">
          <reference field="0" count="1">
            <x v="76"/>
          </reference>
        </references>
      </pivotArea>
    </format>
    <format dxfId="8624">
      <pivotArea dataOnly="0" labelOnly="1" offset="A256" fieldPosition="0">
        <references count="1">
          <reference field="0" count="1" defaultSubtotal="1">
            <x v="76"/>
          </reference>
        </references>
      </pivotArea>
    </format>
    <format dxfId="8623">
      <pivotArea dataOnly="0" labelOnly="1" fieldPosition="0">
        <references count="1">
          <reference field="0" count="1">
            <x v="77"/>
          </reference>
        </references>
      </pivotArea>
    </format>
    <format dxfId="8622">
      <pivotArea dataOnly="0" labelOnly="1" offset="A256" fieldPosition="0">
        <references count="1">
          <reference field="0" count="1" defaultSubtotal="1">
            <x v="77"/>
          </reference>
        </references>
      </pivotArea>
    </format>
    <format dxfId="8621">
      <pivotArea dataOnly="0" labelOnly="1" fieldPosition="0">
        <references count="1">
          <reference field="0" count="1">
            <x v="78"/>
          </reference>
        </references>
      </pivotArea>
    </format>
    <format dxfId="8620">
      <pivotArea dataOnly="0" labelOnly="1" offset="A256" fieldPosition="0">
        <references count="1">
          <reference field="0" count="1" defaultSubtotal="1">
            <x v="78"/>
          </reference>
        </references>
      </pivotArea>
    </format>
    <format dxfId="8619">
      <pivotArea dataOnly="0" labelOnly="1" fieldPosition="0">
        <references count="1">
          <reference field="0" count="1">
            <x v="79"/>
          </reference>
        </references>
      </pivotArea>
    </format>
    <format dxfId="8618">
      <pivotArea dataOnly="0" labelOnly="1" offset="A256" fieldPosition="0">
        <references count="1">
          <reference field="0" count="1" defaultSubtotal="1">
            <x v="79"/>
          </reference>
        </references>
      </pivotArea>
    </format>
    <format dxfId="8617">
      <pivotArea dataOnly="0" labelOnly="1" fieldPosition="0">
        <references count="1">
          <reference field="0" count="1">
            <x v="80"/>
          </reference>
        </references>
      </pivotArea>
    </format>
    <format dxfId="8616">
      <pivotArea dataOnly="0" labelOnly="1" offset="A256" fieldPosition="0">
        <references count="1">
          <reference field="0" count="1" defaultSubtotal="1">
            <x v="80"/>
          </reference>
        </references>
      </pivotArea>
    </format>
    <format dxfId="8615">
      <pivotArea dataOnly="0" labelOnly="1" fieldPosition="0">
        <references count="1">
          <reference field="0" count="1">
            <x v="81"/>
          </reference>
        </references>
      </pivotArea>
    </format>
    <format dxfId="8614">
      <pivotArea dataOnly="0" labelOnly="1" offset="A256" fieldPosition="0">
        <references count="1">
          <reference field="0" count="1" defaultSubtotal="1">
            <x v="81"/>
          </reference>
        </references>
      </pivotArea>
    </format>
    <format dxfId="8613">
      <pivotArea dataOnly="0" labelOnly="1" fieldPosition="0">
        <references count="1">
          <reference field="0" count="1">
            <x v="82"/>
          </reference>
        </references>
      </pivotArea>
    </format>
    <format dxfId="8612">
      <pivotArea dataOnly="0" labelOnly="1" offset="A256" fieldPosition="0">
        <references count="1">
          <reference field="0" count="1" defaultSubtotal="1">
            <x v="82"/>
          </reference>
        </references>
      </pivotArea>
    </format>
    <format dxfId="8611">
      <pivotArea dataOnly="0" labelOnly="1" fieldPosition="0">
        <references count="1">
          <reference field="0" count="1">
            <x v="83"/>
          </reference>
        </references>
      </pivotArea>
    </format>
    <format dxfId="8610">
      <pivotArea dataOnly="0" labelOnly="1" offset="A256" fieldPosition="0">
        <references count="1">
          <reference field="0" count="1" defaultSubtotal="1">
            <x v="83"/>
          </reference>
        </references>
      </pivotArea>
    </format>
    <format dxfId="8609">
      <pivotArea dataOnly="0" labelOnly="1" fieldPosition="0">
        <references count="1">
          <reference field="0" count="1">
            <x v="84"/>
          </reference>
        </references>
      </pivotArea>
    </format>
    <format dxfId="8608">
      <pivotArea dataOnly="0" labelOnly="1" offset="A256" fieldPosition="0">
        <references count="1">
          <reference field="0" count="1" defaultSubtotal="1">
            <x v="84"/>
          </reference>
        </references>
      </pivotArea>
    </format>
    <format dxfId="8607">
      <pivotArea dataOnly="0" labelOnly="1" fieldPosition="0">
        <references count="1">
          <reference field="0" count="1">
            <x v="85"/>
          </reference>
        </references>
      </pivotArea>
    </format>
    <format dxfId="8606">
      <pivotArea dataOnly="0" labelOnly="1" offset="A256" fieldPosition="0">
        <references count="1">
          <reference field="0" count="1" defaultSubtotal="1">
            <x v="85"/>
          </reference>
        </references>
      </pivotArea>
    </format>
    <format dxfId="8605">
      <pivotArea dataOnly="0" labelOnly="1" fieldPosition="0">
        <references count="1">
          <reference field="0" count="1">
            <x v="86"/>
          </reference>
        </references>
      </pivotArea>
    </format>
    <format dxfId="8604">
      <pivotArea dataOnly="0" labelOnly="1" offset="A256" fieldPosition="0">
        <references count="1">
          <reference field="0" count="1" defaultSubtotal="1">
            <x v="86"/>
          </reference>
        </references>
      </pivotArea>
    </format>
    <format dxfId="8603">
      <pivotArea dataOnly="0" labelOnly="1" fieldPosition="0">
        <references count="1">
          <reference field="0" count="1">
            <x v="87"/>
          </reference>
        </references>
      </pivotArea>
    </format>
    <format dxfId="8602">
      <pivotArea dataOnly="0" labelOnly="1" offset="A256" fieldPosition="0">
        <references count="1">
          <reference field="0" count="1" defaultSubtotal="1">
            <x v="87"/>
          </reference>
        </references>
      </pivotArea>
    </format>
    <format dxfId="8601">
      <pivotArea dataOnly="0" labelOnly="1" fieldPosition="0">
        <references count="1">
          <reference field="0" count="1">
            <x v="88"/>
          </reference>
        </references>
      </pivotArea>
    </format>
    <format dxfId="8600">
      <pivotArea dataOnly="0" labelOnly="1" offset="A256" fieldPosition="0">
        <references count="1">
          <reference field="0" count="1" defaultSubtotal="1">
            <x v="88"/>
          </reference>
        </references>
      </pivotArea>
    </format>
    <format dxfId="8599">
      <pivotArea dataOnly="0" labelOnly="1" fieldPosition="0">
        <references count="1">
          <reference field="0" count="1">
            <x v="89"/>
          </reference>
        </references>
      </pivotArea>
    </format>
    <format dxfId="8598">
      <pivotArea dataOnly="0" labelOnly="1" offset="A256" fieldPosition="0">
        <references count="1">
          <reference field="0" count="1" defaultSubtotal="1">
            <x v="89"/>
          </reference>
        </references>
      </pivotArea>
    </format>
    <format dxfId="8597">
      <pivotArea dataOnly="0" labelOnly="1" fieldPosition="0">
        <references count="1">
          <reference field="0" count="1">
            <x v="90"/>
          </reference>
        </references>
      </pivotArea>
    </format>
    <format dxfId="8596">
      <pivotArea dataOnly="0" labelOnly="1" offset="A256" fieldPosition="0">
        <references count="1">
          <reference field="0" count="1" defaultSubtotal="1">
            <x v="90"/>
          </reference>
        </references>
      </pivotArea>
    </format>
    <format dxfId="8595">
      <pivotArea dataOnly="0" labelOnly="1" fieldPosition="0">
        <references count="1">
          <reference field="0" count="1">
            <x v="91"/>
          </reference>
        </references>
      </pivotArea>
    </format>
    <format dxfId="8594">
      <pivotArea dataOnly="0" labelOnly="1" offset="A256" fieldPosition="0">
        <references count="1">
          <reference field="0" count="1" defaultSubtotal="1">
            <x v="91"/>
          </reference>
        </references>
      </pivotArea>
    </format>
    <format dxfId="8593">
      <pivotArea dataOnly="0" labelOnly="1" fieldPosition="0">
        <references count="1">
          <reference field="0" count="1">
            <x v="92"/>
          </reference>
        </references>
      </pivotArea>
    </format>
    <format dxfId="8592">
      <pivotArea dataOnly="0" labelOnly="1" offset="A256" fieldPosition="0">
        <references count="1">
          <reference field="0" count="1" defaultSubtotal="1">
            <x v="92"/>
          </reference>
        </references>
      </pivotArea>
    </format>
    <format dxfId="8591">
      <pivotArea dataOnly="0" labelOnly="1" fieldPosition="0">
        <references count="1">
          <reference field="0" count="1">
            <x v="93"/>
          </reference>
        </references>
      </pivotArea>
    </format>
    <format dxfId="8590">
      <pivotArea dataOnly="0" labelOnly="1" offset="A256" fieldPosition="0">
        <references count="1">
          <reference field="0" count="1" defaultSubtotal="1">
            <x v="93"/>
          </reference>
        </references>
      </pivotArea>
    </format>
    <format dxfId="8589">
      <pivotArea dataOnly="0" labelOnly="1" fieldPosition="0">
        <references count="1">
          <reference field="0" count="1">
            <x v="94"/>
          </reference>
        </references>
      </pivotArea>
    </format>
    <format dxfId="8588">
      <pivotArea dataOnly="0" labelOnly="1" offset="A256" fieldPosition="0">
        <references count="1">
          <reference field="0" count="1" defaultSubtotal="1">
            <x v="94"/>
          </reference>
        </references>
      </pivotArea>
    </format>
    <format dxfId="8587">
      <pivotArea dataOnly="0" labelOnly="1" fieldPosition="0">
        <references count="1">
          <reference field="0" count="1">
            <x v="95"/>
          </reference>
        </references>
      </pivotArea>
    </format>
    <format dxfId="8586">
      <pivotArea dataOnly="0" labelOnly="1" offset="A256" fieldPosition="0">
        <references count="1">
          <reference field="0" count="1" defaultSubtotal="1">
            <x v="95"/>
          </reference>
        </references>
      </pivotArea>
    </format>
    <format dxfId="8585">
      <pivotArea dataOnly="0" labelOnly="1" fieldPosition="0">
        <references count="1">
          <reference field="0" count="1">
            <x v="96"/>
          </reference>
        </references>
      </pivotArea>
    </format>
    <format dxfId="8584">
      <pivotArea dataOnly="0" labelOnly="1" offset="A256" fieldPosition="0">
        <references count="1">
          <reference field="0" count="1" defaultSubtotal="1">
            <x v="96"/>
          </reference>
        </references>
      </pivotArea>
    </format>
    <format dxfId="8583">
      <pivotArea dataOnly="0" labelOnly="1" fieldPosition="0">
        <references count="1">
          <reference field="0" count="1">
            <x v="97"/>
          </reference>
        </references>
      </pivotArea>
    </format>
    <format dxfId="8582">
      <pivotArea dataOnly="0" labelOnly="1" offset="A256" fieldPosition="0">
        <references count="1">
          <reference field="0" count="1" defaultSubtotal="1">
            <x v="97"/>
          </reference>
        </references>
      </pivotArea>
    </format>
    <format dxfId="8581">
      <pivotArea dataOnly="0" labelOnly="1" fieldPosition="0">
        <references count="1">
          <reference field="0" count="1">
            <x v="98"/>
          </reference>
        </references>
      </pivotArea>
    </format>
    <format dxfId="8580">
      <pivotArea dataOnly="0" labelOnly="1" offset="A256" fieldPosition="0">
        <references count="1">
          <reference field="0" count="1" defaultSubtotal="1">
            <x v="98"/>
          </reference>
        </references>
      </pivotArea>
    </format>
    <format dxfId="8579">
      <pivotArea dataOnly="0" labelOnly="1" fieldPosition="0">
        <references count="1">
          <reference field="0" count="1">
            <x v="99"/>
          </reference>
        </references>
      </pivotArea>
    </format>
    <format dxfId="8578">
      <pivotArea dataOnly="0" labelOnly="1" offset="A256" fieldPosition="0">
        <references count="1">
          <reference field="0" count="1" defaultSubtotal="1">
            <x v="99"/>
          </reference>
        </references>
      </pivotArea>
    </format>
    <format dxfId="8577">
      <pivotArea dataOnly="0" labelOnly="1" fieldPosition="0">
        <references count="1">
          <reference field="0" count="1">
            <x v="100"/>
          </reference>
        </references>
      </pivotArea>
    </format>
    <format dxfId="8576">
      <pivotArea dataOnly="0" labelOnly="1" offset="A256" fieldPosition="0">
        <references count="1">
          <reference field="0" count="1" defaultSubtotal="1">
            <x v="100"/>
          </reference>
        </references>
      </pivotArea>
    </format>
    <format dxfId="8575">
      <pivotArea dataOnly="0" labelOnly="1" fieldPosition="0">
        <references count="1">
          <reference field="0" count="1">
            <x v="101"/>
          </reference>
        </references>
      </pivotArea>
    </format>
    <format dxfId="8574">
      <pivotArea dataOnly="0" labelOnly="1" offset="A256" fieldPosition="0">
        <references count="1">
          <reference field="0" count="1" defaultSubtotal="1">
            <x v="101"/>
          </reference>
        </references>
      </pivotArea>
    </format>
    <format dxfId="8573">
      <pivotArea dataOnly="0" labelOnly="1" fieldPosition="0">
        <references count="1">
          <reference field="0" count="1">
            <x v="102"/>
          </reference>
        </references>
      </pivotArea>
    </format>
    <format dxfId="8572">
      <pivotArea dataOnly="0" labelOnly="1" offset="A256" fieldPosition="0">
        <references count="1">
          <reference field="0" count="1" defaultSubtotal="1">
            <x v="102"/>
          </reference>
        </references>
      </pivotArea>
    </format>
    <format dxfId="8571">
      <pivotArea dataOnly="0" labelOnly="1" fieldPosition="0">
        <references count="1">
          <reference field="0" count="1">
            <x v="103"/>
          </reference>
        </references>
      </pivotArea>
    </format>
    <format dxfId="8570">
      <pivotArea dataOnly="0" labelOnly="1" offset="A256" fieldPosition="0">
        <references count="1">
          <reference field="0" count="1" defaultSubtotal="1">
            <x v="103"/>
          </reference>
        </references>
      </pivotArea>
    </format>
    <format dxfId="8569">
      <pivotArea dataOnly="0" labelOnly="1" fieldPosition="0">
        <references count="1">
          <reference field="0" count="1">
            <x v="104"/>
          </reference>
        </references>
      </pivotArea>
    </format>
    <format dxfId="8568">
      <pivotArea dataOnly="0" labelOnly="1" offset="A256" fieldPosition="0">
        <references count="1">
          <reference field="0" count="1" defaultSubtotal="1">
            <x v="104"/>
          </reference>
        </references>
      </pivotArea>
    </format>
    <format dxfId="8567">
      <pivotArea dataOnly="0" labelOnly="1" fieldPosition="0">
        <references count="1">
          <reference field="0" count="1">
            <x v="105"/>
          </reference>
        </references>
      </pivotArea>
    </format>
    <format dxfId="8566">
      <pivotArea dataOnly="0" labelOnly="1" offset="A256" fieldPosition="0">
        <references count="1">
          <reference field="0" count="1" defaultSubtotal="1">
            <x v="105"/>
          </reference>
        </references>
      </pivotArea>
    </format>
    <format dxfId="8565">
      <pivotArea dataOnly="0" labelOnly="1" fieldPosition="0">
        <references count="1">
          <reference field="0" count="1">
            <x v="106"/>
          </reference>
        </references>
      </pivotArea>
    </format>
    <format dxfId="8564">
      <pivotArea dataOnly="0" labelOnly="1" offset="A256" fieldPosition="0">
        <references count="1">
          <reference field="0" count="1" defaultSubtotal="1">
            <x v="106"/>
          </reference>
        </references>
      </pivotArea>
    </format>
    <format dxfId="8563">
      <pivotArea dataOnly="0" labelOnly="1" fieldPosition="0">
        <references count="1">
          <reference field="0" count="1">
            <x v="107"/>
          </reference>
        </references>
      </pivotArea>
    </format>
    <format dxfId="8562">
      <pivotArea dataOnly="0" labelOnly="1" offset="A256" fieldPosition="0">
        <references count="1">
          <reference field="0" count="1" defaultSubtotal="1">
            <x v="107"/>
          </reference>
        </references>
      </pivotArea>
    </format>
    <format dxfId="8561">
      <pivotArea dataOnly="0" labelOnly="1" fieldPosition="0">
        <references count="1">
          <reference field="0" count="1">
            <x v="108"/>
          </reference>
        </references>
      </pivotArea>
    </format>
    <format dxfId="8560">
      <pivotArea dataOnly="0" labelOnly="1" offset="A256" fieldPosition="0">
        <references count="1">
          <reference field="0" count="1" defaultSubtotal="1">
            <x v="108"/>
          </reference>
        </references>
      </pivotArea>
    </format>
    <format dxfId="8559">
      <pivotArea dataOnly="0" labelOnly="1" fieldPosition="0">
        <references count="1">
          <reference field="0" count="1">
            <x v="109"/>
          </reference>
        </references>
      </pivotArea>
    </format>
    <format dxfId="8558">
      <pivotArea dataOnly="0" labelOnly="1" offset="A256" fieldPosition="0">
        <references count="1">
          <reference field="0" count="1" defaultSubtotal="1">
            <x v="109"/>
          </reference>
        </references>
      </pivotArea>
    </format>
    <format dxfId="8557">
      <pivotArea dataOnly="0" labelOnly="1" fieldPosition="0">
        <references count="1">
          <reference field="0" count="1">
            <x v="110"/>
          </reference>
        </references>
      </pivotArea>
    </format>
    <format dxfId="8556">
      <pivotArea dataOnly="0" labelOnly="1" offset="A256" fieldPosition="0">
        <references count="1">
          <reference field="0" count="1" defaultSubtotal="1">
            <x v="110"/>
          </reference>
        </references>
      </pivotArea>
    </format>
    <format dxfId="8555">
      <pivotArea dataOnly="0" labelOnly="1" fieldPosition="0">
        <references count="1">
          <reference field="0" count="1">
            <x v="111"/>
          </reference>
        </references>
      </pivotArea>
    </format>
    <format dxfId="8554">
      <pivotArea dataOnly="0" labelOnly="1" offset="A256" fieldPosition="0">
        <references count="1">
          <reference field="0" count="1" defaultSubtotal="1">
            <x v="111"/>
          </reference>
        </references>
      </pivotArea>
    </format>
    <format dxfId="8553">
      <pivotArea dataOnly="0" labelOnly="1" fieldPosition="0">
        <references count="1">
          <reference field="0" count="1">
            <x v="112"/>
          </reference>
        </references>
      </pivotArea>
    </format>
    <format dxfId="8552">
      <pivotArea dataOnly="0" labelOnly="1" offset="A256" fieldPosition="0">
        <references count="1">
          <reference field="0" count="1" defaultSubtotal="1">
            <x v="112"/>
          </reference>
        </references>
      </pivotArea>
    </format>
    <format dxfId="8551">
      <pivotArea dataOnly="0" labelOnly="1" fieldPosition="0">
        <references count="1">
          <reference field="0" count="1">
            <x v="113"/>
          </reference>
        </references>
      </pivotArea>
    </format>
    <format dxfId="8550">
      <pivotArea dataOnly="0" labelOnly="1" offset="A256" fieldPosition="0">
        <references count="1">
          <reference field="0" count="1" defaultSubtotal="1">
            <x v="113"/>
          </reference>
        </references>
      </pivotArea>
    </format>
    <format dxfId="8549">
      <pivotArea dataOnly="0" labelOnly="1" fieldPosition="0">
        <references count="1">
          <reference field="0" count="1">
            <x v="114"/>
          </reference>
        </references>
      </pivotArea>
    </format>
    <format dxfId="8548">
      <pivotArea dataOnly="0" labelOnly="1" offset="A256" fieldPosition="0">
        <references count="1">
          <reference field="0" count="1" defaultSubtotal="1">
            <x v="114"/>
          </reference>
        </references>
      </pivotArea>
    </format>
    <format dxfId="8547">
      <pivotArea dataOnly="0" labelOnly="1" fieldPosition="0">
        <references count="1">
          <reference field="0" count="1">
            <x v="115"/>
          </reference>
        </references>
      </pivotArea>
    </format>
    <format dxfId="8546">
      <pivotArea dataOnly="0" labelOnly="1" offset="A256" fieldPosition="0">
        <references count="1">
          <reference field="0" count="1" defaultSubtotal="1">
            <x v="115"/>
          </reference>
        </references>
      </pivotArea>
    </format>
    <format dxfId="8545">
      <pivotArea dataOnly="0" labelOnly="1" fieldPosition="0">
        <references count="1">
          <reference field="0" count="1">
            <x v="116"/>
          </reference>
        </references>
      </pivotArea>
    </format>
    <format dxfId="8544">
      <pivotArea dataOnly="0" labelOnly="1" offset="A256" fieldPosition="0">
        <references count="1">
          <reference field="0" count="1" defaultSubtotal="1">
            <x v="116"/>
          </reference>
        </references>
      </pivotArea>
    </format>
    <format dxfId="8543">
      <pivotArea dataOnly="0" labelOnly="1" fieldPosition="0">
        <references count="1">
          <reference field="0" count="1">
            <x v="117"/>
          </reference>
        </references>
      </pivotArea>
    </format>
    <format dxfId="8542">
      <pivotArea dataOnly="0" labelOnly="1" offset="A256" fieldPosition="0">
        <references count="1">
          <reference field="0" count="1" defaultSubtotal="1">
            <x v="117"/>
          </reference>
        </references>
      </pivotArea>
    </format>
    <format dxfId="8541">
      <pivotArea dataOnly="0" labelOnly="1" fieldPosition="0">
        <references count="1">
          <reference field="0" count="1">
            <x v="118"/>
          </reference>
        </references>
      </pivotArea>
    </format>
    <format dxfId="8540">
      <pivotArea dataOnly="0" labelOnly="1" offset="A256" fieldPosition="0">
        <references count="1">
          <reference field="0" count="1" defaultSubtotal="1">
            <x v="118"/>
          </reference>
        </references>
      </pivotArea>
    </format>
    <format dxfId="8539">
      <pivotArea dataOnly="0" labelOnly="1" fieldPosition="0">
        <references count="1">
          <reference field="0" count="1">
            <x v="119"/>
          </reference>
        </references>
      </pivotArea>
    </format>
    <format dxfId="8538">
      <pivotArea dataOnly="0" labelOnly="1" offset="A256" fieldPosition="0">
        <references count="1">
          <reference field="0" count="1" defaultSubtotal="1">
            <x v="119"/>
          </reference>
        </references>
      </pivotArea>
    </format>
    <format dxfId="8537">
      <pivotArea dataOnly="0" labelOnly="1" fieldPosition="0">
        <references count="1">
          <reference field="0" count="1">
            <x v="120"/>
          </reference>
        </references>
      </pivotArea>
    </format>
    <format dxfId="8536">
      <pivotArea dataOnly="0" labelOnly="1" offset="A256" fieldPosition="0">
        <references count="1">
          <reference field="0" count="1" defaultSubtotal="1">
            <x v="120"/>
          </reference>
        </references>
      </pivotArea>
    </format>
    <format dxfId="8535">
      <pivotArea dataOnly="0" labelOnly="1" fieldPosition="0">
        <references count="1">
          <reference field="0" count="1">
            <x v="121"/>
          </reference>
        </references>
      </pivotArea>
    </format>
    <format dxfId="8534">
      <pivotArea dataOnly="0" labelOnly="1" offset="A256" fieldPosition="0">
        <references count="1">
          <reference field="0" count="1" defaultSubtotal="1">
            <x v="121"/>
          </reference>
        </references>
      </pivotArea>
    </format>
    <format dxfId="8533">
      <pivotArea dataOnly="0" labelOnly="1" fieldPosition="0">
        <references count="1">
          <reference field="0" count="1">
            <x v="122"/>
          </reference>
        </references>
      </pivotArea>
    </format>
    <format dxfId="8532">
      <pivotArea dataOnly="0" labelOnly="1" offset="A256" fieldPosition="0">
        <references count="1">
          <reference field="0" count="1" defaultSubtotal="1">
            <x v="122"/>
          </reference>
        </references>
      </pivotArea>
    </format>
    <format dxfId="8531">
      <pivotArea dataOnly="0" labelOnly="1" fieldPosition="0">
        <references count="1">
          <reference field="0" count="1">
            <x v="123"/>
          </reference>
        </references>
      </pivotArea>
    </format>
    <format dxfId="8530">
      <pivotArea dataOnly="0" labelOnly="1" offset="A256" fieldPosition="0">
        <references count="1">
          <reference field="0" count="1" defaultSubtotal="1">
            <x v="123"/>
          </reference>
        </references>
      </pivotArea>
    </format>
    <format dxfId="8529">
      <pivotArea dataOnly="0" labelOnly="1" fieldPosition="0">
        <references count="1">
          <reference field="0" count="1">
            <x v="124"/>
          </reference>
        </references>
      </pivotArea>
    </format>
    <format dxfId="8528">
      <pivotArea dataOnly="0" labelOnly="1" offset="A256" fieldPosition="0">
        <references count="1">
          <reference field="0" count="1" defaultSubtotal="1">
            <x v="124"/>
          </reference>
        </references>
      </pivotArea>
    </format>
    <format dxfId="8527">
      <pivotArea dataOnly="0" labelOnly="1" fieldPosition="0">
        <references count="1">
          <reference field="0" count="1">
            <x v="125"/>
          </reference>
        </references>
      </pivotArea>
    </format>
    <format dxfId="8526">
      <pivotArea dataOnly="0" labelOnly="1" offset="A256" fieldPosition="0">
        <references count="1">
          <reference field="0" count="1" defaultSubtotal="1">
            <x v="125"/>
          </reference>
        </references>
      </pivotArea>
    </format>
    <format dxfId="8525">
      <pivotArea dataOnly="0" labelOnly="1" fieldPosition="0">
        <references count="1">
          <reference field="0" count="1">
            <x v="126"/>
          </reference>
        </references>
      </pivotArea>
    </format>
    <format dxfId="8524">
      <pivotArea dataOnly="0" labelOnly="1" offset="A256" fieldPosition="0">
        <references count="1">
          <reference field="0" count="1" defaultSubtotal="1">
            <x v="126"/>
          </reference>
        </references>
      </pivotArea>
    </format>
    <format dxfId="8523">
      <pivotArea dataOnly="0" labelOnly="1" fieldPosition="0">
        <references count="1">
          <reference field="0" count="1">
            <x v="127"/>
          </reference>
        </references>
      </pivotArea>
    </format>
    <format dxfId="8522">
      <pivotArea dataOnly="0" labelOnly="1" offset="A256" fieldPosition="0">
        <references count="1">
          <reference field="0" count="1" defaultSubtotal="1">
            <x v="127"/>
          </reference>
        </references>
      </pivotArea>
    </format>
    <format dxfId="8521">
      <pivotArea dataOnly="0" labelOnly="1" fieldPosition="0">
        <references count="1">
          <reference field="0" count="1">
            <x v="128"/>
          </reference>
        </references>
      </pivotArea>
    </format>
    <format dxfId="8520">
      <pivotArea dataOnly="0" labelOnly="1" offset="A256" fieldPosition="0">
        <references count="1">
          <reference field="0" count="1" defaultSubtotal="1">
            <x v="128"/>
          </reference>
        </references>
      </pivotArea>
    </format>
    <format dxfId="8519">
      <pivotArea dataOnly="0" labelOnly="1" fieldPosition="0">
        <references count="1">
          <reference field="0" count="1">
            <x v="129"/>
          </reference>
        </references>
      </pivotArea>
    </format>
    <format dxfId="8518">
      <pivotArea dataOnly="0" labelOnly="1" offset="A256" fieldPosition="0">
        <references count="1">
          <reference field="0" count="1" defaultSubtotal="1">
            <x v="129"/>
          </reference>
        </references>
      </pivotArea>
    </format>
    <format dxfId="8517">
      <pivotArea dataOnly="0" labelOnly="1" fieldPosition="0">
        <references count="1">
          <reference field="0" count="1">
            <x v="130"/>
          </reference>
        </references>
      </pivotArea>
    </format>
    <format dxfId="8516">
      <pivotArea dataOnly="0" labelOnly="1" offset="A256" fieldPosition="0">
        <references count="1">
          <reference field="0" count="1" defaultSubtotal="1">
            <x v="130"/>
          </reference>
        </references>
      </pivotArea>
    </format>
    <format dxfId="8515">
      <pivotArea dataOnly="0" labelOnly="1" fieldPosition="0">
        <references count="1">
          <reference field="0" count="1">
            <x v="131"/>
          </reference>
        </references>
      </pivotArea>
    </format>
    <format dxfId="8514">
      <pivotArea dataOnly="0" labelOnly="1" offset="A256" fieldPosition="0">
        <references count="1">
          <reference field="0" count="1" defaultSubtotal="1">
            <x v="131"/>
          </reference>
        </references>
      </pivotArea>
    </format>
    <format dxfId="8513">
      <pivotArea dataOnly="0" labelOnly="1" fieldPosition="0">
        <references count="1">
          <reference field="0" count="1">
            <x v="132"/>
          </reference>
        </references>
      </pivotArea>
    </format>
    <format dxfId="8512">
      <pivotArea dataOnly="0" labelOnly="1" offset="A256" fieldPosition="0">
        <references count="1">
          <reference field="0" count="1" defaultSubtotal="1">
            <x v="132"/>
          </reference>
        </references>
      </pivotArea>
    </format>
    <format dxfId="8511">
      <pivotArea dataOnly="0" labelOnly="1" fieldPosition="0">
        <references count="1">
          <reference field="0" count="1">
            <x v="133"/>
          </reference>
        </references>
      </pivotArea>
    </format>
    <format dxfId="8510">
      <pivotArea dataOnly="0" labelOnly="1" offset="A256" fieldPosition="0">
        <references count="1">
          <reference field="0" count="1" defaultSubtotal="1">
            <x v="133"/>
          </reference>
        </references>
      </pivotArea>
    </format>
    <format dxfId="8509">
      <pivotArea dataOnly="0" labelOnly="1" fieldPosition="0">
        <references count="1">
          <reference field="0" count="1">
            <x v="134"/>
          </reference>
        </references>
      </pivotArea>
    </format>
    <format dxfId="8508">
      <pivotArea dataOnly="0" labelOnly="1" offset="A256" fieldPosition="0">
        <references count="1">
          <reference field="0" count="1" defaultSubtotal="1">
            <x v="134"/>
          </reference>
        </references>
      </pivotArea>
    </format>
    <format dxfId="8507">
      <pivotArea dataOnly="0" labelOnly="1" fieldPosition="0">
        <references count="1">
          <reference field="0" count="1">
            <x v="135"/>
          </reference>
        </references>
      </pivotArea>
    </format>
    <format dxfId="8506">
      <pivotArea dataOnly="0" labelOnly="1" offset="A256" fieldPosition="0">
        <references count="1">
          <reference field="0" count="1" defaultSubtotal="1">
            <x v="135"/>
          </reference>
        </references>
      </pivotArea>
    </format>
    <format dxfId="8505">
      <pivotArea dataOnly="0" labelOnly="1" fieldPosition="0">
        <references count="1">
          <reference field="0" count="1">
            <x v="136"/>
          </reference>
        </references>
      </pivotArea>
    </format>
    <format dxfId="8504">
      <pivotArea dataOnly="0" labelOnly="1" offset="A256" fieldPosition="0">
        <references count="1">
          <reference field="0" count="1" defaultSubtotal="1">
            <x v="136"/>
          </reference>
        </references>
      </pivotArea>
    </format>
    <format dxfId="8503">
      <pivotArea dataOnly="0" labelOnly="1" fieldPosition="0">
        <references count="1">
          <reference field="0" count="1">
            <x v="137"/>
          </reference>
        </references>
      </pivotArea>
    </format>
    <format dxfId="8502">
      <pivotArea dataOnly="0" labelOnly="1" offset="A256" fieldPosition="0">
        <references count="1">
          <reference field="0" count="1" defaultSubtotal="1">
            <x v="137"/>
          </reference>
        </references>
      </pivotArea>
    </format>
    <format dxfId="8501">
      <pivotArea dataOnly="0" labelOnly="1" fieldPosition="0">
        <references count="1">
          <reference field="0" count="1">
            <x v="138"/>
          </reference>
        </references>
      </pivotArea>
    </format>
    <format dxfId="8500">
      <pivotArea dataOnly="0" labelOnly="1" offset="A256" fieldPosition="0">
        <references count="1">
          <reference field="0" count="1" defaultSubtotal="1">
            <x v="138"/>
          </reference>
        </references>
      </pivotArea>
    </format>
    <format dxfId="8499">
      <pivotArea dataOnly="0" labelOnly="1" fieldPosition="0">
        <references count="1">
          <reference field="0" count="1">
            <x v="139"/>
          </reference>
        </references>
      </pivotArea>
    </format>
    <format dxfId="8498">
      <pivotArea dataOnly="0" labelOnly="1" offset="A256" fieldPosition="0">
        <references count="1">
          <reference field="0" count="1" defaultSubtotal="1">
            <x v="139"/>
          </reference>
        </references>
      </pivotArea>
    </format>
    <format dxfId="8497">
      <pivotArea dataOnly="0" labelOnly="1" fieldPosition="0">
        <references count="1">
          <reference field="0" count="1">
            <x v="140"/>
          </reference>
        </references>
      </pivotArea>
    </format>
    <format dxfId="8496">
      <pivotArea dataOnly="0" labelOnly="1" offset="A256" fieldPosition="0">
        <references count="1">
          <reference field="0" count="1" defaultSubtotal="1">
            <x v="140"/>
          </reference>
        </references>
      </pivotArea>
    </format>
    <format dxfId="8495">
      <pivotArea dataOnly="0" labelOnly="1" fieldPosition="0">
        <references count="1">
          <reference field="0" count="1">
            <x v="141"/>
          </reference>
        </references>
      </pivotArea>
    </format>
    <format dxfId="8494">
      <pivotArea dataOnly="0" labelOnly="1" offset="A256" fieldPosition="0">
        <references count="1">
          <reference field="0" count="1" defaultSubtotal="1">
            <x v="141"/>
          </reference>
        </references>
      </pivotArea>
    </format>
    <format dxfId="8493">
      <pivotArea dataOnly="0" labelOnly="1" fieldPosition="0">
        <references count="1">
          <reference field="0" count="1">
            <x v="142"/>
          </reference>
        </references>
      </pivotArea>
    </format>
    <format dxfId="8492">
      <pivotArea dataOnly="0" labelOnly="1" offset="A256" fieldPosition="0">
        <references count="1">
          <reference field="0" count="1" defaultSubtotal="1">
            <x v="142"/>
          </reference>
        </references>
      </pivotArea>
    </format>
    <format dxfId="8491">
      <pivotArea dataOnly="0" labelOnly="1" grandRow="1" outline="0" offset="A256" fieldPosition="0"/>
    </format>
    <format dxfId="8490">
      <pivotArea type="all" dataOnly="0" outline="0" fieldPosition="0"/>
    </format>
    <format dxfId="8489">
      <pivotArea outline="0" collapsedLevelsAreSubtotals="1" fieldPosition="0"/>
    </format>
    <format dxfId="8488">
      <pivotArea field="0" type="button" dataOnly="0" labelOnly="1" outline="0" axis="axisRow" fieldPosition="0"/>
    </format>
    <format dxfId="8487">
      <pivotArea field="1" type="button" dataOnly="0" labelOnly="1" outline="0" axis="axisRow" fieldPosition="1"/>
    </format>
    <format dxfId="848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48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48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48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48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48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48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47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47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47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476">
      <pivotArea dataOnly="0" labelOnly="1" fieldPosition="0">
        <references count="1">
          <reference field="0" count="18">
            <x v="125"/>
            <x v="126"/>
            <x v="127"/>
            <x v="128"/>
            <x v="129"/>
            <x v="130"/>
            <x v="131"/>
            <x v="132"/>
            <x v="133"/>
            <x v="134"/>
            <x v="135"/>
            <x v="136"/>
            <x v="137"/>
            <x v="138"/>
            <x v="139"/>
            <x v="140"/>
            <x v="141"/>
            <x v="142"/>
          </reference>
        </references>
      </pivotArea>
    </format>
    <format dxfId="847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474">
      <pivotArea dataOnly="0" labelOnly="1" grandRow="1" outline="0" fieldPosition="0"/>
    </format>
    <format dxfId="8473">
      <pivotArea dataOnly="0" labelOnly="1" fieldPosition="0">
        <references count="2">
          <reference field="0" count="1" selected="0">
            <x v="0"/>
          </reference>
          <reference field="1" count="2">
            <x v="0"/>
            <x v="1"/>
          </reference>
        </references>
      </pivotArea>
    </format>
    <format dxfId="8472">
      <pivotArea dataOnly="0" labelOnly="1" fieldPosition="0">
        <references count="2">
          <reference field="0" count="1" selected="0">
            <x v="1"/>
          </reference>
          <reference field="1" count="10">
            <x v="2"/>
            <x v="3"/>
            <x v="4"/>
            <x v="5"/>
            <x v="6"/>
            <x v="7"/>
            <x v="10"/>
            <x v="11"/>
            <x v="430"/>
            <x v="431"/>
          </reference>
        </references>
      </pivotArea>
    </format>
    <format dxfId="8471">
      <pivotArea dataOnly="0" labelOnly="1" fieldPosition="0">
        <references count="2">
          <reference field="0" count="1" selected="0">
            <x v="2"/>
          </reference>
          <reference field="1" count="6">
            <x v="12"/>
            <x v="13"/>
            <x v="14"/>
            <x v="15"/>
            <x v="16"/>
            <x v="17"/>
          </reference>
        </references>
      </pivotArea>
    </format>
    <format dxfId="847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469">
      <pivotArea dataOnly="0" labelOnly="1" fieldPosition="0">
        <references count="2">
          <reference field="0" count="1" selected="0">
            <x v="4"/>
          </reference>
          <reference field="1" count="6">
            <x v="33"/>
            <x v="34"/>
            <x v="35"/>
            <x v="36"/>
            <x v="37"/>
            <x v="38"/>
          </reference>
        </references>
      </pivotArea>
    </format>
    <format dxfId="8468">
      <pivotArea dataOnly="0" labelOnly="1" fieldPosition="0">
        <references count="2">
          <reference field="0" count="1" selected="0">
            <x v="5"/>
          </reference>
          <reference field="1" count="8">
            <x v="39"/>
            <x v="40"/>
            <x v="41"/>
            <x v="42"/>
            <x v="43"/>
            <x v="44"/>
            <x v="45"/>
            <x v="46"/>
          </reference>
        </references>
      </pivotArea>
    </format>
    <format dxfId="8467">
      <pivotArea dataOnly="0" labelOnly="1" fieldPosition="0">
        <references count="2">
          <reference field="0" count="1" selected="0">
            <x v="6"/>
          </reference>
          <reference field="1" count="5">
            <x v="47"/>
            <x v="48"/>
            <x v="49"/>
            <x v="50"/>
            <x v="51"/>
          </reference>
        </references>
      </pivotArea>
    </format>
    <format dxfId="8466">
      <pivotArea dataOnly="0" labelOnly="1" fieldPosition="0">
        <references count="2">
          <reference field="0" count="1" selected="0">
            <x v="7"/>
          </reference>
          <reference field="1" count="6">
            <x v="52"/>
            <x v="53"/>
            <x v="54"/>
            <x v="55"/>
            <x v="56"/>
            <x v="57"/>
          </reference>
        </references>
      </pivotArea>
    </format>
    <format dxfId="8465">
      <pivotArea dataOnly="0" labelOnly="1" fieldPosition="0">
        <references count="2">
          <reference field="0" count="1" selected="0">
            <x v="8"/>
          </reference>
          <reference field="1" count="6">
            <x v="58"/>
            <x v="59"/>
            <x v="60"/>
            <x v="61"/>
            <x v="62"/>
            <x v="63"/>
          </reference>
        </references>
      </pivotArea>
    </format>
    <format dxfId="8464">
      <pivotArea dataOnly="0" labelOnly="1" fieldPosition="0">
        <references count="2">
          <reference field="0" count="1" selected="0">
            <x v="9"/>
          </reference>
          <reference field="1" count="5">
            <x v="64"/>
            <x v="65"/>
            <x v="66"/>
            <x v="67"/>
            <x v="68"/>
          </reference>
        </references>
      </pivotArea>
    </format>
    <format dxfId="8463">
      <pivotArea dataOnly="0" labelOnly="1" fieldPosition="0">
        <references count="2">
          <reference field="0" count="1" selected="0">
            <x v="10"/>
          </reference>
          <reference field="1" count="3">
            <x v="69"/>
            <x v="70"/>
            <x v="71"/>
          </reference>
        </references>
      </pivotArea>
    </format>
    <format dxfId="8462">
      <pivotArea dataOnly="0" labelOnly="1" fieldPosition="0">
        <references count="2">
          <reference field="0" count="1" selected="0">
            <x v="11"/>
          </reference>
          <reference field="1" count="6">
            <x v="72"/>
            <x v="73"/>
            <x v="74"/>
            <x v="75"/>
            <x v="76"/>
            <x v="77"/>
          </reference>
        </references>
      </pivotArea>
    </format>
    <format dxfId="8461">
      <pivotArea dataOnly="0" labelOnly="1" fieldPosition="0">
        <references count="2">
          <reference field="0" count="1" selected="0">
            <x v="12"/>
          </reference>
          <reference field="1" count="5">
            <x v="78"/>
            <x v="79"/>
            <x v="80"/>
            <x v="81"/>
            <x v="82"/>
          </reference>
        </references>
      </pivotArea>
    </format>
    <format dxfId="8460">
      <pivotArea dataOnly="0" labelOnly="1" fieldPosition="0">
        <references count="2">
          <reference field="0" count="1" selected="0">
            <x v="13"/>
          </reference>
          <reference field="1" count="4">
            <x v="83"/>
            <x v="84"/>
            <x v="85"/>
            <x v="86"/>
          </reference>
        </references>
      </pivotArea>
    </format>
    <format dxfId="845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458">
      <pivotArea dataOnly="0" labelOnly="1" fieldPosition="0">
        <references count="2">
          <reference field="0" count="1" selected="0">
            <x v="15"/>
          </reference>
          <reference field="1" count="3">
            <x v="104"/>
            <x v="105"/>
            <x v="106"/>
          </reference>
        </references>
      </pivotArea>
    </format>
    <format dxfId="8457">
      <pivotArea dataOnly="0" labelOnly="1" fieldPosition="0">
        <references count="2">
          <reference field="0" count="1" selected="0">
            <x v="16"/>
          </reference>
          <reference field="1" count="11">
            <x v="8"/>
            <x v="9"/>
            <x v="107"/>
            <x v="108"/>
            <x v="109"/>
            <x v="110"/>
            <x v="111"/>
            <x v="112"/>
            <x v="113"/>
            <x v="114"/>
            <x v="115"/>
          </reference>
        </references>
      </pivotArea>
    </format>
    <format dxfId="8456">
      <pivotArea dataOnly="0" labelOnly="1" fieldPosition="0">
        <references count="2">
          <reference field="0" count="1" selected="0">
            <x v="17"/>
          </reference>
          <reference field="1" count="1">
            <x v="116"/>
          </reference>
        </references>
      </pivotArea>
    </format>
    <format dxfId="8455">
      <pivotArea dataOnly="0" labelOnly="1" fieldPosition="0">
        <references count="2">
          <reference field="0" count="1" selected="0">
            <x v="18"/>
          </reference>
          <reference field="1" count="3">
            <x v="117"/>
            <x v="118"/>
            <x v="119"/>
          </reference>
        </references>
      </pivotArea>
    </format>
    <format dxfId="8454">
      <pivotArea dataOnly="0" labelOnly="1" fieldPosition="0">
        <references count="2">
          <reference field="0" count="1" selected="0">
            <x v="19"/>
          </reference>
          <reference field="1" count="8">
            <x v="120"/>
            <x v="121"/>
            <x v="122"/>
            <x v="123"/>
            <x v="124"/>
            <x v="125"/>
            <x v="126"/>
            <x v="127"/>
          </reference>
        </references>
      </pivotArea>
    </format>
    <format dxfId="8453">
      <pivotArea dataOnly="0" labelOnly="1" fieldPosition="0">
        <references count="2">
          <reference field="0" count="1" selected="0">
            <x v="20"/>
          </reference>
          <reference field="1" count="9">
            <x v="128"/>
            <x v="129"/>
            <x v="130"/>
            <x v="131"/>
            <x v="132"/>
            <x v="133"/>
            <x v="134"/>
            <x v="135"/>
            <x v="136"/>
          </reference>
        </references>
      </pivotArea>
    </format>
    <format dxfId="8452">
      <pivotArea dataOnly="0" labelOnly="1" fieldPosition="0">
        <references count="2">
          <reference field="0" count="1" selected="0">
            <x v="21"/>
          </reference>
          <reference field="1" count="4">
            <x v="137"/>
            <x v="138"/>
            <x v="139"/>
            <x v="140"/>
          </reference>
        </references>
      </pivotArea>
    </format>
    <format dxfId="8451">
      <pivotArea dataOnly="0" labelOnly="1" fieldPosition="0">
        <references count="2">
          <reference field="0" count="1" selected="0">
            <x v="22"/>
          </reference>
          <reference field="1" count="3">
            <x v="141"/>
            <x v="142"/>
            <x v="143"/>
          </reference>
        </references>
      </pivotArea>
    </format>
    <format dxfId="8450">
      <pivotArea dataOnly="0" labelOnly="1" fieldPosition="0">
        <references count="2">
          <reference field="0" count="1" selected="0">
            <x v="23"/>
          </reference>
          <reference field="1" count="3">
            <x v="144"/>
            <x v="145"/>
            <x v="146"/>
          </reference>
        </references>
      </pivotArea>
    </format>
    <format dxfId="8449">
      <pivotArea dataOnly="0" labelOnly="1" fieldPosition="0">
        <references count="2">
          <reference field="0" count="1" selected="0">
            <x v="24"/>
          </reference>
          <reference field="1" count="2">
            <x v="147"/>
            <x v="148"/>
          </reference>
        </references>
      </pivotArea>
    </format>
    <format dxfId="8448">
      <pivotArea dataOnly="0" labelOnly="1" fieldPosition="0">
        <references count="2">
          <reference field="0" count="1" selected="0">
            <x v="25"/>
          </reference>
          <reference field="1" count="3">
            <x v="149"/>
            <x v="150"/>
            <x v="151"/>
          </reference>
        </references>
      </pivotArea>
    </format>
    <format dxfId="8447">
      <pivotArea dataOnly="0" labelOnly="1" fieldPosition="0">
        <references count="2">
          <reference field="0" count="1" selected="0">
            <x v="26"/>
          </reference>
          <reference field="1" count="4">
            <x v="152"/>
            <x v="153"/>
            <x v="154"/>
            <x v="155"/>
          </reference>
        </references>
      </pivotArea>
    </format>
    <format dxfId="8446">
      <pivotArea dataOnly="0" labelOnly="1" fieldPosition="0">
        <references count="2">
          <reference field="0" count="1" selected="0">
            <x v="27"/>
          </reference>
          <reference field="1" count="2">
            <x v="156"/>
            <x v="157"/>
          </reference>
        </references>
      </pivotArea>
    </format>
    <format dxfId="8445">
      <pivotArea dataOnly="0" labelOnly="1" fieldPosition="0">
        <references count="2">
          <reference field="0" count="1" selected="0">
            <x v="28"/>
          </reference>
          <reference field="1" count="3">
            <x v="158"/>
            <x v="159"/>
            <x v="160"/>
          </reference>
        </references>
      </pivotArea>
    </format>
    <format dxfId="8444">
      <pivotArea dataOnly="0" labelOnly="1" fieldPosition="0">
        <references count="2">
          <reference field="0" count="1" selected="0">
            <x v="29"/>
          </reference>
          <reference field="1" count="8">
            <x v="161"/>
            <x v="162"/>
            <x v="163"/>
            <x v="164"/>
            <x v="165"/>
            <x v="166"/>
            <x v="167"/>
            <x v="168"/>
          </reference>
        </references>
      </pivotArea>
    </format>
    <format dxfId="8443">
      <pivotArea dataOnly="0" labelOnly="1" fieldPosition="0">
        <references count="2">
          <reference field="0" count="1" selected="0">
            <x v="30"/>
          </reference>
          <reference field="1" count="7">
            <x v="169"/>
            <x v="170"/>
            <x v="171"/>
            <x v="172"/>
            <x v="173"/>
            <x v="174"/>
            <x v="175"/>
          </reference>
        </references>
      </pivotArea>
    </format>
    <format dxfId="8442">
      <pivotArea dataOnly="0" labelOnly="1" fieldPosition="0">
        <references count="2">
          <reference field="0" count="1" selected="0">
            <x v="31"/>
          </reference>
          <reference field="1" count="4">
            <x v="176"/>
            <x v="177"/>
            <x v="178"/>
            <x v="179"/>
          </reference>
        </references>
      </pivotArea>
    </format>
    <format dxfId="8441">
      <pivotArea dataOnly="0" labelOnly="1" fieldPosition="0">
        <references count="2">
          <reference field="0" count="1" selected="0">
            <x v="32"/>
          </reference>
          <reference field="1" count="1">
            <x v="180"/>
          </reference>
        </references>
      </pivotArea>
    </format>
    <format dxfId="8440">
      <pivotArea dataOnly="0" labelOnly="1" fieldPosition="0">
        <references count="2">
          <reference field="0" count="1" selected="0">
            <x v="33"/>
          </reference>
          <reference field="1" count="3">
            <x v="433"/>
            <x v="434"/>
            <x v="435"/>
          </reference>
        </references>
      </pivotArea>
    </format>
    <format dxfId="8439">
      <pivotArea dataOnly="0" labelOnly="1" fieldPosition="0">
        <references count="2">
          <reference field="0" count="1" selected="0">
            <x v="34"/>
          </reference>
          <reference field="1" count="4">
            <x v="181"/>
            <x v="182"/>
            <x v="183"/>
            <x v="184"/>
          </reference>
        </references>
      </pivotArea>
    </format>
    <format dxfId="8438">
      <pivotArea dataOnly="0" labelOnly="1" fieldPosition="0">
        <references count="2">
          <reference field="0" count="1" selected="0">
            <x v="35"/>
          </reference>
          <reference field="1" count="4">
            <x v="185"/>
            <x v="186"/>
            <x v="187"/>
            <x v="188"/>
          </reference>
        </references>
      </pivotArea>
    </format>
    <format dxfId="8437">
      <pivotArea dataOnly="0" labelOnly="1" fieldPosition="0">
        <references count="2">
          <reference field="0" count="1" selected="0">
            <x v="36"/>
          </reference>
          <reference field="1" count="5">
            <x v="189"/>
            <x v="190"/>
            <x v="191"/>
            <x v="192"/>
            <x v="193"/>
          </reference>
        </references>
      </pivotArea>
    </format>
    <format dxfId="8436">
      <pivotArea dataOnly="0" labelOnly="1" fieldPosition="0">
        <references count="2">
          <reference field="0" count="1" selected="0">
            <x v="37"/>
          </reference>
          <reference field="1" count="7">
            <x v="194"/>
            <x v="195"/>
            <x v="196"/>
            <x v="197"/>
            <x v="198"/>
            <x v="199"/>
            <x v="200"/>
          </reference>
        </references>
      </pivotArea>
    </format>
    <format dxfId="8435">
      <pivotArea dataOnly="0" labelOnly="1" fieldPosition="0">
        <references count="2">
          <reference field="0" count="1" selected="0">
            <x v="38"/>
          </reference>
          <reference field="1" count="11">
            <x v="201"/>
            <x v="202"/>
            <x v="203"/>
            <x v="204"/>
            <x v="205"/>
            <x v="206"/>
            <x v="207"/>
            <x v="208"/>
            <x v="209"/>
            <x v="368"/>
            <x v="390"/>
          </reference>
        </references>
      </pivotArea>
    </format>
    <format dxfId="8434">
      <pivotArea dataOnly="0" labelOnly="1" fieldPosition="0">
        <references count="2">
          <reference field="0" count="1" selected="0">
            <x v="39"/>
          </reference>
          <reference field="1" count="7">
            <x v="210"/>
            <x v="211"/>
            <x v="212"/>
            <x v="213"/>
            <x v="214"/>
            <x v="215"/>
            <x v="216"/>
          </reference>
        </references>
      </pivotArea>
    </format>
    <format dxfId="8433">
      <pivotArea dataOnly="0" labelOnly="1" fieldPosition="0">
        <references count="2">
          <reference field="0" count="1" selected="0">
            <x v="40"/>
          </reference>
          <reference field="1" count="7">
            <x v="217"/>
            <x v="218"/>
            <x v="219"/>
            <x v="220"/>
            <x v="221"/>
            <x v="222"/>
            <x v="223"/>
          </reference>
        </references>
      </pivotArea>
    </format>
    <format dxfId="8432">
      <pivotArea dataOnly="0" labelOnly="1" fieldPosition="0">
        <references count="2">
          <reference field="0" count="1" selected="0">
            <x v="41"/>
          </reference>
          <reference field="1" count="8">
            <x v="224"/>
            <x v="225"/>
            <x v="226"/>
            <x v="227"/>
            <x v="228"/>
            <x v="229"/>
            <x v="230"/>
            <x v="231"/>
          </reference>
        </references>
      </pivotArea>
    </format>
    <format dxfId="8431">
      <pivotArea dataOnly="0" labelOnly="1" fieldPosition="0">
        <references count="2">
          <reference field="0" count="1" selected="0">
            <x v="42"/>
          </reference>
          <reference field="1" count="4">
            <x v="232"/>
            <x v="233"/>
            <x v="234"/>
            <x v="235"/>
          </reference>
        </references>
      </pivotArea>
    </format>
    <format dxfId="8430">
      <pivotArea dataOnly="0" labelOnly="1" fieldPosition="0">
        <references count="2">
          <reference field="0" count="1" selected="0">
            <x v="43"/>
          </reference>
          <reference field="1" count="8">
            <x v="236"/>
            <x v="237"/>
            <x v="238"/>
            <x v="239"/>
            <x v="240"/>
            <x v="241"/>
            <x v="242"/>
            <x v="243"/>
          </reference>
        </references>
      </pivotArea>
    </format>
    <format dxfId="8429">
      <pivotArea dataOnly="0" labelOnly="1" fieldPosition="0">
        <references count="2">
          <reference field="0" count="1" selected="0">
            <x v="44"/>
          </reference>
          <reference field="1" count="7">
            <x v="244"/>
            <x v="245"/>
            <x v="246"/>
            <x v="247"/>
            <x v="248"/>
            <x v="249"/>
            <x v="250"/>
          </reference>
        </references>
      </pivotArea>
    </format>
    <format dxfId="8428">
      <pivotArea dataOnly="0" labelOnly="1" fieldPosition="0">
        <references count="2">
          <reference field="0" count="1" selected="0">
            <x v="45"/>
          </reference>
          <reference field="1" count="8">
            <x v="251"/>
            <x v="252"/>
            <x v="253"/>
            <x v="254"/>
            <x v="255"/>
            <x v="256"/>
            <x v="257"/>
            <x v="258"/>
          </reference>
        </references>
      </pivotArea>
    </format>
    <format dxfId="842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426">
      <pivotArea dataOnly="0" labelOnly="1" fieldPosition="0">
        <references count="2">
          <reference field="0" count="1" selected="0">
            <x v="47"/>
          </reference>
          <reference field="1" count="7">
            <x v="273"/>
            <x v="274"/>
            <x v="275"/>
            <x v="276"/>
            <x v="277"/>
            <x v="278"/>
            <x v="279"/>
          </reference>
        </references>
      </pivotArea>
    </format>
    <format dxfId="8425">
      <pivotArea dataOnly="0" labelOnly="1" fieldPosition="0">
        <references count="2">
          <reference field="0" count="1" selected="0">
            <x v="48"/>
          </reference>
          <reference field="1" count="5">
            <x v="280"/>
            <x v="281"/>
            <x v="282"/>
            <x v="283"/>
            <x v="284"/>
          </reference>
        </references>
      </pivotArea>
    </format>
    <format dxfId="8424">
      <pivotArea dataOnly="0" labelOnly="1" fieldPosition="0">
        <references count="2">
          <reference field="0" count="1" selected="0">
            <x v="49"/>
          </reference>
          <reference field="1" count="1">
            <x v="285"/>
          </reference>
        </references>
      </pivotArea>
    </format>
    <format dxfId="8423">
      <pivotArea dataOnly="0" labelOnly="1" fieldPosition="0">
        <references count="2">
          <reference field="0" count="1" selected="0">
            <x v="50"/>
          </reference>
          <reference field="1" count="7">
            <x v="286"/>
            <x v="287"/>
            <x v="288"/>
            <x v="289"/>
            <x v="290"/>
            <x v="291"/>
            <x v="292"/>
          </reference>
        </references>
      </pivotArea>
    </format>
    <format dxfId="8422">
      <pivotArea dataOnly="0" labelOnly="1" fieldPosition="0">
        <references count="2">
          <reference field="0" count="1" selected="0">
            <x v="51"/>
          </reference>
          <reference field="1" count="9">
            <x v="293"/>
            <x v="294"/>
            <x v="295"/>
            <x v="296"/>
            <x v="297"/>
            <x v="298"/>
            <x v="299"/>
            <x v="300"/>
            <x v="301"/>
          </reference>
        </references>
      </pivotArea>
    </format>
    <format dxfId="8421">
      <pivotArea dataOnly="0" labelOnly="1" fieldPosition="0">
        <references count="2">
          <reference field="0" count="1" selected="0">
            <x v="52"/>
          </reference>
          <reference field="1" count="3">
            <x v="302"/>
            <x v="303"/>
            <x v="304"/>
          </reference>
        </references>
      </pivotArea>
    </format>
    <format dxfId="8420">
      <pivotArea dataOnly="0" labelOnly="1" fieldPosition="0">
        <references count="2">
          <reference field="0" count="1" selected="0">
            <x v="53"/>
          </reference>
          <reference field="1" count="7">
            <x v="305"/>
            <x v="306"/>
            <x v="307"/>
            <x v="308"/>
            <x v="309"/>
            <x v="310"/>
            <x v="398"/>
          </reference>
        </references>
      </pivotArea>
    </format>
    <format dxfId="841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418">
      <pivotArea dataOnly="0" labelOnly="1" fieldPosition="0">
        <references count="2">
          <reference field="0" count="1" selected="0">
            <x v="55"/>
          </reference>
          <reference field="1" count="1">
            <x v="326"/>
          </reference>
        </references>
      </pivotArea>
    </format>
    <format dxfId="8417">
      <pivotArea dataOnly="0" labelOnly="1" fieldPosition="0">
        <references count="2">
          <reference field="0" count="1" selected="0">
            <x v="56"/>
          </reference>
          <reference field="1" count="4">
            <x v="327"/>
            <x v="328"/>
            <x v="329"/>
            <x v="330"/>
          </reference>
        </references>
      </pivotArea>
    </format>
    <format dxfId="8416">
      <pivotArea dataOnly="0" labelOnly="1" fieldPosition="0">
        <references count="2">
          <reference field="0" count="1" selected="0">
            <x v="57"/>
          </reference>
          <reference field="1" count="1">
            <x v="331"/>
          </reference>
        </references>
      </pivotArea>
    </format>
    <format dxfId="8415">
      <pivotArea dataOnly="0" labelOnly="1" fieldPosition="0">
        <references count="2">
          <reference field="0" count="1" selected="0">
            <x v="58"/>
          </reference>
          <reference field="1" count="4">
            <x v="332"/>
            <x v="333"/>
            <x v="334"/>
            <x v="335"/>
          </reference>
        </references>
      </pivotArea>
    </format>
    <format dxfId="8414">
      <pivotArea dataOnly="0" labelOnly="1" fieldPosition="0">
        <references count="2">
          <reference field="0" count="1" selected="0">
            <x v="59"/>
          </reference>
          <reference field="1" count="4">
            <x v="336"/>
            <x v="337"/>
            <x v="338"/>
            <x v="339"/>
          </reference>
        </references>
      </pivotArea>
    </format>
    <format dxfId="8413">
      <pivotArea dataOnly="0" labelOnly="1" fieldPosition="0">
        <references count="2">
          <reference field="0" count="1" selected="0">
            <x v="60"/>
          </reference>
          <reference field="1" count="1">
            <x v="340"/>
          </reference>
        </references>
      </pivotArea>
    </format>
    <format dxfId="8412">
      <pivotArea dataOnly="0" labelOnly="1" fieldPosition="0">
        <references count="2">
          <reference field="0" count="1" selected="0">
            <x v="61"/>
          </reference>
          <reference field="1" count="1">
            <x v="342"/>
          </reference>
        </references>
      </pivotArea>
    </format>
    <format dxfId="8411">
      <pivotArea dataOnly="0" labelOnly="1" fieldPosition="0">
        <references count="2">
          <reference field="0" count="1" selected="0">
            <x v="62"/>
          </reference>
          <reference field="1" count="1">
            <x v="341"/>
          </reference>
        </references>
      </pivotArea>
    </format>
    <format dxfId="8410">
      <pivotArea dataOnly="0" labelOnly="1" fieldPosition="0">
        <references count="2">
          <reference field="0" count="1" selected="0">
            <x v="63"/>
          </reference>
          <reference field="1" count="1">
            <x v="343"/>
          </reference>
        </references>
      </pivotArea>
    </format>
    <format dxfId="8409">
      <pivotArea dataOnly="0" labelOnly="1" fieldPosition="0">
        <references count="2">
          <reference field="0" count="1" selected="0">
            <x v="64"/>
          </reference>
          <reference field="1" count="1">
            <x v="344"/>
          </reference>
        </references>
      </pivotArea>
    </format>
    <format dxfId="8408">
      <pivotArea dataOnly="0" labelOnly="1" fieldPosition="0">
        <references count="2">
          <reference field="0" count="1" selected="0">
            <x v="65"/>
          </reference>
          <reference field="1" count="1">
            <x v="345"/>
          </reference>
        </references>
      </pivotArea>
    </format>
    <format dxfId="8407">
      <pivotArea dataOnly="0" labelOnly="1" fieldPosition="0">
        <references count="2">
          <reference field="0" count="1" selected="0">
            <x v="66"/>
          </reference>
          <reference field="1" count="1">
            <x v="346"/>
          </reference>
        </references>
      </pivotArea>
    </format>
    <format dxfId="8406">
      <pivotArea dataOnly="0" labelOnly="1" fieldPosition="0">
        <references count="2">
          <reference field="0" count="1" selected="0">
            <x v="67"/>
          </reference>
          <reference field="1" count="1">
            <x v="427"/>
          </reference>
        </references>
      </pivotArea>
    </format>
    <format dxfId="8405">
      <pivotArea dataOnly="0" labelOnly="1" fieldPosition="0">
        <references count="2">
          <reference field="0" count="1" selected="0">
            <x v="68"/>
          </reference>
          <reference field="1" count="1">
            <x v="428"/>
          </reference>
        </references>
      </pivotArea>
    </format>
    <format dxfId="8404">
      <pivotArea dataOnly="0" labelOnly="1" fieldPosition="0">
        <references count="2">
          <reference field="0" count="1" selected="0">
            <x v="69"/>
          </reference>
          <reference field="1" count="1">
            <x v="347"/>
          </reference>
        </references>
      </pivotArea>
    </format>
    <format dxfId="8403">
      <pivotArea dataOnly="0" labelOnly="1" fieldPosition="0">
        <references count="2">
          <reference field="0" count="1" selected="0">
            <x v="70"/>
          </reference>
          <reference field="1" count="1">
            <x v="348"/>
          </reference>
        </references>
      </pivotArea>
    </format>
    <format dxfId="8402">
      <pivotArea dataOnly="0" labelOnly="1" fieldPosition="0">
        <references count="2">
          <reference field="0" count="1" selected="0">
            <x v="71"/>
          </reference>
          <reference field="1" count="1">
            <x v="349"/>
          </reference>
        </references>
      </pivotArea>
    </format>
    <format dxfId="8401">
      <pivotArea dataOnly="0" labelOnly="1" fieldPosition="0">
        <references count="2">
          <reference field="0" count="1" selected="0">
            <x v="72"/>
          </reference>
          <reference field="1" count="1">
            <x v="350"/>
          </reference>
        </references>
      </pivotArea>
    </format>
    <format dxfId="8400">
      <pivotArea dataOnly="0" labelOnly="1" fieldPosition="0">
        <references count="2">
          <reference field="0" count="1" selected="0">
            <x v="73"/>
          </reference>
          <reference field="1" count="1">
            <x v="351"/>
          </reference>
        </references>
      </pivotArea>
    </format>
    <format dxfId="8399">
      <pivotArea dataOnly="0" labelOnly="1" fieldPosition="0">
        <references count="2">
          <reference field="0" count="1" selected="0">
            <x v="74"/>
          </reference>
          <reference field="1" count="1">
            <x v="352"/>
          </reference>
        </references>
      </pivotArea>
    </format>
    <format dxfId="8398">
      <pivotArea dataOnly="0" labelOnly="1" fieldPosition="0">
        <references count="2">
          <reference field="0" count="1" selected="0">
            <x v="75"/>
          </reference>
          <reference field="1" count="1">
            <x v="353"/>
          </reference>
        </references>
      </pivotArea>
    </format>
    <format dxfId="8397">
      <pivotArea dataOnly="0" labelOnly="1" fieldPosition="0">
        <references count="2">
          <reference field="0" count="1" selected="0">
            <x v="76"/>
          </reference>
          <reference field="1" count="1">
            <x v="354"/>
          </reference>
        </references>
      </pivotArea>
    </format>
    <format dxfId="8396">
      <pivotArea dataOnly="0" labelOnly="1" fieldPosition="0">
        <references count="2">
          <reference field="0" count="1" selected="0">
            <x v="77"/>
          </reference>
          <reference field="1" count="1">
            <x v="355"/>
          </reference>
        </references>
      </pivotArea>
    </format>
    <format dxfId="8395">
      <pivotArea dataOnly="0" labelOnly="1" fieldPosition="0">
        <references count="2">
          <reference field="0" count="1" selected="0">
            <x v="78"/>
          </reference>
          <reference field="1" count="1">
            <x v="356"/>
          </reference>
        </references>
      </pivotArea>
    </format>
    <format dxfId="8394">
      <pivotArea dataOnly="0" labelOnly="1" fieldPosition="0">
        <references count="2">
          <reference field="0" count="1" selected="0">
            <x v="79"/>
          </reference>
          <reference field="1" count="1">
            <x v="357"/>
          </reference>
        </references>
      </pivotArea>
    </format>
    <format dxfId="8393">
      <pivotArea dataOnly="0" labelOnly="1" fieldPosition="0">
        <references count="2">
          <reference field="0" count="1" selected="0">
            <x v="80"/>
          </reference>
          <reference field="1" count="1">
            <x v="358"/>
          </reference>
        </references>
      </pivotArea>
    </format>
    <format dxfId="8392">
      <pivotArea dataOnly="0" labelOnly="1" fieldPosition="0">
        <references count="2">
          <reference field="0" count="1" selected="0">
            <x v="81"/>
          </reference>
          <reference field="1" count="1">
            <x v="359"/>
          </reference>
        </references>
      </pivotArea>
    </format>
    <format dxfId="8391">
      <pivotArea dataOnly="0" labelOnly="1" fieldPosition="0">
        <references count="2">
          <reference field="0" count="1" selected="0">
            <x v="82"/>
          </reference>
          <reference field="1" count="1">
            <x v="360"/>
          </reference>
        </references>
      </pivotArea>
    </format>
    <format dxfId="8390">
      <pivotArea dataOnly="0" labelOnly="1" fieldPosition="0">
        <references count="2">
          <reference field="0" count="1" selected="0">
            <x v="83"/>
          </reference>
          <reference field="1" count="1">
            <x v="361"/>
          </reference>
        </references>
      </pivotArea>
    </format>
    <format dxfId="8389">
      <pivotArea dataOnly="0" labelOnly="1" fieldPosition="0">
        <references count="2">
          <reference field="0" count="1" selected="0">
            <x v="84"/>
          </reference>
          <reference field="1" count="1">
            <x v="362"/>
          </reference>
        </references>
      </pivotArea>
    </format>
    <format dxfId="8388">
      <pivotArea dataOnly="0" labelOnly="1" fieldPosition="0">
        <references count="2">
          <reference field="0" count="1" selected="0">
            <x v="85"/>
          </reference>
          <reference field="1" count="1">
            <x v="363"/>
          </reference>
        </references>
      </pivotArea>
    </format>
    <format dxfId="8387">
      <pivotArea dataOnly="0" labelOnly="1" fieldPosition="0">
        <references count="2">
          <reference field="0" count="1" selected="0">
            <x v="86"/>
          </reference>
          <reference field="1" count="1">
            <x v="364"/>
          </reference>
        </references>
      </pivotArea>
    </format>
    <format dxfId="8386">
      <pivotArea dataOnly="0" labelOnly="1" fieldPosition="0">
        <references count="2">
          <reference field="0" count="1" selected="0">
            <x v="87"/>
          </reference>
          <reference field="1" count="1">
            <x v="365"/>
          </reference>
        </references>
      </pivotArea>
    </format>
    <format dxfId="8385">
      <pivotArea dataOnly="0" labelOnly="1" fieldPosition="0">
        <references count="2">
          <reference field="0" count="1" selected="0">
            <x v="88"/>
          </reference>
          <reference field="1" count="1">
            <x v="366"/>
          </reference>
        </references>
      </pivotArea>
    </format>
    <format dxfId="8384">
      <pivotArea dataOnly="0" labelOnly="1" fieldPosition="0">
        <references count="2">
          <reference field="0" count="1" selected="0">
            <x v="89"/>
          </reference>
          <reference field="1" count="1">
            <x v="367"/>
          </reference>
        </references>
      </pivotArea>
    </format>
    <format dxfId="8383">
      <pivotArea dataOnly="0" labelOnly="1" fieldPosition="0">
        <references count="2">
          <reference field="0" count="1" selected="0">
            <x v="90"/>
          </reference>
          <reference field="1" count="1">
            <x v="369"/>
          </reference>
        </references>
      </pivotArea>
    </format>
    <format dxfId="8382">
      <pivotArea dataOnly="0" labelOnly="1" fieldPosition="0">
        <references count="2">
          <reference field="0" count="1" selected="0">
            <x v="91"/>
          </reference>
          <reference field="1" count="1">
            <x v="370"/>
          </reference>
        </references>
      </pivotArea>
    </format>
    <format dxfId="8381">
      <pivotArea dataOnly="0" labelOnly="1" fieldPosition="0">
        <references count="2">
          <reference field="0" count="1" selected="0">
            <x v="92"/>
          </reference>
          <reference field="1" count="1">
            <x v="371"/>
          </reference>
        </references>
      </pivotArea>
    </format>
    <format dxfId="8380">
      <pivotArea dataOnly="0" labelOnly="1" fieldPosition="0">
        <references count="2">
          <reference field="0" count="1" selected="0">
            <x v="93"/>
          </reference>
          <reference field="1" count="1">
            <x v="372"/>
          </reference>
        </references>
      </pivotArea>
    </format>
    <format dxfId="8379">
      <pivotArea dataOnly="0" labelOnly="1" fieldPosition="0">
        <references count="2">
          <reference field="0" count="1" selected="0">
            <x v="94"/>
          </reference>
          <reference field="1" count="1">
            <x v="373"/>
          </reference>
        </references>
      </pivotArea>
    </format>
    <format dxfId="8378">
      <pivotArea dataOnly="0" labelOnly="1" fieldPosition="0">
        <references count="2">
          <reference field="0" count="1" selected="0">
            <x v="95"/>
          </reference>
          <reference field="1" count="1">
            <x v="374"/>
          </reference>
        </references>
      </pivotArea>
    </format>
    <format dxfId="8377">
      <pivotArea dataOnly="0" labelOnly="1" fieldPosition="0">
        <references count="2">
          <reference field="0" count="1" selected="0">
            <x v="96"/>
          </reference>
          <reference field="1" count="1">
            <x v="375"/>
          </reference>
        </references>
      </pivotArea>
    </format>
    <format dxfId="8376">
      <pivotArea dataOnly="0" labelOnly="1" fieldPosition="0">
        <references count="2">
          <reference field="0" count="1" selected="0">
            <x v="97"/>
          </reference>
          <reference field="1" count="1">
            <x v="376"/>
          </reference>
        </references>
      </pivotArea>
    </format>
    <format dxfId="8375">
      <pivotArea dataOnly="0" labelOnly="1" fieldPosition="0">
        <references count="2">
          <reference field="0" count="1" selected="0">
            <x v="98"/>
          </reference>
          <reference field="1" count="1">
            <x v="377"/>
          </reference>
        </references>
      </pivotArea>
    </format>
    <format dxfId="8374">
      <pivotArea dataOnly="0" labelOnly="1" fieldPosition="0">
        <references count="2">
          <reference field="0" count="1" selected="0">
            <x v="99"/>
          </reference>
          <reference field="1" count="1">
            <x v="378"/>
          </reference>
        </references>
      </pivotArea>
    </format>
    <format dxfId="8373">
      <pivotArea dataOnly="0" labelOnly="1" fieldPosition="0">
        <references count="2">
          <reference field="0" count="1" selected="0">
            <x v="100"/>
          </reference>
          <reference field="1" count="1">
            <x v="379"/>
          </reference>
        </references>
      </pivotArea>
    </format>
    <format dxfId="8372">
      <pivotArea dataOnly="0" labelOnly="1" fieldPosition="0">
        <references count="2">
          <reference field="0" count="1" selected="0">
            <x v="101"/>
          </reference>
          <reference field="1" count="9">
            <x v="380"/>
            <x v="381"/>
            <x v="382"/>
            <x v="383"/>
            <x v="384"/>
            <x v="385"/>
            <x v="386"/>
            <x v="387"/>
            <x v="429"/>
          </reference>
        </references>
      </pivotArea>
    </format>
    <format dxfId="8371">
      <pivotArea dataOnly="0" labelOnly="1" fieldPosition="0">
        <references count="2">
          <reference field="0" count="1" selected="0">
            <x v="102"/>
          </reference>
          <reference field="1" count="1">
            <x v="388"/>
          </reference>
        </references>
      </pivotArea>
    </format>
    <format dxfId="8370">
      <pivotArea dataOnly="0" labelOnly="1" fieldPosition="0">
        <references count="2">
          <reference field="0" count="1" selected="0">
            <x v="103"/>
          </reference>
          <reference field="1" count="1">
            <x v="389"/>
          </reference>
        </references>
      </pivotArea>
    </format>
    <format dxfId="8369">
      <pivotArea dataOnly="0" labelOnly="1" fieldPosition="0">
        <references count="2">
          <reference field="0" count="1" selected="0">
            <x v="104"/>
          </reference>
          <reference field="1" count="1">
            <x v="391"/>
          </reference>
        </references>
      </pivotArea>
    </format>
    <format dxfId="8368">
      <pivotArea dataOnly="0" labelOnly="1" fieldPosition="0">
        <references count="2">
          <reference field="0" count="1" selected="0">
            <x v="105"/>
          </reference>
          <reference field="1" count="1">
            <x v="392"/>
          </reference>
        </references>
      </pivotArea>
    </format>
    <format dxfId="8367">
      <pivotArea dataOnly="0" labelOnly="1" fieldPosition="0">
        <references count="2">
          <reference field="0" count="1" selected="0">
            <x v="106"/>
          </reference>
          <reference field="1" count="1">
            <x v="393"/>
          </reference>
        </references>
      </pivotArea>
    </format>
    <format dxfId="8366">
      <pivotArea dataOnly="0" labelOnly="1" fieldPosition="0">
        <references count="2">
          <reference field="0" count="1" selected="0">
            <x v="107"/>
          </reference>
          <reference field="1" count="1">
            <x v="394"/>
          </reference>
        </references>
      </pivotArea>
    </format>
    <format dxfId="8365">
      <pivotArea dataOnly="0" labelOnly="1" fieldPosition="0">
        <references count="2">
          <reference field="0" count="1" selected="0">
            <x v="108"/>
          </reference>
          <reference field="1" count="2">
            <x v="395"/>
            <x v="436"/>
          </reference>
        </references>
      </pivotArea>
    </format>
    <format dxfId="8364">
      <pivotArea dataOnly="0" labelOnly="1" fieldPosition="0">
        <references count="2">
          <reference field="0" count="1" selected="0">
            <x v="109"/>
          </reference>
          <reference field="1" count="2">
            <x v="396"/>
            <x v="397"/>
          </reference>
        </references>
      </pivotArea>
    </format>
    <format dxfId="8363">
      <pivotArea dataOnly="0" labelOnly="1" fieldPosition="0">
        <references count="2">
          <reference field="0" count="1" selected="0">
            <x v="110"/>
          </reference>
          <reference field="1" count="1">
            <x v="399"/>
          </reference>
        </references>
      </pivotArea>
    </format>
    <format dxfId="8362">
      <pivotArea dataOnly="0" labelOnly="1" fieldPosition="0">
        <references count="2">
          <reference field="0" count="1" selected="0">
            <x v="111"/>
          </reference>
          <reference field="1" count="1">
            <x v="400"/>
          </reference>
        </references>
      </pivotArea>
    </format>
    <format dxfId="8361">
      <pivotArea dataOnly="0" labelOnly="1" fieldPosition="0">
        <references count="2">
          <reference field="0" count="1" selected="0">
            <x v="112"/>
          </reference>
          <reference field="1" count="1">
            <x v="401"/>
          </reference>
        </references>
      </pivotArea>
    </format>
    <format dxfId="8360">
      <pivotArea dataOnly="0" labelOnly="1" fieldPosition="0">
        <references count="2">
          <reference field="0" count="1" selected="0">
            <x v="113"/>
          </reference>
          <reference field="1" count="1">
            <x v="402"/>
          </reference>
        </references>
      </pivotArea>
    </format>
    <format dxfId="8359">
      <pivotArea dataOnly="0" labelOnly="1" fieldPosition="0">
        <references count="2">
          <reference field="0" count="1" selected="0">
            <x v="114"/>
          </reference>
          <reference field="1" count="1">
            <x v="403"/>
          </reference>
        </references>
      </pivotArea>
    </format>
    <format dxfId="8358">
      <pivotArea dataOnly="0" labelOnly="1" fieldPosition="0">
        <references count="2">
          <reference field="0" count="1" selected="0">
            <x v="115"/>
          </reference>
          <reference field="1" count="2">
            <x v="404"/>
            <x v="437"/>
          </reference>
        </references>
      </pivotArea>
    </format>
    <format dxfId="8357">
      <pivotArea dataOnly="0" labelOnly="1" fieldPosition="0">
        <references count="2">
          <reference field="0" count="1" selected="0">
            <x v="116"/>
          </reference>
          <reference field="1" count="1">
            <x v="405"/>
          </reference>
        </references>
      </pivotArea>
    </format>
    <format dxfId="8356">
      <pivotArea dataOnly="0" labelOnly="1" fieldPosition="0">
        <references count="2">
          <reference field="0" count="1" selected="0">
            <x v="117"/>
          </reference>
          <reference field="1" count="1">
            <x v="406"/>
          </reference>
        </references>
      </pivotArea>
    </format>
    <format dxfId="8355">
      <pivotArea dataOnly="0" labelOnly="1" fieldPosition="0">
        <references count="2">
          <reference field="0" count="1" selected="0">
            <x v="118"/>
          </reference>
          <reference field="1" count="1">
            <x v="407"/>
          </reference>
        </references>
      </pivotArea>
    </format>
    <format dxfId="8354">
      <pivotArea dataOnly="0" labelOnly="1" fieldPosition="0">
        <references count="2">
          <reference field="0" count="1" selected="0">
            <x v="119"/>
          </reference>
          <reference field="1" count="1">
            <x v="408"/>
          </reference>
        </references>
      </pivotArea>
    </format>
    <format dxfId="8353">
      <pivotArea dataOnly="0" labelOnly="1" fieldPosition="0">
        <references count="2">
          <reference field="0" count="1" selected="0">
            <x v="120"/>
          </reference>
          <reference field="1" count="1">
            <x v="409"/>
          </reference>
        </references>
      </pivotArea>
    </format>
    <format dxfId="8352">
      <pivotArea dataOnly="0" labelOnly="1" fieldPosition="0">
        <references count="2">
          <reference field="0" count="1" selected="0">
            <x v="121"/>
          </reference>
          <reference field="1" count="1">
            <x v="410"/>
          </reference>
        </references>
      </pivotArea>
    </format>
    <format dxfId="8351">
      <pivotArea dataOnly="0" labelOnly="1" fieldPosition="0">
        <references count="2">
          <reference field="0" count="1" selected="0">
            <x v="122"/>
          </reference>
          <reference field="1" count="1">
            <x v="411"/>
          </reference>
        </references>
      </pivotArea>
    </format>
    <format dxfId="8350">
      <pivotArea dataOnly="0" labelOnly="1" fieldPosition="0">
        <references count="2">
          <reference field="0" count="1" selected="0">
            <x v="123"/>
          </reference>
          <reference field="1" count="1">
            <x v="412"/>
          </reference>
        </references>
      </pivotArea>
    </format>
    <format dxfId="8349">
      <pivotArea dataOnly="0" labelOnly="1" fieldPosition="0">
        <references count="2">
          <reference field="0" count="1" selected="0">
            <x v="124"/>
          </reference>
          <reference field="1" count="1">
            <x v="413"/>
          </reference>
        </references>
      </pivotArea>
    </format>
    <format dxfId="8348">
      <pivotArea dataOnly="0" labelOnly="1" fieldPosition="0">
        <references count="2">
          <reference field="0" count="1" selected="0">
            <x v="125"/>
          </reference>
          <reference field="1" count="3">
            <x v="414"/>
            <x v="438"/>
            <x v="439"/>
          </reference>
        </references>
      </pivotArea>
    </format>
    <format dxfId="8347">
      <pivotArea dataOnly="0" labelOnly="1" fieldPosition="0">
        <references count="2">
          <reference field="0" count="1" selected="0">
            <x v="126"/>
          </reference>
          <reference field="1" count="1">
            <x v="440"/>
          </reference>
        </references>
      </pivotArea>
    </format>
    <format dxfId="8346">
      <pivotArea dataOnly="0" labelOnly="1" fieldPosition="0">
        <references count="2">
          <reference field="0" count="1" selected="0">
            <x v="127"/>
          </reference>
          <reference field="1" count="1">
            <x v="442"/>
          </reference>
        </references>
      </pivotArea>
    </format>
    <format dxfId="8345">
      <pivotArea dataOnly="0" labelOnly="1" fieldPosition="0">
        <references count="2">
          <reference field="0" count="1" selected="0">
            <x v="128"/>
          </reference>
          <reference field="1" count="1">
            <x v="422"/>
          </reference>
        </references>
      </pivotArea>
    </format>
    <format dxfId="8344">
      <pivotArea dataOnly="0" labelOnly="1" fieldPosition="0">
        <references count="2">
          <reference field="0" count="1" selected="0">
            <x v="129"/>
          </reference>
          <reference field="1" count="1">
            <x v="444"/>
          </reference>
        </references>
      </pivotArea>
    </format>
    <format dxfId="8343">
      <pivotArea dataOnly="0" labelOnly="1" fieldPosition="0">
        <references count="2">
          <reference field="0" count="1" selected="0">
            <x v="130"/>
          </reference>
          <reference field="1" count="1">
            <x v="441"/>
          </reference>
        </references>
      </pivotArea>
    </format>
    <format dxfId="8342">
      <pivotArea dataOnly="0" labelOnly="1" fieldPosition="0">
        <references count="2">
          <reference field="0" count="1" selected="0">
            <x v="131"/>
          </reference>
          <reference field="1" count="1">
            <x v="415"/>
          </reference>
        </references>
      </pivotArea>
    </format>
    <format dxfId="8341">
      <pivotArea dataOnly="0" labelOnly="1" fieldPosition="0">
        <references count="2">
          <reference field="0" count="1" selected="0">
            <x v="132"/>
          </reference>
          <reference field="1" count="1">
            <x v="423"/>
          </reference>
        </references>
      </pivotArea>
    </format>
    <format dxfId="8340">
      <pivotArea dataOnly="0" labelOnly="1" fieldPosition="0">
        <references count="2">
          <reference field="0" count="1" selected="0">
            <x v="133"/>
          </reference>
          <reference field="1" count="2">
            <x v="416"/>
            <x v="417"/>
          </reference>
        </references>
      </pivotArea>
    </format>
    <format dxfId="8339">
      <pivotArea dataOnly="0" labelOnly="1" fieldPosition="0">
        <references count="2">
          <reference field="0" count="1" selected="0">
            <x v="134"/>
          </reference>
          <reference field="1" count="1">
            <x v="418"/>
          </reference>
        </references>
      </pivotArea>
    </format>
    <format dxfId="8338">
      <pivotArea dataOnly="0" labelOnly="1" fieldPosition="0">
        <references count="2">
          <reference field="0" count="1" selected="0">
            <x v="135"/>
          </reference>
          <reference field="1" count="1">
            <x v="419"/>
          </reference>
        </references>
      </pivotArea>
    </format>
    <format dxfId="8337">
      <pivotArea dataOnly="0" labelOnly="1" fieldPosition="0">
        <references count="2">
          <reference field="0" count="1" selected="0">
            <x v="136"/>
          </reference>
          <reference field="1" count="1">
            <x v="424"/>
          </reference>
        </references>
      </pivotArea>
    </format>
    <format dxfId="8336">
      <pivotArea dataOnly="0" labelOnly="1" fieldPosition="0">
        <references count="2">
          <reference field="0" count="1" selected="0">
            <x v="137"/>
          </reference>
          <reference field="1" count="1">
            <x v="425"/>
          </reference>
        </references>
      </pivotArea>
    </format>
    <format dxfId="8335">
      <pivotArea dataOnly="0" labelOnly="1" fieldPosition="0">
        <references count="2">
          <reference field="0" count="1" selected="0">
            <x v="138"/>
          </reference>
          <reference field="1" count="1">
            <x v="426"/>
          </reference>
        </references>
      </pivotArea>
    </format>
    <format dxfId="8334">
      <pivotArea dataOnly="0" labelOnly="1" fieldPosition="0">
        <references count="2">
          <reference field="0" count="1" selected="0">
            <x v="139"/>
          </reference>
          <reference field="1" count="1">
            <x v="420"/>
          </reference>
        </references>
      </pivotArea>
    </format>
    <format dxfId="8333">
      <pivotArea dataOnly="0" labelOnly="1" fieldPosition="0">
        <references count="2">
          <reference field="0" count="1" selected="0">
            <x v="140"/>
          </reference>
          <reference field="1" count="1">
            <x v="421"/>
          </reference>
        </references>
      </pivotArea>
    </format>
    <format dxfId="8332">
      <pivotArea dataOnly="0" labelOnly="1" fieldPosition="0">
        <references count="2">
          <reference field="0" count="1" selected="0">
            <x v="141"/>
          </reference>
          <reference field="1" count="1">
            <x v="443"/>
          </reference>
        </references>
      </pivotArea>
    </format>
    <format dxfId="8331">
      <pivotArea dataOnly="0" labelOnly="1" fieldPosition="0">
        <references count="2">
          <reference field="0" count="1" selected="0">
            <x v="142"/>
          </reference>
          <reference field="1" count="1">
            <x v="445"/>
          </reference>
        </references>
      </pivotArea>
    </format>
    <format dxfId="8330">
      <pivotArea dataOnly="0" labelOnly="1" outline="0" fieldPosition="0">
        <references count="1">
          <reference field="4294967294" count="4">
            <x v="0"/>
            <x v="1"/>
            <x v="2"/>
            <x v="3"/>
          </reference>
        </references>
      </pivotArea>
    </format>
    <format dxfId="8329">
      <pivotArea field="0" type="button" dataOnly="0" labelOnly="1" outline="0" axis="axisRow" fieldPosition="0"/>
    </format>
    <format dxfId="8328">
      <pivotArea field="1" type="button" dataOnly="0" labelOnly="1" outline="0" axis="axisRow" fieldPosition="1"/>
    </format>
    <format dxfId="832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32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32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32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32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32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32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32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31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31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317">
      <pivotArea dataOnly="0" labelOnly="1" fieldPosition="0">
        <references count="1">
          <reference field="0" count="18">
            <x v="125"/>
            <x v="126"/>
            <x v="127"/>
            <x v="128"/>
            <x v="129"/>
            <x v="130"/>
            <x v="131"/>
            <x v="132"/>
            <x v="133"/>
            <x v="134"/>
            <x v="135"/>
            <x v="136"/>
            <x v="137"/>
            <x v="138"/>
            <x v="139"/>
            <x v="140"/>
            <x v="141"/>
            <x v="142"/>
          </reference>
        </references>
      </pivotArea>
    </format>
    <format dxfId="831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315">
      <pivotArea dataOnly="0" labelOnly="1" grandRow="1" outline="0" fieldPosition="0"/>
    </format>
    <format dxfId="8314">
      <pivotArea dataOnly="0" labelOnly="1" fieldPosition="0">
        <references count="2">
          <reference field="0" count="1" selected="0">
            <x v="0"/>
          </reference>
          <reference field="1" count="2">
            <x v="0"/>
            <x v="1"/>
          </reference>
        </references>
      </pivotArea>
    </format>
    <format dxfId="8313">
      <pivotArea dataOnly="0" labelOnly="1" fieldPosition="0">
        <references count="2">
          <reference field="0" count="1" selected="0">
            <x v="1"/>
          </reference>
          <reference field="1" count="10">
            <x v="2"/>
            <x v="3"/>
            <x v="4"/>
            <x v="5"/>
            <x v="6"/>
            <x v="7"/>
            <x v="10"/>
            <x v="11"/>
            <x v="430"/>
            <x v="431"/>
          </reference>
        </references>
      </pivotArea>
    </format>
    <format dxfId="8312">
      <pivotArea dataOnly="0" labelOnly="1" fieldPosition="0">
        <references count="2">
          <reference field="0" count="1" selected="0">
            <x v="2"/>
          </reference>
          <reference field="1" count="6">
            <x v="12"/>
            <x v="13"/>
            <x v="14"/>
            <x v="15"/>
            <x v="16"/>
            <x v="17"/>
          </reference>
        </references>
      </pivotArea>
    </format>
    <format dxfId="831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310">
      <pivotArea dataOnly="0" labelOnly="1" fieldPosition="0">
        <references count="2">
          <reference field="0" count="1" selected="0">
            <x v="4"/>
          </reference>
          <reference field="1" count="6">
            <x v="33"/>
            <x v="34"/>
            <x v="35"/>
            <x v="36"/>
            <x v="37"/>
            <x v="38"/>
          </reference>
        </references>
      </pivotArea>
    </format>
    <format dxfId="8309">
      <pivotArea dataOnly="0" labelOnly="1" fieldPosition="0">
        <references count="2">
          <reference field="0" count="1" selected="0">
            <x v="5"/>
          </reference>
          <reference field="1" count="8">
            <x v="39"/>
            <x v="40"/>
            <x v="41"/>
            <x v="42"/>
            <x v="43"/>
            <x v="44"/>
            <x v="45"/>
            <x v="46"/>
          </reference>
        </references>
      </pivotArea>
    </format>
    <format dxfId="8308">
      <pivotArea dataOnly="0" labelOnly="1" fieldPosition="0">
        <references count="2">
          <reference field="0" count="1" selected="0">
            <x v="6"/>
          </reference>
          <reference field="1" count="5">
            <x v="47"/>
            <x v="48"/>
            <x v="49"/>
            <x v="50"/>
            <x v="51"/>
          </reference>
        </references>
      </pivotArea>
    </format>
    <format dxfId="8307">
      <pivotArea dataOnly="0" labelOnly="1" fieldPosition="0">
        <references count="2">
          <reference field="0" count="1" selected="0">
            <x v="7"/>
          </reference>
          <reference field="1" count="6">
            <x v="52"/>
            <x v="53"/>
            <x v="54"/>
            <x v="55"/>
            <x v="56"/>
            <x v="57"/>
          </reference>
        </references>
      </pivotArea>
    </format>
    <format dxfId="8306">
      <pivotArea dataOnly="0" labelOnly="1" fieldPosition="0">
        <references count="2">
          <reference field="0" count="1" selected="0">
            <x v="8"/>
          </reference>
          <reference field="1" count="6">
            <x v="58"/>
            <x v="59"/>
            <x v="60"/>
            <x v="61"/>
            <x v="62"/>
            <x v="63"/>
          </reference>
        </references>
      </pivotArea>
    </format>
    <format dxfId="8305">
      <pivotArea dataOnly="0" labelOnly="1" fieldPosition="0">
        <references count="2">
          <reference field="0" count="1" selected="0">
            <x v="9"/>
          </reference>
          <reference field="1" count="5">
            <x v="64"/>
            <x v="65"/>
            <x v="66"/>
            <x v="67"/>
            <x v="68"/>
          </reference>
        </references>
      </pivotArea>
    </format>
    <format dxfId="8304">
      <pivotArea dataOnly="0" labelOnly="1" fieldPosition="0">
        <references count="2">
          <reference field="0" count="1" selected="0">
            <x v="10"/>
          </reference>
          <reference field="1" count="3">
            <x v="69"/>
            <x v="70"/>
            <x v="71"/>
          </reference>
        </references>
      </pivotArea>
    </format>
    <format dxfId="8303">
      <pivotArea dataOnly="0" labelOnly="1" fieldPosition="0">
        <references count="2">
          <reference field="0" count="1" selected="0">
            <x v="11"/>
          </reference>
          <reference field="1" count="6">
            <x v="72"/>
            <x v="73"/>
            <x v="74"/>
            <x v="75"/>
            <x v="76"/>
            <x v="77"/>
          </reference>
        </references>
      </pivotArea>
    </format>
    <format dxfId="8302">
      <pivotArea dataOnly="0" labelOnly="1" fieldPosition="0">
        <references count="2">
          <reference field="0" count="1" selected="0">
            <x v="12"/>
          </reference>
          <reference field="1" count="5">
            <x v="78"/>
            <x v="79"/>
            <x v="80"/>
            <x v="81"/>
            <x v="82"/>
          </reference>
        </references>
      </pivotArea>
    </format>
    <format dxfId="8301">
      <pivotArea dataOnly="0" labelOnly="1" fieldPosition="0">
        <references count="2">
          <reference field="0" count="1" selected="0">
            <x v="13"/>
          </reference>
          <reference field="1" count="4">
            <x v="83"/>
            <x v="84"/>
            <x v="85"/>
            <x v="86"/>
          </reference>
        </references>
      </pivotArea>
    </format>
    <format dxfId="830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299">
      <pivotArea dataOnly="0" labelOnly="1" fieldPosition="0">
        <references count="2">
          <reference field="0" count="1" selected="0">
            <x v="15"/>
          </reference>
          <reference field="1" count="3">
            <x v="104"/>
            <x v="105"/>
            <x v="106"/>
          </reference>
        </references>
      </pivotArea>
    </format>
    <format dxfId="8298">
      <pivotArea dataOnly="0" labelOnly="1" fieldPosition="0">
        <references count="2">
          <reference field="0" count="1" selected="0">
            <x v="16"/>
          </reference>
          <reference field="1" count="11">
            <x v="8"/>
            <x v="9"/>
            <x v="107"/>
            <x v="108"/>
            <x v="109"/>
            <x v="110"/>
            <x v="111"/>
            <x v="112"/>
            <x v="113"/>
            <x v="114"/>
            <x v="115"/>
          </reference>
        </references>
      </pivotArea>
    </format>
    <format dxfId="8297">
      <pivotArea dataOnly="0" labelOnly="1" fieldPosition="0">
        <references count="2">
          <reference field="0" count="1" selected="0">
            <x v="17"/>
          </reference>
          <reference field="1" count="1">
            <x v="116"/>
          </reference>
        </references>
      </pivotArea>
    </format>
    <format dxfId="8296">
      <pivotArea dataOnly="0" labelOnly="1" fieldPosition="0">
        <references count="2">
          <reference field="0" count="1" selected="0">
            <x v="18"/>
          </reference>
          <reference field="1" count="3">
            <x v="117"/>
            <x v="118"/>
            <x v="119"/>
          </reference>
        </references>
      </pivotArea>
    </format>
    <format dxfId="8295">
      <pivotArea dataOnly="0" labelOnly="1" fieldPosition="0">
        <references count="2">
          <reference field="0" count="1" selected="0">
            <x v="19"/>
          </reference>
          <reference field="1" count="8">
            <x v="120"/>
            <x v="121"/>
            <x v="122"/>
            <x v="123"/>
            <x v="124"/>
            <x v="125"/>
            <x v="126"/>
            <x v="127"/>
          </reference>
        </references>
      </pivotArea>
    </format>
    <format dxfId="8294">
      <pivotArea dataOnly="0" labelOnly="1" fieldPosition="0">
        <references count="2">
          <reference field="0" count="1" selected="0">
            <x v="20"/>
          </reference>
          <reference field="1" count="9">
            <x v="128"/>
            <x v="129"/>
            <x v="130"/>
            <x v="131"/>
            <x v="132"/>
            <x v="133"/>
            <x v="134"/>
            <x v="135"/>
            <x v="136"/>
          </reference>
        </references>
      </pivotArea>
    </format>
    <format dxfId="8293">
      <pivotArea dataOnly="0" labelOnly="1" fieldPosition="0">
        <references count="2">
          <reference field="0" count="1" selected="0">
            <x v="21"/>
          </reference>
          <reference field="1" count="4">
            <x v="137"/>
            <x v="138"/>
            <x v="139"/>
            <x v="140"/>
          </reference>
        </references>
      </pivotArea>
    </format>
    <format dxfId="8292">
      <pivotArea dataOnly="0" labelOnly="1" fieldPosition="0">
        <references count="2">
          <reference field="0" count="1" selected="0">
            <x v="22"/>
          </reference>
          <reference field="1" count="3">
            <x v="141"/>
            <x v="142"/>
            <x v="143"/>
          </reference>
        </references>
      </pivotArea>
    </format>
    <format dxfId="8291">
      <pivotArea dataOnly="0" labelOnly="1" fieldPosition="0">
        <references count="2">
          <reference field="0" count="1" selected="0">
            <x v="23"/>
          </reference>
          <reference field="1" count="3">
            <x v="144"/>
            <x v="145"/>
            <x v="146"/>
          </reference>
        </references>
      </pivotArea>
    </format>
    <format dxfId="8290">
      <pivotArea dataOnly="0" labelOnly="1" fieldPosition="0">
        <references count="2">
          <reference field="0" count="1" selected="0">
            <x v="24"/>
          </reference>
          <reference field="1" count="2">
            <x v="147"/>
            <x v="148"/>
          </reference>
        </references>
      </pivotArea>
    </format>
    <format dxfId="8289">
      <pivotArea dataOnly="0" labelOnly="1" fieldPosition="0">
        <references count="2">
          <reference field="0" count="1" selected="0">
            <x v="25"/>
          </reference>
          <reference field="1" count="3">
            <x v="149"/>
            <x v="150"/>
            <x v="151"/>
          </reference>
        </references>
      </pivotArea>
    </format>
    <format dxfId="8288">
      <pivotArea dataOnly="0" labelOnly="1" fieldPosition="0">
        <references count="2">
          <reference field="0" count="1" selected="0">
            <x v="26"/>
          </reference>
          <reference field="1" count="4">
            <x v="152"/>
            <x v="153"/>
            <x v="154"/>
            <x v="155"/>
          </reference>
        </references>
      </pivotArea>
    </format>
    <format dxfId="8287">
      <pivotArea dataOnly="0" labelOnly="1" fieldPosition="0">
        <references count="2">
          <reference field="0" count="1" selected="0">
            <x v="27"/>
          </reference>
          <reference field="1" count="2">
            <x v="156"/>
            <x v="157"/>
          </reference>
        </references>
      </pivotArea>
    </format>
    <format dxfId="8286">
      <pivotArea dataOnly="0" labelOnly="1" fieldPosition="0">
        <references count="2">
          <reference field="0" count="1" selected="0">
            <x v="28"/>
          </reference>
          <reference field="1" count="3">
            <x v="158"/>
            <x v="159"/>
            <x v="160"/>
          </reference>
        </references>
      </pivotArea>
    </format>
    <format dxfId="8285">
      <pivotArea dataOnly="0" labelOnly="1" fieldPosition="0">
        <references count="2">
          <reference field="0" count="1" selected="0">
            <x v="29"/>
          </reference>
          <reference field="1" count="8">
            <x v="161"/>
            <x v="162"/>
            <x v="163"/>
            <x v="164"/>
            <x v="165"/>
            <x v="166"/>
            <x v="167"/>
            <x v="168"/>
          </reference>
        </references>
      </pivotArea>
    </format>
    <format dxfId="8284">
      <pivotArea dataOnly="0" labelOnly="1" fieldPosition="0">
        <references count="2">
          <reference field="0" count="1" selected="0">
            <x v="30"/>
          </reference>
          <reference field="1" count="7">
            <x v="169"/>
            <x v="170"/>
            <x v="171"/>
            <x v="172"/>
            <x v="173"/>
            <x v="174"/>
            <x v="175"/>
          </reference>
        </references>
      </pivotArea>
    </format>
    <format dxfId="8283">
      <pivotArea dataOnly="0" labelOnly="1" fieldPosition="0">
        <references count="2">
          <reference field="0" count="1" selected="0">
            <x v="31"/>
          </reference>
          <reference field="1" count="4">
            <x v="176"/>
            <x v="177"/>
            <x v="178"/>
            <x v="179"/>
          </reference>
        </references>
      </pivotArea>
    </format>
    <format dxfId="8282">
      <pivotArea dataOnly="0" labelOnly="1" fieldPosition="0">
        <references count="2">
          <reference field="0" count="1" selected="0">
            <x v="32"/>
          </reference>
          <reference field="1" count="1">
            <x v="180"/>
          </reference>
        </references>
      </pivotArea>
    </format>
    <format dxfId="8281">
      <pivotArea dataOnly="0" labelOnly="1" fieldPosition="0">
        <references count="2">
          <reference field="0" count="1" selected="0">
            <x v="33"/>
          </reference>
          <reference field="1" count="3">
            <x v="433"/>
            <x v="434"/>
            <x v="435"/>
          </reference>
        </references>
      </pivotArea>
    </format>
    <format dxfId="8280">
      <pivotArea dataOnly="0" labelOnly="1" fieldPosition="0">
        <references count="2">
          <reference field="0" count="1" selected="0">
            <x v="34"/>
          </reference>
          <reference field="1" count="4">
            <x v="181"/>
            <x v="182"/>
            <x v="183"/>
            <x v="184"/>
          </reference>
        </references>
      </pivotArea>
    </format>
    <format dxfId="8279">
      <pivotArea dataOnly="0" labelOnly="1" fieldPosition="0">
        <references count="2">
          <reference field="0" count="1" selected="0">
            <x v="35"/>
          </reference>
          <reference field="1" count="4">
            <x v="185"/>
            <x v="186"/>
            <x v="187"/>
            <x v="188"/>
          </reference>
        </references>
      </pivotArea>
    </format>
    <format dxfId="8278">
      <pivotArea dataOnly="0" labelOnly="1" fieldPosition="0">
        <references count="2">
          <reference field="0" count="1" selected="0">
            <x v="36"/>
          </reference>
          <reference field="1" count="5">
            <x v="189"/>
            <x v="190"/>
            <x v="191"/>
            <x v="192"/>
            <x v="193"/>
          </reference>
        </references>
      </pivotArea>
    </format>
    <format dxfId="8277">
      <pivotArea dataOnly="0" labelOnly="1" fieldPosition="0">
        <references count="2">
          <reference field="0" count="1" selected="0">
            <x v="37"/>
          </reference>
          <reference field="1" count="7">
            <x v="194"/>
            <x v="195"/>
            <x v="196"/>
            <x v="197"/>
            <x v="198"/>
            <x v="199"/>
            <x v="200"/>
          </reference>
        </references>
      </pivotArea>
    </format>
    <format dxfId="8276">
      <pivotArea dataOnly="0" labelOnly="1" fieldPosition="0">
        <references count="2">
          <reference field="0" count="1" selected="0">
            <x v="38"/>
          </reference>
          <reference field="1" count="11">
            <x v="201"/>
            <x v="202"/>
            <x v="203"/>
            <x v="204"/>
            <x v="205"/>
            <x v="206"/>
            <x v="207"/>
            <x v="208"/>
            <x v="209"/>
            <x v="368"/>
            <x v="390"/>
          </reference>
        </references>
      </pivotArea>
    </format>
    <format dxfId="8275">
      <pivotArea dataOnly="0" labelOnly="1" fieldPosition="0">
        <references count="2">
          <reference field="0" count="1" selected="0">
            <x v="39"/>
          </reference>
          <reference field="1" count="7">
            <x v="210"/>
            <x v="211"/>
            <x v="212"/>
            <x v="213"/>
            <x v="214"/>
            <x v="215"/>
            <x v="216"/>
          </reference>
        </references>
      </pivotArea>
    </format>
    <format dxfId="8274">
      <pivotArea dataOnly="0" labelOnly="1" fieldPosition="0">
        <references count="2">
          <reference field="0" count="1" selected="0">
            <x v="40"/>
          </reference>
          <reference field="1" count="7">
            <x v="217"/>
            <x v="218"/>
            <x v="219"/>
            <x v="220"/>
            <x v="221"/>
            <x v="222"/>
            <x v="223"/>
          </reference>
        </references>
      </pivotArea>
    </format>
    <format dxfId="8273">
      <pivotArea dataOnly="0" labelOnly="1" fieldPosition="0">
        <references count="2">
          <reference field="0" count="1" selected="0">
            <x v="41"/>
          </reference>
          <reference field="1" count="8">
            <x v="224"/>
            <x v="225"/>
            <x v="226"/>
            <x v="227"/>
            <x v="228"/>
            <x v="229"/>
            <x v="230"/>
            <x v="231"/>
          </reference>
        </references>
      </pivotArea>
    </format>
    <format dxfId="8272">
      <pivotArea dataOnly="0" labelOnly="1" fieldPosition="0">
        <references count="2">
          <reference field="0" count="1" selected="0">
            <x v="42"/>
          </reference>
          <reference field="1" count="4">
            <x v="232"/>
            <x v="233"/>
            <x v="234"/>
            <x v="235"/>
          </reference>
        </references>
      </pivotArea>
    </format>
    <format dxfId="8271">
      <pivotArea dataOnly="0" labelOnly="1" fieldPosition="0">
        <references count="2">
          <reference field="0" count="1" selected="0">
            <x v="43"/>
          </reference>
          <reference field="1" count="8">
            <x v="236"/>
            <x v="237"/>
            <x v="238"/>
            <x v="239"/>
            <x v="240"/>
            <x v="241"/>
            <x v="242"/>
            <x v="243"/>
          </reference>
        </references>
      </pivotArea>
    </format>
    <format dxfId="8270">
      <pivotArea dataOnly="0" labelOnly="1" fieldPosition="0">
        <references count="2">
          <reference field="0" count="1" selected="0">
            <x v="44"/>
          </reference>
          <reference field="1" count="7">
            <x v="244"/>
            <x v="245"/>
            <x v="246"/>
            <x v="247"/>
            <x v="248"/>
            <x v="249"/>
            <x v="250"/>
          </reference>
        </references>
      </pivotArea>
    </format>
    <format dxfId="8269">
      <pivotArea dataOnly="0" labelOnly="1" fieldPosition="0">
        <references count="2">
          <reference field="0" count="1" selected="0">
            <x v="45"/>
          </reference>
          <reference field="1" count="8">
            <x v="251"/>
            <x v="252"/>
            <x v="253"/>
            <x v="254"/>
            <x v="255"/>
            <x v="256"/>
            <x v="257"/>
            <x v="258"/>
          </reference>
        </references>
      </pivotArea>
    </format>
    <format dxfId="826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267">
      <pivotArea dataOnly="0" labelOnly="1" fieldPosition="0">
        <references count="2">
          <reference field="0" count="1" selected="0">
            <x v="47"/>
          </reference>
          <reference field="1" count="7">
            <x v="273"/>
            <x v="274"/>
            <x v="275"/>
            <x v="276"/>
            <x v="277"/>
            <x v="278"/>
            <x v="279"/>
          </reference>
        </references>
      </pivotArea>
    </format>
    <format dxfId="8266">
      <pivotArea dataOnly="0" labelOnly="1" fieldPosition="0">
        <references count="2">
          <reference field="0" count="1" selected="0">
            <x v="48"/>
          </reference>
          <reference field="1" count="5">
            <x v="280"/>
            <x v="281"/>
            <x v="282"/>
            <x v="283"/>
            <x v="284"/>
          </reference>
        </references>
      </pivotArea>
    </format>
    <format dxfId="8265">
      <pivotArea dataOnly="0" labelOnly="1" fieldPosition="0">
        <references count="2">
          <reference field="0" count="1" selected="0">
            <x v="49"/>
          </reference>
          <reference field="1" count="1">
            <x v="285"/>
          </reference>
        </references>
      </pivotArea>
    </format>
    <format dxfId="8264">
      <pivotArea dataOnly="0" labelOnly="1" fieldPosition="0">
        <references count="2">
          <reference field="0" count="1" selected="0">
            <x v="50"/>
          </reference>
          <reference field="1" count="7">
            <x v="286"/>
            <x v="287"/>
            <x v="288"/>
            <x v="289"/>
            <x v="290"/>
            <x v="291"/>
            <x v="292"/>
          </reference>
        </references>
      </pivotArea>
    </format>
    <format dxfId="8263">
      <pivotArea dataOnly="0" labelOnly="1" fieldPosition="0">
        <references count="2">
          <reference field="0" count="1" selected="0">
            <x v="51"/>
          </reference>
          <reference field="1" count="9">
            <x v="293"/>
            <x v="294"/>
            <x v="295"/>
            <x v="296"/>
            <x v="297"/>
            <x v="298"/>
            <x v="299"/>
            <x v="300"/>
            <x v="301"/>
          </reference>
        </references>
      </pivotArea>
    </format>
    <format dxfId="8262">
      <pivotArea dataOnly="0" labelOnly="1" fieldPosition="0">
        <references count="2">
          <reference field="0" count="1" selected="0">
            <x v="52"/>
          </reference>
          <reference field="1" count="3">
            <x v="302"/>
            <x v="303"/>
            <x v="304"/>
          </reference>
        </references>
      </pivotArea>
    </format>
    <format dxfId="8261">
      <pivotArea dataOnly="0" labelOnly="1" fieldPosition="0">
        <references count="2">
          <reference field="0" count="1" selected="0">
            <x v="53"/>
          </reference>
          <reference field="1" count="7">
            <x v="305"/>
            <x v="306"/>
            <x v="307"/>
            <x v="308"/>
            <x v="309"/>
            <x v="310"/>
            <x v="398"/>
          </reference>
        </references>
      </pivotArea>
    </format>
    <format dxfId="826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259">
      <pivotArea dataOnly="0" labelOnly="1" fieldPosition="0">
        <references count="2">
          <reference field="0" count="1" selected="0">
            <x v="55"/>
          </reference>
          <reference field="1" count="1">
            <x v="326"/>
          </reference>
        </references>
      </pivotArea>
    </format>
    <format dxfId="8258">
      <pivotArea dataOnly="0" labelOnly="1" fieldPosition="0">
        <references count="2">
          <reference field="0" count="1" selected="0">
            <x v="56"/>
          </reference>
          <reference field="1" count="4">
            <x v="327"/>
            <x v="328"/>
            <x v="329"/>
            <x v="330"/>
          </reference>
        </references>
      </pivotArea>
    </format>
    <format dxfId="8257">
      <pivotArea dataOnly="0" labelOnly="1" fieldPosition="0">
        <references count="2">
          <reference field="0" count="1" selected="0">
            <x v="57"/>
          </reference>
          <reference field="1" count="1">
            <x v="331"/>
          </reference>
        </references>
      </pivotArea>
    </format>
    <format dxfId="8256">
      <pivotArea dataOnly="0" labelOnly="1" fieldPosition="0">
        <references count="2">
          <reference field="0" count="1" selected="0">
            <x v="58"/>
          </reference>
          <reference field="1" count="4">
            <x v="332"/>
            <x v="333"/>
            <x v="334"/>
            <x v="335"/>
          </reference>
        </references>
      </pivotArea>
    </format>
    <format dxfId="8255">
      <pivotArea dataOnly="0" labelOnly="1" fieldPosition="0">
        <references count="2">
          <reference field="0" count="1" selected="0">
            <x v="59"/>
          </reference>
          <reference field="1" count="4">
            <x v="336"/>
            <x v="337"/>
            <x v="338"/>
            <x v="339"/>
          </reference>
        </references>
      </pivotArea>
    </format>
    <format dxfId="8254">
      <pivotArea dataOnly="0" labelOnly="1" fieldPosition="0">
        <references count="2">
          <reference field="0" count="1" selected="0">
            <x v="60"/>
          </reference>
          <reference field="1" count="1">
            <x v="340"/>
          </reference>
        </references>
      </pivotArea>
    </format>
    <format dxfId="8253">
      <pivotArea dataOnly="0" labelOnly="1" fieldPosition="0">
        <references count="2">
          <reference field="0" count="1" selected="0">
            <x v="61"/>
          </reference>
          <reference field="1" count="1">
            <x v="342"/>
          </reference>
        </references>
      </pivotArea>
    </format>
    <format dxfId="8252">
      <pivotArea dataOnly="0" labelOnly="1" fieldPosition="0">
        <references count="2">
          <reference field="0" count="1" selected="0">
            <x v="62"/>
          </reference>
          <reference field="1" count="1">
            <x v="341"/>
          </reference>
        </references>
      </pivotArea>
    </format>
    <format dxfId="8251">
      <pivotArea dataOnly="0" labelOnly="1" fieldPosition="0">
        <references count="2">
          <reference field="0" count="1" selected="0">
            <x v="63"/>
          </reference>
          <reference field="1" count="1">
            <x v="343"/>
          </reference>
        </references>
      </pivotArea>
    </format>
    <format dxfId="8250">
      <pivotArea dataOnly="0" labelOnly="1" fieldPosition="0">
        <references count="2">
          <reference field="0" count="1" selected="0">
            <x v="64"/>
          </reference>
          <reference field="1" count="1">
            <x v="344"/>
          </reference>
        </references>
      </pivotArea>
    </format>
    <format dxfId="8249">
      <pivotArea dataOnly="0" labelOnly="1" fieldPosition="0">
        <references count="2">
          <reference field="0" count="1" selected="0">
            <x v="65"/>
          </reference>
          <reference field="1" count="1">
            <x v="345"/>
          </reference>
        </references>
      </pivotArea>
    </format>
    <format dxfId="8248">
      <pivotArea dataOnly="0" labelOnly="1" fieldPosition="0">
        <references count="2">
          <reference field="0" count="1" selected="0">
            <x v="66"/>
          </reference>
          <reference field="1" count="1">
            <x v="346"/>
          </reference>
        </references>
      </pivotArea>
    </format>
    <format dxfId="8247">
      <pivotArea dataOnly="0" labelOnly="1" fieldPosition="0">
        <references count="2">
          <reference field="0" count="1" selected="0">
            <x v="67"/>
          </reference>
          <reference field="1" count="1">
            <x v="427"/>
          </reference>
        </references>
      </pivotArea>
    </format>
    <format dxfId="8246">
      <pivotArea dataOnly="0" labelOnly="1" fieldPosition="0">
        <references count="2">
          <reference field="0" count="1" selected="0">
            <x v="68"/>
          </reference>
          <reference field="1" count="1">
            <x v="428"/>
          </reference>
        </references>
      </pivotArea>
    </format>
    <format dxfId="8245">
      <pivotArea dataOnly="0" labelOnly="1" fieldPosition="0">
        <references count="2">
          <reference field="0" count="1" selected="0">
            <x v="69"/>
          </reference>
          <reference field="1" count="1">
            <x v="347"/>
          </reference>
        </references>
      </pivotArea>
    </format>
    <format dxfId="8244">
      <pivotArea dataOnly="0" labelOnly="1" fieldPosition="0">
        <references count="2">
          <reference field="0" count="1" selected="0">
            <x v="70"/>
          </reference>
          <reference field="1" count="1">
            <x v="348"/>
          </reference>
        </references>
      </pivotArea>
    </format>
    <format dxfId="8243">
      <pivotArea dataOnly="0" labelOnly="1" fieldPosition="0">
        <references count="2">
          <reference field="0" count="1" selected="0">
            <x v="71"/>
          </reference>
          <reference field="1" count="1">
            <x v="349"/>
          </reference>
        </references>
      </pivotArea>
    </format>
    <format dxfId="8242">
      <pivotArea dataOnly="0" labelOnly="1" fieldPosition="0">
        <references count="2">
          <reference field="0" count="1" selected="0">
            <x v="72"/>
          </reference>
          <reference field="1" count="1">
            <x v="350"/>
          </reference>
        </references>
      </pivotArea>
    </format>
    <format dxfId="8241">
      <pivotArea dataOnly="0" labelOnly="1" fieldPosition="0">
        <references count="2">
          <reference field="0" count="1" selected="0">
            <x v="73"/>
          </reference>
          <reference field="1" count="1">
            <x v="351"/>
          </reference>
        </references>
      </pivotArea>
    </format>
    <format dxfId="8240">
      <pivotArea dataOnly="0" labelOnly="1" fieldPosition="0">
        <references count="2">
          <reference field="0" count="1" selected="0">
            <x v="74"/>
          </reference>
          <reference field="1" count="1">
            <x v="352"/>
          </reference>
        </references>
      </pivotArea>
    </format>
    <format dxfId="8239">
      <pivotArea dataOnly="0" labelOnly="1" fieldPosition="0">
        <references count="2">
          <reference field="0" count="1" selected="0">
            <x v="75"/>
          </reference>
          <reference field="1" count="1">
            <x v="353"/>
          </reference>
        </references>
      </pivotArea>
    </format>
    <format dxfId="8238">
      <pivotArea dataOnly="0" labelOnly="1" fieldPosition="0">
        <references count="2">
          <reference field="0" count="1" selected="0">
            <x v="76"/>
          </reference>
          <reference field="1" count="1">
            <x v="354"/>
          </reference>
        </references>
      </pivotArea>
    </format>
    <format dxfId="8237">
      <pivotArea dataOnly="0" labelOnly="1" fieldPosition="0">
        <references count="2">
          <reference field="0" count="1" selected="0">
            <x v="77"/>
          </reference>
          <reference field="1" count="1">
            <x v="355"/>
          </reference>
        </references>
      </pivotArea>
    </format>
    <format dxfId="8236">
      <pivotArea dataOnly="0" labelOnly="1" fieldPosition="0">
        <references count="2">
          <reference field="0" count="1" selected="0">
            <x v="78"/>
          </reference>
          <reference field="1" count="1">
            <x v="356"/>
          </reference>
        </references>
      </pivotArea>
    </format>
    <format dxfId="8235">
      <pivotArea dataOnly="0" labelOnly="1" fieldPosition="0">
        <references count="2">
          <reference field="0" count="1" selected="0">
            <x v="79"/>
          </reference>
          <reference field="1" count="1">
            <x v="357"/>
          </reference>
        </references>
      </pivotArea>
    </format>
    <format dxfId="8234">
      <pivotArea dataOnly="0" labelOnly="1" fieldPosition="0">
        <references count="2">
          <reference field="0" count="1" selected="0">
            <x v="80"/>
          </reference>
          <reference field="1" count="1">
            <x v="358"/>
          </reference>
        </references>
      </pivotArea>
    </format>
    <format dxfId="8233">
      <pivotArea dataOnly="0" labelOnly="1" fieldPosition="0">
        <references count="2">
          <reference field="0" count="1" selected="0">
            <x v="81"/>
          </reference>
          <reference field="1" count="1">
            <x v="359"/>
          </reference>
        </references>
      </pivotArea>
    </format>
    <format dxfId="8232">
      <pivotArea dataOnly="0" labelOnly="1" fieldPosition="0">
        <references count="2">
          <reference field="0" count="1" selected="0">
            <x v="82"/>
          </reference>
          <reference field="1" count="1">
            <x v="360"/>
          </reference>
        </references>
      </pivotArea>
    </format>
    <format dxfId="8231">
      <pivotArea dataOnly="0" labelOnly="1" fieldPosition="0">
        <references count="2">
          <reference field="0" count="1" selected="0">
            <x v="83"/>
          </reference>
          <reference field="1" count="1">
            <x v="361"/>
          </reference>
        </references>
      </pivotArea>
    </format>
    <format dxfId="8230">
      <pivotArea dataOnly="0" labelOnly="1" fieldPosition="0">
        <references count="2">
          <reference field="0" count="1" selected="0">
            <x v="84"/>
          </reference>
          <reference field="1" count="1">
            <x v="362"/>
          </reference>
        </references>
      </pivotArea>
    </format>
    <format dxfId="8229">
      <pivotArea dataOnly="0" labelOnly="1" fieldPosition="0">
        <references count="2">
          <reference field="0" count="1" selected="0">
            <x v="85"/>
          </reference>
          <reference field="1" count="1">
            <x v="363"/>
          </reference>
        </references>
      </pivotArea>
    </format>
    <format dxfId="8228">
      <pivotArea dataOnly="0" labelOnly="1" fieldPosition="0">
        <references count="2">
          <reference field="0" count="1" selected="0">
            <x v="86"/>
          </reference>
          <reference field="1" count="1">
            <x v="364"/>
          </reference>
        </references>
      </pivotArea>
    </format>
    <format dxfId="8227">
      <pivotArea dataOnly="0" labelOnly="1" fieldPosition="0">
        <references count="2">
          <reference field="0" count="1" selected="0">
            <x v="87"/>
          </reference>
          <reference field="1" count="1">
            <x v="365"/>
          </reference>
        </references>
      </pivotArea>
    </format>
    <format dxfId="8226">
      <pivotArea dataOnly="0" labelOnly="1" fieldPosition="0">
        <references count="2">
          <reference field="0" count="1" selected="0">
            <x v="88"/>
          </reference>
          <reference field="1" count="1">
            <x v="366"/>
          </reference>
        </references>
      </pivotArea>
    </format>
    <format dxfId="8225">
      <pivotArea dataOnly="0" labelOnly="1" fieldPosition="0">
        <references count="2">
          <reference field="0" count="1" selected="0">
            <x v="89"/>
          </reference>
          <reference field="1" count="1">
            <x v="367"/>
          </reference>
        </references>
      </pivotArea>
    </format>
    <format dxfId="8224">
      <pivotArea dataOnly="0" labelOnly="1" fieldPosition="0">
        <references count="2">
          <reference field="0" count="1" selected="0">
            <x v="90"/>
          </reference>
          <reference field="1" count="1">
            <x v="369"/>
          </reference>
        </references>
      </pivotArea>
    </format>
    <format dxfId="8223">
      <pivotArea dataOnly="0" labelOnly="1" fieldPosition="0">
        <references count="2">
          <reference field="0" count="1" selected="0">
            <x v="91"/>
          </reference>
          <reference field="1" count="1">
            <x v="370"/>
          </reference>
        </references>
      </pivotArea>
    </format>
    <format dxfId="8222">
      <pivotArea dataOnly="0" labelOnly="1" fieldPosition="0">
        <references count="2">
          <reference field="0" count="1" selected="0">
            <x v="92"/>
          </reference>
          <reference field="1" count="1">
            <x v="371"/>
          </reference>
        </references>
      </pivotArea>
    </format>
    <format dxfId="8221">
      <pivotArea dataOnly="0" labelOnly="1" fieldPosition="0">
        <references count="2">
          <reference field="0" count="1" selected="0">
            <x v="93"/>
          </reference>
          <reference field="1" count="1">
            <x v="372"/>
          </reference>
        </references>
      </pivotArea>
    </format>
    <format dxfId="8220">
      <pivotArea dataOnly="0" labelOnly="1" fieldPosition="0">
        <references count="2">
          <reference field="0" count="1" selected="0">
            <x v="94"/>
          </reference>
          <reference field="1" count="1">
            <x v="373"/>
          </reference>
        </references>
      </pivotArea>
    </format>
    <format dxfId="8219">
      <pivotArea dataOnly="0" labelOnly="1" fieldPosition="0">
        <references count="2">
          <reference field="0" count="1" selected="0">
            <x v="95"/>
          </reference>
          <reference field="1" count="1">
            <x v="374"/>
          </reference>
        </references>
      </pivotArea>
    </format>
    <format dxfId="8218">
      <pivotArea dataOnly="0" labelOnly="1" fieldPosition="0">
        <references count="2">
          <reference field="0" count="1" selected="0">
            <x v="96"/>
          </reference>
          <reference field="1" count="1">
            <x v="375"/>
          </reference>
        </references>
      </pivotArea>
    </format>
    <format dxfId="8217">
      <pivotArea dataOnly="0" labelOnly="1" fieldPosition="0">
        <references count="2">
          <reference field="0" count="1" selected="0">
            <x v="97"/>
          </reference>
          <reference field="1" count="1">
            <x v="376"/>
          </reference>
        </references>
      </pivotArea>
    </format>
    <format dxfId="8216">
      <pivotArea dataOnly="0" labelOnly="1" fieldPosition="0">
        <references count="2">
          <reference field="0" count="1" selected="0">
            <x v="98"/>
          </reference>
          <reference field="1" count="1">
            <x v="377"/>
          </reference>
        </references>
      </pivotArea>
    </format>
    <format dxfId="8215">
      <pivotArea dataOnly="0" labelOnly="1" fieldPosition="0">
        <references count="2">
          <reference field="0" count="1" selected="0">
            <x v="99"/>
          </reference>
          <reference field="1" count="1">
            <x v="378"/>
          </reference>
        </references>
      </pivotArea>
    </format>
    <format dxfId="8214">
      <pivotArea dataOnly="0" labelOnly="1" fieldPosition="0">
        <references count="2">
          <reference field="0" count="1" selected="0">
            <x v="100"/>
          </reference>
          <reference field="1" count="1">
            <x v="379"/>
          </reference>
        </references>
      </pivotArea>
    </format>
    <format dxfId="8213">
      <pivotArea dataOnly="0" labelOnly="1" fieldPosition="0">
        <references count="2">
          <reference field="0" count="1" selected="0">
            <x v="101"/>
          </reference>
          <reference field="1" count="9">
            <x v="380"/>
            <x v="381"/>
            <x v="382"/>
            <x v="383"/>
            <x v="384"/>
            <x v="385"/>
            <x v="386"/>
            <x v="387"/>
            <x v="429"/>
          </reference>
        </references>
      </pivotArea>
    </format>
    <format dxfId="8212">
      <pivotArea dataOnly="0" labelOnly="1" fieldPosition="0">
        <references count="2">
          <reference field="0" count="1" selected="0">
            <x v="102"/>
          </reference>
          <reference field="1" count="1">
            <x v="388"/>
          </reference>
        </references>
      </pivotArea>
    </format>
    <format dxfId="8211">
      <pivotArea dataOnly="0" labelOnly="1" fieldPosition="0">
        <references count="2">
          <reference field="0" count="1" selected="0">
            <x v="103"/>
          </reference>
          <reference field="1" count="1">
            <x v="389"/>
          </reference>
        </references>
      </pivotArea>
    </format>
    <format dxfId="8210">
      <pivotArea dataOnly="0" labelOnly="1" fieldPosition="0">
        <references count="2">
          <reference field="0" count="1" selected="0">
            <x v="104"/>
          </reference>
          <reference field="1" count="1">
            <x v="391"/>
          </reference>
        </references>
      </pivotArea>
    </format>
    <format dxfId="8209">
      <pivotArea dataOnly="0" labelOnly="1" fieldPosition="0">
        <references count="2">
          <reference field="0" count="1" selected="0">
            <x v="105"/>
          </reference>
          <reference field="1" count="1">
            <x v="392"/>
          </reference>
        </references>
      </pivotArea>
    </format>
    <format dxfId="8208">
      <pivotArea dataOnly="0" labelOnly="1" fieldPosition="0">
        <references count="2">
          <reference field="0" count="1" selected="0">
            <x v="106"/>
          </reference>
          <reference field="1" count="1">
            <x v="393"/>
          </reference>
        </references>
      </pivotArea>
    </format>
    <format dxfId="8207">
      <pivotArea dataOnly="0" labelOnly="1" fieldPosition="0">
        <references count="2">
          <reference field="0" count="1" selected="0">
            <x v="107"/>
          </reference>
          <reference field="1" count="1">
            <x v="394"/>
          </reference>
        </references>
      </pivotArea>
    </format>
    <format dxfId="8206">
      <pivotArea dataOnly="0" labelOnly="1" fieldPosition="0">
        <references count="2">
          <reference field="0" count="1" selected="0">
            <x v="108"/>
          </reference>
          <reference field="1" count="2">
            <x v="395"/>
            <x v="436"/>
          </reference>
        </references>
      </pivotArea>
    </format>
    <format dxfId="8205">
      <pivotArea dataOnly="0" labelOnly="1" fieldPosition="0">
        <references count="2">
          <reference field="0" count="1" selected="0">
            <x v="109"/>
          </reference>
          <reference field="1" count="2">
            <x v="396"/>
            <x v="397"/>
          </reference>
        </references>
      </pivotArea>
    </format>
    <format dxfId="8204">
      <pivotArea dataOnly="0" labelOnly="1" fieldPosition="0">
        <references count="2">
          <reference field="0" count="1" selected="0">
            <x v="110"/>
          </reference>
          <reference field="1" count="1">
            <x v="399"/>
          </reference>
        </references>
      </pivotArea>
    </format>
    <format dxfId="8203">
      <pivotArea dataOnly="0" labelOnly="1" fieldPosition="0">
        <references count="2">
          <reference field="0" count="1" selected="0">
            <x v="111"/>
          </reference>
          <reference field="1" count="1">
            <x v="400"/>
          </reference>
        </references>
      </pivotArea>
    </format>
    <format dxfId="8202">
      <pivotArea dataOnly="0" labelOnly="1" fieldPosition="0">
        <references count="2">
          <reference field="0" count="1" selected="0">
            <x v="112"/>
          </reference>
          <reference field="1" count="1">
            <x v="401"/>
          </reference>
        </references>
      </pivotArea>
    </format>
    <format dxfId="8201">
      <pivotArea dataOnly="0" labelOnly="1" fieldPosition="0">
        <references count="2">
          <reference field="0" count="1" selected="0">
            <x v="113"/>
          </reference>
          <reference field="1" count="1">
            <x v="402"/>
          </reference>
        </references>
      </pivotArea>
    </format>
    <format dxfId="8200">
      <pivotArea dataOnly="0" labelOnly="1" fieldPosition="0">
        <references count="2">
          <reference field="0" count="1" selected="0">
            <x v="114"/>
          </reference>
          <reference field="1" count="1">
            <x v="403"/>
          </reference>
        </references>
      </pivotArea>
    </format>
    <format dxfId="8199">
      <pivotArea dataOnly="0" labelOnly="1" fieldPosition="0">
        <references count="2">
          <reference field="0" count="1" selected="0">
            <x v="115"/>
          </reference>
          <reference field="1" count="2">
            <x v="404"/>
            <x v="437"/>
          </reference>
        </references>
      </pivotArea>
    </format>
    <format dxfId="8198">
      <pivotArea dataOnly="0" labelOnly="1" fieldPosition="0">
        <references count="2">
          <reference field="0" count="1" selected="0">
            <x v="116"/>
          </reference>
          <reference field="1" count="1">
            <x v="405"/>
          </reference>
        </references>
      </pivotArea>
    </format>
    <format dxfId="8197">
      <pivotArea dataOnly="0" labelOnly="1" fieldPosition="0">
        <references count="2">
          <reference field="0" count="1" selected="0">
            <x v="117"/>
          </reference>
          <reference field="1" count="1">
            <x v="406"/>
          </reference>
        </references>
      </pivotArea>
    </format>
    <format dxfId="8196">
      <pivotArea dataOnly="0" labelOnly="1" fieldPosition="0">
        <references count="2">
          <reference field="0" count="1" selected="0">
            <x v="118"/>
          </reference>
          <reference field="1" count="1">
            <x v="407"/>
          </reference>
        </references>
      </pivotArea>
    </format>
    <format dxfId="8195">
      <pivotArea dataOnly="0" labelOnly="1" fieldPosition="0">
        <references count="2">
          <reference field="0" count="1" selected="0">
            <x v="119"/>
          </reference>
          <reference field="1" count="1">
            <x v="408"/>
          </reference>
        </references>
      </pivotArea>
    </format>
    <format dxfId="8194">
      <pivotArea dataOnly="0" labelOnly="1" fieldPosition="0">
        <references count="2">
          <reference field="0" count="1" selected="0">
            <x v="120"/>
          </reference>
          <reference field="1" count="1">
            <x v="409"/>
          </reference>
        </references>
      </pivotArea>
    </format>
    <format dxfId="8193">
      <pivotArea dataOnly="0" labelOnly="1" fieldPosition="0">
        <references count="2">
          <reference field="0" count="1" selected="0">
            <x v="121"/>
          </reference>
          <reference field="1" count="1">
            <x v="410"/>
          </reference>
        </references>
      </pivotArea>
    </format>
    <format dxfId="8192">
      <pivotArea dataOnly="0" labelOnly="1" fieldPosition="0">
        <references count="2">
          <reference field="0" count="1" selected="0">
            <x v="122"/>
          </reference>
          <reference field="1" count="1">
            <x v="411"/>
          </reference>
        </references>
      </pivotArea>
    </format>
    <format dxfId="8191">
      <pivotArea dataOnly="0" labelOnly="1" fieldPosition="0">
        <references count="2">
          <reference field="0" count="1" selected="0">
            <x v="123"/>
          </reference>
          <reference field="1" count="1">
            <x v="412"/>
          </reference>
        </references>
      </pivotArea>
    </format>
    <format dxfId="8190">
      <pivotArea dataOnly="0" labelOnly="1" fieldPosition="0">
        <references count="2">
          <reference field="0" count="1" selected="0">
            <x v="124"/>
          </reference>
          <reference field="1" count="1">
            <x v="413"/>
          </reference>
        </references>
      </pivotArea>
    </format>
    <format dxfId="8189">
      <pivotArea dataOnly="0" labelOnly="1" fieldPosition="0">
        <references count="2">
          <reference field="0" count="1" selected="0">
            <x v="125"/>
          </reference>
          <reference field="1" count="3">
            <x v="414"/>
            <x v="438"/>
            <x v="439"/>
          </reference>
        </references>
      </pivotArea>
    </format>
    <format dxfId="8188">
      <pivotArea dataOnly="0" labelOnly="1" fieldPosition="0">
        <references count="2">
          <reference field="0" count="1" selected="0">
            <x v="126"/>
          </reference>
          <reference field="1" count="1">
            <x v="440"/>
          </reference>
        </references>
      </pivotArea>
    </format>
    <format dxfId="8187">
      <pivotArea dataOnly="0" labelOnly="1" fieldPosition="0">
        <references count="2">
          <reference field="0" count="1" selected="0">
            <x v="127"/>
          </reference>
          <reference field="1" count="1">
            <x v="442"/>
          </reference>
        </references>
      </pivotArea>
    </format>
    <format dxfId="8186">
      <pivotArea dataOnly="0" labelOnly="1" fieldPosition="0">
        <references count="2">
          <reference field="0" count="1" selected="0">
            <x v="128"/>
          </reference>
          <reference field="1" count="1">
            <x v="422"/>
          </reference>
        </references>
      </pivotArea>
    </format>
    <format dxfId="8185">
      <pivotArea dataOnly="0" labelOnly="1" fieldPosition="0">
        <references count="2">
          <reference field="0" count="1" selected="0">
            <x v="129"/>
          </reference>
          <reference field="1" count="1">
            <x v="444"/>
          </reference>
        </references>
      </pivotArea>
    </format>
    <format dxfId="8184">
      <pivotArea dataOnly="0" labelOnly="1" fieldPosition="0">
        <references count="2">
          <reference field="0" count="1" selected="0">
            <x v="130"/>
          </reference>
          <reference field="1" count="1">
            <x v="441"/>
          </reference>
        </references>
      </pivotArea>
    </format>
    <format dxfId="8183">
      <pivotArea dataOnly="0" labelOnly="1" fieldPosition="0">
        <references count="2">
          <reference field="0" count="1" selected="0">
            <x v="131"/>
          </reference>
          <reference field="1" count="1">
            <x v="415"/>
          </reference>
        </references>
      </pivotArea>
    </format>
    <format dxfId="8182">
      <pivotArea dataOnly="0" labelOnly="1" fieldPosition="0">
        <references count="2">
          <reference field="0" count="1" selected="0">
            <x v="132"/>
          </reference>
          <reference field="1" count="1">
            <x v="423"/>
          </reference>
        </references>
      </pivotArea>
    </format>
    <format dxfId="8181">
      <pivotArea dataOnly="0" labelOnly="1" fieldPosition="0">
        <references count="2">
          <reference field="0" count="1" selected="0">
            <x v="133"/>
          </reference>
          <reference field="1" count="2">
            <x v="416"/>
            <x v="417"/>
          </reference>
        </references>
      </pivotArea>
    </format>
    <format dxfId="8180">
      <pivotArea dataOnly="0" labelOnly="1" fieldPosition="0">
        <references count="2">
          <reference field="0" count="1" selected="0">
            <x v="134"/>
          </reference>
          <reference field="1" count="1">
            <x v="418"/>
          </reference>
        </references>
      </pivotArea>
    </format>
    <format dxfId="8179">
      <pivotArea dataOnly="0" labelOnly="1" fieldPosition="0">
        <references count="2">
          <reference field="0" count="1" selected="0">
            <x v="135"/>
          </reference>
          <reference field="1" count="1">
            <x v="419"/>
          </reference>
        </references>
      </pivotArea>
    </format>
    <format dxfId="8178">
      <pivotArea dataOnly="0" labelOnly="1" fieldPosition="0">
        <references count="2">
          <reference field="0" count="1" selected="0">
            <x v="136"/>
          </reference>
          <reference field="1" count="1">
            <x v="424"/>
          </reference>
        </references>
      </pivotArea>
    </format>
    <format dxfId="8177">
      <pivotArea dataOnly="0" labelOnly="1" fieldPosition="0">
        <references count="2">
          <reference field="0" count="1" selected="0">
            <x v="137"/>
          </reference>
          <reference field="1" count="1">
            <x v="425"/>
          </reference>
        </references>
      </pivotArea>
    </format>
    <format dxfId="8176">
      <pivotArea dataOnly="0" labelOnly="1" fieldPosition="0">
        <references count="2">
          <reference field="0" count="1" selected="0">
            <x v="138"/>
          </reference>
          <reference field="1" count="1">
            <x v="426"/>
          </reference>
        </references>
      </pivotArea>
    </format>
    <format dxfId="8175">
      <pivotArea dataOnly="0" labelOnly="1" fieldPosition="0">
        <references count="2">
          <reference field="0" count="1" selected="0">
            <x v="139"/>
          </reference>
          <reference field="1" count="1">
            <x v="420"/>
          </reference>
        </references>
      </pivotArea>
    </format>
    <format dxfId="8174">
      <pivotArea dataOnly="0" labelOnly="1" fieldPosition="0">
        <references count="2">
          <reference field="0" count="1" selected="0">
            <x v="140"/>
          </reference>
          <reference field="1" count="1">
            <x v="421"/>
          </reference>
        </references>
      </pivotArea>
    </format>
    <format dxfId="8173">
      <pivotArea dataOnly="0" labelOnly="1" fieldPosition="0">
        <references count="2">
          <reference field="0" count="1" selected="0">
            <x v="141"/>
          </reference>
          <reference field="1" count="1">
            <x v="443"/>
          </reference>
        </references>
      </pivotArea>
    </format>
    <format dxfId="8172">
      <pivotArea dataOnly="0" labelOnly="1" fieldPosition="0">
        <references count="2">
          <reference field="0" count="1" selected="0">
            <x v="142"/>
          </reference>
          <reference field="1" count="1">
            <x v="445"/>
          </reference>
        </references>
      </pivotArea>
    </format>
    <format dxfId="8171">
      <pivotArea field="1" type="button" dataOnly="0" labelOnly="1" outline="0" axis="axisRow" fieldPosition="1"/>
    </format>
    <format dxfId="8170">
      <pivotArea dataOnly="0" labelOnly="1" offset="IV256" fieldPosition="0">
        <references count="1">
          <reference field="0" count="1" defaultSubtotal="1">
            <x v="0"/>
          </reference>
        </references>
      </pivotArea>
    </format>
    <format dxfId="8169">
      <pivotArea dataOnly="0" labelOnly="1" offset="IV256" fieldPosition="0">
        <references count="1">
          <reference field="0" count="1" defaultSubtotal="1">
            <x v="1"/>
          </reference>
        </references>
      </pivotArea>
    </format>
    <format dxfId="8168">
      <pivotArea dataOnly="0" labelOnly="1" offset="IV256" fieldPosition="0">
        <references count="1">
          <reference field="0" count="1" defaultSubtotal="1">
            <x v="2"/>
          </reference>
        </references>
      </pivotArea>
    </format>
    <format dxfId="8167">
      <pivotArea dataOnly="0" labelOnly="1" offset="IV256" fieldPosition="0">
        <references count="1">
          <reference field="0" count="1" defaultSubtotal="1">
            <x v="3"/>
          </reference>
        </references>
      </pivotArea>
    </format>
    <format dxfId="8166">
      <pivotArea dataOnly="0" labelOnly="1" offset="IV256" fieldPosition="0">
        <references count="1">
          <reference field="0" count="1" defaultSubtotal="1">
            <x v="4"/>
          </reference>
        </references>
      </pivotArea>
    </format>
    <format dxfId="8165">
      <pivotArea dataOnly="0" labelOnly="1" offset="IV256" fieldPosition="0">
        <references count="1">
          <reference field="0" count="1" defaultSubtotal="1">
            <x v="5"/>
          </reference>
        </references>
      </pivotArea>
    </format>
    <format dxfId="8164">
      <pivotArea dataOnly="0" labelOnly="1" offset="IV256" fieldPosition="0">
        <references count="1">
          <reference field="0" count="1" defaultSubtotal="1">
            <x v="6"/>
          </reference>
        </references>
      </pivotArea>
    </format>
    <format dxfId="8163">
      <pivotArea dataOnly="0" labelOnly="1" offset="IV256" fieldPosition="0">
        <references count="1">
          <reference field="0" count="1" defaultSubtotal="1">
            <x v="7"/>
          </reference>
        </references>
      </pivotArea>
    </format>
    <format dxfId="8162">
      <pivotArea dataOnly="0" labelOnly="1" offset="IV256" fieldPosition="0">
        <references count="1">
          <reference field="0" count="1" defaultSubtotal="1">
            <x v="8"/>
          </reference>
        </references>
      </pivotArea>
    </format>
    <format dxfId="8161">
      <pivotArea dataOnly="0" labelOnly="1" offset="IV256" fieldPosition="0">
        <references count="1">
          <reference field="0" count="1" defaultSubtotal="1">
            <x v="9"/>
          </reference>
        </references>
      </pivotArea>
    </format>
    <format dxfId="8160">
      <pivotArea dataOnly="0" labelOnly="1" offset="IV256" fieldPosition="0">
        <references count="1">
          <reference field="0" count="1" defaultSubtotal="1">
            <x v="10"/>
          </reference>
        </references>
      </pivotArea>
    </format>
    <format dxfId="8159">
      <pivotArea dataOnly="0" labelOnly="1" offset="IV256" fieldPosition="0">
        <references count="1">
          <reference field="0" count="1" defaultSubtotal="1">
            <x v="11"/>
          </reference>
        </references>
      </pivotArea>
    </format>
    <format dxfId="8158">
      <pivotArea dataOnly="0" labelOnly="1" offset="IV256" fieldPosition="0">
        <references count="1">
          <reference field="0" count="1" defaultSubtotal="1">
            <x v="12"/>
          </reference>
        </references>
      </pivotArea>
    </format>
    <format dxfId="8157">
      <pivotArea dataOnly="0" labelOnly="1" offset="IV256" fieldPosition="0">
        <references count="1">
          <reference field="0" count="1" defaultSubtotal="1">
            <x v="13"/>
          </reference>
        </references>
      </pivotArea>
    </format>
    <format dxfId="8156">
      <pivotArea dataOnly="0" labelOnly="1" offset="IV256" fieldPosition="0">
        <references count="1">
          <reference field="0" count="1" defaultSubtotal="1">
            <x v="14"/>
          </reference>
        </references>
      </pivotArea>
    </format>
    <format dxfId="8155">
      <pivotArea dataOnly="0" labelOnly="1" offset="IV256" fieldPosition="0">
        <references count="1">
          <reference field="0" count="1" defaultSubtotal="1">
            <x v="15"/>
          </reference>
        </references>
      </pivotArea>
    </format>
    <format dxfId="8154">
      <pivotArea dataOnly="0" labelOnly="1" offset="IV256" fieldPosition="0">
        <references count="1">
          <reference field="0" count="1" defaultSubtotal="1">
            <x v="16"/>
          </reference>
        </references>
      </pivotArea>
    </format>
    <format dxfId="8153">
      <pivotArea dataOnly="0" labelOnly="1" offset="IV256" fieldPosition="0">
        <references count="1">
          <reference field="0" count="1" defaultSubtotal="1">
            <x v="17"/>
          </reference>
        </references>
      </pivotArea>
    </format>
    <format dxfId="8152">
      <pivotArea dataOnly="0" labelOnly="1" offset="IV256" fieldPosition="0">
        <references count="1">
          <reference field="0" count="1" defaultSubtotal="1">
            <x v="18"/>
          </reference>
        </references>
      </pivotArea>
    </format>
    <format dxfId="8151">
      <pivotArea dataOnly="0" labelOnly="1" offset="IV256" fieldPosition="0">
        <references count="1">
          <reference field="0" count="1" defaultSubtotal="1">
            <x v="19"/>
          </reference>
        </references>
      </pivotArea>
    </format>
    <format dxfId="8150">
      <pivotArea dataOnly="0" labelOnly="1" offset="IV256" fieldPosition="0">
        <references count="1">
          <reference field="0" count="1" defaultSubtotal="1">
            <x v="20"/>
          </reference>
        </references>
      </pivotArea>
    </format>
    <format dxfId="8149">
      <pivotArea dataOnly="0" labelOnly="1" offset="IV256" fieldPosition="0">
        <references count="1">
          <reference field="0" count="1" defaultSubtotal="1">
            <x v="21"/>
          </reference>
        </references>
      </pivotArea>
    </format>
    <format dxfId="8148">
      <pivotArea dataOnly="0" labelOnly="1" offset="IV256" fieldPosition="0">
        <references count="1">
          <reference field="0" count="1" defaultSubtotal="1">
            <x v="22"/>
          </reference>
        </references>
      </pivotArea>
    </format>
    <format dxfId="8147">
      <pivotArea dataOnly="0" labelOnly="1" offset="IV256" fieldPosition="0">
        <references count="1">
          <reference field="0" count="1" defaultSubtotal="1">
            <x v="23"/>
          </reference>
        </references>
      </pivotArea>
    </format>
    <format dxfId="8146">
      <pivotArea dataOnly="0" labelOnly="1" offset="IV256" fieldPosition="0">
        <references count="1">
          <reference field="0" count="1" defaultSubtotal="1">
            <x v="24"/>
          </reference>
        </references>
      </pivotArea>
    </format>
    <format dxfId="8145">
      <pivotArea dataOnly="0" labelOnly="1" offset="IV256" fieldPosition="0">
        <references count="1">
          <reference field="0" count="1" defaultSubtotal="1">
            <x v="25"/>
          </reference>
        </references>
      </pivotArea>
    </format>
    <format dxfId="8144">
      <pivotArea dataOnly="0" labelOnly="1" offset="IV256" fieldPosition="0">
        <references count="1">
          <reference field="0" count="1" defaultSubtotal="1">
            <x v="26"/>
          </reference>
        </references>
      </pivotArea>
    </format>
    <format dxfId="8143">
      <pivotArea dataOnly="0" labelOnly="1" offset="IV256" fieldPosition="0">
        <references count="1">
          <reference field="0" count="1" defaultSubtotal="1">
            <x v="27"/>
          </reference>
        </references>
      </pivotArea>
    </format>
    <format dxfId="8142">
      <pivotArea dataOnly="0" labelOnly="1" offset="IV256" fieldPosition="0">
        <references count="1">
          <reference field="0" count="1" defaultSubtotal="1">
            <x v="28"/>
          </reference>
        </references>
      </pivotArea>
    </format>
    <format dxfId="8141">
      <pivotArea dataOnly="0" labelOnly="1" offset="IV256" fieldPosition="0">
        <references count="1">
          <reference field="0" count="1" defaultSubtotal="1">
            <x v="29"/>
          </reference>
        </references>
      </pivotArea>
    </format>
    <format dxfId="8140">
      <pivotArea dataOnly="0" labelOnly="1" offset="IV256" fieldPosition="0">
        <references count="1">
          <reference field="0" count="1" defaultSubtotal="1">
            <x v="30"/>
          </reference>
        </references>
      </pivotArea>
    </format>
    <format dxfId="8139">
      <pivotArea dataOnly="0" labelOnly="1" offset="IV256" fieldPosition="0">
        <references count="1">
          <reference field="0" count="1" defaultSubtotal="1">
            <x v="31"/>
          </reference>
        </references>
      </pivotArea>
    </format>
    <format dxfId="8138">
      <pivotArea dataOnly="0" labelOnly="1" offset="IV256" fieldPosition="0">
        <references count="1">
          <reference field="0" count="1" defaultSubtotal="1">
            <x v="32"/>
          </reference>
        </references>
      </pivotArea>
    </format>
    <format dxfId="8137">
      <pivotArea dataOnly="0" labelOnly="1" offset="IV256" fieldPosition="0">
        <references count="1">
          <reference field="0" count="1" defaultSubtotal="1">
            <x v="33"/>
          </reference>
        </references>
      </pivotArea>
    </format>
    <format dxfId="8136">
      <pivotArea dataOnly="0" labelOnly="1" offset="IV256" fieldPosition="0">
        <references count="1">
          <reference field="0" count="1" defaultSubtotal="1">
            <x v="34"/>
          </reference>
        </references>
      </pivotArea>
    </format>
    <format dxfId="8135">
      <pivotArea dataOnly="0" labelOnly="1" offset="IV256" fieldPosition="0">
        <references count="1">
          <reference field="0" count="1" defaultSubtotal="1">
            <x v="35"/>
          </reference>
        </references>
      </pivotArea>
    </format>
    <format dxfId="8134">
      <pivotArea dataOnly="0" labelOnly="1" offset="IV256" fieldPosition="0">
        <references count="1">
          <reference field="0" count="1" defaultSubtotal="1">
            <x v="36"/>
          </reference>
        </references>
      </pivotArea>
    </format>
    <format dxfId="8133">
      <pivotArea dataOnly="0" labelOnly="1" offset="IV256" fieldPosition="0">
        <references count="1">
          <reference field="0" count="1" defaultSubtotal="1">
            <x v="37"/>
          </reference>
        </references>
      </pivotArea>
    </format>
    <format dxfId="8132">
      <pivotArea dataOnly="0" labelOnly="1" offset="IV256" fieldPosition="0">
        <references count="1">
          <reference field="0" count="1" defaultSubtotal="1">
            <x v="38"/>
          </reference>
        </references>
      </pivotArea>
    </format>
    <format dxfId="8131">
      <pivotArea dataOnly="0" labelOnly="1" offset="IV256" fieldPosition="0">
        <references count="1">
          <reference field="0" count="1" defaultSubtotal="1">
            <x v="39"/>
          </reference>
        </references>
      </pivotArea>
    </format>
    <format dxfId="8130">
      <pivotArea dataOnly="0" labelOnly="1" offset="IV256" fieldPosition="0">
        <references count="1">
          <reference field="0" count="1" defaultSubtotal="1">
            <x v="40"/>
          </reference>
        </references>
      </pivotArea>
    </format>
    <format dxfId="8129">
      <pivotArea dataOnly="0" labelOnly="1" offset="IV256" fieldPosition="0">
        <references count="1">
          <reference field="0" count="1" defaultSubtotal="1">
            <x v="41"/>
          </reference>
        </references>
      </pivotArea>
    </format>
    <format dxfId="8128">
      <pivotArea dataOnly="0" labelOnly="1" offset="IV256" fieldPosition="0">
        <references count="1">
          <reference field="0" count="1" defaultSubtotal="1">
            <x v="42"/>
          </reference>
        </references>
      </pivotArea>
    </format>
    <format dxfId="8127">
      <pivotArea dataOnly="0" labelOnly="1" offset="IV256" fieldPosition="0">
        <references count="1">
          <reference field="0" count="1" defaultSubtotal="1">
            <x v="43"/>
          </reference>
        </references>
      </pivotArea>
    </format>
    <format dxfId="8126">
      <pivotArea dataOnly="0" labelOnly="1" offset="IV256" fieldPosition="0">
        <references count="1">
          <reference field="0" count="1" defaultSubtotal="1">
            <x v="44"/>
          </reference>
        </references>
      </pivotArea>
    </format>
    <format dxfId="8125">
      <pivotArea dataOnly="0" labelOnly="1" offset="IV256" fieldPosition="0">
        <references count="1">
          <reference field="0" count="1" defaultSubtotal="1">
            <x v="45"/>
          </reference>
        </references>
      </pivotArea>
    </format>
    <format dxfId="8124">
      <pivotArea dataOnly="0" labelOnly="1" offset="IV256" fieldPosition="0">
        <references count="1">
          <reference field="0" count="1" defaultSubtotal="1">
            <x v="46"/>
          </reference>
        </references>
      </pivotArea>
    </format>
    <format dxfId="8123">
      <pivotArea dataOnly="0" labelOnly="1" offset="IV256" fieldPosition="0">
        <references count="1">
          <reference field="0" count="1" defaultSubtotal="1">
            <x v="47"/>
          </reference>
        </references>
      </pivotArea>
    </format>
    <format dxfId="8122">
      <pivotArea dataOnly="0" labelOnly="1" offset="IV256" fieldPosition="0">
        <references count="1">
          <reference field="0" count="1" defaultSubtotal="1">
            <x v="48"/>
          </reference>
        </references>
      </pivotArea>
    </format>
    <format dxfId="8121">
      <pivotArea dataOnly="0" labelOnly="1" offset="IV256" fieldPosition="0">
        <references count="1">
          <reference field="0" count="1" defaultSubtotal="1">
            <x v="49"/>
          </reference>
        </references>
      </pivotArea>
    </format>
    <format dxfId="8120">
      <pivotArea dataOnly="0" labelOnly="1" offset="IV256" fieldPosition="0">
        <references count="1">
          <reference field="0" count="1" defaultSubtotal="1">
            <x v="50"/>
          </reference>
        </references>
      </pivotArea>
    </format>
    <format dxfId="8119">
      <pivotArea dataOnly="0" labelOnly="1" offset="IV256" fieldPosition="0">
        <references count="1">
          <reference field="0" count="1" defaultSubtotal="1">
            <x v="51"/>
          </reference>
        </references>
      </pivotArea>
    </format>
    <format dxfId="8118">
      <pivotArea dataOnly="0" labelOnly="1" offset="IV256" fieldPosition="0">
        <references count="1">
          <reference field="0" count="1" defaultSubtotal="1">
            <x v="52"/>
          </reference>
        </references>
      </pivotArea>
    </format>
    <format dxfId="8117">
      <pivotArea dataOnly="0" labelOnly="1" offset="IV256" fieldPosition="0">
        <references count="1">
          <reference field="0" count="1" defaultSubtotal="1">
            <x v="53"/>
          </reference>
        </references>
      </pivotArea>
    </format>
    <format dxfId="8116">
      <pivotArea dataOnly="0" labelOnly="1" offset="IV256" fieldPosition="0">
        <references count="1">
          <reference field="0" count="1" defaultSubtotal="1">
            <x v="54"/>
          </reference>
        </references>
      </pivotArea>
    </format>
    <format dxfId="8115">
      <pivotArea dataOnly="0" labelOnly="1" offset="IV256" fieldPosition="0">
        <references count="1">
          <reference field="0" count="1" defaultSubtotal="1">
            <x v="55"/>
          </reference>
        </references>
      </pivotArea>
    </format>
    <format dxfId="8114">
      <pivotArea dataOnly="0" labelOnly="1" offset="IV256" fieldPosition="0">
        <references count="1">
          <reference field="0" count="1" defaultSubtotal="1">
            <x v="56"/>
          </reference>
        </references>
      </pivotArea>
    </format>
    <format dxfId="8113">
      <pivotArea dataOnly="0" labelOnly="1" offset="IV256" fieldPosition="0">
        <references count="1">
          <reference field="0" count="1" defaultSubtotal="1">
            <x v="57"/>
          </reference>
        </references>
      </pivotArea>
    </format>
    <format dxfId="8112">
      <pivotArea dataOnly="0" labelOnly="1" offset="IV256" fieldPosition="0">
        <references count="1">
          <reference field="0" count="1" defaultSubtotal="1">
            <x v="58"/>
          </reference>
        </references>
      </pivotArea>
    </format>
    <format dxfId="8111">
      <pivotArea dataOnly="0" labelOnly="1" offset="IV256" fieldPosition="0">
        <references count="1">
          <reference field="0" count="1" defaultSubtotal="1">
            <x v="59"/>
          </reference>
        </references>
      </pivotArea>
    </format>
    <format dxfId="8110">
      <pivotArea dataOnly="0" labelOnly="1" offset="IV256" fieldPosition="0">
        <references count="1">
          <reference field="0" count="1" defaultSubtotal="1">
            <x v="60"/>
          </reference>
        </references>
      </pivotArea>
    </format>
    <format dxfId="8109">
      <pivotArea dataOnly="0" labelOnly="1" offset="IV256" fieldPosition="0">
        <references count="1">
          <reference field="0" count="1" defaultSubtotal="1">
            <x v="61"/>
          </reference>
        </references>
      </pivotArea>
    </format>
    <format dxfId="8108">
      <pivotArea dataOnly="0" labelOnly="1" offset="IV256" fieldPosition="0">
        <references count="1">
          <reference field="0" count="1" defaultSubtotal="1">
            <x v="62"/>
          </reference>
        </references>
      </pivotArea>
    </format>
    <format dxfId="8107">
      <pivotArea dataOnly="0" labelOnly="1" offset="IV256" fieldPosition="0">
        <references count="1">
          <reference field="0" count="1" defaultSubtotal="1">
            <x v="63"/>
          </reference>
        </references>
      </pivotArea>
    </format>
    <format dxfId="8106">
      <pivotArea dataOnly="0" labelOnly="1" offset="IV256" fieldPosition="0">
        <references count="1">
          <reference field="0" count="1" defaultSubtotal="1">
            <x v="64"/>
          </reference>
        </references>
      </pivotArea>
    </format>
    <format dxfId="8105">
      <pivotArea dataOnly="0" labelOnly="1" offset="IV256" fieldPosition="0">
        <references count="1">
          <reference field="0" count="1" defaultSubtotal="1">
            <x v="65"/>
          </reference>
        </references>
      </pivotArea>
    </format>
    <format dxfId="8104">
      <pivotArea dataOnly="0" labelOnly="1" offset="IV256" fieldPosition="0">
        <references count="1">
          <reference field="0" count="1" defaultSubtotal="1">
            <x v="66"/>
          </reference>
        </references>
      </pivotArea>
    </format>
    <format dxfId="8103">
      <pivotArea dataOnly="0" labelOnly="1" offset="IV256" fieldPosition="0">
        <references count="1">
          <reference field="0" count="1" defaultSubtotal="1">
            <x v="67"/>
          </reference>
        </references>
      </pivotArea>
    </format>
    <format dxfId="8102">
      <pivotArea dataOnly="0" labelOnly="1" offset="IV256" fieldPosition="0">
        <references count="1">
          <reference field="0" count="1" defaultSubtotal="1">
            <x v="68"/>
          </reference>
        </references>
      </pivotArea>
    </format>
    <format dxfId="8101">
      <pivotArea dataOnly="0" labelOnly="1" offset="IV256" fieldPosition="0">
        <references count="1">
          <reference field="0" count="1" defaultSubtotal="1">
            <x v="69"/>
          </reference>
        </references>
      </pivotArea>
    </format>
    <format dxfId="8100">
      <pivotArea dataOnly="0" labelOnly="1" offset="IV256" fieldPosition="0">
        <references count="1">
          <reference field="0" count="1" defaultSubtotal="1">
            <x v="70"/>
          </reference>
        </references>
      </pivotArea>
    </format>
    <format dxfId="8099">
      <pivotArea dataOnly="0" labelOnly="1" offset="IV256" fieldPosition="0">
        <references count="1">
          <reference field="0" count="1" defaultSubtotal="1">
            <x v="71"/>
          </reference>
        </references>
      </pivotArea>
    </format>
    <format dxfId="8098">
      <pivotArea dataOnly="0" labelOnly="1" offset="IV256" fieldPosition="0">
        <references count="1">
          <reference field="0" count="1" defaultSubtotal="1">
            <x v="72"/>
          </reference>
        </references>
      </pivotArea>
    </format>
    <format dxfId="8097">
      <pivotArea dataOnly="0" labelOnly="1" offset="IV256" fieldPosition="0">
        <references count="1">
          <reference field="0" count="1" defaultSubtotal="1">
            <x v="73"/>
          </reference>
        </references>
      </pivotArea>
    </format>
    <format dxfId="8096">
      <pivotArea dataOnly="0" labelOnly="1" offset="IV256" fieldPosition="0">
        <references count="1">
          <reference field="0" count="1" defaultSubtotal="1">
            <x v="74"/>
          </reference>
        </references>
      </pivotArea>
    </format>
    <format dxfId="8095">
      <pivotArea dataOnly="0" labelOnly="1" offset="IV256" fieldPosition="0">
        <references count="1">
          <reference field="0" count="1" defaultSubtotal="1">
            <x v="75"/>
          </reference>
        </references>
      </pivotArea>
    </format>
    <format dxfId="8094">
      <pivotArea dataOnly="0" labelOnly="1" offset="IV256" fieldPosition="0">
        <references count="1">
          <reference field="0" count="1" defaultSubtotal="1">
            <x v="76"/>
          </reference>
        </references>
      </pivotArea>
    </format>
    <format dxfId="8093">
      <pivotArea dataOnly="0" labelOnly="1" offset="IV256" fieldPosition="0">
        <references count="1">
          <reference field="0" count="1" defaultSubtotal="1">
            <x v="77"/>
          </reference>
        </references>
      </pivotArea>
    </format>
    <format dxfId="8092">
      <pivotArea dataOnly="0" labelOnly="1" offset="IV256" fieldPosition="0">
        <references count="1">
          <reference field="0" count="1" defaultSubtotal="1">
            <x v="78"/>
          </reference>
        </references>
      </pivotArea>
    </format>
    <format dxfId="8091">
      <pivotArea dataOnly="0" labelOnly="1" offset="IV256" fieldPosition="0">
        <references count="1">
          <reference field="0" count="1" defaultSubtotal="1">
            <x v="79"/>
          </reference>
        </references>
      </pivotArea>
    </format>
    <format dxfId="8090">
      <pivotArea dataOnly="0" labelOnly="1" offset="IV256" fieldPosition="0">
        <references count="1">
          <reference field="0" count="1" defaultSubtotal="1">
            <x v="80"/>
          </reference>
        </references>
      </pivotArea>
    </format>
    <format dxfId="8089">
      <pivotArea dataOnly="0" labelOnly="1" offset="IV256" fieldPosition="0">
        <references count="1">
          <reference field="0" count="1" defaultSubtotal="1">
            <x v="81"/>
          </reference>
        </references>
      </pivotArea>
    </format>
    <format dxfId="8088">
      <pivotArea dataOnly="0" labelOnly="1" offset="IV256" fieldPosition="0">
        <references count="1">
          <reference field="0" count="1" defaultSubtotal="1">
            <x v="82"/>
          </reference>
        </references>
      </pivotArea>
    </format>
    <format dxfId="8087">
      <pivotArea dataOnly="0" labelOnly="1" offset="IV256" fieldPosition="0">
        <references count="1">
          <reference field="0" count="1" defaultSubtotal="1">
            <x v="83"/>
          </reference>
        </references>
      </pivotArea>
    </format>
    <format dxfId="8086">
      <pivotArea dataOnly="0" labelOnly="1" offset="IV256" fieldPosition="0">
        <references count="1">
          <reference field="0" count="1" defaultSubtotal="1">
            <x v="84"/>
          </reference>
        </references>
      </pivotArea>
    </format>
    <format dxfId="8085">
      <pivotArea dataOnly="0" labelOnly="1" offset="IV256" fieldPosition="0">
        <references count="1">
          <reference field="0" count="1" defaultSubtotal="1">
            <x v="85"/>
          </reference>
        </references>
      </pivotArea>
    </format>
    <format dxfId="8084">
      <pivotArea dataOnly="0" labelOnly="1" offset="IV256" fieldPosition="0">
        <references count="1">
          <reference field="0" count="1" defaultSubtotal="1">
            <x v="86"/>
          </reference>
        </references>
      </pivotArea>
    </format>
    <format dxfId="8083">
      <pivotArea dataOnly="0" labelOnly="1" offset="IV256" fieldPosition="0">
        <references count="1">
          <reference field="0" count="1" defaultSubtotal="1">
            <x v="87"/>
          </reference>
        </references>
      </pivotArea>
    </format>
    <format dxfId="8082">
      <pivotArea dataOnly="0" labelOnly="1" offset="IV256" fieldPosition="0">
        <references count="1">
          <reference field="0" count="1" defaultSubtotal="1">
            <x v="88"/>
          </reference>
        </references>
      </pivotArea>
    </format>
    <format dxfId="8081">
      <pivotArea dataOnly="0" labelOnly="1" offset="IV256" fieldPosition="0">
        <references count="1">
          <reference field="0" count="1" defaultSubtotal="1">
            <x v="89"/>
          </reference>
        </references>
      </pivotArea>
    </format>
    <format dxfId="8080">
      <pivotArea dataOnly="0" labelOnly="1" offset="IV256" fieldPosition="0">
        <references count="1">
          <reference field="0" count="1" defaultSubtotal="1">
            <x v="90"/>
          </reference>
        </references>
      </pivotArea>
    </format>
    <format dxfId="8079">
      <pivotArea dataOnly="0" labelOnly="1" offset="IV256" fieldPosition="0">
        <references count="1">
          <reference field="0" count="1" defaultSubtotal="1">
            <x v="91"/>
          </reference>
        </references>
      </pivotArea>
    </format>
    <format dxfId="8078">
      <pivotArea dataOnly="0" labelOnly="1" offset="IV256" fieldPosition="0">
        <references count="1">
          <reference field="0" count="1" defaultSubtotal="1">
            <x v="92"/>
          </reference>
        </references>
      </pivotArea>
    </format>
    <format dxfId="8077">
      <pivotArea dataOnly="0" labelOnly="1" offset="IV256" fieldPosition="0">
        <references count="1">
          <reference field="0" count="1" defaultSubtotal="1">
            <x v="93"/>
          </reference>
        </references>
      </pivotArea>
    </format>
    <format dxfId="8076">
      <pivotArea dataOnly="0" labelOnly="1" offset="IV256" fieldPosition="0">
        <references count="1">
          <reference field="0" count="1" defaultSubtotal="1">
            <x v="94"/>
          </reference>
        </references>
      </pivotArea>
    </format>
    <format dxfId="8075">
      <pivotArea dataOnly="0" labelOnly="1" offset="IV256" fieldPosition="0">
        <references count="1">
          <reference field="0" count="1" defaultSubtotal="1">
            <x v="95"/>
          </reference>
        </references>
      </pivotArea>
    </format>
    <format dxfId="8074">
      <pivotArea dataOnly="0" labelOnly="1" offset="IV256" fieldPosition="0">
        <references count="1">
          <reference field="0" count="1" defaultSubtotal="1">
            <x v="96"/>
          </reference>
        </references>
      </pivotArea>
    </format>
    <format dxfId="8073">
      <pivotArea dataOnly="0" labelOnly="1" offset="IV256" fieldPosition="0">
        <references count="1">
          <reference field="0" count="1" defaultSubtotal="1">
            <x v="97"/>
          </reference>
        </references>
      </pivotArea>
    </format>
    <format dxfId="8072">
      <pivotArea dataOnly="0" labelOnly="1" offset="IV256" fieldPosition="0">
        <references count="1">
          <reference field="0" count="1" defaultSubtotal="1">
            <x v="98"/>
          </reference>
        </references>
      </pivotArea>
    </format>
    <format dxfId="8071">
      <pivotArea dataOnly="0" labelOnly="1" offset="IV256" fieldPosition="0">
        <references count="1">
          <reference field="0" count="1" defaultSubtotal="1">
            <x v="99"/>
          </reference>
        </references>
      </pivotArea>
    </format>
    <format dxfId="8070">
      <pivotArea dataOnly="0" labelOnly="1" offset="IV256" fieldPosition="0">
        <references count="1">
          <reference field="0" count="1" defaultSubtotal="1">
            <x v="100"/>
          </reference>
        </references>
      </pivotArea>
    </format>
    <format dxfId="8069">
      <pivotArea dataOnly="0" labelOnly="1" offset="IV256" fieldPosition="0">
        <references count="1">
          <reference field="0" count="1" defaultSubtotal="1">
            <x v="101"/>
          </reference>
        </references>
      </pivotArea>
    </format>
    <format dxfId="8068">
      <pivotArea dataOnly="0" labelOnly="1" offset="IV256" fieldPosition="0">
        <references count="1">
          <reference field="0" count="1" defaultSubtotal="1">
            <x v="102"/>
          </reference>
        </references>
      </pivotArea>
    </format>
    <format dxfId="8067">
      <pivotArea dataOnly="0" labelOnly="1" offset="IV256" fieldPosition="0">
        <references count="1">
          <reference field="0" count="1" defaultSubtotal="1">
            <x v="103"/>
          </reference>
        </references>
      </pivotArea>
    </format>
    <format dxfId="8066">
      <pivotArea dataOnly="0" labelOnly="1" offset="IV256" fieldPosition="0">
        <references count="1">
          <reference field="0" count="1" defaultSubtotal="1">
            <x v="104"/>
          </reference>
        </references>
      </pivotArea>
    </format>
    <format dxfId="8065">
      <pivotArea dataOnly="0" labelOnly="1" offset="IV256" fieldPosition="0">
        <references count="1">
          <reference field="0" count="1" defaultSubtotal="1">
            <x v="105"/>
          </reference>
        </references>
      </pivotArea>
    </format>
    <format dxfId="8064">
      <pivotArea dataOnly="0" labelOnly="1" offset="IV256" fieldPosition="0">
        <references count="1">
          <reference field="0" count="1" defaultSubtotal="1">
            <x v="106"/>
          </reference>
        </references>
      </pivotArea>
    </format>
    <format dxfId="8063">
      <pivotArea dataOnly="0" labelOnly="1" offset="IV256" fieldPosition="0">
        <references count="1">
          <reference field="0" count="1" defaultSubtotal="1">
            <x v="107"/>
          </reference>
        </references>
      </pivotArea>
    </format>
    <format dxfId="8062">
      <pivotArea dataOnly="0" labelOnly="1" offset="IV256" fieldPosition="0">
        <references count="1">
          <reference field="0" count="1" defaultSubtotal="1">
            <x v="108"/>
          </reference>
        </references>
      </pivotArea>
    </format>
    <format dxfId="8061">
      <pivotArea dataOnly="0" labelOnly="1" offset="IV256" fieldPosition="0">
        <references count="1">
          <reference field="0" count="1" defaultSubtotal="1">
            <x v="109"/>
          </reference>
        </references>
      </pivotArea>
    </format>
    <format dxfId="8060">
      <pivotArea dataOnly="0" labelOnly="1" offset="IV256" fieldPosition="0">
        <references count="1">
          <reference field="0" count="1" defaultSubtotal="1">
            <x v="110"/>
          </reference>
        </references>
      </pivotArea>
    </format>
    <format dxfId="8059">
      <pivotArea dataOnly="0" labelOnly="1" offset="IV256" fieldPosition="0">
        <references count="1">
          <reference field="0" count="1" defaultSubtotal="1">
            <x v="111"/>
          </reference>
        </references>
      </pivotArea>
    </format>
    <format dxfId="8058">
      <pivotArea dataOnly="0" labelOnly="1" offset="IV256" fieldPosition="0">
        <references count="1">
          <reference field="0" count="1" defaultSubtotal="1">
            <x v="112"/>
          </reference>
        </references>
      </pivotArea>
    </format>
    <format dxfId="8057">
      <pivotArea dataOnly="0" labelOnly="1" offset="IV256" fieldPosition="0">
        <references count="1">
          <reference field="0" count="1" defaultSubtotal="1">
            <x v="113"/>
          </reference>
        </references>
      </pivotArea>
    </format>
    <format dxfId="8056">
      <pivotArea dataOnly="0" labelOnly="1" offset="IV256" fieldPosition="0">
        <references count="1">
          <reference field="0" count="1" defaultSubtotal="1">
            <x v="114"/>
          </reference>
        </references>
      </pivotArea>
    </format>
    <format dxfId="8055">
      <pivotArea dataOnly="0" labelOnly="1" offset="IV256" fieldPosition="0">
        <references count="1">
          <reference field="0" count="1" defaultSubtotal="1">
            <x v="115"/>
          </reference>
        </references>
      </pivotArea>
    </format>
    <format dxfId="8054">
      <pivotArea dataOnly="0" labelOnly="1" offset="IV256" fieldPosition="0">
        <references count="1">
          <reference field="0" count="1" defaultSubtotal="1">
            <x v="116"/>
          </reference>
        </references>
      </pivotArea>
    </format>
    <format dxfId="8053">
      <pivotArea dataOnly="0" labelOnly="1" offset="IV256" fieldPosition="0">
        <references count="1">
          <reference field="0" count="1" defaultSubtotal="1">
            <x v="117"/>
          </reference>
        </references>
      </pivotArea>
    </format>
    <format dxfId="8052">
      <pivotArea dataOnly="0" labelOnly="1" offset="IV256" fieldPosition="0">
        <references count="1">
          <reference field="0" count="1" defaultSubtotal="1">
            <x v="118"/>
          </reference>
        </references>
      </pivotArea>
    </format>
    <format dxfId="8051">
      <pivotArea dataOnly="0" labelOnly="1" offset="IV256" fieldPosition="0">
        <references count="1">
          <reference field="0" count="1" defaultSubtotal="1">
            <x v="119"/>
          </reference>
        </references>
      </pivotArea>
    </format>
    <format dxfId="8050">
      <pivotArea dataOnly="0" labelOnly="1" offset="IV256" fieldPosition="0">
        <references count="1">
          <reference field="0" count="1" defaultSubtotal="1">
            <x v="120"/>
          </reference>
        </references>
      </pivotArea>
    </format>
    <format dxfId="8049">
      <pivotArea dataOnly="0" labelOnly="1" offset="IV256" fieldPosition="0">
        <references count="1">
          <reference field="0" count="1" defaultSubtotal="1">
            <x v="121"/>
          </reference>
        </references>
      </pivotArea>
    </format>
    <format dxfId="8048">
      <pivotArea dataOnly="0" labelOnly="1" offset="IV256" fieldPosition="0">
        <references count="1">
          <reference field="0" count="1" defaultSubtotal="1">
            <x v="122"/>
          </reference>
        </references>
      </pivotArea>
    </format>
    <format dxfId="8047">
      <pivotArea dataOnly="0" labelOnly="1" offset="IV256" fieldPosition="0">
        <references count="1">
          <reference field="0" count="1" defaultSubtotal="1">
            <x v="123"/>
          </reference>
        </references>
      </pivotArea>
    </format>
    <format dxfId="8046">
      <pivotArea dataOnly="0" labelOnly="1" offset="IV256" fieldPosition="0">
        <references count="1">
          <reference field="0" count="1" defaultSubtotal="1">
            <x v="124"/>
          </reference>
        </references>
      </pivotArea>
    </format>
    <format dxfId="8045">
      <pivotArea dataOnly="0" labelOnly="1" offset="IV256" fieldPosition="0">
        <references count="1">
          <reference field="0" count="1" defaultSubtotal="1">
            <x v="125"/>
          </reference>
        </references>
      </pivotArea>
    </format>
    <format dxfId="8044">
      <pivotArea dataOnly="0" labelOnly="1" offset="IV256" fieldPosition="0">
        <references count="1">
          <reference field="0" count="1" defaultSubtotal="1">
            <x v="126"/>
          </reference>
        </references>
      </pivotArea>
    </format>
    <format dxfId="8043">
      <pivotArea dataOnly="0" labelOnly="1" offset="IV256" fieldPosition="0">
        <references count="1">
          <reference field="0" count="1" defaultSubtotal="1">
            <x v="127"/>
          </reference>
        </references>
      </pivotArea>
    </format>
    <format dxfId="8042">
      <pivotArea dataOnly="0" labelOnly="1" offset="IV256" fieldPosition="0">
        <references count="1">
          <reference field="0" count="1" defaultSubtotal="1">
            <x v="128"/>
          </reference>
        </references>
      </pivotArea>
    </format>
    <format dxfId="8041">
      <pivotArea dataOnly="0" labelOnly="1" offset="IV256" fieldPosition="0">
        <references count="1">
          <reference field="0" count="1" defaultSubtotal="1">
            <x v="129"/>
          </reference>
        </references>
      </pivotArea>
    </format>
    <format dxfId="8040">
      <pivotArea dataOnly="0" labelOnly="1" offset="IV256" fieldPosition="0">
        <references count="1">
          <reference field="0" count="1" defaultSubtotal="1">
            <x v="130"/>
          </reference>
        </references>
      </pivotArea>
    </format>
    <format dxfId="8039">
      <pivotArea dataOnly="0" labelOnly="1" offset="IV256" fieldPosition="0">
        <references count="1">
          <reference field="0" count="1" defaultSubtotal="1">
            <x v="131"/>
          </reference>
        </references>
      </pivotArea>
    </format>
    <format dxfId="8038">
      <pivotArea dataOnly="0" labelOnly="1" offset="IV256" fieldPosition="0">
        <references count="1">
          <reference field="0" count="1" defaultSubtotal="1">
            <x v="132"/>
          </reference>
        </references>
      </pivotArea>
    </format>
    <format dxfId="8037">
      <pivotArea dataOnly="0" labelOnly="1" offset="IV256" fieldPosition="0">
        <references count="1">
          <reference field="0" count="1" defaultSubtotal="1">
            <x v="133"/>
          </reference>
        </references>
      </pivotArea>
    </format>
    <format dxfId="8036">
      <pivotArea dataOnly="0" labelOnly="1" offset="IV256" fieldPosition="0">
        <references count="1">
          <reference field="0" count="1" defaultSubtotal="1">
            <x v="134"/>
          </reference>
        </references>
      </pivotArea>
    </format>
    <format dxfId="8035">
      <pivotArea dataOnly="0" labelOnly="1" offset="IV256" fieldPosition="0">
        <references count="1">
          <reference field="0" count="1" defaultSubtotal="1">
            <x v="135"/>
          </reference>
        </references>
      </pivotArea>
    </format>
    <format dxfId="8034">
      <pivotArea dataOnly="0" labelOnly="1" offset="IV256" fieldPosition="0">
        <references count="1">
          <reference field="0" count="1" defaultSubtotal="1">
            <x v="136"/>
          </reference>
        </references>
      </pivotArea>
    </format>
    <format dxfId="8033">
      <pivotArea dataOnly="0" labelOnly="1" offset="IV256" fieldPosition="0">
        <references count="1">
          <reference field="0" count="1" defaultSubtotal="1">
            <x v="137"/>
          </reference>
        </references>
      </pivotArea>
    </format>
    <format dxfId="8032">
      <pivotArea dataOnly="0" labelOnly="1" offset="IV256" fieldPosition="0">
        <references count="1">
          <reference field="0" count="1" defaultSubtotal="1">
            <x v="138"/>
          </reference>
        </references>
      </pivotArea>
    </format>
    <format dxfId="8031">
      <pivotArea dataOnly="0" labelOnly="1" offset="IV256" fieldPosition="0">
        <references count="1">
          <reference field="0" count="1" defaultSubtotal="1">
            <x v="139"/>
          </reference>
        </references>
      </pivotArea>
    </format>
    <format dxfId="8030">
      <pivotArea dataOnly="0" labelOnly="1" offset="IV256" fieldPosition="0">
        <references count="1">
          <reference field="0" count="1" defaultSubtotal="1">
            <x v="140"/>
          </reference>
        </references>
      </pivotArea>
    </format>
    <format dxfId="8029">
      <pivotArea dataOnly="0" labelOnly="1" offset="IV256" fieldPosition="0">
        <references count="1">
          <reference field="0" count="1" defaultSubtotal="1">
            <x v="141"/>
          </reference>
        </references>
      </pivotArea>
    </format>
    <format dxfId="8028">
      <pivotArea dataOnly="0" labelOnly="1" offset="IV256" fieldPosition="0">
        <references count="1">
          <reference field="0" count="1" defaultSubtotal="1">
            <x v="142"/>
          </reference>
        </references>
      </pivotArea>
    </format>
    <format dxfId="8027">
      <pivotArea dataOnly="0" labelOnly="1" grandRow="1" outline="0" offset="IV256" fieldPosition="0"/>
    </format>
    <format dxfId="8026">
      <pivotArea dataOnly="0" labelOnly="1" fieldPosition="0">
        <references count="2">
          <reference field="0" count="1" selected="0">
            <x v="0"/>
          </reference>
          <reference field="1" count="2">
            <x v="0"/>
            <x v="1"/>
          </reference>
        </references>
      </pivotArea>
    </format>
    <format dxfId="8025">
      <pivotArea dataOnly="0" labelOnly="1" fieldPosition="0">
        <references count="2">
          <reference field="0" count="1" selected="0">
            <x v="1"/>
          </reference>
          <reference field="1" count="10">
            <x v="2"/>
            <x v="3"/>
            <x v="4"/>
            <x v="5"/>
            <x v="6"/>
            <x v="7"/>
            <x v="10"/>
            <x v="11"/>
            <x v="430"/>
            <x v="431"/>
          </reference>
        </references>
      </pivotArea>
    </format>
    <format dxfId="8024">
      <pivotArea dataOnly="0" labelOnly="1" fieldPosition="0">
        <references count="2">
          <reference field="0" count="1" selected="0">
            <x v="2"/>
          </reference>
          <reference field="1" count="6">
            <x v="12"/>
            <x v="13"/>
            <x v="14"/>
            <x v="15"/>
            <x v="16"/>
            <x v="17"/>
          </reference>
        </references>
      </pivotArea>
    </format>
    <format dxfId="802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022">
      <pivotArea dataOnly="0" labelOnly="1" fieldPosition="0">
        <references count="2">
          <reference field="0" count="1" selected="0">
            <x v="4"/>
          </reference>
          <reference field="1" count="6">
            <x v="33"/>
            <x v="34"/>
            <x v="35"/>
            <x v="36"/>
            <x v="37"/>
            <x v="38"/>
          </reference>
        </references>
      </pivotArea>
    </format>
    <format dxfId="8021">
      <pivotArea dataOnly="0" labelOnly="1" fieldPosition="0">
        <references count="2">
          <reference field="0" count="1" selected="0">
            <x v="5"/>
          </reference>
          <reference field="1" count="8">
            <x v="39"/>
            <x v="40"/>
            <x v="41"/>
            <x v="42"/>
            <x v="43"/>
            <x v="44"/>
            <x v="45"/>
            <x v="46"/>
          </reference>
        </references>
      </pivotArea>
    </format>
    <format dxfId="8020">
      <pivotArea dataOnly="0" labelOnly="1" fieldPosition="0">
        <references count="2">
          <reference field="0" count="1" selected="0">
            <x v="6"/>
          </reference>
          <reference field="1" count="5">
            <x v="47"/>
            <x v="48"/>
            <x v="49"/>
            <x v="50"/>
            <x v="51"/>
          </reference>
        </references>
      </pivotArea>
    </format>
    <format dxfId="8019">
      <pivotArea dataOnly="0" labelOnly="1" fieldPosition="0">
        <references count="2">
          <reference field="0" count="1" selected="0">
            <x v="7"/>
          </reference>
          <reference field="1" count="6">
            <x v="52"/>
            <x v="53"/>
            <x v="54"/>
            <x v="55"/>
            <x v="56"/>
            <x v="57"/>
          </reference>
        </references>
      </pivotArea>
    </format>
    <format dxfId="8018">
      <pivotArea dataOnly="0" labelOnly="1" fieldPosition="0">
        <references count="2">
          <reference field="0" count="1" selected="0">
            <x v="8"/>
          </reference>
          <reference field="1" count="6">
            <x v="58"/>
            <x v="59"/>
            <x v="60"/>
            <x v="61"/>
            <x v="62"/>
            <x v="63"/>
          </reference>
        </references>
      </pivotArea>
    </format>
    <format dxfId="8017">
      <pivotArea dataOnly="0" labelOnly="1" fieldPosition="0">
        <references count="2">
          <reference field="0" count="1" selected="0">
            <x v="9"/>
          </reference>
          <reference field="1" count="5">
            <x v="64"/>
            <x v="65"/>
            <x v="66"/>
            <x v="67"/>
            <x v="68"/>
          </reference>
        </references>
      </pivotArea>
    </format>
    <format dxfId="8016">
      <pivotArea dataOnly="0" labelOnly="1" fieldPosition="0">
        <references count="2">
          <reference field="0" count="1" selected="0">
            <x v="10"/>
          </reference>
          <reference field="1" count="3">
            <x v="69"/>
            <x v="70"/>
            <x v="71"/>
          </reference>
        </references>
      </pivotArea>
    </format>
    <format dxfId="8015">
      <pivotArea dataOnly="0" labelOnly="1" fieldPosition="0">
        <references count="2">
          <reference field="0" count="1" selected="0">
            <x v="11"/>
          </reference>
          <reference field="1" count="6">
            <x v="72"/>
            <x v="73"/>
            <x v="74"/>
            <x v="75"/>
            <x v="76"/>
            <x v="77"/>
          </reference>
        </references>
      </pivotArea>
    </format>
    <format dxfId="8014">
      <pivotArea dataOnly="0" labelOnly="1" fieldPosition="0">
        <references count="2">
          <reference field="0" count="1" selected="0">
            <x v="12"/>
          </reference>
          <reference field="1" count="5">
            <x v="78"/>
            <x v="79"/>
            <x v="80"/>
            <x v="81"/>
            <x v="82"/>
          </reference>
        </references>
      </pivotArea>
    </format>
    <format dxfId="8013">
      <pivotArea dataOnly="0" labelOnly="1" fieldPosition="0">
        <references count="2">
          <reference field="0" count="1" selected="0">
            <x v="13"/>
          </reference>
          <reference field="1" count="4">
            <x v="83"/>
            <x v="84"/>
            <x v="85"/>
            <x v="86"/>
          </reference>
        </references>
      </pivotArea>
    </format>
    <format dxfId="801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011">
      <pivotArea dataOnly="0" labelOnly="1" fieldPosition="0">
        <references count="2">
          <reference field="0" count="1" selected="0">
            <x v="15"/>
          </reference>
          <reference field="1" count="3">
            <x v="104"/>
            <x v="105"/>
            <x v="106"/>
          </reference>
        </references>
      </pivotArea>
    </format>
    <format dxfId="8010">
      <pivotArea dataOnly="0" labelOnly="1" fieldPosition="0">
        <references count="2">
          <reference field="0" count="1" selected="0">
            <x v="16"/>
          </reference>
          <reference field="1" count="11">
            <x v="8"/>
            <x v="9"/>
            <x v="107"/>
            <x v="108"/>
            <x v="109"/>
            <x v="110"/>
            <x v="111"/>
            <x v="112"/>
            <x v="113"/>
            <x v="114"/>
            <x v="115"/>
          </reference>
        </references>
      </pivotArea>
    </format>
    <format dxfId="8009">
      <pivotArea dataOnly="0" labelOnly="1" fieldPosition="0">
        <references count="2">
          <reference field="0" count="1" selected="0">
            <x v="17"/>
          </reference>
          <reference field="1" count="1">
            <x v="116"/>
          </reference>
        </references>
      </pivotArea>
    </format>
    <format dxfId="8008">
      <pivotArea dataOnly="0" labelOnly="1" fieldPosition="0">
        <references count="2">
          <reference field="0" count="1" selected="0">
            <x v="18"/>
          </reference>
          <reference field="1" count="3">
            <x v="117"/>
            <x v="118"/>
            <x v="119"/>
          </reference>
        </references>
      </pivotArea>
    </format>
    <format dxfId="8007">
      <pivotArea dataOnly="0" labelOnly="1" fieldPosition="0">
        <references count="2">
          <reference field="0" count="1" selected="0">
            <x v="19"/>
          </reference>
          <reference field="1" count="8">
            <x v="120"/>
            <x v="121"/>
            <x v="122"/>
            <x v="123"/>
            <x v="124"/>
            <x v="125"/>
            <x v="126"/>
            <x v="127"/>
          </reference>
        </references>
      </pivotArea>
    </format>
    <format dxfId="8006">
      <pivotArea dataOnly="0" labelOnly="1" fieldPosition="0">
        <references count="2">
          <reference field="0" count="1" selected="0">
            <x v="20"/>
          </reference>
          <reference field="1" count="9">
            <x v="128"/>
            <x v="129"/>
            <x v="130"/>
            <x v="131"/>
            <x v="132"/>
            <x v="133"/>
            <x v="134"/>
            <x v="135"/>
            <x v="136"/>
          </reference>
        </references>
      </pivotArea>
    </format>
    <format dxfId="8005">
      <pivotArea dataOnly="0" labelOnly="1" fieldPosition="0">
        <references count="2">
          <reference field="0" count="1" selected="0">
            <x v="21"/>
          </reference>
          <reference field="1" count="4">
            <x v="137"/>
            <x v="138"/>
            <x v="139"/>
            <x v="140"/>
          </reference>
        </references>
      </pivotArea>
    </format>
    <format dxfId="8004">
      <pivotArea dataOnly="0" labelOnly="1" fieldPosition="0">
        <references count="2">
          <reference field="0" count="1" selected="0">
            <x v="22"/>
          </reference>
          <reference field="1" count="3">
            <x v="141"/>
            <x v="142"/>
            <x v="143"/>
          </reference>
        </references>
      </pivotArea>
    </format>
    <format dxfId="8003">
      <pivotArea dataOnly="0" labelOnly="1" fieldPosition="0">
        <references count="2">
          <reference field="0" count="1" selected="0">
            <x v="23"/>
          </reference>
          <reference field="1" count="3">
            <x v="144"/>
            <x v="145"/>
            <x v="146"/>
          </reference>
        </references>
      </pivotArea>
    </format>
    <format dxfId="8002">
      <pivotArea dataOnly="0" labelOnly="1" fieldPosition="0">
        <references count="2">
          <reference field="0" count="1" selected="0">
            <x v="24"/>
          </reference>
          <reference field="1" count="2">
            <x v="147"/>
            <x v="148"/>
          </reference>
        </references>
      </pivotArea>
    </format>
    <format dxfId="8001">
      <pivotArea dataOnly="0" labelOnly="1" fieldPosition="0">
        <references count="2">
          <reference field="0" count="1" selected="0">
            <x v="25"/>
          </reference>
          <reference field="1" count="3">
            <x v="149"/>
            <x v="150"/>
            <x v="151"/>
          </reference>
        </references>
      </pivotArea>
    </format>
    <format dxfId="8000">
      <pivotArea dataOnly="0" labelOnly="1" fieldPosition="0">
        <references count="2">
          <reference field="0" count="1" selected="0">
            <x v="26"/>
          </reference>
          <reference field="1" count="4">
            <x v="152"/>
            <x v="153"/>
            <x v="154"/>
            <x v="155"/>
          </reference>
        </references>
      </pivotArea>
    </format>
    <format dxfId="7999">
      <pivotArea dataOnly="0" labelOnly="1" fieldPosition="0">
        <references count="2">
          <reference field="0" count="1" selected="0">
            <x v="27"/>
          </reference>
          <reference field="1" count="2">
            <x v="156"/>
            <x v="157"/>
          </reference>
        </references>
      </pivotArea>
    </format>
    <format dxfId="7998">
      <pivotArea dataOnly="0" labelOnly="1" fieldPosition="0">
        <references count="2">
          <reference field="0" count="1" selected="0">
            <x v="28"/>
          </reference>
          <reference field="1" count="3">
            <x v="158"/>
            <x v="159"/>
            <x v="160"/>
          </reference>
        </references>
      </pivotArea>
    </format>
    <format dxfId="7997">
      <pivotArea dataOnly="0" labelOnly="1" fieldPosition="0">
        <references count="2">
          <reference field="0" count="1" selected="0">
            <x v="29"/>
          </reference>
          <reference field="1" count="8">
            <x v="161"/>
            <x v="162"/>
            <x v="163"/>
            <x v="164"/>
            <x v="165"/>
            <x v="166"/>
            <x v="167"/>
            <x v="168"/>
          </reference>
        </references>
      </pivotArea>
    </format>
    <format dxfId="7996">
      <pivotArea dataOnly="0" labelOnly="1" fieldPosition="0">
        <references count="2">
          <reference field="0" count="1" selected="0">
            <x v="30"/>
          </reference>
          <reference field="1" count="7">
            <x v="169"/>
            <x v="170"/>
            <x v="171"/>
            <x v="172"/>
            <x v="173"/>
            <x v="174"/>
            <x v="175"/>
          </reference>
        </references>
      </pivotArea>
    </format>
    <format dxfId="7995">
      <pivotArea dataOnly="0" labelOnly="1" fieldPosition="0">
        <references count="2">
          <reference field="0" count="1" selected="0">
            <x v="31"/>
          </reference>
          <reference field="1" count="4">
            <x v="176"/>
            <x v="177"/>
            <x v="178"/>
            <x v="179"/>
          </reference>
        </references>
      </pivotArea>
    </format>
    <format dxfId="7994">
      <pivotArea dataOnly="0" labelOnly="1" fieldPosition="0">
        <references count="2">
          <reference field="0" count="1" selected="0">
            <x v="32"/>
          </reference>
          <reference field="1" count="1">
            <x v="180"/>
          </reference>
        </references>
      </pivotArea>
    </format>
    <format dxfId="7993">
      <pivotArea dataOnly="0" labelOnly="1" fieldPosition="0">
        <references count="2">
          <reference field="0" count="1" selected="0">
            <x v="33"/>
          </reference>
          <reference field="1" count="3">
            <x v="433"/>
            <x v="434"/>
            <x v="435"/>
          </reference>
        </references>
      </pivotArea>
    </format>
    <format dxfId="7992">
      <pivotArea dataOnly="0" labelOnly="1" fieldPosition="0">
        <references count="2">
          <reference field="0" count="1" selected="0">
            <x v="34"/>
          </reference>
          <reference field="1" count="4">
            <x v="181"/>
            <x v="182"/>
            <x v="183"/>
            <x v="184"/>
          </reference>
        </references>
      </pivotArea>
    </format>
    <format dxfId="7991">
      <pivotArea dataOnly="0" labelOnly="1" fieldPosition="0">
        <references count="2">
          <reference field="0" count="1" selected="0">
            <x v="35"/>
          </reference>
          <reference field="1" count="4">
            <x v="185"/>
            <x v="186"/>
            <x v="187"/>
            <x v="188"/>
          </reference>
        </references>
      </pivotArea>
    </format>
    <format dxfId="7990">
      <pivotArea dataOnly="0" labelOnly="1" fieldPosition="0">
        <references count="2">
          <reference field="0" count="1" selected="0">
            <x v="36"/>
          </reference>
          <reference field="1" count="5">
            <x v="189"/>
            <x v="190"/>
            <x v="191"/>
            <x v="192"/>
            <x v="193"/>
          </reference>
        </references>
      </pivotArea>
    </format>
    <format dxfId="7989">
      <pivotArea dataOnly="0" labelOnly="1" fieldPosition="0">
        <references count="2">
          <reference field="0" count="1" selected="0">
            <x v="37"/>
          </reference>
          <reference field="1" count="7">
            <x v="194"/>
            <x v="195"/>
            <x v="196"/>
            <x v="197"/>
            <x v="198"/>
            <x v="199"/>
            <x v="200"/>
          </reference>
        </references>
      </pivotArea>
    </format>
    <format dxfId="7988">
      <pivotArea dataOnly="0" labelOnly="1" fieldPosition="0">
        <references count="2">
          <reference field="0" count="1" selected="0">
            <x v="38"/>
          </reference>
          <reference field="1" count="11">
            <x v="201"/>
            <x v="202"/>
            <x v="203"/>
            <x v="204"/>
            <x v="205"/>
            <x v="206"/>
            <x v="207"/>
            <x v="208"/>
            <x v="209"/>
            <x v="368"/>
            <x v="390"/>
          </reference>
        </references>
      </pivotArea>
    </format>
    <format dxfId="7987">
      <pivotArea dataOnly="0" labelOnly="1" fieldPosition="0">
        <references count="2">
          <reference field="0" count="1" selected="0">
            <x v="39"/>
          </reference>
          <reference field="1" count="7">
            <x v="210"/>
            <x v="211"/>
            <x v="212"/>
            <x v="213"/>
            <x v="214"/>
            <x v="215"/>
            <x v="216"/>
          </reference>
        </references>
      </pivotArea>
    </format>
    <format dxfId="7986">
      <pivotArea dataOnly="0" labelOnly="1" fieldPosition="0">
        <references count="2">
          <reference field="0" count="1" selected="0">
            <x v="40"/>
          </reference>
          <reference field="1" count="7">
            <x v="217"/>
            <x v="218"/>
            <x v="219"/>
            <x v="220"/>
            <x v="221"/>
            <x v="222"/>
            <x v="223"/>
          </reference>
        </references>
      </pivotArea>
    </format>
    <format dxfId="7985">
      <pivotArea dataOnly="0" labelOnly="1" fieldPosition="0">
        <references count="2">
          <reference field="0" count="1" selected="0">
            <x v="41"/>
          </reference>
          <reference field="1" count="8">
            <x v="224"/>
            <x v="225"/>
            <x v="226"/>
            <x v="227"/>
            <x v="228"/>
            <x v="229"/>
            <x v="230"/>
            <x v="231"/>
          </reference>
        </references>
      </pivotArea>
    </format>
    <format dxfId="7984">
      <pivotArea dataOnly="0" labelOnly="1" fieldPosition="0">
        <references count="2">
          <reference field="0" count="1" selected="0">
            <x v="42"/>
          </reference>
          <reference field="1" count="4">
            <x v="232"/>
            <x v="233"/>
            <x v="234"/>
            <x v="235"/>
          </reference>
        </references>
      </pivotArea>
    </format>
    <format dxfId="7983">
      <pivotArea dataOnly="0" labelOnly="1" fieldPosition="0">
        <references count="2">
          <reference field="0" count="1" selected="0">
            <x v="43"/>
          </reference>
          <reference field="1" count="8">
            <x v="236"/>
            <x v="237"/>
            <x v="238"/>
            <x v="239"/>
            <x v="240"/>
            <x v="241"/>
            <x v="242"/>
            <x v="243"/>
          </reference>
        </references>
      </pivotArea>
    </format>
    <format dxfId="7982">
      <pivotArea dataOnly="0" labelOnly="1" fieldPosition="0">
        <references count="2">
          <reference field="0" count="1" selected="0">
            <x v="44"/>
          </reference>
          <reference field="1" count="7">
            <x v="244"/>
            <x v="245"/>
            <x v="246"/>
            <x v="247"/>
            <x v="248"/>
            <x v="249"/>
            <x v="250"/>
          </reference>
        </references>
      </pivotArea>
    </format>
    <format dxfId="7981">
      <pivotArea dataOnly="0" labelOnly="1" fieldPosition="0">
        <references count="2">
          <reference field="0" count="1" selected="0">
            <x v="45"/>
          </reference>
          <reference field="1" count="8">
            <x v="251"/>
            <x v="252"/>
            <x v="253"/>
            <x v="254"/>
            <x v="255"/>
            <x v="256"/>
            <x v="257"/>
            <x v="258"/>
          </reference>
        </references>
      </pivotArea>
    </format>
    <format dxfId="798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979">
      <pivotArea dataOnly="0" labelOnly="1" fieldPosition="0">
        <references count="2">
          <reference field="0" count="1" selected="0">
            <x v="47"/>
          </reference>
          <reference field="1" count="7">
            <x v="273"/>
            <x v="274"/>
            <x v="275"/>
            <x v="276"/>
            <x v="277"/>
            <x v="278"/>
            <x v="279"/>
          </reference>
        </references>
      </pivotArea>
    </format>
    <format dxfId="7978">
      <pivotArea dataOnly="0" labelOnly="1" fieldPosition="0">
        <references count="2">
          <reference field="0" count="1" selected="0">
            <x v="48"/>
          </reference>
          <reference field="1" count="5">
            <x v="280"/>
            <x v="281"/>
            <x v="282"/>
            <x v="283"/>
            <x v="284"/>
          </reference>
        </references>
      </pivotArea>
    </format>
    <format dxfId="7977">
      <pivotArea dataOnly="0" labelOnly="1" fieldPosition="0">
        <references count="2">
          <reference field="0" count="1" selected="0">
            <x v="49"/>
          </reference>
          <reference field="1" count="1">
            <x v="285"/>
          </reference>
        </references>
      </pivotArea>
    </format>
    <format dxfId="7976">
      <pivotArea dataOnly="0" labelOnly="1" fieldPosition="0">
        <references count="2">
          <reference field="0" count="1" selected="0">
            <x v="50"/>
          </reference>
          <reference field="1" count="7">
            <x v="286"/>
            <x v="287"/>
            <x v="288"/>
            <x v="289"/>
            <x v="290"/>
            <x v="291"/>
            <x v="292"/>
          </reference>
        </references>
      </pivotArea>
    </format>
    <format dxfId="7975">
      <pivotArea dataOnly="0" labelOnly="1" fieldPosition="0">
        <references count="2">
          <reference field="0" count="1" selected="0">
            <x v="51"/>
          </reference>
          <reference field="1" count="9">
            <x v="293"/>
            <x v="294"/>
            <x v="295"/>
            <x v="296"/>
            <x v="297"/>
            <x v="298"/>
            <x v="299"/>
            <x v="300"/>
            <x v="301"/>
          </reference>
        </references>
      </pivotArea>
    </format>
    <format dxfId="7974">
      <pivotArea dataOnly="0" labelOnly="1" fieldPosition="0">
        <references count="2">
          <reference field="0" count="1" selected="0">
            <x v="52"/>
          </reference>
          <reference field="1" count="3">
            <x v="302"/>
            <x v="303"/>
            <x v="304"/>
          </reference>
        </references>
      </pivotArea>
    </format>
    <format dxfId="7973">
      <pivotArea dataOnly="0" labelOnly="1" fieldPosition="0">
        <references count="2">
          <reference field="0" count="1" selected="0">
            <x v="53"/>
          </reference>
          <reference field="1" count="7">
            <x v="305"/>
            <x v="306"/>
            <x v="307"/>
            <x v="308"/>
            <x v="309"/>
            <x v="310"/>
            <x v="398"/>
          </reference>
        </references>
      </pivotArea>
    </format>
    <format dxfId="797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971">
      <pivotArea dataOnly="0" labelOnly="1" fieldPosition="0">
        <references count="2">
          <reference field="0" count="1" selected="0">
            <x v="55"/>
          </reference>
          <reference field="1" count="1">
            <x v="326"/>
          </reference>
        </references>
      </pivotArea>
    </format>
    <format dxfId="7970">
      <pivotArea dataOnly="0" labelOnly="1" fieldPosition="0">
        <references count="2">
          <reference field="0" count="1" selected="0">
            <x v="56"/>
          </reference>
          <reference field="1" count="4">
            <x v="327"/>
            <x v="328"/>
            <x v="329"/>
            <x v="330"/>
          </reference>
        </references>
      </pivotArea>
    </format>
    <format dxfId="7969">
      <pivotArea dataOnly="0" labelOnly="1" fieldPosition="0">
        <references count="2">
          <reference field="0" count="1" selected="0">
            <x v="57"/>
          </reference>
          <reference field="1" count="1">
            <x v="331"/>
          </reference>
        </references>
      </pivotArea>
    </format>
    <format dxfId="7968">
      <pivotArea dataOnly="0" labelOnly="1" fieldPosition="0">
        <references count="2">
          <reference field="0" count="1" selected="0">
            <x v="58"/>
          </reference>
          <reference field="1" count="4">
            <x v="332"/>
            <x v="333"/>
            <x v="334"/>
            <x v="335"/>
          </reference>
        </references>
      </pivotArea>
    </format>
    <format dxfId="7967">
      <pivotArea dataOnly="0" labelOnly="1" fieldPosition="0">
        <references count="2">
          <reference field="0" count="1" selected="0">
            <x v="59"/>
          </reference>
          <reference field="1" count="4">
            <x v="336"/>
            <x v="337"/>
            <x v="338"/>
            <x v="339"/>
          </reference>
        </references>
      </pivotArea>
    </format>
    <format dxfId="7966">
      <pivotArea dataOnly="0" labelOnly="1" fieldPosition="0">
        <references count="2">
          <reference field="0" count="1" selected="0">
            <x v="60"/>
          </reference>
          <reference field="1" count="1">
            <x v="340"/>
          </reference>
        </references>
      </pivotArea>
    </format>
    <format dxfId="7965">
      <pivotArea dataOnly="0" labelOnly="1" fieldPosition="0">
        <references count="2">
          <reference field="0" count="1" selected="0">
            <x v="61"/>
          </reference>
          <reference field="1" count="1">
            <x v="342"/>
          </reference>
        </references>
      </pivotArea>
    </format>
    <format dxfId="7964">
      <pivotArea dataOnly="0" labelOnly="1" fieldPosition="0">
        <references count="2">
          <reference field="0" count="1" selected="0">
            <x v="62"/>
          </reference>
          <reference field="1" count="1">
            <x v="341"/>
          </reference>
        </references>
      </pivotArea>
    </format>
    <format dxfId="7963">
      <pivotArea dataOnly="0" labelOnly="1" fieldPosition="0">
        <references count="2">
          <reference field="0" count="1" selected="0">
            <x v="63"/>
          </reference>
          <reference field="1" count="1">
            <x v="343"/>
          </reference>
        </references>
      </pivotArea>
    </format>
    <format dxfId="7962">
      <pivotArea dataOnly="0" labelOnly="1" fieldPosition="0">
        <references count="2">
          <reference field="0" count="1" selected="0">
            <x v="64"/>
          </reference>
          <reference field="1" count="1">
            <x v="344"/>
          </reference>
        </references>
      </pivotArea>
    </format>
    <format dxfId="7961">
      <pivotArea dataOnly="0" labelOnly="1" fieldPosition="0">
        <references count="2">
          <reference field="0" count="1" selected="0">
            <x v="65"/>
          </reference>
          <reference field="1" count="1">
            <x v="345"/>
          </reference>
        </references>
      </pivotArea>
    </format>
    <format dxfId="7960">
      <pivotArea dataOnly="0" labelOnly="1" fieldPosition="0">
        <references count="2">
          <reference field="0" count="1" selected="0">
            <x v="66"/>
          </reference>
          <reference field="1" count="1">
            <x v="346"/>
          </reference>
        </references>
      </pivotArea>
    </format>
    <format dxfId="7959">
      <pivotArea dataOnly="0" labelOnly="1" fieldPosition="0">
        <references count="2">
          <reference field="0" count="1" selected="0">
            <x v="67"/>
          </reference>
          <reference field="1" count="1">
            <x v="427"/>
          </reference>
        </references>
      </pivotArea>
    </format>
    <format dxfId="7958">
      <pivotArea dataOnly="0" labelOnly="1" fieldPosition="0">
        <references count="2">
          <reference field="0" count="1" selected="0">
            <x v="68"/>
          </reference>
          <reference field="1" count="1">
            <x v="428"/>
          </reference>
        </references>
      </pivotArea>
    </format>
    <format dxfId="7957">
      <pivotArea dataOnly="0" labelOnly="1" fieldPosition="0">
        <references count="2">
          <reference field="0" count="1" selected="0">
            <x v="69"/>
          </reference>
          <reference field="1" count="1">
            <x v="347"/>
          </reference>
        </references>
      </pivotArea>
    </format>
    <format dxfId="7956">
      <pivotArea dataOnly="0" labelOnly="1" fieldPosition="0">
        <references count="2">
          <reference field="0" count="1" selected="0">
            <x v="70"/>
          </reference>
          <reference field="1" count="1">
            <x v="348"/>
          </reference>
        </references>
      </pivotArea>
    </format>
    <format dxfId="7955">
      <pivotArea dataOnly="0" labelOnly="1" fieldPosition="0">
        <references count="2">
          <reference field="0" count="1" selected="0">
            <x v="71"/>
          </reference>
          <reference field="1" count="1">
            <x v="349"/>
          </reference>
        </references>
      </pivotArea>
    </format>
    <format dxfId="7954">
      <pivotArea dataOnly="0" labelOnly="1" fieldPosition="0">
        <references count="2">
          <reference field="0" count="1" selected="0">
            <x v="72"/>
          </reference>
          <reference field="1" count="1">
            <x v="350"/>
          </reference>
        </references>
      </pivotArea>
    </format>
    <format dxfId="7953">
      <pivotArea dataOnly="0" labelOnly="1" fieldPosition="0">
        <references count="2">
          <reference field="0" count="1" selected="0">
            <x v="73"/>
          </reference>
          <reference field="1" count="1">
            <x v="351"/>
          </reference>
        </references>
      </pivotArea>
    </format>
    <format dxfId="7952">
      <pivotArea dataOnly="0" labelOnly="1" fieldPosition="0">
        <references count="2">
          <reference field="0" count="1" selected="0">
            <x v="74"/>
          </reference>
          <reference field="1" count="1">
            <x v="352"/>
          </reference>
        </references>
      </pivotArea>
    </format>
    <format dxfId="7951">
      <pivotArea dataOnly="0" labelOnly="1" fieldPosition="0">
        <references count="2">
          <reference field="0" count="1" selected="0">
            <x v="75"/>
          </reference>
          <reference field="1" count="1">
            <x v="353"/>
          </reference>
        </references>
      </pivotArea>
    </format>
    <format dxfId="7950">
      <pivotArea dataOnly="0" labelOnly="1" fieldPosition="0">
        <references count="2">
          <reference field="0" count="1" selected="0">
            <x v="76"/>
          </reference>
          <reference field="1" count="1">
            <x v="354"/>
          </reference>
        </references>
      </pivotArea>
    </format>
    <format dxfId="7949">
      <pivotArea dataOnly="0" labelOnly="1" fieldPosition="0">
        <references count="2">
          <reference field="0" count="1" selected="0">
            <x v="77"/>
          </reference>
          <reference field="1" count="1">
            <x v="355"/>
          </reference>
        </references>
      </pivotArea>
    </format>
    <format dxfId="7948">
      <pivotArea dataOnly="0" labelOnly="1" fieldPosition="0">
        <references count="2">
          <reference field="0" count="1" selected="0">
            <x v="78"/>
          </reference>
          <reference field="1" count="1">
            <x v="356"/>
          </reference>
        </references>
      </pivotArea>
    </format>
    <format dxfId="7947">
      <pivotArea dataOnly="0" labelOnly="1" fieldPosition="0">
        <references count="2">
          <reference field="0" count="1" selected="0">
            <x v="79"/>
          </reference>
          <reference field="1" count="1">
            <x v="357"/>
          </reference>
        </references>
      </pivotArea>
    </format>
    <format dxfId="7946">
      <pivotArea dataOnly="0" labelOnly="1" fieldPosition="0">
        <references count="2">
          <reference field="0" count="1" selected="0">
            <x v="80"/>
          </reference>
          <reference field="1" count="1">
            <x v="358"/>
          </reference>
        </references>
      </pivotArea>
    </format>
    <format dxfId="7945">
      <pivotArea dataOnly="0" labelOnly="1" fieldPosition="0">
        <references count="2">
          <reference field="0" count="1" selected="0">
            <x v="81"/>
          </reference>
          <reference field="1" count="1">
            <x v="359"/>
          </reference>
        </references>
      </pivotArea>
    </format>
    <format dxfId="7944">
      <pivotArea dataOnly="0" labelOnly="1" fieldPosition="0">
        <references count="2">
          <reference field="0" count="1" selected="0">
            <x v="82"/>
          </reference>
          <reference field="1" count="1">
            <x v="360"/>
          </reference>
        </references>
      </pivotArea>
    </format>
    <format dxfId="7943">
      <pivotArea dataOnly="0" labelOnly="1" fieldPosition="0">
        <references count="2">
          <reference field="0" count="1" selected="0">
            <x v="83"/>
          </reference>
          <reference field="1" count="1">
            <x v="361"/>
          </reference>
        </references>
      </pivotArea>
    </format>
    <format dxfId="7942">
      <pivotArea dataOnly="0" labelOnly="1" fieldPosition="0">
        <references count="2">
          <reference field="0" count="1" selected="0">
            <x v="84"/>
          </reference>
          <reference field="1" count="1">
            <x v="362"/>
          </reference>
        </references>
      </pivotArea>
    </format>
    <format dxfId="7941">
      <pivotArea dataOnly="0" labelOnly="1" fieldPosition="0">
        <references count="2">
          <reference field="0" count="1" selected="0">
            <x v="85"/>
          </reference>
          <reference field="1" count="1">
            <x v="363"/>
          </reference>
        </references>
      </pivotArea>
    </format>
    <format dxfId="7940">
      <pivotArea dataOnly="0" labelOnly="1" fieldPosition="0">
        <references count="2">
          <reference field="0" count="1" selected="0">
            <x v="86"/>
          </reference>
          <reference field="1" count="1">
            <x v="364"/>
          </reference>
        </references>
      </pivotArea>
    </format>
    <format dxfId="7939">
      <pivotArea dataOnly="0" labelOnly="1" fieldPosition="0">
        <references count="2">
          <reference field="0" count="1" selected="0">
            <x v="87"/>
          </reference>
          <reference field="1" count="1">
            <x v="365"/>
          </reference>
        </references>
      </pivotArea>
    </format>
    <format dxfId="7938">
      <pivotArea dataOnly="0" labelOnly="1" fieldPosition="0">
        <references count="2">
          <reference field="0" count="1" selected="0">
            <x v="88"/>
          </reference>
          <reference field="1" count="1">
            <x v="366"/>
          </reference>
        </references>
      </pivotArea>
    </format>
    <format dxfId="7937">
      <pivotArea dataOnly="0" labelOnly="1" fieldPosition="0">
        <references count="2">
          <reference field="0" count="1" selected="0">
            <x v="89"/>
          </reference>
          <reference field="1" count="1">
            <x v="367"/>
          </reference>
        </references>
      </pivotArea>
    </format>
    <format dxfId="7936">
      <pivotArea dataOnly="0" labelOnly="1" fieldPosition="0">
        <references count="2">
          <reference field="0" count="1" selected="0">
            <x v="90"/>
          </reference>
          <reference field="1" count="1">
            <x v="369"/>
          </reference>
        </references>
      </pivotArea>
    </format>
    <format dxfId="7935">
      <pivotArea dataOnly="0" labelOnly="1" fieldPosition="0">
        <references count="2">
          <reference field="0" count="1" selected="0">
            <x v="91"/>
          </reference>
          <reference field="1" count="1">
            <x v="370"/>
          </reference>
        </references>
      </pivotArea>
    </format>
    <format dxfId="7934">
      <pivotArea dataOnly="0" labelOnly="1" fieldPosition="0">
        <references count="2">
          <reference field="0" count="1" selected="0">
            <x v="92"/>
          </reference>
          <reference field="1" count="1">
            <x v="371"/>
          </reference>
        </references>
      </pivotArea>
    </format>
    <format dxfId="7933">
      <pivotArea dataOnly="0" labelOnly="1" fieldPosition="0">
        <references count="2">
          <reference field="0" count="1" selected="0">
            <x v="93"/>
          </reference>
          <reference field="1" count="1">
            <x v="372"/>
          </reference>
        </references>
      </pivotArea>
    </format>
    <format dxfId="7932">
      <pivotArea dataOnly="0" labelOnly="1" fieldPosition="0">
        <references count="2">
          <reference field="0" count="1" selected="0">
            <x v="94"/>
          </reference>
          <reference field="1" count="1">
            <x v="373"/>
          </reference>
        </references>
      </pivotArea>
    </format>
    <format dxfId="7931">
      <pivotArea dataOnly="0" labelOnly="1" fieldPosition="0">
        <references count="2">
          <reference field="0" count="1" selected="0">
            <x v="95"/>
          </reference>
          <reference field="1" count="1">
            <x v="374"/>
          </reference>
        </references>
      </pivotArea>
    </format>
    <format dxfId="7930">
      <pivotArea dataOnly="0" labelOnly="1" fieldPosition="0">
        <references count="2">
          <reference field="0" count="1" selected="0">
            <x v="96"/>
          </reference>
          <reference field="1" count="1">
            <x v="375"/>
          </reference>
        </references>
      </pivotArea>
    </format>
    <format dxfId="7929">
      <pivotArea dataOnly="0" labelOnly="1" fieldPosition="0">
        <references count="2">
          <reference field="0" count="1" selected="0">
            <x v="97"/>
          </reference>
          <reference field="1" count="1">
            <x v="376"/>
          </reference>
        </references>
      </pivotArea>
    </format>
    <format dxfId="7928">
      <pivotArea dataOnly="0" labelOnly="1" fieldPosition="0">
        <references count="2">
          <reference field="0" count="1" selected="0">
            <x v="98"/>
          </reference>
          <reference field="1" count="1">
            <x v="377"/>
          </reference>
        </references>
      </pivotArea>
    </format>
    <format dxfId="7927">
      <pivotArea dataOnly="0" labelOnly="1" fieldPosition="0">
        <references count="2">
          <reference field="0" count="1" selected="0">
            <x v="99"/>
          </reference>
          <reference field="1" count="1">
            <x v="378"/>
          </reference>
        </references>
      </pivotArea>
    </format>
    <format dxfId="7926">
      <pivotArea dataOnly="0" labelOnly="1" fieldPosition="0">
        <references count="2">
          <reference field="0" count="1" selected="0">
            <x v="100"/>
          </reference>
          <reference field="1" count="1">
            <x v="379"/>
          </reference>
        </references>
      </pivotArea>
    </format>
    <format dxfId="7925">
      <pivotArea dataOnly="0" labelOnly="1" fieldPosition="0">
        <references count="2">
          <reference field="0" count="1" selected="0">
            <x v="101"/>
          </reference>
          <reference field="1" count="9">
            <x v="380"/>
            <x v="381"/>
            <x v="382"/>
            <x v="383"/>
            <x v="384"/>
            <x v="385"/>
            <x v="386"/>
            <x v="387"/>
            <x v="429"/>
          </reference>
        </references>
      </pivotArea>
    </format>
    <format dxfId="7924">
      <pivotArea dataOnly="0" labelOnly="1" fieldPosition="0">
        <references count="2">
          <reference field="0" count="1" selected="0">
            <x v="102"/>
          </reference>
          <reference field="1" count="1">
            <x v="388"/>
          </reference>
        </references>
      </pivotArea>
    </format>
    <format dxfId="7923">
      <pivotArea dataOnly="0" labelOnly="1" fieldPosition="0">
        <references count="2">
          <reference field="0" count="1" selected="0">
            <x v="103"/>
          </reference>
          <reference field="1" count="1">
            <x v="389"/>
          </reference>
        </references>
      </pivotArea>
    </format>
    <format dxfId="7922">
      <pivotArea dataOnly="0" labelOnly="1" fieldPosition="0">
        <references count="2">
          <reference field="0" count="1" selected="0">
            <x v="104"/>
          </reference>
          <reference field="1" count="1">
            <x v="391"/>
          </reference>
        </references>
      </pivotArea>
    </format>
    <format dxfId="7921">
      <pivotArea dataOnly="0" labelOnly="1" fieldPosition="0">
        <references count="2">
          <reference field="0" count="1" selected="0">
            <x v="105"/>
          </reference>
          <reference field="1" count="1">
            <x v="392"/>
          </reference>
        </references>
      </pivotArea>
    </format>
    <format dxfId="7920">
      <pivotArea dataOnly="0" labelOnly="1" fieldPosition="0">
        <references count="2">
          <reference field="0" count="1" selected="0">
            <x v="106"/>
          </reference>
          <reference field="1" count="1">
            <x v="393"/>
          </reference>
        </references>
      </pivotArea>
    </format>
    <format dxfId="7919">
      <pivotArea dataOnly="0" labelOnly="1" fieldPosition="0">
        <references count="2">
          <reference field="0" count="1" selected="0">
            <x v="107"/>
          </reference>
          <reference field="1" count="1">
            <x v="394"/>
          </reference>
        </references>
      </pivotArea>
    </format>
    <format dxfId="7918">
      <pivotArea dataOnly="0" labelOnly="1" fieldPosition="0">
        <references count="2">
          <reference field="0" count="1" selected="0">
            <x v="108"/>
          </reference>
          <reference field="1" count="2">
            <x v="395"/>
            <x v="436"/>
          </reference>
        </references>
      </pivotArea>
    </format>
    <format dxfId="7917">
      <pivotArea dataOnly="0" labelOnly="1" fieldPosition="0">
        <references count="2">
          <reference field="0" count="1" selected="0">
            <x v="109"/>
          </reference>
          <reference field="1" count="2">
            <x v="396"/>
            <x v="397"/>
          </reference>
        </references>
      </pivotArea>
    </format>
    <format dxfId="7916">
      <pivotArea dataOnly="0" labelOnly="1" fieldPosition="0">
        <references count="2">
          <reference field="0" count="1" selected="0">
            <x v="110"/>
          </reference>
          <reference field="1" count="1">
            <x v="399"/>
          </reference>
        </references>
      </pivotArea>
    </format>
    <format dxfId="7915">
      <pivotArea dataOnly="0" labelOnly="1" fieldPosition="0">
        <references count="2">
          <reference field="0" count="1" selected="0">
            <x v="111"/>
          </reference>
          <reference field="1" count="1">
            <x v="400"/>
          </reference>
        </references>
      </pivotArea>
    </format>
    <format dxfId="7914">
      <pivotArea dataOnly="0" labelOnly="1" fieldPosition="0">
        <references count="2">
          <reference field="0" count="1" selected="0">
            <x v="112"/>
          </reference>
          <reference field="1" count="1">
            <x v="401"/>
          </reference>
        </references>
      </pivotArea>
    </format>
    <format dxfId="7913">
      <pivotArea dataOnly="0" labelOnly="1" fieldPosition="0">
        <references count="2">
          <reference field="0" count="1" selected="0">
            <x v="113"/>
          </reference>
          <reference field="1" count="1">
            <x v="402"/>
          </reference>
        </references>
      </pivotArea>
    </format>
    <format dxfId="7912">
      <pivotArea dataOnly="0" labelOnly="1" fieldPosition="0">
        <references count="2">
          <reference field="0" count="1" selected="0">
            <x v="114"/>
          </reference>
          <reference field="1" count="1">
            <x v="403"/>
          </reference>
        </references>
      </pivotArea>
    </format>
    <format dxfId="7911">
      <pivotArea dataOnly="0" labelOnly="1" fieldPosition="0">
        <references count="2">
          <reference field="0" count="1" selected="0">
            <x v="115"/>
          </reference>
          <reference field="1" count="2">
            <x v="404"/>
            <x v="437"/>
          </reference>
        </references>
      </pivotArea>
    </format>
    <format dxfId="7910">
      <pivotArea dataOnly="0" labelOnly="1" fieldPosition="0">
        <references count="2">
          <reference field="0" count="1" selected="0">
            <x v="116"/>
          </reference>
          <reference field="1" count="1">
            <x v="405"/>
          </reference>
        </references>
      </pivotArea>
    </format>
    <format dxfId="7909">
      <pivotArea dataOnly="0" labelOnly="1" fieldPosition="0">
        <references count="2">
          <reference field="0" count="1" selected="0">
            <x v="117"/>
          </reference>
          <reference field="1" count="1">
            <x v="406"/>
          </reference>
        </references>
      </pivotArea>
    </format>
    <format dxfId="7908">
      <pivotArea dataOnly="0" labelOnly="1" fieldPosition="0">
        <references count="2">
          <reference field="0" count="1" selected="0">
            <x v="118"/>
          </reference>
          <reference field="1" count="1">
            <x v="407"/>
          </reference>
        </references>
      </pivotArea>
    </format>
    <format dxfId="7907">
      <pivotArea dataOnly="0" labelOnly="1" fieldPosition="0">
        <references count="2">
          <reference field="0" count="1" selected="0">
            <x v="119"/>
          </reference>
          <reference field="1" count="1">
            <x v="408"/>
          </reference>
        </references>
      </pivotArea>
    </format>
    <format dxfId="7906">
      <pivotArea dataOnly="0" labelOnly="1" fieldPosition="0">
        <references count="2">
          <reference field="0" count="1" selected="0">
            <x v="120"/>
          </reference>
          <reference field="1" count="1">
            <x v="409"/>
          </reference>
        </references>
      </pivotArea>
    </format>
    <format dxfId="7905">
      <pivotArea dataOnly="0" labelOnly="1" fieldPosition="0">
        <references count="2">
          <reference field="0" count="1" selected="0">
            <x v="121"/>
          </reference>
          <reference field="1" count="1">
            <x v="410"/>
          </reference>
        </references>
      </pivotArea>
    </format>
    <format dxfId="7904">
      <pivotArea dataOnly="0" labelOnly="1" fieldPosition="0">
        <references count="2">
          <reference field="0" count="1" selected="0">
            <x v="122"/>
          </reference>
          <reference field="1" count="1">
            <x v="411"/>
          </reference>
        </references>
      </pivotArea>
    </format>
    <format dxfId="7903">
      <pivotArea dataOnly="0" labelOnly="1" fieldPosition="0">
        <references count="2">
          <reference field="0" count="1" selected="0">
            <x v="123"/>
          </reference>
          <reference field="1" count="1">
            <x v="412"/>
          </reference>
        </references>
      </pivotArea>
    </format>
    <format dxfId="7902">
      <pivotArea dataOnly="0" labelOnly="1" fieldPosition="0">
        <references count="2">
          <reference field="0" count="1" selected="0">
            <x v="124"/>
          </reference>
          <reference field="1" count="1">
            <x v="413"/>
          </reference>
        </references>
      </pivotArea>
    </format>
    <format dxfId="7901">
      <pivotArea dataOnly="0" labelOnly="1" fieldPosition="0">
        <references count="2">
          <reference field="0" count="1" selected="0">
            <x v="125"/>
          </reference>
          <reference field="1" count="3">
            <x v="414"/>
            <x v="438"/>
            <x v="439"/>
          </reference>
        </references>
      </pivotArea>
    </format>
    <format dxfId="7900">
      <pivotArea dataOnly="0" labelOnly="1" fieldPosition="0">
        <references count="2">
          <reference field="0" count="1" selected="0">
            <x v="126"/>
          </reference>
          <reference field="1" count="1">
            <x v="440"/>
          </reference>
        </references>
      </pivotArea>
    </format>
    <format dxfId="7899">
      <pivotArea dataOnly="0" labelOnly="1" fieldPosition="0">
        <references count="2">
          <reference field="0" count="1" selected="0">
            <x v="127"/>
          </reference>
          <reference field="1" count="1">
            <x v="442"/>
          </reference>
        </references>
      </pivotArea>
    </format>
    <format dxfId="7898">
      <pivotArea dataOnly="0" labelOnly="1" fieldPosition="0">
        <references count="2">
          <reference field="0" count="1" selected="0">
            <x v="128"/>
          </reference>
          <reference field="1" count="1">
            <x v="422"/>
          </reference>
        </references>
      </pivotArea>
    </format>
    <format dxfId="7897">
      <pivotArea dataOnly="0" labelOnly="1" fieldPosition="0">
        <references count="2">
          <reference field="0" count="1" selected="0">
            <x v="129"/>
          </reference>
          <reference field="1" count="1">
            <x v="444"/>
          </reference>
        </references>
      </pivotArea>
    </format>
    <format dxfId="7896">
      <pivotArea dataOnly="0" labelOnly="1" fieldPosition="0">
        <references count="2">
          <reference field="0" count="1" selected="0">
            <x v="130"/>
          </reference>
          <reference field="1" count="1">
            <x v="441"/>
          </reference>
        </references>
      </pivotArea>
    </format>
    <format dxfId="7895">
      <pivotArea dataOnly="0" labelOnly="1" fieldPosition="0">
        <references count="2">
          <reference field="0" count="1" selected="0">
            <x v="131"/>
          </reference>
          <reference field="1" count="1">
            <x v="415"/>
          </reference>
        </references>
      </pivotArea>
    </format>
    <format dxfId="7894">
      <pivotArea dataOnly="0" labelOnly="1" fieldPosition="0">
        <references count="2">
          <reference field="0" count="1" selected="0">
            <x v="132"/>
          </reference>
          <reference field="1" count="1">
            <x v="423"/>
          </reference>
        </references>
      </pivotArea>
    </format>
    <format dxfId="7893">
      <pivotArea dataOnly="0" labelOnly="1" fieldPosition="0">
        <references count="2">
          <reference field="0" count="1" selected="0">
            <x v="133"/>
          </reference>
          <reference field="1" count="2">
            <x v="416"/>
            <x v="417"/>
          </reference>
        </references>
      </pivotArea>
    </format>
    <format dxfId="7892">
      <pivotArea dataOnly="0" labelOnly="1" fieldPosition="0">
        <references count="2">
          <reference field="0" count="1" selected="0">
            <x v="134"/>
          </reference>
          <reference field="1" count="1">
            <x v="418"/>
          </reference>
        </references>
      </pivotArea>
    </format>
    <format dxfId="7891">
      <pivotArea dataOnly="0" labelOnly="1" fieldPosition="0">
        <references count="2">
          <reference field="0" count="1" selected="0">
            <x v="135"/>
          </reference>
          <reference field="1" count="1">
            <x v="419"/>
          </reference>
        </references>
      </pivotArea>
    </format>
    <format dxfId="7890">
      <pivotArea dataOnly="0" labelOnly="1" fieldPosition="0">
        <references count="2">
          <reference field="0" count="1" selected="0">
            <x v="136"/>
          </reference>
          <reference field="1" count="1">
            <x v="424"/>
          </reference>
        </references>
      </pivotArea>
    </format>
    <format dxfId="7889">
      <pivotArea dataOnly="0" labelOnly="1" fieldPosition="0">
        <references count="2">
          <reference field="0" count="1" selected="0">
            <x v="137"/>
          </reference>
          <reference field="1" count="1">
            <x v="425"/>
          </reference>
        </references>
      </pivotArea>
    </format>
    <format dxfId="7888">
      <pivotArea dataOnly="0" labelOnly="1" fieldPosition="0">
        <references count="2">
          <reference field="0" count="1" selected="0">
            <x v="138"/>
          </reference>
          <reference field="1" count="1">
            <x v="426"/>
          </reference>
        </references>
      </pivotArea>
    </format>
    <format dxfId="7887">
      <pivotArea dataOnly="0" labelOnly="1" fieldPosition="0">
        <references count="2">
          <reference field="0" count="1" selected="0">
            <x v="139"/>
          </reference>
          <reference field="1" count="1">
            <x v="420"/>
          </reference>
        </references>
      </pivotArea>
    </format>
    <format dxfId="7886">
      <pivotArea dataOnly="0" labelOnly="1" fieldPosition="0">
        <references count="2">
          <reference field="0" count="1" selected="0">
            <x v="140"/>
          </reference>
          <reference field="1" count="1">
            <x v="421"/>
          </reference>
        </references>
      </pivotArea>
    </format>
    <format dxfId="7885">
      <pivotArea dataOnly="0" labelOnly="1" fieldPosition="0">
        <references count="2">
          <reference field="0" count="1" selected="0">
            <x v="141"/>
          </reference>
          <reference field="1" count="1">
            <x v="443"/>
          </reference>
        </references>
      </pivotArea>
    </format>
    <format dxfId="7884">
      <pivotArea dataOnly="0" labelOnly="1" fieldPosition="0">
        <references count="2">
          <reference field="0" count="1" selected="0">
            <x v="142"/>
          </reference>
          <reference field="1" count="1">
            <x v="445"/>
          </reference>
        </references>
      </pivotArea>
    </format>
    <format dxfId="7883">
      <pivotArea dataOnly="0" outline="0" fieldPosition="0">
        <references count="1">
          <reference field="0" count="0" defaultSubtotal="1"/>
        </references>
      </pivotArea>
    </format>
    <format dxfId="7882">
      <pivotArea field="1" type="button" dataOnly="0" labelOnly="1" outline="0" axis="axisRow" fieldPosition="1"/>
    </format>
    <format dxfId="7881">
      <pivotArea dataOnly="0" labelOnly="1" outline="0" fieldPosition="0">
        <references count="1">
          <reference field="4294967294" count="4">
            <x v="0"/>
            <x v="1"/>
            <x v="2"/>
            <x v="3"/>
          </reference>
        </references>
      </pivotArea>
    </format>
    <format dxfId="7880">
      <pivotArea field="0" type="button" dataOnly="0" labelOnly="1" outline="0" axis="axisRow" fieldPosition="0"/>
    </format>
    <format dxfId="7879">
      <pivotArea type="all" dataOnly="0" outline="0" fieldPosition="0"/>
    </format>
    <format dxfId="7878">
      <pivotArea outline="0" collapsedLevelsAreSubtotals="1" fieldPosition="0"/>
    </format>
    <format dxfId="7877">
      <pivotArea field="0" type="button" dataOnly="0" labelOnly="1" outline="0" axis="axisRow" fieldPosition="0"/>
    </format>
    <format dxfId="7876">
      <pivotArea field="1" type="button" dataOnly="0" labelOnly="1" outline="0" axis="axisRow" fieldPosition="1"/>
    </format>
    <format dxfId="787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87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87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87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87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87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86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86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86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86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865">
      <pivotArea dataOnly="0" labelOnly="1" fieldPosition="0">
        <references count="1">
          <reference field="0" count="18">
            <x v="125"/>
            <x v="126"/>
            <x v="127"/>
            <x v="128"/>
            <x v="129"/>
            <x v="130"/>
            <x v="131"/>
            <x v="132"/>
            <x v="133"/>
            <x v="134"/>
            <x v="135"/>
            <x v="136"/>
            <x v="137"/>
            <x v="138"/>
            <x v="139"/>
            <x v="140"/>
            <x v="141"/>
            <x v="142"/>
          </reference>
        </references>
      </pivotArea>
    </format>
    <format dxfId="786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863">
      <pivotArea dataOnly="0" labelOnly="1" grandRow="1" outline="0" fieldPosition="0"/>
    </format>
    <format dxfId="7862">
      <pivotArea dataOnly="0" labelOnly="1" fieldPosition="0">
        <references count="2">
          <reference field="0" count="1" selected="0">
            <x v="0"/>
          </reference>
          <reference field="1" count="2">
            <x v="0"/>
            <x v="1"/>
          </reference>
        </references>
      </pivotArea>
    </format>
    <format dxfId="7861">
      <pivotArea dataOnly="0" labelOnly="1" fieldPosition="0">
        <references count="2">
          <reference field="0" count="1" selected="0">
            <x v="1"/>
          </reference>
          <reference field="1" count="10">
            <x v="2"/>
            <x v="3"/>
            <x v="4"/>
            <x v="5"/>
            <x v="6"/>
            <x v="7"/>
            <x v="10"/>
            <x v="11"/>
            <x v="430"/>
            <x v="431"/>
          </reference>
        </references>
      </pivotArea>
    </format>
    <format dxfId="7860">
      <pivotArea dataOnly="0" labelOnly="1" fieldPosition="0">
        <references count="2">
          <reference field="0" count="1" selected="0">
            <x v="2"/>
          </reference>
          <reference field="1" count="6">
            <x v="12"/>
            <x v="13"/>
            <x v="14"/>
            <x v="15"/>
            <x v="16"/>
            <x v="17"/>
          </reference>
        </references>
      </pivotArea>
    </format>
    <format dxfId="785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858">
      <pivotArea dataOnly="0" labelOnly="1" fieldPosition="0">
        <references count="2">
          <reference field="0" count="1" selected="0">
            <x v="4"/>
          </reference>
          <reference field="1" count="6">
            <x v="33"/>
            <x v="34"/>
            <x v="35"/>
            <x v="36"/>
            <x v="37"/>
            <x v="38"/>
          </reference>
        </references>
      </pivotArea>
    </format>
    <format dxfId="7857">
      <pivotArea dataOnly="0" labelOnly="1" fieldPosition="0">
        <references count="2">
          <reference field="0" count="1" selected="0">
            <x v="5"/>
          </reference>
          <reference field="1" count="8">
            <x v="39"/>
            <x v="40"/>
            <x v="41"/>
            <x v="42"/>
            <x v="43"/>
            <x v="44"/>
            <x v="45"/>
            <x v="46"/>
          </reference>
        </references>
      </pivotArea>
    </format>
    <format dxfId="7856">
      <pivotArea dataOnly="0" labelOnly="1" fieldPosition="0">
        <references count="2">
          <reference field="0" count="1" selected="0">
            <x v="6"/>
          </reference>
          <reference field="1" count="5">
            <x v="47"/>
            <x v="48"/>
            <x v="49"/>
            <x v="50"/>
            <x v="51"/>
          </reference>
        </references>
      </pivotArea>
    </format>
    <format dxfId="7855">
      <pivotArea dataOnly="0" labelOnly="1" fieldPosition="0">
        <references count="2">
          <reference field="0" count="1" selected="0">
            <x v="7"/>
          </reference>
          <reference field="1" count="6">
            <x v="52"/>
            <x v="53"/>
            <x v="54"/>
            <x v="55"/>
            <x v="56"/>
            <x v="57"/>
          </reference>
        </references>
      </pivotArea>
    </format>
    <format dxfId="7854">
      <pivotArea dataOnly="0" labelOnly="1" fieldPosition="0">
        <references count="2">
          <reference field="0" count="1" selected="0">
            <x v="8"/>
          </reference>
          <reference field="1" count="6">
            <x v="58"/>
            <x v="59"/>
            <x v="60"/>
            <x v="61"/>
            <x v="62"/>
            <x v="63"/>
          </reference>
        </references>
      </pivotArea>
    </format>
    <format dxfId="7853">
      <pivotArea dataOnly="0" labelOnly="1" fieldPosition="0">
        <references count="2">
          <reference field="0" count="1" selected="0">
            <x v="9"/>
          </reference>
          <reference field="1" count="5">
            <x v="64"/>
            <x v="65"/>
            <x v="66"/>
            <x v="67"/>
            <x v="68"/>
          </reference>
        </references>
      </pivotArea>
    </format>
    <format dxfId="7852">
      <pivotArea dataOnly="0" labelOnly="1" fieldPosition="0">
        <references count="2">
          <reference field="0" count="1" selected="0">
            <x v="10"/>
          </reference>
          <reference field="1" count="3">
            <x v="69"/>
            <x v="70"/>
            <x v="71"/>
          </reference>
        </references>
      </pivotArea>
    </format>
    <format dxfId="7851">
      <pivotArea dataOnly="0" labelOnly="1" fieldPosition="0">
        <references count="2">
          <reference field="0" count="1" selected="0">
            <x v="11"/>
          </reference>
          <reference field="1" count="6">
            <x v="72"/>
            <x v="73"/>
            <x v="74"/>
            <x v="75"/>
            <x v="76"/>
            <x v="77"/>
          </reference>
        </references>
      </pivotArea>
    </format>
    <format dxfId="7850">
      <pivotArea dataOnly="0" labelOnly="1" fieldPosition="0">
        <references count="2">
          <reference field="0" count="1" selected="0">
            <x v="12"/>
          </reference>
          <reference field="1" count="5">
            <x v="78"/>
            <x v="79"/>
            <x v="80"/>
            <x v="81"/>
            <x v="82"/>
          </reference>
        </references>
      </pivotArea>
    </format>
    <format dxfId="7849">
      <pivotArea dataOnly="0" labelOnly="1" fieldPosition="0">
        <references count="2">
          <reference field="0" count="1" selected="0">
            <x v="13"/>
          </reference>
          <reference field="1" count="4">
            <x v="83"/>
            <x v="84"/>
            <x v="85"/>
            <x v="86"/>
          </reference>
        </references>
      </pivotArea>
    </format>
    <format dxfId="784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847">
      <pivotArea dataOnly="0" labelOnly="1" fieldPosition="0">
        <references count="2">
          <reference field="0" count="1" selected="0">
            <x v="15"/>
          </reference>
          <reference field="1" count="3">
            <x v="104"/>
            <x v="105"/>
            <x v="106"/>
          </reference>
        </references>
      </pivotArea>
    </format>
    <format dxfId="7846">
      <pivotArea dataOnly="0" labelOnly="1" fieldPosition="0">
        <references count="2">
          <reference field="0" count="1" selected="0">
            <x v="16"/>
          </reference>
          <reference field="1" count="11">
            <x v="8"/>
            <x v="9"/>
            <x v="107"/>
            <x v="108"/>
            <x v="109"/>
            <x v="110"/>
            <x v="111"/>
            <x v="112"/>
            <x v="113"/>
            <x v="114"/>
            <x v="115"/>
          </reference>
        </references>
      </pivotArea>
    </format>
    <format dxfId="7845">
      <pivotArea dataOnly="0" labelOnly="1" fieldPosition="0">
        <references count="2">
          <reference field="0" count="1" selected="0">
            <x v="17"/>
          </reference>
          <reference field="1" count="1">
            <x v="116"/>
          </reference>
        </references>
      </pivotArea>
    </format>
    <format dxfId="7844">
      <pivotArea dataOnly="0" labelOnly="1" fieldPosition="0">
        <references count="2">
          <reference field="0" count="1" selected="0">
            <x v="18"/>
          </reference>
          <reference field="1" count="3">
            <x v="117"/>
            <x v="118"/>
            <x v="119"/>
          </reference>
        </references>
      </pivotArea>
    </format>
    <format dxfId="7843">
      <pivotArea dataOnly="0" labelOnly="1" fieldPosition="0">
        <references count="2">
          <reference field="0" count="1" selected="0">
            <x v="19"/>
          </reference>
          <reference field="1" count="8">
            <x v="120"/>
            <x v="121"/>
            <x v="122"/>
            <x v="123"/>
            <x v="124"/>
            <x v="125"/>
            <x v="126"/>
            <x v="127"/>
          </reference>
        </references>
      </pivotArea>
    </format>
    <format dxfId="7842">
      <pivotArea dataOnly="0" labelOnly="1" fieldPosition="0">
        <references count="2">
          <reference field="0" count="1" selected="0">
            <x v="20"/>
          </reference>
          <reference field="1" count="9">
            <x v="128"/>
            <x v="129"/>
            <x v="130"/>
            <x v="131"/>
            <x v="132"/>
            <x v="133"/>
            <x v="134"/>
            <x v="135"/>
            <x v="136"/>
          </reference>
        </references>
      </pivotArea>
    </format>
    <format dxfId="7841">
      <pivotArea dataOnly="0" labelOnly="1" fieldPosition="0">
        <references count="2">
          <reference field="0" count="1" selected="0">
            <x v="21"/>
          </reference>
          <reference field="1" count="4">
            <x v="137"/>
            <x v="138"/>
            <x v="139"/>
            <x v="140"/>
          </reference>
        </references>
      </pivotArea>
    </format>
    <format dxfId="7840">
      <pivotArea dataOnly="0" labelOnly="1" fieldPosition="0">
        <references count="2">
          <reference field="0" count="1" selected="0">
            <x v="22"/>
          </reference>
          <reference field="1" count="3">
            <x v="141"/>
            <x v="142"/>
            <x v="143"/>
          </reference>
        </references>
      </pivotArea>
    </format>
    <format dxfId="7839">
      <pivotArea dataOnly="0" labelOnly="1" fieldPosition="0">
        <references count="2">
          <reference field="0" count="1" selected="0">
            <x v="23"/>
          </reference>
          <reference field="1" count="3">
            <x v="144"/>
            <x v="145"/>
            <x v="146"/>
          </reference>
        </references>
      </pivotArea>
    </format>
    <format dxfId="7838">
      <pivotArea dataOnly="0" labelOnly="1" fieldPosition="0">
        <references count="2">
          <reference field="0" count="1" selected="0">
            <x v="24"/>
          </reference>
          <reference field="1" count="2">
            <x v="147"/>
            <x v="148"/>
          </reference>
        </references>
      </pivotArea>
    </format>
    <format dxfId="7837">
      <pivotArea dataOnly="0" labelOnly="1" fieldPosition="0">
        <references count="2">
          <reference field="0" count="1" selected="0">
            <x v="25"/>
          </reference>
          <reference field="1" count="3">
            <x v="149"/>
            <x v="150"/>
            <x v="151"/>
          </reference>
        </references>
      </pivotArea>
    </format>
    <format dxfId="7836">
      <pivotArea dataOnly="0" labelOnly="1" fieldPosition="0">
        <references count="2">
          <reference field="0" count="1" selected="0">
            <x v="26"/>
          </reference>
          <reference field="1" count="4">
            <x v="152"/>
            <x v="153"/>
            <x v="154"/>
            <x v="155"/>
          </reference>
        </references>
      </pivotArea>
    </format>
    <format dxfId="7835">
      <pivotArea dataOnly="0" labelOnly="1" fieldPosition="0">
        <references count="2">
          <reference field="0" count="1" selected="0">
            <x v="27"/>
          </reference>
          <reference field="1" count="2">
            <x v="156"/>
            <x v="157"/>
          </reference>
        </references>
      </pivotArea>
    </format>
    <format dxfId="7834">
      <pivotArea dataOnly="0" labelOnly="1" fieldPosition="0">
        <references count="2">
          <reference field="0" count="1" selected="0">
            <x v="28"/>
          </reference>
          <reference field="1" count="3">
            <x v="158"/>
            <x v="159"/>
            <x v="160"/>
          </reference>
        </references>
      </pivotArea>
    </format>
    <format dxfId="7833">
      <pivotArea dataOnly="0" labelOnly="1" fieldPosition="0">
        <references count="2">
          <reference field="0" count="1" selected="0">
            <x v="29"/>
          </reference>
          <reference field="1" count="8">
            <x v="161"/>
            <x v="162"/>
            <x v="163"/>
            <x v="164"/>
            <x v="165"/>
            <x v="166"/>
            <x v="167"/>
            <x v="168"/>
          </reference>
        </references>
      </pivotArea>
    </format>
    <format dxfId="7832">
      <pivotArea dataOnly="0" labelOnly="1" fieldPosition="0">
        <references count="2">
          <reference field="0" count="1" selected="0">
            <x v="30"/>
          </reference>
          <reference field="1" count="7">
            <x v="169"/>
            <x v="170"/>
            <x v="171"/>
            <x v="172"/>
            <x v="173"/>
            <x v="174"/>
            <x v="175"/>
          </reference>
        </references>
      </pivotArea>
    </format>
    <format dxfId="7831">
      <pivotArea dataOnly="0" labelOnly="1" fieldPosition="0">
        <references count="2">
          <reference field="0" count="1" selected="0">
            <x v="31"/>
          </reference>
          <reference field="1" count="4">
            <x v="176"/>
            <x v="177"/>
            <x v="178"/>
            <x v="179"/>
          </reference>
        </references>
      </pivotArea>
    </format>
    <format dxfId="7830">
      <pivotArea dataOnly="0" labelOnly="1" fieldPosition="0">
        <references count="2">
          <reference field="0" count="1" selected="0">
            <x v="32"/>
          </reference>
          <reference field="1" count="1">
            <x v="180"/>
          </reference>
        </references>
      </pivotArea>
    </format>
    <format dxfId="7829">
      <pivotArea dataOnly="0" labelOnly="1" fieldPosition="0">
        <references count="2">
          <reference field="0" count="1" selected="0">
            <x v="33"/>
          </reference>
          <reference field="1" count="3">
            <x v="433"/>
            <x v="434"/>
            <x v="435"/>
          </reference>
        </references>
      </pivotArea>
    </format>
    <format dxfId="7828">
      <pivotArea dataOnly="0" labelOnly="1" fieldPosition="0">
        <references count="2">
          <reference field="0" count="1" selected="0">
            <x v="34"/>
          </reference>
          <reference field="1" count="4">
            <x v="181"/>
            <x v="182"/>
            <x v="183"/>
            <x v="184"/>
          </reference>
        </references>
      </pivotArea>
    </format>
    <format dxfId="7827">
      <pivotArea dataOnly="0" labelOnly="1" fieldPosition="0">
        <references count="2">
          <reference field="0" count="1" selected="0">
            <x v="35"/>
          </reference>
          <reference field="1" count="4">
            <x v="185"/>
            <x v="186"/>
            <x v="187"/>
            <x v="188"/>
          </reference>
        </references>
      </pivotArea>
    </format>
    <format dxfId="7826">
      <pivotArea dataOnly="0" labelOnly="1" fieldPosition="0">
        <references count="2">
          <reference field="0" count="1" selected="0">
            <x v="36"/>
          </reference>
          <reference field="1" count="5">
            <x v="189"/>
            <x v="190"/>
            <x v="191"/>
            <x v="192"/>
            <x v="193"/>
          </reference>
        </references>
      </pivotArea>
    </format>
    <format dxfId="7825">
      <pivotArea dataOnly="0" labelOnly="1" fieldPosition="0">
        <references count="2">
          <reference field="0" count="1" selected="0">
            <x v="37"/>
          </reference>
          <reference field="1" count="7">
            <x v="194"/>
            <x v="195"/>
            <x v="196"/>
            <x v="197"/>
            <x v="198"/>
            <x v="199"/>
            <x v="200"/>
          </reference>
        </references>
      </pivotArea>
    </format>
    <format dxfId="7824">
      <pivotArea dataOnly="0" labelOnly="1" fieldPosition="0">
        <references count="2">
          <reference field="0" count="1" selected="0">
            <x v="38"/>
          </reference>
          <reference field="1" count="11">
            <x v="201"/>
            <x v="202"/>
            <x v="203"/>
            <x v="204"/>
            <x v="205"/>
            <x v="206"/>
            <x v="207"/>
            <x v="208"/>
            <x v="209"/>
            <x v="368"/>
            <x v="390"/>
          </reference>
        </references>
      </pivotArea>
    </format>
    <format dxfId="7823">
      <pivotArea dataOnly="0" labelOnly="1" fieldPosition="0">
        <references count="2">
          <reference field="0" count="1" selected="0">
            <x v="39"/>
          </reference>
          <reference field="1" count="7">
            <x v="210"/>
            <x v="211"/>
            <x v="212"/>
            <x v="213"/>
            <x v="214"/>
            <x v="215"/>
            <x v="216"/>
          </reference>
        </references>
      </pivotArea>
    </format>
    <format dxfId="7822">
      <pivotArea dataOnly="0" labelOnly="1" fieldPosition="0">
        <references count="2">
          <reference field="0" count="1" selected="0">
            <x v="40"/>
          </reference>
          <reference field="1" count="7">
            <x v="217"/>
            <x v="218"/>
            <x v="219"/>
            <x v="220"/>
            <x v="221"/>
            <x v="222"/>
            <x v="223"/>
          </reference>
        </references>
      </pivotArea>
    </format>
    <format dxfId="7821">
      <pivotArea dataOnly="0" labelOnly="1" fieldPosition="0">
        <references count="2">
          <reference field="0" count="1" selected="0">
            <x v="41"/>
          </reference>
          <reference field="1" count="8">
            <x v="224"/>
            <x v="225"/>
            <x v="226"/>
            <x v="227"/>
            <x v="228"/>
            <x v="229"/>
            <x v="230"/>
            <x v="231"/>
          </reference>
        </references>
      </pivotArea>
    </format>
    <format dxfId="7820">
      <pivotArea dataOnly="0" labelOnly="1" fieldPosition="0">
        <references count="2">
          <reference field="0" count="1" selected="0">
            <x v="42"/>
          </reference>
          <reference field="1" count="4">
            <x v="232"/>
            <x v="233"/>
            <x v="234"/>
            <x v="235"/>
          </reference>
        </references>
      </pivotArea>
    </format>
    <format dxfId="7819">
      <pivotArea dataOnly="0" labelOnly="1" fieldPosition="0">
        <references count="2">
          <reference field="0" count="1" selected="0">
            <x v="43"/>
          </reference>
          <reference field="1" count="8">
            <x v="236"/>
            <x v="237"/>
            <x v="238"/>
            <x v="239"/>
            <x v="240"/>
            <x v="241"/>
            <x v="242"/>
            <x v="243"/>
          </reference>
        </references>
      </pivotArea>
    </format>
    <format dxfId="7818">
      <pivotArea dataOnly="0" labelOnly="1" fieldPosition="0">
        <references count="2">
          <reference field="0" count="1" selected="0">
            <x v="44"/>
          </reference>
          <reference field="1" count="7">
            <x v="244"/>
            <x v="245"/>
            <x v="246"/>
            <x v="247"/>
            <x v="248"/>
            <x v="249"/>
            <x v="250"/>
          </reference>
        </references>
      </pivotArea>
    </format>
    <format dxfId="7817">
      <pivotArea dataOnly="0" labelOnly="1" fieldPosition="0">
        <references count="2">
          <reference field="0" count="1" selected="0">
            <x v="45"/>
          </reference>
          <reference field="1" count="8">
            <x v="251"/>
            <x v="252"/>
            <x v="253"/>
            <x v="254"/>
            <x v="255"/>
            <x v="256"/>
            <x v="257"/>
            <x v="258"/>
          </reference>
        </references>
      </pivotArea>
    </format>
    <format dxfId="781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815">
      <pivotArea dataOnly="0" labelOnly="1" fieldPosition="0">
        <references count="2">
          <reference field="0" count="1" selected="0">
            <x v="47"/>
          </reference>
          <reference field="1" count="7">
            <x v="273"/>
            <x v="274"/>
            <x v="275"/>
            <x v="276"/>
            <x v="277"/>
            <x v="278"/>
            <x v="279"/>
          </reference>
        </references>
      </pivotArea>
    </format>
    <format dxfId="7814">
      <pivotArea dataOnly="0" labelOnly="1" fieldPosition="0">
        <references count="2">
          <reference field="0" count="1" selected="0">
            <x v="48"/>
          </reference>
          <reference field="1" count="5">
            <x v="280"/>
            <x v="281"/>
            <x v="282"/>
            <x v="283"/>
            <x v="284"/>
          </reference>
        </references>
      </pivotArea>
    </format>
    <format dxfId="7813">
      <pivotArea dataOnly="0" labelOnly="1" fieldPosition="0">
        <references count="2">
          <reference field="0" count="1" selected="0">
            <x v="49"/>
          </reference>
          <reference field="1" count="1">
            <x v="285"/>
          </reference>
        </references>
      </pivotArea>
    </format>
    <format dxfId="7812">
      <pivotArea dataOnly="0" labelOnly="1" fieldPosition="0">
        <references count="2">
          <reference field="0" count="1" selected="0">
            <x v="50"/>
          </reference>
          <reference field="1" count="7">
            <x v="286"/>
            <x v="287"/>
            <x v="288"/>
            <x v="289"/>
            <x v="290"/>
            <x v="291"/>
            <x v="292"/>
          </reference>
        </references>
      </pivotArea>
    </format>
    <format dxfId="7811">
      <pivotArea dataOnly="0" labelOnly="1" fieldPosition="0">
        <references count="2">
          <reference field="0" count="1" selected="0">
            <x v="51"/>
          </reference>
          <reference field="1" count="9">
            <x v="293"/>
            <x v="294"/>
            <x v="295"/>
            <x v="296"/>
            <x v="297"/>
            <x v="298"/>
            <x v="299"/>
            <x v="300"/>
            <x v="301"/>
          </reference>
        </references>
      </pivotArea>
    </format>
    <format dxfId="7810">
      <pivotArea dataOnly="0" labelOnly="1" fieldPosition="0">
        <references count="2">
          <reference field="0" count="1" selected="0">
            <x v="52"/>
          </reference>
          <reference field="1" count="3">
            <x v="302"/>
            <x v="303"/>
            <x v="304"/>
          </reference>
        </references>
      </pivotArea>
    </format>
    <format dxfId="7809">
      <pivotArea dataOnly="0" labelOnly="1" fieldPosition="0">
        <references count="2">
          <reference field="0" count="1" selected="0">
            <x v="53"/>
          </reference>
          <reference field="1" count="7">
            <x v="305"/>
            <x v="306"/>
            <x v="307"/>
            <x v="308"/>
            <x v="309"/>
            <x v="310"/>
            <x v="398"/>
          </reference>
        </references>
      </pivotArea>
    </format>
    <format dxfId="780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807">
      <pivotArea dataOnly="0" labelOnly="1" fieldPosition="0">
        <references count="2">
          <reference field="0" count="1" selected="0">
            <x v="55"/>
          </reference>
          <reference field="1" count="1">
            <x v="326"/>
          </reference>
        </references>
      </pivotArea>
    </format>
    <format dxfId="7806">
      <pivotArea dataOnly="0" labelOnly="1" fieldPosition="0">
        <references count="2">
          <reference field="0" count="1" selected="0">
            <x v="56"/>
          </reference>
          <reference field="1" count="4">
            <x v="327"/>
            <x v="328"/>
            <x v="329"/>
            <x v="330"/>
          </reference>
        </references>
      </pivotArea>
    </format>
    <format dxfId="7805">
      <pivotArea dataOnly="0" labelOnly="1" fieldPosition="0">
        <references count="2">
          <reference field="0" count="1" selected="0">
            <x v="57"/>
          </reference>
          <reference field="1" count="1">
            <x v="331"/>
          </reference>
        </references>
      </pivotArea>
    </format>
    <format dxfId="7804">
      <pivotArea dataOnly="0" labelOnly="1" fieldPosition="0">
        <references count="2">
          <reference field="0" count="1" selected="0">
            <x v="58"/>
          </reference>
          <reference field="1" count="4">
            <x v="332"/>
            <x v="333"/>
            <x v="334"/>
            <x v="335"/>
          </reference>
        </references>
      </pivotArea>
    </format>
    <format dxfId="7803">
      <pivotArea dataOnly="0" labelOnly="1" fieldPosition="0">
        <references count="2">
          <reference field="0" count="1" selected="0">
            <x v="59"/>
          </reference>
          <reference field="1" count="4">
            <x v="336"/>
            <x v="337"/>
            <x v="338"/>
            <x v="339"/>
          </reference>
        </references>
      </pivotArea>
    </format>
    <format dxfId="7802">
      <pivotArea dataOnly="0" labelOnly="1" fieldPosition="0">
        <references count="2">
          <reference field="0" count="1" selected="0">
            <x v="60"/>
          </reference>
          <reference field="1" count="1">
            <x v="340"/>
          </reference>
        </references>
      </pivotArea>
    </format>
    <format dxfId="7801">
      <pivotArea dataOnly="0" labelOnly="1" fieldPosition="0">
        <references count="2">
          <reference field="0" count="1" selected="0">
            <x v="61"/>
          </reference>
          <reference field="1" count="1">
            <x v="342"/>
          </reference>
        </references>
      </pivotArea>
    </format>
    <format dxfId="7800">
      <pivotArea dataOnly="0" labelOnly="1" fieldPosition="0">
        <references count="2">
          <reference field="0" count="1" selected="0">
            <x v="62"/>
          </reference>
          <reference field="1" count="1">
            <x v="341"/>
          </reference>
        </references>
      </pivotArea>
    </format>
    <format dxfId="7799">
      <pivotArea dataOnly="0" labelOnly="1" fieldPosition="0">
        <references count="2">
          <reference field="0" count="1" selected="0">
            <x v="63"/>
          </reference>
          <reference field="1" count="1">
            <x v="343"/>
          </reference>
        </references>
      </pivotArea>
    </format>
    <format dxfId="7798">
      <pivotArea dataOnly="0" labelOnly="1" fieldPosition="0">
        <references count="2">
          <reference field="0" count="1" selected="0">
            <x v="64"/>
          </reference>
          <reference field="1" count="1">
            <x v="344"/>
          </reference>
        </references>
      </pivotArea>
    </format>
    <format dxfId="7797">
      <pivotArea dataOnly="0" labelOnly="1" fieldPosition="0">
        <references count="2">
          <reference field="0" count="1" selected="0">
            <x v="65"/>
          </reference>
          <reference field="1" count="1">
            <x v="345"/>
          </reference>
        </references>
      </pivotArea>
    </format>
    <format dxfId="7796">
      <pivotArea dataOnly="0" labelOnly="1" fieldPosition="0">
        <references count="2">
          <reference field="0" count="1" selected="0">
            <x v="66"/>
          </reference>
          <reference field="1" count="1">
            <x v="346"/>
          </reference>
        </references>
      </pivotArea>
    </format>
    <format dxfId="7795">
      <pivotArea dataOnly="0" labelOnly="1" fieldPosition="0">
        <references count="2">
          <reference field="0" count="1" selected="0">
            <x v="67"/>
          </reference>
          <reference field="1" count="1">
            <x v="427"/>
          </reference>
        </references>
      </pivotArea>
    </format>
    <format dxfId="7794">
      <pivotArea dataOnly="0" labelOnly="1" fieldPosition="0">
        <references count="2">
          <reference field="0" count="1" selected="0">
            <x v="68"/>
          </reference>
          <reference field="1" count="1">
            <x v="428"/>
          </reference>
        </references>
      </pivotArea>
    </format>
    <format dxfId="7793">
      <pivotArea dataOnly="0" labelOnly="1" fieldPosition="0">
        <references count="2">
          <reference field="0" count="1" selected="0">
            <x v="69"/>
          </reference>
          <reference field="1" count="1">
            <x v="347"/>
          </reference>
        </references>
      </pivotArea>
    </format>
    <format dxfId="7792">
      <pivotArea dataOnly="0" labelOnly="1" fieldPosition="0">
        <references count="2">
          <reference field="0" count="1" selected="0">
            <x v="70"/>
          </reference>
          <reference field="1" count="1">
            <x v="348"/>
          </reference>
        </references>
      </pivotArea>
    </format>
    <format dxfId="7791">
      <pivotArea dataOnly="0" labelOnly="1" fieldPosition="0">
        <references count="2">
          <reference field="0" count="1" selected="0">
            <x v="71"/>
          </reference>
          <reference field="1" count="1">
            <x v="349"/>
          </reference>
        </references>
      </pivotArea>
    </format>
    <format dxfId="7790">
      <pivotArea dataOnly="0" labelOnly="1" fieldPosition="0">
        <references count="2">
          <reference field="0" count="1" selected="0">
            <x v="72"/>
          </reference>
          <reference field="1" count="1">
            <x v="350"/>
          </reference>
        </references>
      </pivotArea>
    </format>
    <format dxfId="7789">
      <pivotArea dataOnly="0" labelOnly="1" fieldPosition="0">
        <references count="2">
          <reference field="0" count="1" selected="0">
            <x v="73"/>
          </reference>
          <reference field="1" count="1">
            <x v="351"/>
          </reference>
        </references>
      </pivotArea>
    </format>
    <format dxfId="7788">
      <pivotArea dataOnly="0" labelOnly="1" fieldPosition="0">
        <references count="2">
          <reference field="0" count="1" selected="0">
            <x v="74"/>
          </reference>
          <reference field="1" count="1">
            <x v="352"/>
          </reference>
        </references>
      </pivotArea>
    </format>
    <format dxfId="7787">
      <pivotArea dataOnly="0" labelOnly="1" fieldPosition="0">
        <references count="2">
          <reference field="0" count="1" selected="0">
            <x v="75"/>
          </reference>
          <reference field="1" count="1">
            <x v="353"/>
          </reference>
        </references>
      </pivotArea>
    </format>
    <format dxfId="7786">
      <pivotArea dataOnly="0" labelOnly="1" fieldPosition="0">
        <references count="2">
          <reference field="0" count="1" selected="0">
            <x v="76"/>
          </reference>
          <reference field="1" count="1">
            <x v="354"/>
          </reference>
        </references>
      </pivotArea>
    </format>
    <format dxfId="7785">
      <pivotArea dataOnly="0" labelOnly="1" fieldPosition="0">
        <references count="2">
          <reference field="0" count="1" selected="0">
            <x v="77"/>
          </reference>
          <reference field="1" count="1">
            <x v="355"/>
          </reference>
        </references>
      </pivotArea>
    </format>
    <format dxfId="7784">
      <pivotArea dataOnly="0" labelOnly="1" fieldPosition="0">
        <references count="2">
          <reference field="0" count="1" selected="0">
            <x v="78"/>
          </reference>
          <reference field="1" count="1">
            <x v="356"/>
          </reference>
        </references>
      </pivotArea>
    </format>
    <format dxfId="7783">
      <pivotArea dataOnly="0" labelOnly="1" fieldPosition="0">
        <references count="2">
          <reference field="0" count="1" selected="0">
            <x v="79"/>
          </reference>
          <reference field="1" count="1">
            <x v="357"/>
          </reference>
        </references>
      </pivotArea>
    </format>
    <format dxfId="7782">
      <pivotArea dataOnly="0" labelOnly="1" fieldPosition="0">
        <references count="2">
          <reference field="0" count="1" selected="0">
            <x v="80"/>
          </reference>
          <reference field="1" count="1">
            <x v="358"/>
          </reference>
        </references>
      </pivotArea>
    </format>
    <format dxfId="7781">
      <pivotArea dataOnly="0" labelOnly="1" fieldPosition="0">
        <references count="2">
          <reference field="0" count="1" selected="0">
            <x v="81"/>
          </reference>
          <reference field="1" count="1">
            <x v="359"/>
          </reference>
        </references>
      </pivotArea>
    </format>
    <format dxfId="7780">
      <pivotArea dataOnly="0" labelOnly="1" fieldPosition="0">
        <references count="2">
          <reference field="0" count="1" selected="0">
            <x v="82"/>
          </reference>
          <reference field="1" count="1">
            <x v="360"/>
          </reference>
        </references>
      </pivotArea>
    </format>
    <format dxfId="7779">
      <pivotArea dataOnly="0" labelOnly="1" fieldPosition="0">
        <references count="2">
          <reference field="0" count="1" selected="0">
            <x v="83"/>
          </reference>
          <reference field="1" count="1">
            <x v="361"/>
          </reference>
        </references>
      </pivotArea>
    </format>
    <format dxfId="7778">
      <pivotArea dataOnly="0" labelOnly="1" fieldPosition="0">
        <references count="2">
          <reference field="0" count="1" selected="0">
            <x v="84"/>
          </reference>
          <reference field="1" count="1">
            <x v="362"/>
          </reference>
        </references>
      </pivotArea>
    </format>
    <format dxfId="7777">
      <pivotArea dataOnly="0" labelOnly="1" fieldPosition="0">
        <references count="2">
          <reference field="0" count="1" selected="0">
            <x v="85"/>
          </reference>
          <reference field="1" count="1">
            <x v="363"/>
          </reference>
        </references>
      </pivotArea>
    </format>
    <format dxfId="7776">
      <pivotArea dataOnly="0" labelOnly="1" fieldPosition="0">
        <references count="2">
          <reference field="0" count="1" selected="0">
            <x v="86"/>
          </reference>
          <reference field="1" count="1">
            <x v="364"/>
          </reference>
        </references>
      </pivotArea>
    </format>
    <format dxfId="7775">
      <pivotArea dataOnly="0" labelOnly="1" fieldPosition="0">
        <references count="2">
          <reference field="0" count="1" selected="0">
            <x v="87"/>
          </reference>
          <reference field="1" count="1">
            <x v="365"/>
          </reference>
        </references>
      </pivotArea>
    </format>
    <format dxfId="7774">
      <pivotArea dataOnly="0" labelOnly="1" fieldPosition="0">
        <references count="2">
          <reference field="0" count="1" selected="0">
            <x v="88"/>
          </reference>
          <reference field="1" count="1">
            <x v="366"/>
          </reference>
        </references>
      </pivotArea>
    </format>
    <format dxfId="7773">
      <pivotArea dataOnly="0" labelOnly="1" fieldPosition="0">
        <references count="2">
          <reference field="0" count="1" selected="0">
            <x v="89"/>
          </reference>
          <reference field="1" count="1">
            <x v="367"/>
          </reference>
        </references>
      </pivotArea>
    </format>
    <format dxfId="7772">
      <pivotArea dataOnly="0" labelOnly="1" fieldPosition="0">
        <references count="2">
          <reference field="0" count="1" selected="0">
            <x v="90"/>
          </reference>
          <reference field="1" count="1">
            <x v="369"/>
          </reference>
        </references>
      </pivotArea>
    </format>
    <format dxfId="7771">
      <pivotArea dataOnly="0" labelOnly="1" fieldPosition="0">
        <references count="2">
          <reference field="0" count="1" selected="0">
            <x v="91"/>
          </reference>
          <reference field="1" count="1">
            <x v="370"/>
          </reference>
        </references>
      </pivotArea>
    </format>
    <format dxfId="7770">
      <pivotArea dataOnly="0" labelOnly="1" fieldPosition="0">
        <references count="2">
          <reference field="0" count="1" selected="0">
            <x v="92"/>
          </reference>
          <reference field="1" count="1">
            <x v="371"/>
          </reference>
        </references>
      </pivotArea>
    </format>
    <format dxfId="7769">
      <pivotArea dataOnly="0" labelOnly="1" fieldPosition="0">
        <references count="2">
          <reference field="0" count="1" selected="0">
            <x v="93"/>
          </reference>
          <reference field="1" count="1">
            <x v="372"/>
          </reference>
        </references>
      </pivotArea>
    </format>
    <format dxfId="7768">
      <pivotArea dataOnly="0" labelOnly="1" fieldPosition="0">
        <references count="2">
          <reference field="0" count="1" selected="0">
            <x v="94"/>
          </reference>
          <reference field="1" count="1">
            <x v="373"/>
          </reference>
        </references>
      </pivotArea>
    </format>
    <format dxfId="7767">
      <pivotArea dataOnly="0" labelOnly="1" fieldPosition="0">
        <references count="2">
          <reference field="0" count="1" selected="0">
            <x v="95"/>
          </reference>
          <reference field="1" count="1">
            <x v="374"/>
          </reference>
        </references>
      </pivotArea>
    </format>
    <format dxfId="7766">
      <pivotArea dataOnly="0" labelOnly="1" fieldPosition="0">
        <references count="2">
          <reference field="0" count="1" selected="0">
            <x v="96"/>
          </reference>
          <reference field="1" count="1">
            <x v="375"/>
          </reference>
        </references>
      </pivotArea>
    </format>
    <format dxfId="7765">
      <pivotArea dataOnly="0" labelOnly="1" fieldPosition="0">
        <references count="2">
          <reference field="0" count="1" selected="0">
            <x v="97"/>
          </reference>
          <reference field="1" count="1">
            <x v="376"/>
          </reference>
        </references>
      </pivotArea>
    </format>
    <format dxfId="7764">
      <pivotArea dataOnly="0" labelOnly="1" fieldPosition="0">
        <references count="2">
          <reference field="0" count="1" selected="0">
            <x v="98"/>
          </reference>
          <reference field="1" count="1">
            <x v="377"/>
          </reference>
        </references>
      </pivotArea>
    </format>
    <format dxfId="7763">
      <pivotArea dataOnly="0" labelOnly="1" fieldPosition="0">
        <references count="2">
          <reference field="0" count="1" selected="0">
            <x v="99"/>
          </reference>
          <reference field="1" count="1">
            <x v="378"/>
          </reference>
        </references>
      </pivotArea>
    </format>
    <format dxfId="7762">
      <pivotArea dataOnly="0" labelOnly="1" fieldPosition="0">
        <references count="2">
          <reference field="0" count="1" selected="0">
            <x v="100"/>
          </reference>
          <reference field="1" count="1">
            <x v="379"/>
          </reference>
        </references>
      </pivotArea>
    </format>
    <format dxfId="7761">
      <pivotArea dataOnly="0" labelOnly="1" fieldPosition="0">
        <references count="2">
          <reference field="0" count="1" selected="0">
            <x v="101"/>
          </reference>
          <reference field="1" count="9">
            <x v="380"/>
            <x v="381"/>
            <x v="382"/>
            <x v="383"/>
            <x v="384"/>
            <x v="385"/>
            <x v="386"/>
            <x v="387"/>
            <x v="429"/>
          </reference>
        </references>
      </pivotArea>
    </format>
    <format dxfId="7760">
      <pivotArea dataOnly="0" labelOnly="1" fieldPosition="0">
        <references count="2">
          <reference field="0" count="1" selected="0">
            <x v="102"/>
          </reference>
          <reference field="1" count="1">
            <x v="388"/>
          </reference>
        </references>
      </pivotArea>
    </format>
    <format dxfId="7759">
      <pivotArea dataOnly="0" labelOnly="1" fieldPosition="0">
        <references count="2">
          <reference field="0" count="1" selected="0">
            <x v="103"/>
          </reference>
          <reference field="1" count="1">
            <x v="389"/>
          </reference>
        </references>
      </pivotArea>
    </format>
    <format dxfId="7758">
      <pivotArea dataOnly="0" labelOnly="1" fieldPosition="0">
        <references count="2">
          <reference field="0" count="1" selected="0">
            <x v="104"/>
          </reference>
          <reference field="1" count="1">
            <x v="391"/>
          </reference>
        </references>
      </pivotArea>
    </format>
    <format dxfId="7757">
      <pivotArea dataOnly="0" labelOnly="1" fieldPosition="0">
        <references count="2">
          <reference field="0" count="1" selected="0">
            <x v="105"/>
          </reference>
          <reference field="1" count="1">
            <x v="392"/>
          </reference>
        </references>
      </pivotArea>
    </format>
    <format dxfId="7756">
      <pivotArea dataOnly="0" labelOnly="1" fieldPosition="0">
        <references count="2">
          <reference field="0" count="1" selected="0">
            <x v="106"/>
          </reference>
          <reference field="1" count="1">
            <x v="393"/>
          </reference>
        </references>
      </pivotArea>
    </format>
    <format dxfId="7755">
      <pivotArea dataOnly="0" labelOnly="1" fieldPosition="0">
        <references count="2">
          <reference field="0" count="1" selected="0">
            <x v="107"/>
          </reference>
          <reference field="1" count="1">
            <x v="394"/>
          </reference>
        </references>
      </pivotArea>
    </format>
    <format dxfId="7754">
      <pivotArea dataOnly="0" labelOnly="1" fieldPosition="0">
        <references count="2">
          <reference field="0" count="1" selected="0">
            <x v="108"/>
          </reference>
          <reference field="1" count="2">
            <x v="395"/>
            <x v="436"/>
          </reference>
        </references>
      </pivotArea>
    </format>
    <format dxfId="7753">
      <pivotArea dataOnly="0" labelOnly="1" fieldPosition="0">
        <references count="2">
          <reference field="0" count="1" selected="0">
            <x v="109"/>
          </reference>
          <reference field="1" count="2">
            <x v="396"/>
            <x v="397"/>
          </reference>
        </references>
      </pivotArea>
    </format>
    <format dxfId="7752">
      <pivotArea dataOnly="0" labelOnly="1" fieldPosition="0">
        <references count="2">
          <reference field="0" count="1" selected="0">
            <x v="110"/>
          </reference>
          <reference field="1" count="1">
            <x v="399"/>
          </reference>
        </references>
      </pivotArea>
    </format>
    <format dxfId="7751">
      <pivotArea dataOnly="0" labelOnly="1" fieldPosition="0">
        <references count="2">
          <reference field="0" count="1" selected="0">
            <x v="111"/>
          </reference>
          <reference field="1" count="1">
            <x v="400"/>
          </reference>
        </references>
      </pivotArea>
    </format>
    <format dxfId="7750">
      <pivotArea dataOnly="0" labelOnly="1" fieldPosition="0">
        <references count="2">
          <reference field="0" count="1" selected="0">
            <x v="112"/>
          </reference>
          <reference field="1" count="1">
            <x v="401"/>
          </reference>
        </references>
      </pivotArea>
    </format>
    <format dxfId="7749">
      <pivotArea dataOnly="0" labelOnly="1" fieldPosition="0">
        <references count="2">
          <reference field="0" count="1" selected="0">
            <x v="113"/>
          </reference>
          <reference field="1" count="1">
            <x v="402"/>
          </reference>
        </references>
      </pivotArea>
    </format>
    <format dxfId="7748">
      <pivotArea dataOnly="0" labelOnly="1" fieldPosition="0">
        <references count="2">
          <reference field="0" count="1" selected="0">
            <x v="114"/>
          </reference>
          <reference field="1" count="1">
            <x v="403"/>
          </reference>
        </references>
      </pivotArea>
    </format>
    <format dxfId="7747">
      <pivotArea dataOnly="0" labelOnly="1" fieldPosition="0">
        <references count="2">
          <reference field="0" count="1" selected="0">
            <x v="115"/>
          </reference>
          <reference field="1" count="2">
            <x v="404"/>
            <x v="437"/>
          </reference>
        </references>
      </pivotArea>
    </format>
    <format dxfId="7746">
      <pivotArea dataOnly="0" labelOnly="1" fieldPosition="0">
        <references count="2">
          <reference field="0" count="1" selected="0">
            <x v="116"/>
          </reference>
          <reference field="1" count="1">
            <x v="405"/>
          </reference>
        </references>
      </pivotArea>
    </format>
    <format dxfId="7745">
      <pivotArea dataOnly="0" labelOnly="1" fieldPosition="0">
        <references count="2">
          <reference field="0" count="1" selected="0">
            <x v="117"/>
          </reference>
          <reference field="1" count="1">
            <x v="406"/>
          </reference>
        </references>
      </pivotArea>
    </format>
    <format dxfId="7744">
      <pivotArea dataOnly="0" labelOnly="1" fieldPosition="0">
        <references count="2">
          <reference field="0" count="1" selected="0">
            <x v="118"/>
          </reference>
          <reference field="1" count="1">
            <x v="407"/>
          </reference>
        </references>
      </pivotArea>
    </format>
    <format dxfId="7743">
      <pivotArea dataOnly="0" labelOnly="1" fieldPosition="0">
        <references count="2">
          <reference field="0" count="1" selected="0">
            <x v="119"/>
          </reference>
          <reference field="1" count="1">
            <x v="408"/>
          </reference>
        </references>
      </pivotArea>
    </format>
    <format dxfId="7742">
      <pivotArea dataOnly="0" labelOnly="1" fieldPosition="0">
        <references count="2">
          <reference field="0" count="1" selected="0">
            <x v="120"/>
          </reference>
          <reference field="1" count="1">
            <x v="409"/>
          </reference>
        </references>
      </pivotArea>
    </format>
    <format dxfId="7741">
      <pivotArea dataOnly="0" labelOnly="1" fieldPosition="0">
        <references count="2">
          <reference field="0" count="1" selected="0">
            <x v="121"/>
          </reference>
          <reference field="1" count="1">
            <x v="410"/>
          </reference>
        </references>
      </pivotArea>
    </format>
    <format dxfId="7740">
      <pivotArea dataOnly="0" labelOnly="1" fieldPosition="0">
        <references count="2">
          <reference field="0" count="1" selected="0">
            <x v="122"/>
          </reference>
          <reference field="1" count="1">
            <x v="411"/>
          </reference>
        </references>
      </pivotArea>
    </format>
    <format dxfId="7739">
      <pivotArea dataOnly="0" labelOnly="1" fieldPosition="0">
        <references count="2">
          <reference field="0" count="1" selected="0">
            <x v="123"/>
          </reference>
          <reference field="1" count="1">
            <x v="412"/>
          </reference>
        </references>
      </pivotArea>
    </format>
    <format dxfId="7738">
      <pivotArea dataOnly="0" labelOnly="1" fieldPosition="0">
        <references count="2">
          <reference field="0" count="1" selected="0">
            <x v="124"/>
          </reference>
          <reference field="1" count="1">
            <x v="413"/>
          </reference>
        </references>
      </pivotArea>
    </format>
    <format dxfId="7737">
      <pivotArea dataOnly="0" labelOnly="1" fieldPosition="0">
        <references count="2">
          <reference field="0" count="1" selected="0">
            <x v="125"/>
          </reference>
          <reference field="1" count="3">
            <x v="414"/>
            <x v="438"/>
            <x v="439"/>
          </reference>
        </references>
      </pivotArea>
    </format>
    <format dxfId="7736">
      <pivotArea dataOnly="0" labelOnly="1" fieldPosition="0">
        <references count="2">
          <reference field="0" count="1" selected="0">
            <x v="126"/>
          </reference>
          <reference field="1" count="1">
            <x v="440"/>
          </reference>
        </references>
      </pivotArea>
    </format>
    <format dxfId="7735">
      <pivotArea dataOnly="0" labelOnly="1" fieldPosition="0">
        <references count="2">
          <reference field="0" count="1" selected="0">
            <x v="127"/>
          </reference>
          <reference field="1" count="1">
            <x v="442"/>
          </reference>
        </references>
      </pivotArea>
    </format>
    <format dxfId="7734">
      <pivotArea dataOnly="0" labelOnly="1" fieldPosition="0">
        <references count="2">
          <reference field="0" count="1" selected="0">
            <x v="128"/>
          </reference>
          <reference field="1" count="1">
            <x v="422"/>
          </reference>
        </references>
      </pivotArea>
    </format>
    <format dxfId="7733">
      <pivotArea dataOnly="0" labelOnly="1" fieldPosition="0">
        <references count="2">
          <reference field="0" count="1" selected="0">
            <x v="129"/>
          </reference>
          <reference field="1" count="1">
            <x v="444"/>
          </reference>
        </references>
      </pivotArea>
    </format>
    <format dxfId="7732">
      <pivotArea dataOnly="0" labelOnly="1" fieldPosition="0">
        <references count="2">
          <reference field="0" count="1" selected="0">
            <x v="130"/>
          </reference>
          <reference field="1" count="1">
            <x v="441"/>
          </reference>
        </references>
      </pivotArea>
    </format>
    <format dxfId="7731">
      <pivotArea dataOnly="0" labelOnly="1" fieldPosition="0">
        <references count="2">
          <reference field="0" count="1" selected="0">
            <x v="131"/>
          </reference>
          <reference field="1" count="1">
            <x v="415"/>
          </reference>
        </references>
      </pivotArea>
    </format>
    <format dxfId="7730">
      <pivotArea dataOnly="0" labelOnly="1" fieldPosition="0">
        <references count="2">
          <reference field="0" count="1" selected="0">
            <x v="132"/>
          </reference>
          <reference field="1" count="1">
            <x v="423"/>
          </reference>
        </references>
      </pivotArea>
    </format>
    <format dxfId="7729">
      <pivotArea dataOnly="0" labelOnly="1" fieldPosition="0">
        <references count="2">
          <reference field="0" count="1" selected="0">
            <x v="133"/>
          </reference>
          <reference field="1" count="2">
            <x v="416"/>
            <x v="417"/>
          </reference>
        </references>
      </pivotArea>
    </format>
    <format dxfId="7728">
      <pivotArea dataOnly="0" labelOnly="1" fieldPosition="0">
        <references count="2">
          <reference field="0" count="1" selected="0">
            <x v="134"/>
          </reference>
          <reference field="1" count="1">
            <x v="418"/>
          </reference>
        </references>
      </pivotArea>
    </format>
    <format dxfId="7727">
      <pivotArea dataOnly="0" labelOnly="1" fieldPosition="0">
        <references count="2">
          <reference field="0" count="1" selected="0">
            <x v="135"/>
          </reference>
          <reference field="1" count="1">
            <x v="419"/>
          </reference>
        </references>
      </pivotArea>
    </format>
    <format dxfId="7726">
      <pivotArea dataOnly="0" labelOnly="1" fieldPosition="0">
        <references count="2">
          <reference field="0" count="1" selected="0">
            <x v="136"/>
          </reference>
          <reference field="1" count="1">
            <x v="424"/>
          </reference>
        </references>
      </pivotArea>
    </format>
    <format dxfId="7725">
      <pivotArea dataOnly="0" labelOnly="1" fieldPosition="0">
        <references count="2">
          <reference field="0" count="1" selected="0">
            <x v="137"/>
          </reference>
          <reference field="1" count="1">
            <x v="425"/>
          </reference>
        </references>
      </pivotArea>
    </format>
    <format dxfId="7724">
      <pivotArea dataOnly="0" labelOnly="1" fieldPosition="0">
        <references count="2">
          <reference field="0" count="1" selected="0">
            <x v="138"/>
          </reference>
          <reference field="1" count="1">
            <x v="426"/>
          </reference>
        </references>
      </pivotArea>
    </format>
    <format dxfId="7723">
      <pivotArea dataOnly="0" labelOnly="1" fieldPosition="0">
        <references count="2">
          <reference field="0" count="1" selected="0">
            <x v="139"/>
          </reference>
          <reference field="1" count="1">
            <x v="420"/>
          </reference>
        </references>
      </pivotArea>
    </format>
    <format dxfId="7722">
      <pivotArea dataOnly="0" labelOnly="1" fieldPosition="0">
        <references count="2">
          <reference field="0" count="1" selected="0">
            <x v="140"/>
          </reference>
          <reference field="1" count="1">
            <x v="421"/>
          </reference>
        </references>
      </pivotArea>
    </format>
    <format dxfId="7721">
      <pivotArea dataOnly="0" labelOnly="1" fieldPosition="0">
        <references count="2">
          <reference field="0" count="1" selected="0">
            <x v="141"/>
          </reference>
          <reference field="1" count="1">
            <x v="443"/>
          </reference>
        </references>
      </pivotArea>
    </format>
    <format dxfId="7720">
      <pivotArea dataOnly="0" labelOnly="1" fieldPosition="0">
        <references count="2">
          <reference field="0" count="1" selected="0">
            <x v="142"/>
          </reference>
          <reference field="1" count="1">
            <x v="445"/>
          </reference>
        </references>
      </pivotArea>
    </format>
    <format dxfId="771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70B2E43-2EBC-4AB8-8505-DDD1FC9129EA}" name="PivotTable21"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R4:AW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6" baseField="1" baseItem="0"/>
    <dataField name="Sum of FCCS_Journal Input" fld="27" baseField="1" baseItem="0"/>
    <dataField name="Sum of FCCS_Other Data" fld="28" baseField="1" baseItem="0"/>
    <dataField name="Sum of FCCS_Total Data Source" fld="29" baseField="1" baseItem="0"/>
  </dataFields>
  <formats count="1198">
    <format dxfId="10266">
      <pivotArea type="all" dataOnly="0" outline="0" fieldPosition="0"/>
    </format>
    <format dxfId="10265">
      <pivotArea outline="0" collapsedLevelsAreSubtotals="1" fieldPosition="0"/>
    </format>
    <format dxfId="10264">
      <pivotArea field="0" type="button" dataOnly="0" labelOnly="1" outline="0" axis="axisRow" fieldPosition="0"/>
    </format>
    <format dxfId="10263">
      <pivotArea field="1" type="button" dataOnly="0" labelOnly="1" outline="0" axis="axisRow" fieldPosition="1"/>
    </format>
    <format dxfId="1026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26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26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25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25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25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25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25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25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25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252">
      <pivotArea dataOnly="0" labelOnly="1" fieldPosition="0">
        <references count="1">
          <reference field="0" count="18">
            <x v="125"/>
            <x v="126"/>
            <x v="127"/>
            <x v="128"/>
            <x v="129"/>
            <x v="130"/>
            <x v="131"/>
            <x v="132"/>
            <x v="133"/>
            <x v="134"/>
            <x v="135"/>
            <x v="136"/>
            <x v="137"/>
            <x v="138"/>
            <x v="139"/>
            <x v="140"/>
            <x v="141"/>
            <x v="142"/>
          </reference>
        </references>
      </pivotArea>
    </format>
    <format dxfId="1025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250">
      <pivotArea dataOnly="0" labelOnly="1" grandRow="1" outline="0" fieldPosition="0"/>
    </format>
    <format dxfId="10249">
      <pivotArea dataOnly="0" labelOnly="1" fieldPosition="0">
        <references count="2">
          <reference field="0" count="1" selected="0">
            <x v="0"/>
          </reference>
          <reference field="1" count="2">
            <x v="0"/>
            <x v="1"/>
          </reference>
        </references>
      </pivotArea>
    </format>
    <format dxfId="10248">
      <pivotArea dataOnly="0" labelOnly="1" fieldPosition="0">
        <references count="2">
          <reference field="0" count="1" selected="0">
            <x v="1"/>
          </reference>
          <reference field="1" count="10">
            <x v="2"/>
            <x v="3"/>
            <x v="4"/>
            <x v="5"/>
            <x v="6"/>
            <x v="7"/>
            <x v="10"/>
            <x v="11"/>
            <x v="430"/>
            <x v="431"/>
          </reference>
        </references>
      </pivotArea>
    </format>
    <format dxfId="10247">
      <pivotArea dataOnly="0" labelOnly="1" fieldPosition="0">
        <references count="2">
          <reference field="0" count="1" selected="0">
            <x v="2"/>
          </reference>
          <reference field="1" count="6">
            <x v="12"/>
            <x v="13"/>
            <x v="14"/>
            <x v="15"/>
            <x v="16"/>
            <x v="17"/>
          </reference>
        </references>
      </pivotArea>
    </format>
    <format dxfId="1024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245">
      <pivotArea dataOnly="0" labelOnly="1" fieldPosition="0">
        <references count="2">
          <reference field="0" count="1" selected="0">
            <x v="4"/>
          </reference>
          <reference field="1" count="6">
            <x v="33"/>
            <x v="34"/>
            <x v="35"/>
            <x v="36"/>
            <x v="37"/>
            <x v="38"/>
          </reference>
        </references>
      </pivotArea>
    </format>
    <format dxfId="10244">
      <pivotArea dataOnly="0" labelOnly="1" fieldPosition="0">
        <references count="2">
          <reference field="0" count="1" selected="0">
            <x v="5"/>
          </reference>
          <reference field="1" count="8">
            <x v="39"/>
            <x v="40"/>
            <x v="41"/>
            <x v="42"/>
            <x v="43"/>
            <x v="44"/>
            <x v="45"/>
            <x v="46"/>
          </reference>
        </references>
      </pivotArea>
    </format>
    <format dxfId="10243">
      <pivotArea dataOnly="0" labelOnly="1" fieldPosition="0">
        <references count="2">
          <reference field="0" count="1" selected="0">
            <x v="6"/>
          </reference>
          <reference field="1" count="5">
            <x v="47"/>
            <x v="48"/>
            <x v="49"/>
            <x v="50"/>
            <x v="51"/>
          </reference>
        </references>
      </pivotArea>
    </format>
    <format dxfId="10242">
      <pivotArea dataOnly="0" labelOnly="1" fieldPosition="0">
        <references count="2">
          <reference field="0" count="1" selected="0">
            <x v="7"/>
          </reference>
          <reference field="1" count="6">
            <x v="52"/>
            <x v="53"/>
            <x v="54"/>
            <x v="55"/>
            <x v="56"/>
            <x v="57"/>
          </reference>
        </references>
      </pivotArea>
    </format>
    <format dxfId="10241">
      <pivotArea dataOnly="0" labelOnly="1" fieldPosition="0">
        <references count="2">
          <reference field="0" count="1" selected="0">
            <x v="8"/>
          </reference>
          <reference field="1" count="6">
            <x v="58"/>
            <x v="59"/>
            <x v="60"/>
            <x v="61"/>
            <x v="62"/>
            <x v="63"/>
          </reference>
        </references>
      </pivotArea>
    </format>
    <format dxfId="10240">
      <pivotArea dataOnly="0" labelOnly="1" fieldPosition="0">
        <references count="2">
          <reference field="0" count="1" selected="0">
            <x v="9"/>
          </reference>
          <reference field="1" count="5">
            <x v="64"/>
            <x v="65"/>
            <x v="66"/>
            <x v="67"/>
            <x v="68"/>
          </reference>
        </references>
      </pivotArea>
    </format>
    <format dxfId="10239">
      <pivotArea dataOnly="0" labelOnly="1" fieldPosition="0">
        <references count="2">
          <reference field="0" count="1" selected="0">
            <x v="10"/>
          </reference>
          <reference field="1" count="3">
            <x v="69"/>
            <x v="70"/>
            <x v="71"/>
          </reference>
        </references>
      </pivotArea>
    </format>
    <format dxfId="10238">
      <pivotArea dataOnly="0" labelOnly="1" fieldPosition="0">
        <references count="2">
          <reference field="0" count="1" selected="0">
            <x v="11"/>
          </reference>
          <reference field="1" count="6">
            <x v="72"/>
            <x v="73"/>
            <x v="74"/>
            <x v="75"/>
            <x v="76"/>
            <x v="77"/>
          </reference>
        </references>
      </pivotArea>
    </format>
    <format dxfId="10237">
      <pivotArea dataOnly="0" labelOnly="1" fieldPosition="0">
        <references count="2">
          <reference field="0" count="1" selected="0">
            <x v="12"/>
          </reference>
          <reference field="1" count="5">
            <x v="78"/>
            <x v="79"/>
            <x v="80"/>
            <x v="81"/>
            <x v="82"/>
          </reference>
        </references>
      </pivotArea>
    </format>
    <format dxfId="10236">
      <pivotArea dataOnly="0" labelOnly="1" fieldPosition="0">
        <references count="2">
          <reference field="0" count="1" selected="0">
            <x v="13"/>
          </reference>
          <reference field="1" count="4">
            <x v="83"/>
            <x v="84"/>
            <x v="85"/>
            <x v="86"/>
          </reference>
        </references>
      </pivotArea>
    </format>
    <format dxfId="1023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234">
      <pivotArea dataOnly="0" labelOnly="1" fieldPosition="0">
        <references count="2">
          <reference field="0" count="1" selected="0">
            <x v="15"/>
          </reference>
          <reference field="1" count="3">
            <x v="104"/>
            <x v="105"/>
            <x v="106"/>
          </reference>
        </references>
      </pivotArea>
    </format>
    <format dxfId="10233">
      <pivotArea dataOnly="0" labelOnly="1" fieldPosition="0">
        <references count="2">
          <reference field="0" count="1" selected="0">
            <x v="16"/>
          </reference>
          <reference field="1" count="11">
            <x v="8"/>
            <x v="9"/>
            <x v="107"/>
            <x v="108"/>
            <x v="109"/>
            <x v="110"/>
            <x v="111"/>
            <x v="112"/>
            <x v="113"/>
            <x v="114"/>
            <x v="115"/>
          </reference>
        </references>
      </pivotArea>
    </format>
    <format dxfId="10232">
      <pivotArea dataOnly="0" labelOnly="1" fieldPosition="0">
        <references count="2">
          <reference field="0" count="1" selected="0">
            <x v="17"/>
          </reference>
          <reference field="1" count="1">
            <x v="116"/>
          </reference>
        </references>
      </pivotArea>
    </format>
    <format dxfId="10231">
      <pivotArea dataOnly="0" labelOnly="1" fieldPosition="0">
        <references count="2">
          <reference field="0" count="1" selected="0">
            <x v="18"/>
          </reference>
          <reference field="1" count="3">
            <x v="117"/>
            <x v="118"/>
            <x v="119"/>
          </reference>
        </references>
      </pivotArea>
    </format>
    <format dxfId="10230">
      <pivotArea dataOnly="0" labelOnly="1" fieldPosition="0">
        <references count="2">
          <reference field="0" count="1" selected="0">
            <x v="19"/>
          </reference>
          <reference field="1" count="8">
            <x v="120"/>
            <x v="121"/>
            <x v="122"/>
            <x v="123"/>
            <x v="124"/>
            <x v="125"/>
            <x v="126"/>
            <x v="127"/>
          </reference>
        </references>
      </pivotArea>
    </format>
    <format dxfId="10229">
      <pivotArea dataOnly="0" labelOnly="1" fieldPosition="0">
        <references count="2">
          <reference field="0" count="1" selected="0">
            <x v="20"/>
          </reference>
          <reference field="1" count="9">
            <x v="128"/>
            <x v="129"/>
            <x v="130"/>
            <x v="131"/>
            <x v="132"/>
            <x v="133"/>
            <x v="134"/>
            <x v="135"/>
            <x v="136"/>
          </reference>
        </references>
      </pivotArea>
    </format>
    <format dxfId="10228">
      <pivotArea dataOnly="0" labelOnly="1" fieldPosition="0">
        <references count="2">
          <reference field="0" count="1" selected="0">
            <x v="21"/>
          </reference>
          <reference field="1" count="4">
            <x v="137"/>
            <x v="138"/>
            <x v="139"/>
            <x v="140"/>
          </reference>
        </references>
      </pivotArea>
    </format>
    <format dxfId="10227">
      <pivotArea dataOnly="0" labelOnly="1" fieldPosition="0">
        <references count="2">
          <reference field="0" count="1" selected="0">
            <x v="22"/>
          </reference>
          <reference field="1" count="3">
            <x v="141"/>
            <x v="142"/>
            <x v="143"/>
          </reference>
        </references>
      </pivotArea>
    </format>
    <format dxfId="10226">
      <pivotArea dataOnly="0" labelOnly="1" fieldPosition="0">
        <references count="2">
          <reference field="0" count="1" selected="0">
            <x v="23"/>
          </reference>
          <reference field="1" count="3">
            <x v="144"/>
            <x v="145"/>
            <x v="146"/>
          </reference>
        </references>
      </pivotArea>
    </format>
    <format dxfId="10225">
      <pivotArea dataOnly="0" labelOnly="1" fieldPosition="0">
        <references count="2">
          <reference field="0" count="1" selected="0">
            <x v="24"/>
          </reference>
          <reference field="1" count="2">
            <x v="147"/>
            <x v="148"/>
          </reference>
        </references>
      </pivotArea>
    </format>
    <format dxfId="10224">
      <pivotArea dataOnly="0" labelOnly="1" fieldPosition="0">
        <references count="2">
          <reference field="0" count="1" selected="0">
            <x v="25"/>
          </reference>
          <reference field="1" count="3">
            <x v="149"/>
            <x v="150"/>
            <x v="151"/>
          </reference>
        </references>
      </pivotArea>
    </format>
    <format dxfId="10223">
      <pivotArea dataOnly="0" labelOnly="1" fieldPosition="0">
        <references count="2">
          <reference field="0" count="1" selected="0">
            <x v="26"/>
          </reference>
          <reference field="1" count="4">
            <x v="152"/>
            <x v="153"/>
            <x v="154"/>
            <x v="155"/>
          </reference>
        </references>
      </pivotArea>
    </format>
    <format dxfId="10222">
      <pivotArea dataOnly="0" labelOnly="1" fieldPosition="0">
        <references count="2">
          <reference field="0" count="1" selected="0">
            <x v="27"/>
          </reference>
          <reference field="1" count="2">
            <x v="156"/>
            <x v="157"/>
          </reference>
        </references>
      </pivotArea>
    </format>
    <format dxfId="10221">
      <pivotArea dataOnly="0" labelOnly="1" fieldPosition="0">
        <references count="2">
          <reference field="0" count="1" selected="0">
            <x v="28"/>
          </reference>
          <reference field="1" count="3">
            <x v="158"/>
            <x v="159"/>
            <x v="160"/>
          </reference>
        </references>
      </pivotArea>
    </format>
    <format dxfId="10220">
      <pivotArea dataOnly="0" labelOnly="1" fieldPosition="0">
        <references count="2">
          <reference field="0" count="1" selected="0">
            <x v="29"/>
          </reference>
          <reference field="1" count="8">
            <x v="161"/>
            <x v="162"/>
            <x v="163"/>
            <x v="164"/>
            <x v="165"/>
            <x v="166"/>
            <x v="167"/>
            <x v="168"/>
          </reference>
        </references>
      </pivotArea>
    </format>
    <format dxfId="10219">
      <pivotArea dataOnly="0" labelOnly="1" fieldPosition="0">
        <references count="2">
          <reference field="0" count="1" selected="0">
            <x v="30"/>
          </reference>
          <reference field="1" count="7">
            <x v="169"/>
            <x v="170"/>
            <x v="171"/>
            <x v="172"/>
            <x v="173"/>
            <x v="174"/>
            <x v="175"/>
          </reference>
        </references>
      </pivotArea>
    </format>
    <format dxfId="10218">
      <pivotArea dataOnly="0" labelOnly="1" fieldPosition="0">
        <references count="2">
          <reference field="0" count="1" selected="0">
            <x v="31"/>
          </reference>
          <reference field="1" count="4">
            <x v="176"/>
            <x v="177"/>
            <x v="178"/>
            <x v="179"/>
          </reference>
        </references>
      </pivotArea>
    </format>
    <format dxfId="10217">
      <pivotArea dataOnly="0" labelOnly="1" fieldPosition="0">
        <references count="2">
          <reference field="0" count="1" selected="0">
            <x v="32"/>
          </reference>
          <reference field="1" count="1">
            <x v="180"/>
          </reference>
        </references>
      </pivotArea>
    </format>
    <format dxfId="10216">
      <pivotArea dataOnly="0" labelOnly="1" fieldPosition="0">
        <references count="2">
          <reference field="0" count="1" selected="0">
            <x v="33"/>
          </reference>
          <reference field="1" count="3">
            <x v="433"/>
            <x v="434"/>
            <x v="435"/>
          </reference>
        </references>
      </pivotArea>
    </format>
    <format dxfId="10215">
      <pivotArea dataOnly="0" labelOnly="1" fieldPosition="0">
        <references count="2">
          <reference field="0" count="1" selected="0">
            <x v="34"/>
          </reference>
          <reference field="1" count="4">
            <x v="181"/>
            <x v="182"/>
            <x v="183"/>
            <x v="184"/>
          </reference>
        </references>
      </pivotArea>
    </format>
    <format dxfId="10214">
      <pivotArea dataOnly="0" labelOnly="1" fieldPosition="0">
        <references count="2">
          <reference field="0" count="1" selected="0">
            <x v="35"/>
          </reference>
          <reference field="1" count="4">
            <x v="185"/>
            <x v="186"/>
            <x v="187"/>
            <x v="188"/>
          </reference>
        </references>
      </pivotArea>
    </format>
    <format dxfId="10213">
      <pivotArea dataOnly="0" labelOnly="1" fieldPosition="0">
        <references count="2">
          <reference field="0" count="1" selected="0">
            <x v="36"/>
          </reference>
          <reference field="1" count="5">
            <x v="189"/>
            <x v="190"/>
            <x v="191"/>
            <x v="192"/>
            <x v="193"/>
          </reference>
        </references>
      </pivotArea>
    </format>
    <format dxfId="10212">
      <pivotArea dataOnly="0" labelOnly="1" fieldPosition="0">
        <references count="2">
          <reference field="0" count="1" selected="0">
            <x v="37"/>
          </reference>
          <reference field="1" count="7">
            <x v="194"/>
            <x v="195"/>
            <x v="196"/>
            <x v="197"/>
            <x v="198"/>
            <x v="199"/>
            <x v="200"/>
          </reference>
        </references>
      </pivotArea>
    </format>
    <format dxfId="10211">
      <pivotArea dataOnly="0" labelOnly="1" fieldPosition="0">
        <references count="2">
          <reference field="0" count="1" selected="0">
            <x v="38"/>
          </reference>
          <reference field="1" count="11">
            <x v="201"/>
            <x v="202"/>
            <x v="203"/>
            <x v="204"/>
            <x v="205"/>
            <x v="206"/>
            <x v="207"/>
            <x v="208"/>
            <x v="209"/>
            <x v="368"/>
            <x v="390"/>
          </reference>
        </references>
      </pivotArea>
    </format>
    <format dxfId="10210">
      <pivotArea dataOnly="0" labelOnly="1" fieldPosition="0">
        <references count="2">
          <reference field="0" count="1" selected="0">
            <x v="39"/>
          </reference>
          <reference field="1" count="7">
            <x v="210"/>
            <x v="211"/>
            <x v="212"/>
            <x v="213"/>
            <x v="214"/>
            <x v="215"/>
            <x v="216"/>
          </reference>
        </references>
      </pivotArea>
    </format>
    <format dxfId="10209">
      <pivotArea dataOnly="0" labelOnly="1" fieldPosition="0">
        <references count="2">
          <reference field="0" count="1" selected="0">
            <x v="40"/>
          </reference>
          <reference field="1" count="7">
            <x v="217"/>
            <x v="218"/>
            <x v="219"/>
            <x v="220"/>
            <x v="221"/>
            <x v="222"/>
            <x v="223"/>
          </reference>
        </references>
      </pivotArea>
    </format>
    <format dxfId="10208">
      <pivotArea dataOnly="0" labelOnly="1" fieldPosition="0">
        <references count="2">
          <reference field="0" count="1" selected="0">
            <x v="41"/>
          </reference>
          <reference field="1" count="8">
            <x v="224"/>
            <x v="225"/>
            <x v="226"/>
            <x v="227"/>
            <x v="228"/>
            <x v="229"/>
            <x v="230"/>
            <x v="231"/>
          </reference>
        </references>
      </pivotArea>
    </format>
    <format dxfId="10207">
      <pivotArea dataOnly="0" labelOnly="1" fieldPosition="0">
        <references count="2">
          <reference field="0" count="1" selected="0">
            <x v="42"/>
          </reference>
          <reference field="1" count="4">
            <x v="232"/>
            <x v="233"/>
            <x v="234"/>
            <x v="235"/>
          </reference>
        </references>
      </pivotArea>
    </format>
    <format dxfId="10206">
      <pivotArea dataOnly="0" labelOnly="1" fieldPosition="0">
        <references count="2">
          <reference field="0" count="1" selected="0">
            <x v="43"/>
          </reference>
          <reference field="1" count="8">
            <x v="236"/>
            <x v="237"/>
            <x v="238"/>
            <x v="239"/>
            <x v="240"/>
            <x v="241"/>
            <x v="242"/>
            <x v="243"/>
          </reference>
        </references>
      </pivotArea>
    </format>
    <format dxfId="10205">
      <pivotArea dataOnly="0" labelOnly="1" fieldPosition="0">
        <references count="2">
          <reference field="0" count="1" selected="0">
            <x v="44"/>
          </reference>
          <reference field="1" count="7">
            <x v="244"/>
            <x v="245"/>
            <x v="246"/>
            <x v="247"/>
            <x v="248"/>
            <x v="249"/>
            <x v="250"/>
          </reference>
        </references>
      </pivotArea>
    </format>
    <format dxfId="10204">
      <pivotArea dataOnly="0" labelOnly="1" fieldPosition="0">
        <references count="2">
          <reference field="0" count="1" selected="0">
            <x v="45"/>
          </reference>
          <reference field="1" count="8">
            <x v="251"/>
            <x v="252"/>
            <x v="253"/>
            <x v="254"/>
            <x v="255"/>
            <x v="256"/>
            <x v="257"/>
            <x v="258"/>
          </reference>
        </references>
      </pivotArea>
    </format>
    <format dxfId="1020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202">
      <pivotArea dataOnly="0" labelOnly="1" fieldPosition="0">
        <references count="2">
          <reference field="0" count="1" selected="0">
            <x v="47"/>
          </reference>
          <reference field="1" count="7">
            <x v="273"/>
            <x v="274"/>
            <x v="275"/>
            <x v="276"/>
            <x v="277"/>
            <x v="278"/>
            <x v="279"/>
          </reference>
        </references>
      </pivotArea>
    </format>
    <format dxfId="10201">
      <pivotArea dataOnly="0" labelOnly="1" fieldPosition="0">
        <references count="2">
          <reference field="0" count="1" selected="0">
            <x v="48"/>
          </reference>
          <reference field="1" count="5">
            <x v="280"/>
            <x v="281"/>
            <x v="282"/>
            <x v="283"/>
            <x v="284"/>
          </reference>
        </references>
      </pivotArea>
    </format>
    <format dxfId="10200">
      <pivotArea dataOnly="0" labelOnly="1" fieldPosition="0">
        <references count="2">
          <reference field="0" count="1" selected="0">
            <x v="49"/>
          </reference>
          <reference field="1" count="1">
            <x v="285"/>
          </reference>
        </references>
      </pivotArea>
    </format>
    <format dxfId="10199">
      <pivotArea dataOnly="0" labelOnly="1" fieldPosition="0">
        <references count="2">
          <reference field="0" count="1" selected="0">
            <x v="50"/>
          </reference>
          <reference field="1" count="7">
            <x v="286"/>
            <x v="287"/>
            <x v="288"/>
            <x v="289"/>
            <x v="290"/>
            <x v="291"/>
            <x v="292"/>
          </reference>
        </references>
      </pivotArea>
    </format>
    <format dxfId="10198">
      <pivotArea dataOnly="0" labelOnly="1" fieldPosition="0">
        <references count="2">
          <reference field="0" count="1" selected="0">
            <x v="51"/>
          </reference>
          <reference field="1" count="9">
            <x v="293"/>
            <x v="294"/>
            <x v="295"/>
            <x v="296"/>
            <x v="297"/>
            <x v="298"/>
            <x v="299"/>
            <x v="300"/>
            <x v="301"/>
          </reference>
        </references>
      </pivotArea>
    </format>
    <format dxfId="10197">
      <pivotArea dataOnly="0" labelOnly="1" fieldPosition="0">
        <references count="2">
          <reference field="0" count="1" selected="0">
            <x v="52"/>
          </reference>
          <reference field="1" count="3">
            <x v="302"/>
            <x v="303"/>
            <x v="304"/>
          </reference>
        </references>
      </pivotArea>
    </format>
    <format dxfId="10196">
      <pivotArea dataOnly="0" labelOnly="1" fieldPosition="0">
        <references count="2">
          <reference field="0" count="1" selected="0">
            <x v="53"/>
          </reference>
          <reference field="1" count="7">
            <x v="305"/>
            <x v="306"/>
            <x v="307"/>
            <x v="308"/>
            <x v="309"/>
            <x v="310"/>
            <x v="398"/>
          </reference>
        </references>
      </pivotArea>
    </format>
    <format dxfId="1019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194">
      <pivotArea dataOnly="0" labelOnly="1" fieldPosition="0">
        <references count="2">
          <reference field="0" count="1" selected="0">
            <x v="55"/>
          </reference>
          <reference field="1" count="1">
            <x v="326"/>
          </reference>
        </references>
      </pivotArea>
    </format>
    <format dxfId="10193">
      <pivotArea dataOnly="0" labelOnly="1" fieldPosition="0">
        <references count="2">
          <reference field="0" count="1" selected="0">
            <x v="56"/>
          </reference>
          <reference field="1" count="4">
            <x v="327"/>
            <x v="328"/>
            <x v="329"/>
            <x v="330"/>
          </reference>
        </references>
      </pivotArea>
    </format>
    <format dxfId="10192">
      <pivotArea dataOnly="0" labelOnly="1" fieldPosition="0">
        <references count="2">
          <reference field="0" count="1" selected="0">
            <x v="57"/>
          </reference>
          <reference field="1" count="1">
            <x v="331"/>
          </reference>
        </references>
      </pivotArea>
    </format>
    <format dxfId="10191">
      <pivotArea dataOnly="0" labelOnly="1" fieldPosition="0">
        <references count="2">
          <reference field="0" count="1" selected="0">
            <x v="58"/>
          </reference>
          <reference field="1" count="4">
            <x v="332"/>
            <x v="333"/>
            <x v="334"/>
            <x v="335"/>
          </reference>
        </references>
      </pivotArea>
    </format>
    <format dxfId="10190">
      <pivotArea dataOnly="0" labelOnly="1" fieldPosition="0">
        <references count="2">
          <reference field="0" count="1" selected="0">
            <x v="59"/>
          </reference>
          <reference field="1" count="4">
            <x v="336"/>
            <x v="337"/>
            <x v="338"/>
            <x v="339"/>
          </reference>
        </references>
      </pivotArea>
    </format>
    <format dxfId="10189">
      <pivotArea dataOnly="0" labelOnly="1" fieldPosition="0">
        <references count="2">
          <reference field="0" count="1" selected="0">
            <x v="60"/>
          </reference>
          <reference field="1" count="1">
            <x v="340"/>
          </reference>
        </references>
      </pivotArea>
    </format>
    <format dxfId="10188">
      <pivotArea dataOnly="0" labelOnly="1" fieldPosition="0">
        <references count="2">
          <reference field="0" count="1" selected="0">
            <x v="61"/>
          </reference>
          <reference field="1" count="1">
            <x v="342"/>
          </reference>
        </references>
      </pivotArea>
    </format>
    <format dxfId="10187">
      <pivotArea dataOnly="0" labelOnly="1" fieldPosition="0">
        <references count="2">
          <reference field="0" count="1" selected="0">
            <x v="62"/>
          </reference>
          <reference field="1" count="1">
            <x v="341"/>
          </reference>
        </references>
      </pivotArea>
    </format>
    <format dxfId="10186">
      <pivotArea dataOnly="0" labelOnly="1" fieldPosition="0">
        <references count="2">
          <reference field="0" count="1" selected="0">
            <x v="63"/>
          </reference>
          <reference field="1" count="1">
            <x v="343"/>
          </reference>
        </references>
      </pivotArea>
    </format>
    <format dxfId="10185">
      <pivotArea dataOnly="0" labelOnly="1" fieldPosition="0">
        <references count="2">
          <reference field="0" count="1" selected="0">
            <x v="64"/>
          </reference>
          <reference field="1" count="1">
            <x v="344"/>
          </reference>
        </references>
      </pivotArea>
    </format>
    <format dxfId="10184">
      <pivotArea dataOnly="0" labelOnly="1" fieldPosition="0">
        <references count="2">
          <reference field="0" count="1" selected="0">
            <x v="65"/>
          </reference>
          <reference field="1" count="1">
            <x v="345"/>
          </reference>
        </references>
      </pivotArea>
    </format>
    <format dxfId="10183">
      <pivotArea dataOnly="0" labelOnly="1" fieldPosition="0">
        <references count="2">
          <reference field="0" count="1" selected="0">
            <x v="66"/>
          </reference>
          <reference field="1" count="1">
            <x v="346"/>
          </reference>
        </references>
      </pivotArea>
    </format>
    <format dxfId="10182">
      <pivotArea dataOnly="0" labelOnly="1" fieldPosition="0">
        <references count="2">
          <reference field="0" count="1" selected="0">
            <x v="67"/>
          </reference>
          <reference field="1" count="1">
            <x v="427"/>
          </reference>
        </references>
      </pivotArea>
    </format>
    <format dxfId="10181">
      <pivotArea dataOnly="0" labelOnly="1" fieldPosition="0">
        <references count="2">
          <reference field="0" count="1" selected="0">
            <x v="68"/>
          </reference>
          <reference field="1" count="1">
            <x v="428"/>
          </reference>
        </references>
      </pivotArea>
    </format>
    <format dxfId="10180">
      <pivotArea dataOnly="0" labelOnly="1" fieldPosition="0">
        <references count="2">
          <reference field="0" count="1" selected="0">
            <x v="69"/>
          </reference>
          <reference field="1" count="1">
            <x v="347"/>
          </reference>
        </references>
      </pivotArea>
    </format>
    <format dxfId="10179">
      <pivotArea dataOnly="0" labelOnly="1" fieldPosition="0">
        <references count="2">
          <reference field="0" count="1" selected="0">
            <x v="70"/>
          </reference>
          <reference field="1" count="1">
            <x v="348"/>
          </reference>
        </references>
      </pivotArea>
    </format>
    <format dxfId="10178">
      <pivotArea dataOnly="0" labelOnly="1" fieldPosition="0">
        <references count="2">
          <reference field="0" count="1" selected="0">
            <x v="71"/>
          </reference>
          <reference field="1" count="1">
            <x v="349"/>
          </reference>
        </references>
      </pivotArea>
    </format>
    <format dxfId="10177">
      <pivotArea dataOnly="0" labelOnly="1" fieldPosition="0">
        <references count="2">
          <reference field="0" count="1" selected="0">
            <x v="72"/>
          </reference>
          <reference field="1" count="1">
            <x v="350"/>
          </reference>
        </references>
      </pivotArea>
    </format>
    <format dxfId="10176">
      <pivotArea dataOnly="0" labelOnly="1" fieldPosition="0">
        <references count="2">
          <reference field="0" count="1" selected="0">
            <x v="73"/>
          </reference>
          <reference field="1" count="1">
            <x v="351"/>
          </reference>
        </references>
      </pivotArea>
    </format>
    <format dxfId="10175">
      <pivotArea dataOnly="0" labelOnly="1" fieldPosition="0">
        <references count="2">
          <reference field="0" count="1" selected="0">
            <x v="74"/>
          </reference>
          <reference field="1" count="1">
            <x v="352"/>
          </reference>
        </references>
      </pivotArea>
    </format>
    <format dxfId="10174">
      <pivotArea dataOnly="0" labelOnly="1" fieldPosition="0">
        <references count="2">
          <reference field="0" count="1" selected="0">
            <x v="75"/>
          </reference>
          <reference field="1" count="1">
            <x v="353"/>
          </reference>
        </references>
      </pivotArea>
    </format>
    <format dxfId="10173">
      <pivotArea dataOnly="0" labelOnly="1" fieldPosition="0">
        <references count="2">
          <reference field="0" count="1" selected="0">
            <x v="76"/>
          </reference>
          <reference field="1" count="1">
            <x v="354"/>
          </reference>
        </references>
      </pivotArea>
    </format>
    <format dxfId="10172">
      <pivotArea dataOnly="0" labelOnly="1" fieldPosition="0">
        <references count="2">
          <reference field="0" count="1" selected="0">
            <x v="77"/>
          </reference>
          <reference field="1" count="1">
            <x v="355"/>
          </reference>
        </references>
      </pivotArea>
    </format>
    <format dxfId="10171">
      <pivotArea dataOnly="0" labelOnly="1" fieldPosition="0">
        <references count="2">
          <reference field="0" count="1" selected="0">
            <x v="78"/>
          </reference>
          <reference field="1" count="1">
            <x v="356"/>
          </reference>
        </references>
      </pivotArea>
    </format>
    <format dxfId="10170">
      <pivotArea dataOnly="0" labelOnly="1" fieldPosition="0">
        <references count="2">
          <reference field="0" count="1" selected="0">
            <x v="79"/>
          </reference>
          <reference field="1" count="1">
            <x v="357"/>
          </reference>
        </references>
      </pivotArea>
    </format>
    <format dxfId="10169">
      <pivotArea dataOnly="0" labelOnly="1" fieldPosition="0">
        <references count="2">
          <reference field="0" count="1" selected="0">
            <x v="80"/>
          </reference>
          <reference field="1" count="1">
            <x v="358"/>
          </reference>
        </references>
      </pivotArea>
    </format>
    <format dxfId="10168">
      <pivotArea dataOnly="0" labelOnly="1" fieldPosition="0">
        <references count="2">
          <reference field="0" count="1" selected="0">
            <x v="81"/>
          </reference>
          <reference field="1" count="1">
            <x v="359"/>
          </reference>
        </references>
      </pivotArea>
    </format>
    <format dxfId="10167">
      <pivotArea dataOnly="0" labelOnly="1" fieldPosition="0">
        <references count="2">
          <reference field="0" count="1" selected="0">
            <x v="82"/>
          </reference>
          <reference field="1" count="1">
            <x v="360"/>
          </reference>
        </references>
      </pivotArea>
    </format>
    <format dxfId="10166">
      <pivotArea dataOnly="0" labelOnly="1" fieldPosition="0">
        <references count="2">
          <reference field="0" count="1" selected="0">
            <x v="83"/>
          </reference>
          <reference field="1" count="1">
            <x v="361"/>
          </reference>
        </references>
      </pivotArea>
    </format>
    <format dxfId="10165">
      <pivotArea dataOnly="0" labelOnly="1" fieldPosition="0">
        <references count="2">
          <reference field="0" count="1" selected="0">
            <x v="84"/>
          </reference>
          <reference field="1" count="1">
            <x v="362"/>
          </reference>
        </references>
      </pivotArea>
    </format>
    <format dxfId="10164">
      <pivotArea dataOnly="0" labelOnly="1" fieldPosition="0">
        <references count="2">
          <reference field="0" count="1" selected="0">
            <x v="85"/>
          </reference>
          <reference field="1" count="1">
            <x v="363"/>
          </reference>
        </references>
      </pivotArea>
    </format>
    <format dxfId="10163">
      <pivotArea dataOnly="0" labelOnly="1" fieldPosition="0">
        <references count="2">
          <reference field="0" count="1" selected="0">
            <x v="86"/>
          </reference>
          <reference field="1" count="1">
            <x v="364"/>
          </reference>
        </references>
      </pivotArea>
    </format>
    <format dxfId="10162">
      <pivotArea dataOnly="0" labelOnly="1" fieldPosition="0">
        <references count="2">
          <reference field="0" count="1" selected="0">
            <x v="87"/>
          </reference>
          <reference field="1" count="1">
            <x v="365"/>
          </reference>
        </references>
      </pivotArea>
    </format>
    <format dxfId="10161">
      <pivotArea dataOnly="0" labelOnly="1" fieldPosition="0">
        <references count="2">
          <reference field="0" count="1" selected="0">
            <x v="88"/>
          </reference>
          <reference field="1" count="1">
            <x v="366"/>
          </reference>
        </references>
      </pivotArea>
    </format>
    <format dxfId="10160">
      <pivotArea dataOnly="0" labelOnly="1" fieldPosition="0">
        <references count="2">
          <reference field="0" count="1" selected="0">
            <x v="89"/>
          </reference>
          <reference field="1" count="1">
            <x v="367"/>
          </reference>
        </references>
      </pivotArea>
    </format>
    <format dxfId="10159">
      <pivotArea dataOnly="0" labelOnly="1" fieldPosition="0">
        <references count="2">
          <reference field="0" count="1" selected="0">
            <x v="90"/>
          </reference>
          <reference field="1" count="1">
            <x v="369"/>
          </reference>
        </references>
      </pivotArea>
    </format>
    <format dxfId="10158">
      <pivotArea dataOnly="0" labelOnly="1" fieldPosition="0">
        <references count="2">
          <reference field="0" count="1" selected="0">
            <x v="91"/>
          </reference>
          <reference field="1" count="1">
            <x v="370"/>
          </reference>
        </references>
      </pivotArea>
    </format>
    <format dxfId="10157">
      <pivotArea dataOnly="0" labelOnly="1" fieldPosition="0">
        <references count="2">
          <reference field="0" count="1" selected="0">
            <x v="92"/>
          </reference>
          <reference field="1" count="1">
            <x v="371"/>
          </reference>
        </references>
      </pivotArea>
    </format>
    <format dxfId="10156">
      <pivotArea dataOnly="0" labelOnly="1" fieldPosition="0">
        <references count="2">
          <reference field="0" count="1" selected="0">
            <x v="93"/>
          </reference>
          <reference field="1" count="1">
            <x v="372"/>
          </reference>
        </references>
      </pivotArea>
    </format>
    <format dxfId="10155">
      <pivotArea dataOnly="0" labelOnly="1" fieldPosition="0">
        <references count="2">
          <reference field="0" count="1" selected="0">
            <x v="94"/>
          </reference>
          <reference field="1" count="1">
            <x v="373"/>
          </reference>
        </references>
      </pivotArea>
    </format>
    <format dxfId="10154">
      <pivotArea dataOnly="0" labelOnly="1" fieldPosition="0">
        <references count="2">
          <reference field="0" count="1" selected="0">
            <x v="95"/>
          </reference>
          <reference field="1" count="1">
            <x v="374"/>
          </reference>
        </references>
      </pivotArea>
    </format>
    <format dxfId="10153">
      <pivotArea dataOnly="0" labelOnly="1" fieldPosition="0">
        <references count="2">
          <reference field="0" count="1" selected="0">
            <x v="96"/>
          </reference>
          <reference field="1" count="1">
            <x v="375"/>
          </reference>
        </references>
      </pivotArea>
    </format>
    <format dxfId="10152">
      <pivotArea dataOnly="0" labelOnly="1" fieldPosition="0">
        <references count="2">
          <reference field="0" count="1" selected="0">
            <x v="97"/>
          </reference>
          <reference field="1" count="1">
            <x v="376"/>
          </reference>
        </references>
      </pivotArea>
    </format>
    <format dxfId="10151">
      <pivotArea dataOnly="0" labelOnly="1" fieldPosition="0">
        <references count="2">
          <reference field="0" count="1" selected="0">
            <x v="98"/>
          </reference>
          <reference field="1" count="1">
            <x v="377"/>
          </reference>
        </references>
      </pivotArea>
    </format>
    <format dxfId="10150">
      <pivotArea dataOnly="0" labelOnly="1" fieldPosition="0">
        <references count="2">
          <reference field="0" count="1" selected="0">
            <x v="99"/>
          </reference>
          <reference field="1" count="1">
            <x v="378"/>
          </reference>
        </references>
      </pivotArea>
    </format>
    <format dxfId="10149">
      <pivotArea dataOnly="0" labelOnly="1" fieldPosition="0">
        <references count="2">
          <reference field="0" count="1" selected="0">
            <x v="100"/>
          </reference>
          <reference field="1" count="1">
            <x v="379"/>
          </reference>
        </references>
      </pivotArea>
    </format>
    <format dxfId="10148">
      <pivotArea dataOnly="0" labelOnly="1" fieldPosition="0">
        <references count="2">
          <reference field="0" count="1" selected="0">
            <x v="101"/>
          </reference>
          <reference field="1" count="9">
            <x v="380"/>
            <x v="381"/>
            <x v="382"/>
            <x v="383"/>
            <x v="384"/>
            <x v="385"/>
            <x v="386"/>
            <x v="387"/>
            <x v="429"/>
          </reference>
        </references>
      </pivotArea>
    </format>
    <format dxfId="10147">
      <pivotArea dataOnly="0" labelOnly="1" fieldPosition="0">
        <references count="2">
          <reference field="0" count="1" selected="0">
            <x v="102"/>
          </reference>
          <reference field="1" count="1">
            <x v="388"/>
          </reference>
        </references>
      </pivotArea>
    </format>
    <format dxfId="10146">
      <pivotArea dataOnly="0" labelOnly="1" fieldPosition="0">
        <references count="2">
          <reference field="0" count="1" selected="0">
            <x v="103"/>
          </reference>
          <reference field="1" count="1">
            <x v="389"/>
          </reference>
        </references>
      </pivotArea>
    </format>
    <format dxfId="10145">
      <pivotArea dataOnly="0" labelOnly="1" fieldPosition="0">
        <references count="2">
          <reference field="0" count="1" selected="0">
            <x v="104"/>
          </reference>
          <reference field="1" count="1">
            <x v="391"/>
          </reference>
        </references>
      </pivotArea>
    </format>
    <format dxfId="10144">
      <pivotArea dataOnly="0" labelOnly="1" fieldPosition="0">
        <references count="2">
          <reference field="0" count="1" selected="0">
            <x v="105"/>
          </reference>
          <reference field="1" count="1">
            <x v="392"/>
          </reference>
        </references>
      </pivotArea>
    </format>
    <format dxfId="10143">
      <pivotArea dataOnly="0" labelOnly="1" fieldPosition="0">
        <references count="2">
          <reference field="0" count="1" selected="0">
            <x v="106"/>
          </reference>
          <reference field="1" count="1">
            <x v="393"/>
          </reference>
        </references>
      </pivotArea>
    </format>
    <format dxfId="10142">
      <pivotArea dataOnly="0" labelOnly="1" fieldPosition="0">
        <references count="2">
          <reference field="0" count="1" selected="0">
            <x v="107"/>
          </reference>
          <reference field="1" count="1">
            <x v="394"/>
          </reference>
        </references>
      </pivotArea>
    </format>
    <format dxfId="10141">
      <pivotArea dataOnly="0" labelOnly="1" fieldPosition="0">
        <references count="2">
          <reference field="0" count="1" selected="0">
            <x v="108"/>
          </reference>
          <reference field="1" count="2">
            <x v="395"/>
            <x v="436"/>
          </reference>
        </references>
      </pivotArea>
    </format>
    <format dxfId="10140">
      <pivotArea dataOnly="0" labelOnly="1" fieldPosition="0">
        <references count="2">
          <reference field="0" count="1" selected="0">
            <x v="109"/>
          </reference>
          <reference field="1" count="2">
            <x v="396"/>
            <x v="397"/>
          </reference>
        </references>
      </pivotArea>
    </format>
    <format dxfId="10139">
      <pivotArea dataOnly="0" labelOnly="1" fieldPosition="0">
        <references count="2">
          <reference field="0" count="1" selected="0">
            <x v="110"/>
          </reference>
          <reference field="1" count="1">
            <x v="399"/>
          </reference>
        </references>
      </pivotArea>
    </format>
    <format dxfId="10138">
      <pivotArea dataOnly="0" labelOnly="1" fieldPosition="0">
        <references count="2">
          <reference field="0" count="1" selected="0">
            <x v="111"/>
          </reference>
          <reference field="1" count="1">
            <x v="400"/>
          </reference>
        </references>
      </pivotArea>
    </format>
    <format dxfId="10137">
      <pivotArea dataOnly="0" labelOnly="1" fieldPosition="0">
        <references count="2">
          <reference field="0" count="1" selected="0">
            <x v="112"/>
          </reference>
          <reference field="1" count="1">
            <x v="401"/>
          </reference>
        </references>
      </pivotArea>
    </format>
    <format dxfId="10136">
      <pivotArea dataOnly="0" labelOnly="1" fieldPosition="0">
        <references count="2">
          <reference field="0" count="1" selected="0">
            <x v="113"/>
          </reference>
          <reference field="1" count="1">
            <x v="402"/>
          </reference>
        </references>
      </pivotArea>
    </format>
    <format dxfId="10135">
      <pivotArea dataOnly="0" labelOnly="1" fieldPosition="0">
        <references count="2">
          <reference field="0" count="1" selected="0">
            <x v="114"/>
          </reference>
          <reference field="1" count="1">
            <x v="403"/>
          </reference>
        </references>
      </pivotArea>
    </format>
    <format dxfId="10134">
      <pivotArea dataOnly="0" labelOnly="1" fieldPosition="0">
        <references count="2">
          <reference field="0" count="1" selected="0">
            <x v="115"/>
          </reference>
          <reference field="1" count="2">
            <x v="404"/>
            <x v="437"/>
          </reference>
        </references>
      </pivotArea>
    </format>
    <format dxfId="10133">
      <pivotArea dataOnly="0" labelOnly="1" fieldPosition="0">
        <references count="2">
          <reference field="0" count="1" selected="0">
            <x v="116"/>
          </reference>
          <reference field="1" count="1">
            <x v="405"/>
          </reference>
        </references>
      </pivotArea>
    </format>
    <format dxfId="10132">
      <pivotArea dataOnly="0" labelOnly="1" fieldPosition="0">
        <references count="2">
          <reference field="0" count="1" selected="0">
            <x v="117"/>
          </reference>
          <reference field="1" count="1">
            <x v="406"/>
          </reference>
        </references>
      </pivotArea>
    </format>
    <format dxfId="10131">
      <pivotArea dataOnly="0" labelOnly="1" fieldPosition="0">
        <references count="2">
          <reference field="0" count="1" selected="0">
            <x v="118"/>
          </reference>
          <reference field="1" count="1">
            <x v="407"/>
          </reference>
        </references>
      </pivotArea>
    </format>
    <format dxfId="10130">
      <pivotArea dataOnly="0" labelOnly="1" fieldPosition="0">
        <references count="2">
          <reference field="0" count="1" selected="0">
            <x v="119"/>
          </reference>
          <reference field="1" count="1">
            <x v="408"/>
          </reference>
        </references>
      </pivotArea>
    </format>
    <format dxfId="10129">
      <pivotArea dataOnly="0" labelOnly="1" fieldPosition="0">
        <references count="2">
          <reference field="0" count="1" selected="0">
            <x v="120"/>
          </reference>
          <reference field="1" count="1">
            <x v="409"/>
          </reference>
        </references>
      </pivotArea>
    </format>
    <format dxfId="10128">
      <pivotArea dataOnly="0" labelOnly="1" fieldPosition="0">
        <references count="2">
          <reference field="0" count="1" selected="0">
            <x v="121"/>
          </reference>
          <reference field="1" count="1">
            <x v="410"/>
          </reference>
        </references>
      </pivotArea>
    </format>
    <format dxfId="10127">
      <pivotArea dataOnly="0" labelOnly="1" fieldPosition="0">
        <references count="2">
          <reference field="0" count="1" selected="0">
            <x v="122"/>
          </reference>
          <reference field="1" count="1">
            <x v="411"/>
          </reference>
        </references>
      </pivotArea>
    </format>
    <format dxfId="10126">
      <pivotArea dataOnly="0" labelOnly="1" fieldPosition="0">
        <references count="2">
          <reference field="0" count="1" selected="0">
            <x v="123"/>
          </reference>
          <reference field="1" count="1">
            <x v="412"/>
          </reference>
        </references>
      </pivotArea>
    </format>
    <format dxfId="10125">
      <pivotArea dataOnly="0" labelOnly="1" fieldPosition="0">
        <references count="2">
          <reference field="0" count="1" selected="0">
            <x v="124"/>
          </reference>
          <reference field="1" count="1">
            <x v="413"/>
          </reference>
        </references>
      </pivotArea>
    </format>
    <format dxfId="10124">
      <pivotArea dataOnly="0" labelOnly="1" fieldPosition="0">
        <references count="2">
          <reference field="0" count="1" selected="0">
            <x v="125"/>
          </reference>
          <reference field="1" count="3">
            <x v="414"/>
            <x v="438"/>
            <x v="439"/>
          </reference>
        </references>
      </pivotArea>
    </format>
    <format dxfId="10123">
      <pivotArea dataOnly="0" labelOnly="1" fieldPosition="0">
        <references count="2">
          <reference field="0" count="1" selected="0">
            <x v="126"/>
          </reference>
          <reference field="1" count="1">
            <x v="440"/>
          </reference>
        </references>
      </pivotArea>
    </format>
    <format dxfId="10122">
      <pivotArea dataOnly="0" labelOnly="1" fieldPosition="0">
        <references count="2">
          <reference field="0" count="1" selected="0">
            <x v="127"/>
          </reference>
          <reference field="1" count="1">
            <x v="442"/>
          </reference>
        </references>
      </pivotArea>
    </format>
    <format dxfId="10121">
      <pivotArea dataOnly="0" labelOnly="1" fieldPosition="0">
        <references count="2">
          <reference field="0" count="1" selected="0">
            <x v="128"/>
          </reference>
          <reference field="1" count="1">
            <x v="422"/>
          </reference>
        </references>
      </pivotArea>
    </format>
    <format dxfId="10120">
      <pivotArea dataOnly="0" labelOnly="1" fieldPosition="0">
        <references count="2">
          <reference field="0" count="1" selected="0">
            <x v="129"/>
          </reference>
          <reference field="1" count="1">
            <x v="444"/>
          </reference>
        </references>
      </pivotArea>
    </format>
    <format dxfId="10119">
      <pivotArea dataOnly="0" labelOnly="1" fieldPosition="0">
        <references count="2">
          <reference field="0" count="1" selected="0">
            <x v="130"/>
          </reference>
          <reference field="1" count="1">
            <x v="441"/>
          </reference>
        </references>
      </pivotArea>
    </format>
    <format dxfId="10118">
      <pivotArea dataOnly="0" labelOnly="1" fieldPosition="0">
        <references count="2">
          <reference field="0" count="1" selected="0">
            <x v="131"/>
          </reference>
          <reference field="1" count="1">
            <x v="415"/>
          </reference>
        </references>
      </pivotArea>
    </format>
    <format dxfId="10117">
      <pivotArea dataOnly="0" labelOnly="1" fieldPosition="0">
        <references count="2">
          <reference field="0" count="1" selected="0">
            <x v="132"/>
          </reference>
          <reference field="1" count="1">
            <x v="423"/>
          </reference>
        </references>
      </pivotArea>
    </format>
    <format dxfId="10116">
      <pivotArea dataOnly="0" labelOnly="1" fieldPosition="0">
        <references count="2">
          <reference field="0" count="1" selected="0">
            <x v="133"/>
          </reference>
          <reference field="1" count="2">
            <x v="416"/>
            <x v="417"/>
          </reference>
        </references>
      </pivotArea>
    </format>
    <format dxfId="10115">
      <pivotArea dataOnly="0" labelOnly="1" fieldPosition="0">
        <references count="2">
          <reference field="0" count="1" selected="0">
            <x v="134"/>
          </reference>
          <reference field="1" count="1">
            <x v="418"/>
          </reference>
        </references>
      </pivotArea>
    </format>
    <format dxfId="10114">
      <pivotArea dataOnly="0" labelOnly="1" fieldPosition="0">
        <references count="2">
          <reference field="0" count="1" selected="0">
            <x v="135"/>
          </reference>
          <reference field="1" count="1">
            <x v="419"/>
          </reference>
        </references>
      </pivotArea>
    </format>
    <format dxfId="10113">
      <pivotArea dataOnly="0" labelOnly="1" fieldPosition="0">
        <references count="2">
          <reference field="0" count="1" selected="0">
            <x v="136"/>
          </reference>
          <reference field="1" count="1">
            <x v="424"/>
          </reference>
        </references>
      </pivotArea>
    </format>
    <format dxfId="10112">
      <pivotArea dataOnly="0" labelOnly="1" fieldPosition="0">
        <references count="2">
          <reference field="0" count="1" selected="0">
            <x v="137"/>
          </reference>
          <reference field="1" count="1">
            <x v="425"/>
          </reference>
        </references>
      </pivotArea>
    </format>
    <format dxfId="10111">
      <pivotArea dataOnly="0" labelOnly="1" fieldPosition="0">
        <references count="2">
          <reference field="0" count="1" selected="0">
            <x v="138"/>
          </reference>
          <reference field="1" count="1">
            <x v="426"/>
          </reference>
        </references>
      </pivotArea>
    </format>
    <format dxfId="10110">
      <pivotArea dataOnly="0" labelOnly="1" fieldPosition="0">
        <references count="2">
          <reference field="0" count="1" selected="0">
            <x v="139"/>
          </reference>
          <reference field="1" count="1">
            <x v="420"/>
          </reference>
        </references>
      </pivotArea>
    </format>
    <format dxfId="10109">
      <pivotArea dataOnly="0" labelOnly="1" fieldPosition="0">
        <references count="2">
          <reference field="0" count="1" selected="0">
            <x v="140"/>
          </reference>
          <reference field="1" count="1">
            <x v="421"/>
          </reference>
        </references>
      </pivotArea>
    </format>
    <format dxfId="10108">
      <pivotArea dataOnly="0" labelOnly="1" fieldPosition="0">
        <references count="2">
          <reference field="0" count="1" selected="0">
            <x v="141"/>
          </reference>
          <reference field="1" count="1">
            <x v="443"/>
          </reference>
        </references>
      </pivotArea>
    </format>
    <format dxfId="10107">
      <pivotArea dataOnly="0" labelOnly="1" fieldPosition="0">
        <references count="2">
          <reference field="0" count="1" selected="0">
            <x v="142"/>
          </reference>
          <reference field="1" count="1">
            <x v="445"/>
          </reference>
        </references>
      </pivotArea>
    </format>
    <format dxfId="10106">
      <pivotArea dataOnly="0" labelOnly="1" outline="0" fieldPosition="0">
        <references count="1">
          <reference field="4294967294" count="4">
            <x v="0"/>
            <x v="1"/>
            <x v="2"/>
            <x v="3"/>
          </reference>
        </references>
      </pivotArea>
    </format>
    <format dxfId="10105">
      <pivotArea field="0" type="button" dataOnly="0" labelOnly="1" outline="0" axis="axisRow" fieldPosition="0"/>
    </format>
    <format dxfId="10104">
      <pivotArea dataOnly="0" labelOnly="1" fieldPosition="0">
        <references count="1">
          <reference field="0" count="1">
            <x v="0"/>
          </reference>
        </references>
      </pivotArea>
    </format>
    <format dxfId="10103">
      <pivotArea dataOnly="0" labelOnly="1" offset="A256" fieldPosition="0">
        <references count="1">
          <reference field="0" count="1" defaultSubtotal="1">
            <x v="0"/>
          </reference>
        </references>
      </pivotArea>
    </format>
    <format dxfId="10102">
      <pivotArea dataOnly="0" labelOnly="1" fieldPosition="0">
        <references count="1">
          <reference field="0" count="1">
            <x v="1"/>
          </reference>
        </references>
      </pivotArea>
    </format>
    <format dxfId="10101">
      <pivotArea dataOnly="0" labelOnly="1" offset="A256" fieldPosition="0">
        <references count="1">
          <reference field="0" count="1" defaultSubtotal="1">
            <x v="1"/>
          </reference>
        </references>
      </pivotArea>
    </format>
    <format dxfId="10100">
      <pivotArea dataOnly="0" labelOnly="1" fieldPosition="0">
        <references count="1">
          <reference field="0" count="1">
            <x v="2"/>
          </reference>
        </references>
      </pivotArea>
    </format>
    <format dxfId="10099">
      <pivotArea dataOnly="0" labelOnly="1" offset="A256" fieldPosition="0">
        <references count="1">
          <reference field="0" count="1" defaultSubtotal="1">
            <x v="2"/>
          </reference>
        </references>
      </pivotArea>
    </format>
    <format dxfId="10098">
      <pivotArea dataOnly="0" labelOnly="1" fieldPosition="0">
        <references count="1">
          <reference field="0" count="1">
            <x v="3"/>
          </reference>
        </references>
      </pivotArea>
    </format>
    <format dxfId="10097">
      <pivotArea dataOnly="0" labelOnly="1" offset="A256" fieldPosition="0">
        <references count="1">
          <reference field="0" count="1" defaultSubtotal="1">
            <x v="3"/>
          </reference>
        </references>
      </pivotArea>
    </format>
    <format dxfId="10096">
      <pivotArea dataOnly="0" labelOnly="1" fieldPosition="0">
        <references count="1">
          <reference field="0" count="1">
            <x v="4"/>
          </reference>
        </references>
      </pivotArea>
    </format>
    <format dxfId="10095">
      <pivotArea dataOnly="0" labelOnly="1" offset="A256" fieldPosition="0">
        <references count="1">
          <reference field="0" count="1" defaultSubtotal="1">
            <x v="4"/>
          </reference>
        </references>
      </pivotArea>
    </format>
    <format dxfId="10094">
      <pivotArea dataOnly="0" labelOnly="1" fieldPosition="0">
        <references count="1">
          <reference field="0" count="1">
            <x v="5"/>
          </reference>
        </references>
      </pivotArea>
    </format>
    <format dxfId="10093">
      <pivotArea dataOnly="0" labelOnly="1" offset="A256" fieldPosition="0">
        <references count="1">
          <reference field="0" count="1" defaultSubtotal="1">
            <x v="5"/>
          </reference>
        </references>
      </pivotArea>
    </format>
    <format dxfId="10092">
      <pivotArea dataOnly="0" labelOnly="1" fieldPosition="0">
        <references count="1">
          <reference field="0" count="1">
            <x v="6"/>
          </reference>
        </references>
      </pivotArea>
    </format>
    <format dxfId="10091">
      <pivotArea dataOnly="0" labelOnly="1" offset="A256" fieldPosition="0">
        <references count="1">
          <reference field="0" count="1" defaultSubtotal="1">
            <x v="6"/>
          </reference>
        </references>
      </pivotArea>
    </format>
    <format dxfId="10090">
      <pivotArea dataOnly="0" labelOnly="1" fieldPosition="0">
        <references count="1">
          <reference field="0" count="1">
            <x v="7"/>
          </reference>
        </references>
      </pivotArea>
    </format>
    <format dxfId="10089">
      <pivotArea dataOnly="0" labelOnly="1" offset="A256" fieldPosition="0">
        <references count="1">
          <reference field="0" count="1" defaultSubtotal="1">
            <x v="7"/>
          </reference>
        </references>
      </pivotArea>
    </format>
    <format dxfId="10088">
      <pivotArea dataOnly="0" labelOnly="1" fieldPosition="0">
        <references count="1">
          <reference field="0" count="1">
            <x v="8"/>
          </reference>
        </references>
      </pivotArea>
    </format>
    <format dxfId="10087">
      <pivotArea dataOnly="0" labelOnly="1" offset="A256" fieldPosition="0">
        <references count="1">
          <reference field="0" count="1" defaultSubtotal="1">
            <x v="8"/>
          </reference>
        </references>
      </pivotArea>
    </format>
    <format dxfId="10086">
      <pivotArea dataOnly="0" labelOnly="1" fieldPosition="0">
        <references count="1">
          <reference field="0" count="1">
            <x v="9"/>
          </reference>
        </references>
      </pivotArea>
    </format>
    <format dxfId="10085">
      <pivotArea dataOnly="0" labelOnly="1" offset="A256" fieldPosition="0">
        <references count="1">
          <reference field="0" count="1" defaultSubtotal="1">
            <x v="9"/>
          </reference>
        </references>
      </pivotArea>
    </format>
    <format dxfId="10084">
      <pivotArea dataOnly="0" labelOnly="1" fieldPosition="0">
        <references count="1">
          <reference field="0" count="1">
            <x v="10"/>
          </reference>
        </references>
      </pivotArea>
    </format>
    <format dxfId="10083">
      <pivotArea dataOnly="0" labelOnly="1" offset="A256" fieldPosition="0">
        <references count="1">
          <reference field="0" count="1" defaultSubtotal="1">
            <x v="10"/>
          </reference>
        </references>
      </pivotArea>
    </format>
    <format dxfId="10082">
      <pivotArea dataOnly="0" labelOnly="1" fieldPosition="0">
        <references count="1">
          <reference field="0" count="1">
            <x v="11"/>
          </reference>
        </references>
      </pivotArea>
    </format>
    <format dxfId="10081">
      <pivotArea dataOnly="0" labelOnly="1" offset="A256" fieldPosition="0">
        <references count="1">
          <reference field="0" count="1" defaultSubtotal="1">
            <x v="11"/>
          </reference>
        </references>
      </pivotArea>
    </format>
    <format dxfId="10080">
      <pivotArea dataOnly="0" labelOnly="1" fieldPosition="0">
        <references count="1">
          <reference field="0" count="1">
            <x v="12"/>
          </reference>
        </references>
      </pivotArea>
    </format>
    <format dxfId="10079">
      <pivotArea dataOnly="0" labelOnly="1" offset="A256" fieldPosition="0">
        <references count="1">
          <reference field="0" count="1" defaultSubtotal="1">
            <x v="12"/>
          </reference>
        </references>
      </pivotArea>
    </format>
    <format dxfId="10078">
      <pivotArea dataOnly="0" labelOnly="1" fieldPosition="0">
        <references count="1">
          <reference field="0" count="1">
            <x v="13"/>
          </reference>
        </references>
      </pivotArea>
    </format>
    <format dxfId="10077">
      <pivotArea dataOnly="0" labelOnly="1" offset="A256" fieldPosition="0">
        <references count="1">
          <reference field="0" count="1" defaultSubtotal="1">
            <x v="13"/>
          </reference>
        </references>
      </pivotArea>
    </format>
    <format dxfId="10076">
      <pivotArea dataOnly="0" labelOnly="1" fieldPosition="0">
        <references count="1">
          <reference field="0" count="1">
            <x v="14"/>
          </reference>
        </references>
      </pivotArea>
    </format>
    <format dxfId="10075">
      <pivotArea dataOnly="0" labelOnly="1" offset="A256" fieldPosition="0">
        <references count="1">
          <reference field="0" count="1" defaultSubtotal="1">
            <x v="14"/>
          </reference>
        </references>
      </pivotArea>
    </format>
    <format dxfId="10074">
      <pivotArea dataOnly="0" labelOnly="1" fieldPosition="0">
        <references count="1">
          <reference field="0" count="1">
            <x v="15"/>
          </reference>
        </references>
      </pivotArea>
    </format>
    <format dxfId="10073">
      <pivotArea dataOnly="0" labelOnly="1" offset="A256" fieldPosition="0">
        <references count="1">
          <reference field="0" count="1" defaultSubtotal="1">
            <x v="15"/>
          </reference>
        </references>
      </pivotArea>
    </format>
    <format dxfId="10072">
      <pivotArea dataOnly="0" labelOnly="1" fieldPosition="0">
        <references count="1">
          <reference field="0" count="1">
            <x v="16"/>
          </reference>
        </references>
      </pivotArea>
    </format>
    <format dxfId="10071">
      <pivotArea dataOnly="0" labelOnly="1" offset="A256" fieldPosition="0">
        <references count="1">
          <reference field="0" count="1" defaultSubtotal="1">
            <x v="16"/>
          </reference>
        </references>
      </pivotArea>
    </format>
    <format dxfId="10070">
      <pivotArea dataOnly="0" labelOnly="1" fieldPosition="0">
        <references count="1">
          <reference field="0" count="1">
            <x v="17"/>
          </reference>
        </references>
      </pivotArea>
    </format>
    <format dxfId="10069">
      <pivotArea dataOnly="0" labelOnly="1" offset="A256" fieldPosition="0">
        <references count="1">
          <reference field="0" count="1" defaultSubtotal="1">
            <x v="17"/>
          </reference>
        </references>
      </pivotArea>
    </format>
    <format dxfId="10068">
      <pivotArea dataOnly="0" labelOnly="1" fieldPosition="0">
        <references count="1">
          <reference field="0" count="1">
            <x v="18"/>
          </reference>
        </references>
      </pivotArea>
    </format>
    <format dxfId="10067">
      <pivotArea dataOnly="0" labelOnly="1" offset="A256" fieldPosition="0">
        <references count="1">
          <reference field="0" count="1" defaultSubtotal="1">
            <x v="18"/>
          </reference>
        </references>
      </pivotArea>
    </format>
    <format dxfId="10066">
      <pivotArea dataOnly="0" labelOnly="1" fieldPosition="0">
        <references count="1">
          <reference field="0" count="1">
            <x v="19"/>
          </reference>
        </references>
      </pivotArea>
    </format>
    <format dxfId="10065">
      <pivotArea dataOnly="0" labelOnly="1" offset="A256" fieldPosition="0">
        <references count="1">
          <reference field="0" count="1" defaultSubtotal="1">
            <x v="19"/>
          </reference>
        </references>
      </pivotArea>
    </format>
    <format dxfId="10064">
      <pivotArea dataOnly="0" labelOnly="1" fieldPosition="0">
        <references count="1">
          <reference field="0" count="1">
            <x v="20"/>
          </reference>
        </references>
      </pivotArea>
    </format>
    <format dxfId="10063">
      <pivotArea dataOnly="0" labelOnly="1" offset="A256" fieldPosition="0">
        <references count="1">
          <reference field="0" count="1" defaultSubtotal="1">
            <x v="20"/>
          </reference>
        </references>
      </pivotArea>
    </format>
    <format dxfId="10062">
      <pivotArea dataOnly="0" labelOnly="1" fieldPosition="0">
        <references count="1">
          <reference field="0" count="1">
            <x v="21"/>
          </reference>
        </references>
      </pivotArea>
    </format>
    <format dxfId="10061">
      <pivotArea dataOnly="0" labelOnly="1" offset="A256" fieldPosition="0">
        <references count="1">
          <reference field="0" count="1" defaultSubtotal="1">
            <x v="21"/>
          </reference>
        </references>
      </pivotArea>
    </format>
    <format dxfId="10060">
      <pivotArea dataOnly="0" labelOnly="1" fieldPosition="0">
        <references count="1">
          <reference field="0" count="1">
            <x v="22"/>
          </reference>
        </references>
      </pivotArea>
    </format>
    <format dxfId="10059">
      <pivotArea dataOnly="0" labelOnly="1" offset="A256" fieldPosition="0">
        <references count="1">
          <reference field="0" count="1" defaultSubtotal="1">
            <x v="22"/>
          </reference>
        </references>
      </pivotArea>
    </format>
    <format dxfId="10058">
      <pivotArea dataOnly="0" labelOnly="1" fieldPosition="0">
        <references count="1">
          <reference field="0" count="1">
            <x v="23"/>
          </reference>
        </references>
      </pivotArea>
    </format>
    <format dxfId="10057">
      <pivotArea dataOnly="0" labelOnly="1" offset="A256" fieldPosition="0">
        <references count="1">
          <reference field="0" count="1" defaultSubtotal="1">
            <x v="23"/>
          </reference>
        </references>
      </pivotArea>
    </format>
    <format dxfId="10056">
      <pivotArea dataOnly="0" labelOnly="1" fieldPosition="0">
        <references count="1">
          <reference field="0" count="1">
            <x v="24"/>
          </reference>
        </references>
      </pivotArea>
    </format>
    <format dxfId="10055">
      <pivotArea dataOnly="0" labelOnly="1" offset="A256" fieldPosition="0">
        <references count="1">
          <reference field="0" count="1" defaultSubtotal="1">
            <x v="24"/>
          </reference>
        </references>
      </pivotArea>
    </format>
    <format dxfId="10054">
      <pivotArea dataOnly="0" labelOnly="1" fieldPosition="0">
        <references count="1">
          <reference field="0" count="1">
            <x v="25"/>
          </reference>
        </references>
      </pivotArea>
    </format>
    <format dxfId="10053">
      <pivotArea dataOnly="0" labelOnly="1" offset="A256" fieldPosition="0">
        <references count="1">
          <reference field="0" count="1" defaultSubtotal="1">
            <x v="25"/>
          </reference>
        </references>
      </pivotArea>
    </format>
    <format dxfId="10052">
      <pivotArea dataOnly="0" labelOnly="1" fieldPosition="0">
        <references count="1">
          <reference field="0" count="1">
            <x v="26"/>
          </reference>
        </references>
      </pivotArea>
    </format>
    <format dxfId="10051">
      <pivotArea dataOnly="0" labelOnly="1" offset="A256" fieldPosition="0">
        <references count="1">
          <reference field="0" count="1" defaultSubtotal="1">
            <x v="26"/>
          </reference>
        </references>
      </pivotArea>
    </format>
    <format dxfId="10050">
      <pivotArea dataOnly="0" labelOnly="1" fieldPosition="0">
        <references count="1">
          <reference field="0" count="1">
            <x v="27"/>
          </reference>
        </references>
      </pivotArea>
    </format>
    <format dxfId="10049">
      <pivotArea dataOnly="0" labelOnly="1" offset="A256" fieldPosition="0">
        <references count="1">
          <reference field="0" count="1" defaultSubtotal="1">
            <x v="27"/>
          </reference>
        </references>
      </pivotArea>
    </format>
    <format dxfId="10048">
      <pivotArea dataOnly="0" labelOnly="1" fieldPosition="0">
        <references count="1">
          <reference field="0" count="1">
            <x v="28"/>
          </reference>
        </references>
      </pivotArea>
    </format>
    <format dxfId="10047">
      <pivotArea dataOnly="0" labelOnly="1" offset="A256" fieldPosition="0">
        <references count="1">
          <reference field="0" count="1" defaultSubtotal="1">
            <x v="28"/>
          </reference>
        </references>
      </pivotArea>
    </format>
    <format dxfId="10046">
      <pivotArea dataOnly="0" labelOnly="1" fieldPosition="0">
        <references count="1">
          <reference field="0" count="1">
            <x v="29"/>
          </reference>
        </references>
      </pivotArea>
    </format>
    <format dxfId="10045">
      <pivotArea dataOnly="0" labelOnly="1" offset="A256" fieldPosition="0">
        <references count="1">
          <reference field="0" count="1" defaultSubtotal="1">
            <x v="29"/>
          </reference>
        </references>
      </pivotArea>
    </format>
    <format dxfId="10044">
      <pivotArea dataOnly="0" labelOnly="1" fieldPosition="0">
        <references count="1">
          <reference field="0" count="1">
            <x v="30"/>
          </reference>
        </references>
      </pivotArea>
    </format>
    <format dxfId="10043">
      <pivotArea dataOnly="0" labelOnly="1" offset="A256" fieldPosition="0">
        <references count="1">
          <reference field="0" count="1" defaultSubtotal="1">
            <x v="30"/>
          </reference>
        </references>
      </pivotArea>
    </format>
    <format dxfId="10042">
      <pivotArea dataOnly="0" labelOnly="1" fieldPosition="0">
        <references count="1">
          <reference field="0" count="1">
            <x v="31"/>
          </reference>
        </references>
      </pivotArea>
    </format>
    <format dxfId="10041">
      <pivotArea dataOnly="0" labelOnly="1" offset="A256" fieldPosition="0">
        <references count="1">
          <reference field="0" count="1" defaultSubtotal="1">
            <x v="31"/>
          </reference>
        </references>
      </pivotArea>
    </format>
    <format dxfId="10040">
      <pivotArea dataOnly="0" labelOnly="1" fieldPosition="0">
        <references count="1">
          <reference field="0" count="1">
            <x v="32"/>
          </reference>
        </references>
      </pivotArea>
    </format>
    <format dxfId="10039">
      <pivotArea dataOnly="0" labelOnly="1" offset="A256" fieldPosition="0">
        <references count="1">
          <reference field="0" count="1" defaultSubtotal="1">
            <x v="32"/>
          </reference>
        </references>
      </pivotArea>
    </format>
    <format dxfId="10038">
      <pivotArea dataOnly="0" labelOnly="1" fieldPosition="0">
        <references count="1">
          <reference field="0" count="1">
            <x v="33"/>
          </reference>
        </references>
      </pivotArea>
    </format>
    <format dxfId="10037">
      <pivotArea dataOnly="0" labelOnly="1" offset="A256" fieldPosition="0">
        <references count="1">
          <reference field="0" count="1" defaultSubtotal="1">
            <x v="33"/>
          </reference>
        </references>
      </pivotArea>
    </format>
    <format dxfId="10036">
      <pivotArea dataOnly="0" labelOnly="1" fieldPosition="0">
        <references count="1">
          <reference field="0" count="1">
            <x v="34"/>
          </reference>
        </references>
      </pivotArea>
    </format>
    <format dxfId="10035">
      <pivotArea dataOnly="0" labelOnly="1" offset="A256" fieldPosition="0">
        <references count="1">
          <reference field="0" count="1" defaultSubtotal="1">
            <x v="34"/>
          </reference>
        </references>
      </pivotArea>
    </format>
    <format dxfId="10034">
      <pivotArea dataOnly="0" labelOnly="1" fieldPosition="0">
        <references count="1">
          <reference field="0" count="1">
            <x v="35"/>
          </reference>
        </references>
      </pivotArea>
    </format>
    <format dxfId="10033">
      <pivotArea dataOnly="0" labelOnly="1" offset="A256" fieldPosition="0">
        <references count="1">
          <reference field="0" count="1" defaultSubtotal="1">
            <x v="35"/>
          </reference>
        </references>
      </pivotArea>
    </format>
    <format dxfId="10032">
      <pivotArea dataOnly="0" labelOnly="1" fieldPosition="0">
        <references count="1">
          <reference field="0" count="1">
            <x v="36"/>
          </reference>
        </references>
      </pivotArea>
    </format>
    <format dxfId="10031">
      <pivotArea dataOnly="0" labelOnly="1" offset="A256" fieldPosition="0">
        <references count="1">
          <reference field="0" count="1" defaultSubtotal="1">
            <x v="36"/>
          </reference>
        </references>
      </pivotArea>
    </format>
    <format dxfId="10030">
      <pivotArea dataOnly="0" labelOnly="1" fieldPosition="0">
        <references count="1">
          <reference field="0" count="1">
            <x v="37"/>
          </reference>
        </references>
      </pivotArea>
    </format>
    <format dxfId="10029">
      <pivotArea dataOnly="0" labelOnly="1" offset="A256" fieldPosition="0">
        <references count="1">
          <reference field="0" count="1" defaultSubtotal="1">
            <x v="37"/>
          </reference>
        </references>
      </pivotArea>
    </format>
    <format dxfId="10028">
      <pivotArea dataOnly="0" labelOnly="1" fieldPosition="0">
        <references count="1">
          <reference field="0" count="1">
            <x v="38"/>
          </reference>
        </references>
      </pivotArea>
    </format>
    <format dxfId="10027">
      <pivotArea dataOnly="0" labelOnly="1" offset="A256" fieldPosition="0">
        <references count="1">
          <reference field="0" count="1" defaultSubtotal="1">
            <x v="38"/>
          </reference>
        </references>
      </pivotArea>
    </format>
    <format dxfId="10026">
      <pivotArea dataOnly="0" labelOnly="1" fieldPosition="0">
        <references count="1">
          <reference field="0" count="1">
            <x v="39"/>
          </reference>
        </references>
      </pivotArea>
    </format>
    <format dxfId="10025">
      <pivotArea dataOnly="0" labelOnly="1" offset="A256" fieldPosition="0">
        <references count="1">
          <reference field="0" count="1" defaultSubtotal="1">
            <x v="39"/>
          </reference>
        </references>
      </pivotArea>
    </format>
    <format dxfId="10024">
      <pivotArea dataOnly="0" labelOnly="1" fieldPosition="0">
        <references count="1">
          <reference field="0" count="1">
            <x v="40"/>
          </reference>
        </references>
      </pivotArea>
    </format>
    <format dxfId="10023">
      <pivotArea dataOnly="0" labelOnly="1" offset="A256" fieldPosition="0">
        <references count="1">
          <reference field="0" count="1" defaultSubtotal="1">
            <x v="40"/>
          </reference>
        </references>
      </pivotArea>
    </format>
    <format dxfId="10022">
      <pivotArea dataOnly="0" labelOnly="1" fieldPosition="0">
        <references count="1">
          <reference field="0" count="1">
            <x v="41"/>
          </reference>
        </references>
      </pivotArea>
    </format>
    <format dxfId="10021">
      <pivotArea dataOnly="0" labelOnly="1" offset="A256" fieldPosition="0">
        <references count="1">
          <reference field="0" count="1" defaultSubtotal="1">
            <x v="41"/>
          </reference>
        </references>
      </pivotArea>
    </format>
    <format dxfId="10020">
      <pivotArea dataOnly="0" labelOnly="1" fieldPosition="0">
        <references count="1">
          <reference field="0" count="1">
            <x v="42"/>
          </reference>
        </references>
      </pivotArea>
    </format>
    <format dxfId="10019">
      <pivotArea dataOnly="0" labelOnly="1" offset="A256" fieldPosition="0">
        <references count="1">
          <reference field="0" count="1" defaultSubtotal="1">
            <x v="42"/>
          </reference>
        </references>
      </pivotArea>
    </format>
    <format dxfId="10018">
      <pivotArea dataOnly="0" labelOnly="1" fieldPosition="0">
        <references count="1">
          <reference field="0" count="1">
            <x v="43"/>
          </reference>
        </references>
      </pivotArea>
    </format>
    <format dxfId="10017">
      <pivotArea dataOnly="0" labelOnly="1" offset="A256" fieldPosition="0">
        <references count="1">
          <reference field="0" count="1" defaultSubtotal="1">
            <x v="43"/>
          </reference>
        </references>
      </pivotArea>
    </format>
    <format dxfId="10016">
      <pivotArea dataOnly="0" labelOnly="1" fieldPosition="0">
        <references count="1">
          <reference field="0" count="1">
            <x v="44"/>
          </reference>
        </references>
      </pivotArea>
    </format>
    <format dxfId="10015">
      <pivotArea dataOnly="0" labelOnly="1" offset="A256" fieldPosition="0">
        <references count="1">
          <reference field="0" count="1" defaultSubtotal="1">
            <x v="44"/>
          </reference>
        </references>
      </pivotArea>
    </format>
    <format dxfId="10014">
      <pivotArea dataOnly="0" labelOnly="1" fieldPosition="0">
        <references count="1">
          <reference field="0" count="1">
            <x v="45"/>
          </reference>
        </references>
      </pivotArea>
    </format>
    <format dxfId="10013">
      <pivotArea dataOnly="0" labelOnly="1" offset="A256" fieldPosition="0">
        <references count="1">
          <reference field="0" count="1" defaultSubtotal="1">
            <x v="45"/>
          </reference>
        </references>
      </pivotArea>
    </format>
    <format dxfId="10012">
      <pivotArea dataOnly="0" labelOnly="1" fieldPosition="0">
        <references count="1">
          <reference field="0" count="1">
            <x v="46"/>
          </reference>
        </references>
      </pivotArea>
    </format>
    <format dxfId="10011">
      <pivotArea dataOnly="0" labelOnly="1" offset="A256" fieldPosition="0">
        <references count="1">
          <reference field="0" count="1" defaultSubtotal="1">
            <x v="46"/>
          </reference>
        </references>
      </pivotArea>
    </format>
    <format dxfId="10010">
      <pivotArea dataOnly="0" labelOnly="1" fieldPosition="0">
        <references count="1">
          <reference field="0" count="1">
            <x v="47"/>
          </reference>
        </references>
      </pivotArea>
    </format>
    <format dxfId="10009">
      <pivotArea dataOnly="0" labelOnly="1" offset="A256" fieldPosition="0">
        <references count="1">
          <reference field="0" count="1" defaultSubtotal="1">
            <x v="47"/>
          </reference>
        </references>
      </pivotArea>
    </format>
    <format dxfId="10008">
      <pivotArea dataOnly="0" labelOnly="1" fieldPosition="0">
        <references count="1">
          <reference field="0" count="1">
            <x v="48"/>
          </reference>
        </references>
      </pivotArea>
    </format>
    <format dxfId="10007">
      <pivotArea dataOnly="0" labelOnly="1" offset="A256" fieldPosition="0">
        <references count="1">
          <reference field="0" count="1" defaultSubtotal="1">
            <x v="48"/>
          </reference>
        </references>
      </pivotArea>
    </format>
    <format dxfId="10006">
      <pivotArea dataOnly="0" labelOnly="1" fieldPosition="0">
        <references count="1">
          <reference field="0" count="1">
            <x v="49"/>
          </reference>
        </references>
      </pivotArea>
    </format>
    <format dxfId="10005">
      <pivotArea dataOnly="0" labelOnly="1" offset="A256" fieldPosition="0">
        <references count="1">
          <reference field="0" count="1" defaultSubtotal="1">
            <x v="49"/>
          </reference>
        </references>
      </pivotArea>
    </format>
    <format dxfId="10004">
      <pivotArea dataOnly="0" labelOnly="1" fieldPosition="0">
        <references count="1">
          <reference field="0" count="1">
            <x v="50"/>
          </reference>
        </references>
      </pivotArea>
    </format>
    <format dxfId="10003">
      <pivotArea dataOnly="0" labelOnly="1" offset="A256" fieldPosition="0">
        <references count="1">
          <reference field="0" count="1" defaultSubtotal="1">
            <x v="50"/>
          </reference>
        </references>
      </pivotArea>
    </format>
    <format dxfId="10002">
      <pivotArea dataOnly="0" labelOnly="1" fieldPosition="0">
        <references count="1">
          <reference field="0" count="1">
            <x v="51"/>
          </reference>
        </references>
      </pivotArea>
    </format>
    <format dxfId="10001">
      <pivotArea dataOnly="0" labelOnly="1" offset="A256" fieldPosition="0">
        <references count="1">
          <reference field="0" count="1" defaultSubtotal="1">
            <x v="51"/>
          </reference>
        </references>
      </pivotArea>
    </format>
    <format dxfId="10000">
      <pivotArea dataOnly="0" labelOnly="1" fieldPosition="0">
        <references count="1">
          <reference field="0" count="1">
            <x v="52"/>
          </reference>
        </references>
      </pivotArea>
    </format>
    <format dxfId="9999">
      <pivotArea dataOnly="0" labelOnly="1" offset="A256" fieldPosition="0">
        <references count="1">
          <reference field="0" count="1" defaultSubtotal="1">
            <x v="52"/>
          </reference>
        </references>
      </pivotArea>
    </format>
    <format dxfId="9998">
      <pivotArea dataOnly="0" labelOnly="1" fieldPosition="0">
        <references count="1">
          <reference field="0" count="1">
            <x v="53"/>
          </reference>
        </references>
      </pivotArea>
    </format>
    <format dxfId="9997">
      <pivotArea dataOnly="0" labelOnly="1" offset="A256" fieldPosition="0">
        <references count="1">
          <reference field="0" count="1" defaultSubtotal="1">
            <x v="53"/>
          </reference>
        </references>
      </pivotArea>
    </format>
    <format dxfId="9996">
      <pivotArea dataOnly="0" labelOnly="1" fieldPosition="0">
        <references count="1">
          <reference field="0" count="1">
            <x v="54"/>
          </reference>
        </references>
      </pivotArea>
    </format>
    <format dxfId="9995">
      <pivotArea dataOnly="0" labelOnly="1" offset="A256" fieldPosition="0">
        <references count="1">
          <reference field="0" count="1" defaultSubtotal="1">
            <x v="54"/>
          </reference>
        </references>
      </pivotArea>
    </format>
    <format dxfId="9994">
      <pivotArea dataOnly="0" labelOnly="1" fieldPosition="0">
        <references count="1">
          <reference field="0" count="1">
            <x v="55"/>
          </reference>
        </references>
      </pivotArea>
    </format>
    <format dxfId="9993">
      <pivotArea dataOnly="0" labelOnly="1" offset="A256" fieldPosition="0">
        <references count="1">
          <reference field="0" count="1" defaultSubtotal="1">
            <x v="55"/>
          </reference>
        </references>
      </pivotArea>
    </format>
    <format dxfId="9992">
      <pivotArea dataOnly="0" labelOnly="1" fieldPosition="0">
        <references count="1">
          <reference field="0" count="1">
            <x v="56"/>
          </reference>
        </references>
      </pivotArea>
    </format>
    <format dxfId="9991">
      <pivotArea dataOnly="0" labelOnly="1" offset="A256" fieldPosition="0">
        <references count="1">
          <reference field="0" count="1" defaultSubtotal="1">
            <x v="56"/>
          </reference>
        </references>
      </pivotArea>
    </format>
    <format dxfId="9990">
      <pivotArea dataOnly="0" labelOnly="1" fieldPosition="0">
        <references count="1">
          <reference field="0" count="1">
            <x v="57"/>
          </reference>
        </references>
      </pivotArea>
    </format>
    <format dxfId="9989">
      <pivotArea dataOnly="0" labelOnly="1" offset="A256" fieldPosition="0">
        <references count="1">
          <reference field="0" count="1" defaultSubtotal="1">
            <x v="57"/>
          </reference>
        </references>
      </pivotArea>
    </format>
    <format dxfId="9988">
      <pivotArea dataOnly="0" labelOnly="1" fieldPosition="0">
        <references count="1">
          <reference field="0" count="1">
            <x v="58"/>
          </reference>
        </references>
      </pivotArea>
    </format>
    <format dxfId="9987">
      <pivotArea dataOnly="0" labelOnly="1" offset="A256" fieldPosition="0">
        <references count="1">
          <reference field="0" count="1" defaultSubtotal="1">
            <x v="58"/>
          </reference>
        </references>
      </pivotArea>
    </format>
    <format dxfId="9986">
      <pivotArea dataOnly="0" labelOnly="1" fieldPosition="0">
        <references count="1">
          <reference field="0" count="1">
            <x v="59"/>
          </reference>
        </references>
      </pivotArea>
    </format>
    <format dxfId="9985">
      <pivotArea dataOnly="0" labelOnly="1" offset="A256" fieldPosition="0">
        <references count="1">
          <reference field="0" count="1" defaultSubtotal="1">
            <x v="59"/>
          </reference>
        </references>
      </pivotArea>
    </format>
    <format dxfId="9984">
      <pivotArea dataOnly="0" labelOnly="1" fieldPosition="0">
        <references count="1">
          <reference field="0" count="1">
            <x v="60"/>
          </reference>
        </references>
      </pivotArea>
    </format>
    <format dxfId="9983">
      <pivotArea dataOnly="0" labelOnly="1" offset="A256" fieldPosition="0">
        <references count="1">
          <reference field="0" count="1" defaultSubtotal="1">
            <x v="60"/>
          </reference>
        </references>
      </pivotArea>
    </format>
    <format dxfId="9982">
      <pivotArea dataOnly="0" labelOnly="1" fieldPosition="0">
        <references count="1">
          <reference field="0" count="1">
            <x v="61"/>
          </reference>
        </references>
      </pivotArea>
    </format>
    <format dxfId="9981">
      <pivotArea dataOnly="0" labelOnly="1" offset="A256" fieldPosition="0">
        <references count="1">
          <reference field="0" count="1" defaultSubtotal="1">
            <x v="61"/>
          </reference>
        </references>
      </pivotArea>
    </format>
    <format dxfId="9980">
      <pivotArea dataOnly="0" labelOnly="1" fieldPosition="0">
        <references count="1">
          <reference field="0" count="1">
            <x v="62"/>
          </reference>
        </references>
      </pivotArea>
    </format>
    <format dxfId="9979">
      <pivotArea dataOnly="0" labelOnly="1" offset="A256" fieldPosition="0">
        <references count="1">
          <reference field="0" count="1" defaultSubtotal="1">
            <x v="62"/>
          </reference>
        </references>
      </pivotArea>
    </format>
    <format dxfId="9978">
      <pivotArea dataOnly="0" labelOnly="1" fieldPosition="0">
        <references count="1">
          <reference field="0" count="1">
            <x v="63"/>
          </reference>
        </references>
      </pivotArea>
    </format>
    <format dxfId="9977">
      <pivotArea dataOnly="0" labelOnly="1" offset="A256" fieldPosition="0">
        <references count="1">
          <reference field="0" count="1" defaultSubtotal="1">
            <x v="63"/>
          </reference>
        </references>
      </pivotArea>
    </format>
    <format dxfId="9976">
      <pivotArea dataOnly="0" labelOnly="1" fieldPosition="0">
        <references count="1">
          <reference field="0" count="1">
            <x v="64"/>
          </reference>
        </references>
      </pivotArea>
    </format>
    <format dxfId="9975">
      <pivotArea dataOnly="0" labelOnly="1" offset="A256" fieldPosition="0">
        <references count="1">
          <reference field="0" count="1" defaultSubtotal="1">
            <x v="64"/>
          </reference>
        </references>
      </pivotArea>
    </format>
    <format dxfId="9974">
      <pivotArea dataOnly="0" labelOnly="1" fieldPosition="0">
        <references count="1">
          <reference field="0" count="1">
            <x v="65"/>
          </reference>
        </references>
      </pivotArea>
    </format>
    <format dxfId="9973">
      <pivotArea dataOnly="0" labelOnly="1" offset="A256" fieldPosition="0">
        <references count="1">
          <reference field="0" count="1" defaultSubtotal="1">
            <x v="65"/>
          </reference>
        </references>
      </pivotArea>
    </format>
    <format dxfId="9972">
      <pivotArea dataOnly="0" labelOnly="1" fieldPosition="0">
        <references count="1">
          <reference field="0" count="1">
            <x v="66"/>
          </reference>
        </references>
      </pivotArea>
    </format>
    <format dxfId="9971">
      <pivotArea dataOnly="0" labelOnly="1" offset="A256" fieldPosition="0">
        <references count="1">
          <reference field="0" count="1" defaultSubtotal="1">
            <x v="66"/>
          </reference>
        </references>
      </pivotArea>
    </format>
    <format dxfId="9970">
      <pivotArea dataOnly="0" labelOnly="1" fieldPosition="0">
        <references count="1">
          <reference field="0" count="1">
            <x v="67"/>
          </reference>
        </references>
      </pivotArea>
    </format>
    <format dxfId="9969">
      <pivotArea dataOnly="0" labelOnly="1" offset="A256" fieldPosition="0">
        <references count="1">
          <reference field="0" count="1" defaultSubtotal="1">
            <x v="67"/>
          </reference>
        </references>
      </pivotArea>
    </format>
    <format dxfId="9968">
      <pivotArea dataOnly="0" labelOnly="1" fieldPosition="0">
        <references count="1">
          <reference field="0" count="1">
            <x v="68"/>
          </reference>
        </references>
      </pivotArea>
    </format>
    <format dxfId="9967">
      <pivotArea dataOnly="0" labelOnly="1" offset="A256" fieldPosition="0">
        <references count="1">
          <reference field="0" count="1" defaultSubtotal="1">
            <x v="68"/>
          </reference>
        </references>
      </pivotArea>
    </format>
    <format dxfId="9966">
      <pivotArea dataOnly="0" labelOnly="1" fieldPosition="0">
        <references count="1">
          <reference field="0" count="1">
            <x v="69"/>
          </reference>
        </references>
      </pivotArea>
    </format>
    <format dxfId="9965">
      <pivotArea dataOnly="0" labelOnly="1" offset="A256" fieldPosition="0">
        <references count="1">
          <reference field="0" count="1" defaultSubtotal="1">
            <x v="69"/>
          </reference>
        </references>
      </pivotArea>
    </format>
    <format dxfId="9964">
      <pivotArea dataOnly="0" labelOnly="1" fieldPosition="0">
        <references count="1">
          <reference field="0" count="1">
            <x v="70"/>
          </reference>
        </references>
      </pivotArea>
    </format>
    <format dxfId="9963">
      <pivotArea dataOnly="0" labelOnly="1" offset="A256" fieldPosition="0">
        <references count="1">
          <reference field="0" count="1" defaultSubtotal="1">
            <x v="70"/>
          </reference>
        </references>
      </pivotArea>
    </format>
    <format dxfId="9962">
      <pivotArea dataOnly="0" labelOnly="1" fieldPosition="0">
        <references count="1">
          <reference field="0" count="1">
            <x v="71"/>
          </reference>
        </references>
      </pivotArea>
    </format>
    <format dxfId="9961">
      <pivotArea dataOnly="0" labelOnly="1" offset="A256" fieldPosition="0">
        <references count="1">
          <reference field="0" count="1" defaultSubtotal="1">
            <x v="71"/>
          </reference>
        </references>
      </pivotArea>
    </format>
    <format dxfId="9960">
      <pivotArea dataOnly="0" labelOnly="1" fieldPosition="0">
        <references count="1">
          <reference field="0" count="1">
            <x v="72"/>
          </reference>
        </references>
      </pivotArea>
    </format>
    <format dxfId="9959">
      <pivotArea dataOnly="0" labelOnly="1" offset="A256" fieldPosition="0">
        <references count="1">
          <reference field="0" count="1" defaultSubtotal="1">
            <x v="72"/>
          </reference>
        </references>
      </pivotArea>
    </format>
    <format dxfId="9958">
      <pivotArea dataOnly="0" labelOnly="1" fieldPosition="0">
        <references count="1">
          <reference field="0" count="1">
            <x v="73"/>
          </reference>
        </references>
      </pivotArea>
    </format>
    <format dxfId="9957">
      <pivotArea dataOnly="0" labelOnly="1" offset="A256" fieldPosition="0">
        <references count="1">
          <reference field="0" count="1" defaultSubtotal="1">
            <x v="73"/>
          </reference>
        </references>
      </pivotArea>
    </format>
    <format dxfId="9956">
      <pivotArea dataOnly="0" labelOnly="1" fieldPosition="0">
        <references count="1">
          <reference field="0" count="1">
            <x v="74"/>
          </reference>
        </references>
      </pivotArea>
    </format>
    <format dxfId="9955">
      <pivotArea dataOnly="0" labelOnly="1" offset="A256" fieldPosition="0">
        <references count="1">
          <reference field="0" count="1" defaultSubtotal="1">
            <x v="74"/>
          </reference>
        </references>
      </pivotArea>
    </format>
    <format dxfId="9954">
      <pivotArea dataOnly="0" labelOnly="1" fieldPosition="0">
        <references count="1">
          <reference field="0" count="1">
            <x v="75"/>
          </reference>
        </references>
      </pivotArea>
    </format>
    <format dxfId="9953">
      <pivotArea dataOnly="0" labelOnly="1" offset="A256" fieldPosition="0">
        <references count="1">
          <reference field="0" count="1" defaultSubtotal="1">
            <x v="75"/>
          </reference>
        </references>
      </pivotArea>
    </format>
    <format dxfId="9952">
      <pivotArea dataOnly="0" labelOnly="1" fieldPosition="0">
        <references count="1">
          <reference field="0" count="1">
            <x v="76"/>
          </reference>
        </references>
      </pivotArea>
    </format>
    <format dxfId="9951">
      <pivotArea dataOnly="0" labelOnly="1" offset="A256" fieldPosition="0">
        <references count="1">
          <reference field="0" count="1" defaultSubtotal="1">
            <x v="76"/>
          </reference>
        </references>
      </pivotArea>
    </format>
    <format dxfId="9950">
      <pivotArea dataOnly="0" labelOnly="1" fieldPosition="0">
        <references count="1">
          <reference field="0" count="1">
            <x v="77"/>
          </reference>
        </references>
      </pivotArea>
    </format>
    <format dxfId="9949">
      <pivotArea dataOnly="0" labelOnly="1" offset="A256" fieldPosition="0">
        <references count="1">
          <reference field="0" count="1" defaultSubtotal="1">
            <x v="77"/>
          </reference>
        </references>
      </pivotArea>
    </format>
    <format dxfId="9948">
      <pivotArea dataOnly="0" labelOnly="1" fieldPosition="0">
        <references count="1">
          <reference field="0" count="1">
            <x v="78"/>
          </reference>
        </references>
      </pivotArea>
    </format>
    <format dxfId="9947">
      <pivotArea dataOnly="0" labelOnly="1" offset="A256" fieldPosition="0">
        <references count="1">
          <reference field="0" count="1" defaultSubtotal="1">
            <x v="78"/>
          </reference>
        </references>
      </pivotArea>
    </format>
    <format dxfId="9946">
      <pivotArea dataOnly="0" labelOnly="1" fieldPosition="0">
        <references count="1">
          <reference field="0" count="1">
            <x v="79"/>
          </reference>
        </references>
      </pivotArea>
    </format>
    <format dxfId="9945">
      <pivotArea dataOnly="0" labelOnly="1" offset="A256" fieldPosition="0">
        <references count="1">
          <reference field="0" count="1" defaultSubtotal="1">
            <x v="79"/>
          </reference>
        </references>
      </pivotArea>
    </format>
    <format dxfId="9944">
      <pivotArea dataOnly="0" labelOnly="1" fieldPosition="0">
        <references count="1">
          <reference field="0" count="1">
            <x v="80"/>
          </reference>
        </references>
      </pivotArea>
    </format>
    <format dxfId="9943">
      <pivotArea dataOnly="0" labelOnly="1" offset="A256" fieldPosition="0">
        <references count="1">
          <reference field="0" count="1" defaultSubtotal="1">
            <x v="80"/>
          </reference>
        </references>
      </pivotArea>
    </format>
    <format dxfId="9942">
      <pivotArea dataOnly="0" labelOnly="1" fieldPosition="0">
        <references count="1">
          <reference field="0" count="1">
            <x v="81"/>
          </reference>
        </references>
      </pivotArea>
    </format>
    <format dxfId="9941">
      <pivotArea dataOnly="0" labelOnly="1" offset="A256" fieldPosition="0">
        <references count="1">
          <reference field="0" count="1" defaultSubtotal="1">
            <x v="81"/>
          </reference>
        </references>
      </pivotArea>
    </format>
    <format dxfId="9940">
      <pivotArea dataOnly="0" labelOnly="1" fieldPosition="0">
        <references count="1">
          <reference field="0" count="1">
            <x v="82"/>
          </reference>
        </references>
      </pivotArea>
    </format>
    <format dxfId="9939">
      <pivotArea dataOnly="0" labelOnly="1" offset="A256" fieldPosition="0">
        <references count="1">
          <reference field="0" count="1" defaultSubtotal="1">
            <x v="82"/>
          </reference>
        </references>
      </pivotArea>
    </format>
    <format dxfId="9938">
      <pivotArea dataOnly="0" labelOnly="1" fieldPosition="0">
        <references count="1">
          <reference field="0" count="1">
            <x v="83"/>
          </reference>
        </references>
      </pivotArea>
    </format>
    <format dxfId="9937">
      <pivotArea dataOnly="0" labelOnly="1" offset="A256" fieldPosition="0">
        <references count="1">
          <reference field="0" count="1" defaultSubtotal="1">
            <x v="83"/>
          </reference>
        </references>
      </pivotArea>
    </format>
    <format dxfId="9936">
      <pivotArea dataOnly="0" labelOnly="1" fieldPosition="0">
        <references count="1">
          <reference field="0" count="1">
            <x v="84"/>
          </reference>
        </references>
      </pivotArea>
    </format>
    <format dxfId="9935">
      <pivotArea dataOnly="0" labelOnly="1" offset="A256" fieldPosition="0">
        <references count="1">
          <reference field="0" count="1" defaultSubtotal="1">
            <x v="84"/>
          </reference>
        </references>
      </pivotArea>
    </format>
    <format dxfId="9934">
      <pivotArea dataOnly="0" labelOnly="1" fieldPosition="0">
        <references count="1">
          <reference field="0" count="1">
            <x v="85"/>
          </reference>
        </references>
      </pivotArea>
    </format>
    <format dxfId="9933">
      <pivotArea dataOnly="0" labelOnly="1" offset="A256" fieldPosition="0">
        <references count="1">
          <reference field="0" count="1" defaultSubtotal="1">
            <x v="85"/>
          </reference>
        </references>
      </pivotArea>
    </format>
    <format dxfId="9932">
      <pivotArea dataOnly="0" labelOnly="1" fieldPosition="0">
        <references count="1">
          <reference field="0" count="1">
            <x v="86"/>
          </reference>
        </references>
      </pivotArea>
    </format>
    <format dxfId="9931">
      <pivotArea dataOnly="0" labelOnly="1" offset="A256" fieldPosition="0">
        <references count="1">
          <reference field="0" count="1" defaultSubtotal="1">
            <x v="86"/>
          </reference>
        </references>
      </pivotArea>
    </format>
    <format dxfId="9930">
      <pivotArea dataOnly="0" labelOnly="1" fieldPosition="0">
        <references count="1">
          <reference field="0" count="1">
            <x v="87"/>
          </reference>
        </references>
      </pivotArea>
    </format>
    <format dxfId="9929">
      <pivotArea dataOnly="0" labelOnly="1" offset="A256" fieldPosition="0">
        <references count="1">
          <reference field="0" count="1" defaultSubtotal="1">
            <x v="87"/>
          </reference>
        </references>
      </pivotArea>
    </format>
    <format dxfId="9928">
      <pivotArea dataOnly="0" labelOnly="1" fieldPosition="0">
        <references count="1">
          <reference field="0" count="1">
            <x v="88"/>
          </reference>
        </references>
      </pivotArea>
    </format>
    <format dxfId="9927">
      <pivotArea dataOnly="0" labelOnly="1" offset="A256" fieldPosition="0">
        <references count="1">
          <reference field="0" count="1" defaultSubtotal="1">
            <x v="88"/>
          </reference>
        </references>
      </pivotArea>
    </format>
    <format dxfId="9926">
      <pivotArea dataOnly="0" labelOnly="1" fieldPosition="0">
        <references count="1">
          <reference field="0" count="1">
            <x v="89"/>
          </reference>
        </references>
      </pivotArea>
    </format>
    <format dxfId="9925">
      <pivotArea dataOnly="0" labelOnly="1" offset="A256" fieldPosition="0">
        <references count="1">
          <reference field="0" count="1" defaultSubtotal="1">
            <x v="89"/>
          </reference>
        </references>
      </pivotArea>
    </format>
    <format dxfId="9924">
      <pivotArea dataOnly="0" labelOnly="1" fieldPosition="0">
        <references count="1">
          <reference field="0" count="1">
            <x v="90"/>
          </reference>
        </references>
      </pivotArea>
    </format>
    <format dxfId="9923">
      <pivotArea dataOnly="0" labelOnly="1" offset="A256" fieldPosition="0">
        <references count="1">
          <reference field="0" count="1" defaultSubtotal="1">
            <x v="90"/>
          </reference>
        </references>
      </pivotArea>
    </format>
    <format dxfId="9922">
      <pivotArea dataOnly="0" labelOnly="1" fieldPosition="0">
        <references count="1">
          <reference field="0" count="1">
            <x v="91"/>
          </reference>
        </references>
      </pivotArea>
    </format>
    <format dxfId="9921">
      <pivotArea dataOnly="0" labelOnly="1" offset="A256" fieldPosition="0">
        <references count="1">
          <reference field="0" count="1" defaultSubtotal="1">
            <x v="91"/>
          </reference>
        </references>
      </pivotArea>
    </format>
    <format dxfId="9920">
      <pivotArea dataOnly="0" labelOnly="1" fieldPosition="0">
        <references count="1">
          <reference field="0" count="1">
            <x v="92"/>
          </reference>
        </references>
      </pivotArea>
    </format>
    <format dxfId="9919">
      <pivotArea dataOnly="0" labelOnly="1" offset="A256" fieldPosition="0">
        <references count="1">
          <reference field="0" count="1" defaultSubtotal="1">
            <x v="92"/>
          </reference>
        </references>
      </pivotArea>
    </format>
    <format dxfId="9918">
      <pivotArea dataOnly="0" labelOnly="1" fieldPosition="0">
        <references count="1">
          <reference field="0" count="1">
            <x v="93"/>
          </reference>
        </references>
      </pivotArea>
    </format>
    <format dxfId="9917">
      <pivotArea dataOnly="0" labelOnly="1" offset="A256" fieldPosition="0">
        <references count="1">
          <reference field="0" count="1" defaultSubtotal="1">
            <x v="93"/>
          </reference>
        </references>
      </pivotArea>
    </format>
    <format dxfId="9916">
      <pivotArea dataOnly="0" labelOnly="1" fieldPosition="0">
        <references count="1">
          <reference field="0" count="1">
            <x v="94"/>
          </reference>
        </references>
      </pivotArea>
    </format>
    <format dxfId="9915">
      <pivotArea dataOnly="0" labelOnly="1" offset="A256" fieldPosition="0">
        <references count="1">
          <reference field="0" count="1" defaultSubtotal="1">
            <x v="94"/>
          </reference>
        </references>
      </pivotArea>
    </format>
    <format dxfId="9914">
      <pivotArea dataOnly="0" labelOnly="1" fieldPosition="0">
        <references count="1">
          <reference field="0" count="1">
            <x v="95"/>
          </reference>
        </references>
      </pivotArea>
    </format>
    <format dxfId="9913">
      <pivotArea dataOnly="0" labelOnly="1" offset="A256" fieldPosition="0">
        <references count="1">
          <reference field="0" count="1" defaultSubtotal="1">
            <x v="95"/>
          </reference>
        </references>
      </pivotArea>
    </format>
    <format dxfId="9912">
      <pivotArea dataOnly="0" labelOnly="1" fieldPosition="0">
        <references count="1">
          <reference field="0" count="1">
            <x v="96"/>
          </reference>
        </references>
      </pivotArea>
    </format>
    <format dxfId="9911">
      <pivotArea dataOnly="0" labelOnly="1" offset="A256" fieldPosition="0">
        <references count="1">
          <reference field="0" count="1" defaultSubtotal="1">
            <x v="96"/>
          </reference>
        </references>
      </pivotArea>
    </format>
    <format dxfId="9910">
      <pivotArea dataOnly="0" labelOnly="1" fieldPosition="0">
        <references count="1">
          <reference field="0" count="1">
            <x v="97"/>
          </reference>
        </references>
      </pivotArea>
    </format>
    <format dxfId="9909">
      <pivotArea dataOnly="0" labelOnly="1" offset="A256" fieldPosition="0">
        <references count="1">
          <reference field="0" count="1" defaultSubtotal="1">
            <x v="97"/>
          </reference>
        </references>
      </pivotArea>
    </format>
    <format dxfId="9908">
      <pivotArea dataOnly="0" labelOnly="1" fieldPosition="0">
        <references count="1">
          <reference field="0" count="1">
            <x v="98"/>
          </reference>
        </references>
      </pivotArea>
    </format>
    <format dxfId="9907">
      <pivotArea dataOnly="0" labelOnly="1" offset="A256" fieldPosition="0">
        <references count="1">
          <reference field="0" count="1" defaultSubtotal="1">
            <x v="98"/>
          </reference>
        </references>
      </pivotArea>
    </format>
    <format dxfId="9906">
      <pivotArea dataOnly="0" labelOnly="1" fieldPosition="0">
        <references count="1">
          <reference field="0" count="1">
            <x v="99"/>
          </reference>
        </references>
      </pivotArea>
    </format>
    <format dxfId="9905">
      <pivotArea dataOnly="0" labelOnly="1" offset="A256" fieldPosition="0">
        <references count="1">
          <reference field="0" count="1" defaultSubtotal="1">
            <x v="99"/>
          </reference>
        </references>
      </pivotArea>
    </format>
    <format dxfId="9904">
      <pivotArea dataOnly="0" labelOnly="1" fieldPosition="0">
        <references count="1">
          <reference field="0" count="1">
            <x v="100"/>
          </reference>
        </references>
      </pivotArea>
    </format>
    <format dxfId="9903">
      <pivotArea dataOnly="0" labelOnly="1" offset="A256" fieldPosition="0">
        <references count="1">
          <reference field="0" count="1" defaultSubtotal="1">
            <x v="100"/>
          </reference>
        </references>
      </pivotArea>
    </format>
    <format dxfId="9902">
      <pivotArea dataOnly="0" labelOnly="1" fieldPosition="0">
        <references count="1">
          <reference field="0" count="1">
            <x v="101"/>
          </reference>
        </references>
      </pivotArea>
    </format>
    <format dxfId="9901">
      <pivotArea dataOnly="0" labelOnly="1" offset="A256" fieldPosition="0">
        <references count="1">
          <reference field="0" count="1" defaultSubtotal="1">
            <x v="101"/>
          </reference>
        </references>
      </pivotArea>
    </format>
    <format dxfId="9900">
      <pivotArea dataOnly="0" labelOnly="1" fieldPosition="0">
        <references count="1">
          <reference field="0" count="1">
            <x v="102"/>
          </reference>
        </references>
      </pivotArea>
    </format>
    <format dxfId="9899">
      <pivotArea dataOnly="0" labelOnly="1" offset="A256" fieldPosition="0">
        <references count="1">
          <reference field="0" count="1" defaultSubtotal="1">
            <x v="102"/>
          </reference>
        </references>
      </pivotArea>
    </format>
    <format dxfId="9898">
      <pivotArea dataOnly="0" labelOnly="1" fieldPosition="0">
        <references count="1">
          <reference field="0" count="1">
            <x v="103"/>
          </reference>
        </references>
      </pivotArea>
    </format>
    <format dxfId="9897">
      <pivotArea dataOnly="0" labelOnly="1" offset="A256" fieldPosition="0">
        <references count="1">
          <reference field="0" count="1" defaultSubtotal="1">
            <x v="103"/>
          </reference>
        </references>
      </pivotArea>
    </format>
    <format dxfId="9896">
      <pivotArea dataOnly="0" labelOnly="1" fieldPosition="0">
        <references count="1">
          <reference field="0" count="1">
            <x v="104"/>
          </reference>
        </references>
      </pivotArea>
    </format>
    <format dxfId="9895">
      <pivotArea dataOnly="0" labelOnly="1" offset="A256" fieldPosition="0">
        <references count="1">
          <reference field="0" count="1" defaultSubtotal="1">
            <x v="104"/>
          </reference>
        </references>
      </pivotArea>
    </format>
    <format dxfId="9894">
      <pivotArea dataOnly="0" labelOnly="1" fieldPosition="0">
        <references count="1">
          <reference field="0" count="1">
            <x v="105"/>
          </reference>
        </references>
      </pivotArea>
    </format>
    <format dxfId="9893">
      <pivotArea dataOnly="0" labelOnly="1" offset="A256" fieldPosition="0">
        <references count="1">
          <reference field="0" count="1" defaultSubtotal="1">
            <x v="105"/>
          </reference>
        </references>
      </pivotArea>
    </format>
    <format dxfId="9892">
      <pivotArea dataOnly="0" labelOnly="1" fieldPosition="0">
        <references count="1">
          <reference field="0" count="1">
            <x v="106"/>
          </reference>
        </references>
      </pivotArea>
    </format>
    <format dxfId="9891">
      <pivotArea dataOnly="0" labelOnly="1" offset="A256" fieldPosition="0">
        <references count="1">
          <reference field="0" count="1" defaultSubtotal="1">
            <x v="106"/>
          </reference>
        </references>
      </pivotArea>
    </format>
    <format dxfId="9890">
      <pivotArea dataOnly="0" labelOnly="1" fieldPosition="0">
        <references count="1">
          <reference field="0" count="1">
            <x v="107"/>
          </reference>
        </references>
      </pivotArea>
    </format>
    <format dxfId="9889">
      <pivotArea dataOnly="0" labelOnly="1" offset="A256" fieldPosition="0">
        <references count="1">
          <reference field="0" count="1" defaultSubtotal="1">
            <x v="107"/>
          </reference>
        </references>
      </pivotArea>
    </format>
    <format dxfId="9888">
      <pivotArea dataOnly="0" labelOnly="1" fieldPosition="0">
        <references count="1">
          <reference field="0" count="1">
            <x v="108"/>
          </reference>
        </references>
      </pivotArea>
    </format>
    <format dxfId="9887">
      <pivotArea dataOnly="0" labelOnly="1" offset="A256" fieldPosition="0">
        <references count="1">
          <reference field="0" count="1" defaultSubtotal="1">
            <x v="108"/>
          </reference>
        </references>
      </pivotArea>
    </format>
    <format dxfId="9886">
      <pivotArea dataOnly="0" labelOnly="1" fieldPosition="0">
        <references count="1">
          <reference field="0" count="1">
            <x v="109"/>
          </reference>
        </references>
      </pivotArea>
    </format>
    <format dxfId="9885">
      <pivotArea dataOnly="0" labelOnly="1" offset="A256" fieldPosition="0">
        <references count="1">
          <reference field="0" count="1" defaultSubtotal="1">
            <x v="109"/>
          </reference>
        </references>
      </pivotArea>
    </format>
    <format dxfId="9884">
      <pivotArea dataOnly="0" labelOnly="1" fieldPosition="0">
        <references count="1">
          <reference field="0" count="1">
            <x v="110"/>
          </reference>
        </references>
      </pivotArea>
    </format>
    <format dxfId="9883">
      <pivotArea dataOnly="0" labelOnly="1" offset="A256" fieldPosition="0">
        <references count="1">
          <reference field="0" count="1" defaultSubtotal="1">
            <x v="110"/>
          </reference>
        </references>
      </pivotArea>
    </format>
    <format dxfId="9882">
      <pivotArea dataOnly="0" labelOnly="1" fieldPosition="0">
        <references count="1">
          <reference field="0" count="1">
            <x v="111"/>
          </reference>
        </references>
      </pivotArea>
    </format>
    <format dxfId="9881">
      <pivotArea dataOnly="0" labelOnly="1" offset="A256" fieldPosition="0">
        <references count="1">
          <reference field="0" count="1" defaultSubtotal="1">
            <x v="111"/>
          </reference>
        </references>
      </pivotArea>
    </format>
    <format dxfId="9880">
      <pivotArea dataOnly="0" labelOnly="1" fieldPosition="0">
        <references count="1">
          <reference field="0" count="1">
            <x v="112"/>
          </reference>
        </references>
      </pivotArea>
    </format>
    <format dxfId="9879">
      <pivotArea dataOnly="0" labelOnly="1" offset="A256" fieldPosition="0">
        <references count="1">
          <reference field="0" count="1" defaultSubtotal="1">
            <x v="112"/>
          </reference>
        </references>
      </pivotArea>
    </format>
    <format dxfId="9878">
      <pivotArea dataOnly="0" labelOnly="1" fieldPosition="0">
        <references count="1">
          <reference field="0" count="1">
            <x v="113"/>
          </reference>
        </references>
      </pivotArea>
    </format>
    <format dxfId="9877">
      <pivotArea dataOnly="0" labelOnly="1" offset="A256" fieldPosition="0">
        <references count="1">
          <reference field="0" count="1" defaultSubtotal="1">
            <x v="113"/>
          </reference>
        </references>
      </pivotArea>
    </format>
    <format dxfId="9876">
      <pivotArea dataOnly="0" labelOnly="1" fieldPosition="0">
        <references count="1">
          <reference field="0" count="1">
            <x v="114"/>
          </reference>
        </references>
      </pivotArea>
    </format>
    <format dxfId="9875">
      <pivotArea dataOnly="0" labelOnly="1" offset="A256" fieldPosition="0">
        <references count="1">
          <reference field="0" count="1" defaultSubtotal="1">
            <x v="114"/>
          </reference>
        </references>
      </pivotArea>
    </format>
    <format dxfId="9874">
      <pivotArea dataOnly="0" labelOnly="1" fieldPosition="0">
        <references count="1">
          <reference field="0" count="1">
            <x v="115"/>
          </reference>
        </references>
      </pivotArea>
    </format>
    <format dxfId="9873">
      <pivotArea dataOnly="0" labelOnly="1" offset="A256" fieldPosition="0">
        <references count="1">
          <reference field="0" count="1" defaultSubtotal="1">
            <x v="115"/>
          </reference>
        </references>
      </pivotArea>
    </format>
    <format dxfId="9872">
      <pivotArea dataOnly="0" labelOnly="1" fieldPosition="0">
        <references count="1">
          <reference field="0" count="1">
            <x v="116"/>
          </reference>
        </references>
      </pivotArea>
    </format>
    <format dxfId="9871">
      <pivotArea dataOnly="0" labelOnly="1" offset="A256" fieldPosition="0">
        <references count="1">
          <reference field="0" count="1" defaultSubtotal="1">
            <x v="116"/>
          </reference>
        </references>
      </pivotArea>
    </format>
    <format dxfId="9870">
      <pivotArea dataOnly="0" labelOnly="1" fieldPosition="0">
        <references count="1">
          <reference field="0" count="1">
            <x v="117"/>
          </reference>
        </references>
      </pivotArea>
    </format>
    <format dxfId="9869">
      <pivotArea dataOnly="0" labelOnly="1" offset="A256" fieldPosition="0">
        <references count="1">
          <reference field="0" count="1" defaultSubtotal="1">
            <x v="117"/>
          </reference>
        </references>
      </pivotArea>
    </format>
    <format dxfId="9868">
      <pivotArea dataOnly="0" labelOnly="1" fieldPosition="0">
        <references count="1">
          <reference field="0" count="1">
            <x v="118"/>
          </reference>
        </references>
      </pivotArea>
    </format>
    <format dxfId="9867">
      <pivotArea dataOnly="0" labelOnly="1" offset="A256" fieldPosition="0">
        <references count="1">
          <reference field="0" count="1" defaultSubtotal="1">
            <x v="118"/>
          </reference>
        </references>
      </pivotArea>
    </format>
    <format dxfId="9866">
      <pivotArea dataOnly="0" labelOnly="1" fieldPosition="0">
        <references count="1">
          <reference field="0" count="1">
            <x v="119"/>
          </reference>
        </references>
      </pivotArea>
    </format>
    <format dxfId="9865">
      <pivotArea dataOnly="0" labelOnly="1" offset="A256" fieldPosition="0">
        <references count="1">
          <reference field="0" count="1" defaultSubtotal="1">
            <x v="119"/>
          </reference>
        </references>
      </pivotArea>
    </format>
    <format dxfId="9864">
      <pivotArea dataOnly="0" labelOnly="1" fieldPosition="0">
        <references count="1">
          <reference field="0" count="1">
            <x v="120"/>
          </reference>
        </references>
      </pivotArea>
    </format>
    <format dxfId="9863">
      <pivotArea dataOnly="0" labelOnly="1" offset="A256" fieldPosition="0">
        <references count="1">
          <reference field="0" count="1" defaultSubtotal="1">
            <x v="120"/>
          </reference>
        </references>
      </pivotArea>
    </format>
    <format dxfId="9862">
      <pivotArea dataOnly="0" labelOnly="1" fieldPosition="0">
        <references count="1">
          <reference field="0" count="1">
            <x v="121"/>
          </reference>
        </references>
      </pivotArea>
    </format>
    <format dxfId="9861">
      <pivotArea dataOnly="0" labelOnly="1" offset="A256" fieldPosition="0">
        <references count="1">
          <reference field="0" count="1" defaultSubtotal="1">
            <x v="121"/>
          </reference>
        </references>
      </pivotArea>
    </format>
    <format dxfId="9860">
      <pivotArea dataOnly="0" labelOnly="1" fieldPosition="0">
        <references count="1">
          <reference field="0" count="1">
            <x v="122"/>
          </reference>
        </references>
      </pivotArea>
    </format>
    <format dxfId="9859">
      <pivotArea dataOnly="0" labelOnly="1" offset="A256" fieldPosition="0">
        <references count="1">
          <reference field="0" count="1" defaultSubtotal="1">
            <x v="122"/>
          </reference>
        </references>
      </pivotArea>
    </format>
    <format dxfId="9858">
      <pivotArea dataOnly="0" labelOnly="1" fieldPosition="0">
        <references count="1">
          <reference field="0" count="1">
            <x v="123"/>
          </reference>
        </references>
      </pivotArea>
    </format>
    <format dxfId="9857">
      <pivotArea dataOnly="0" labelOnly="1" offset="A256" fieldPosition="0">
        <references count="1">
          <reference field="0" count="1" defaultSubtotal="1">
            <x v="123"/>
          </reference>
        </references>
      </pivotArea>
    </format>
    <format dxfId="9856">
      <pivotArea dataOnly="0" labelOnly="1" fieldPosition="0">
        <references count="1">
          <reference field="0" count="1">
            <x v="124"/>
          </reference>
        </references>
      </pivotArea>
    </format>
    <format dxfId="9855">
      <pivotArea dataOnly="0" labelOnly="1" offset="A256" fieldPosition="0">
        <references count="1">
          <reference field="0" count="1" defaultSubtotal="1">
            <x v="124"/>
          </reference>
        </references>
      </pivotArea>
    </format>
    <format dxfId="9854">
      <pivotArea dataOnly="0" labelOnly="1" fieldPosition="0">
        <references count="1">
          <reference field="0" count="1">
            <x v="125"/>
          </reference>
        </references>
      </pivotArea>
    </format>
    <format dxfId="9853">
      <pivotArea dataOnly="0" labelOnly="1" offset="A256" fieldPosition="0">
        <references count="1">
          <reference field="0" count="1" defaultSubtotal="1">
            <x v="125"/>
          </reference>
        </references>
      </pivotArea>
    </format>
    <format dxfId="9852">
      <pivotArea dataOnly="0" labelOnly="1" fieldPosition="0">
        <references count="1">
          <reference field="0" count="1">
            <x v="126"/>
          </reference>
        </references>
      </pivotArea>
    </format>
    <format dxfId="9851">
      <pivotArea dataOnly="0" labelOnly="1" offset="A256" fieldPosition="0">
        <references count="1">
          <reference field="0" count="1" defaultSubtotal="1">
            <x v="126"/>
          </reference>
        </references>
      </pivotArea>
    </format>
    <format dxfId="9850">
      <pivotArea dataOnly="0" labelOnly="1" fieldPosition="0">
        <references count="1">
          <reference field="0" count="1">
            <x v="127"/>
          </reference>
        </references>
      </pivotArea>
    </format>
    <format dxfId="9849">
      <pivotArea dataOnly="0" labelOnly="1" offset="A256" fieldPosition="0">
        <references count="1">
          <reference field="0" count="1" defaultSubtotal="1">
            <x v="127"/>
          </reference>
        </references>
      </pivotArea>
    </format>
    <format dxfId="9848">
      <pivotArea dataOnly="0" labelOnly="1" fieldPosition="0">
        <references count="1">
          <reference field="0" count="1">
            <x v="128"/>
          </reference>
        </references>
      </pivotArea>
    </format>
    <format dxfId="9847">
      <pivotArea dataOnly="0" labelOnly="1" offset="A256" fieldPosition="0">
        <references count="1">
          <reference field="0" count="1" defaultSubtotal="1">
            <x v="128"/>
          </reference>
        </references>
      </pivotArea>
    </format>
    <format dxfId="9846">
      <pivotArea dataOnly="0" labelOnly="1" fieldPosition="0">
        <references count="1">
          <reference field="0" count="1">
            <x v="129"/>
          </reference>
        </references>
      </pivotArea>
    </format>
    <format dxfId="9845">
      <pivotArea dataOnly="0" labelOnly="1" offset="A256" fieldPosition="0">
        <references count="1">
          <reference field="0" count="1" defaultSubtotal="1">
            <x v="129"/>
          </reference>
        </references>
      </pivotArea>
    </format>
    <format dxfId="9844">
      <pivotArea dataOnly="0" labelOnly="1" fieldPosition="0">
        <references count="1">
          <reference field="0" count="1">
            <x v="130"/>
          </reference>
        </references>
      </pivotArea>
    </format>
    <format dxfId="9843">
      <pivotArea dataOnly="0" labelOnly="1" offset="A256" fieldPosition="0">
        <references count="1">
          <reference field="0" count="1" defaultSubtotal="1">
            <x v="130"/>
          </reference>
        </references>
      </pivotArea>
    </format>
    <format dxfId="9842">
      <pivotArea dataOnly="0" labelOnly="1" fieldPosition="0">
        <references count="1">
          <reference field="0" count="1">
            <x v="131"/>
          </reference>
        </references>
      </pivotArea>
    </format>
    <format dxfId="9841">
      <pivotArea dataOnly="0" labelOnly="1" offset="A256" fieldPosition="0">
        <references count="1">
          <reference field="0" count="1" defaultSubtotal="1">
            <x v="131"/>
          </reference>
        </references>
      </pivotArea>
    </format>
    <format dxfId="9840">
      <pivotArea dataOnly="0" labelOnly="1" fieldPosition="0">
        <references count="1">
          <reference field="0" count="1">
            <x v="132"/>
          </reference>
        </references>
      </pivotArea>
    </format>
    <format dxfId="9839">
      <pivotArea dataOnly="0" labelOnly="1" offset="A256" fieldPosition="0">
        <references count="1">
          <reference field="0" count="1" defaultSubtotal="1">
            <x v="132"/>
          </reference>
        </references>
      </pivotArea>
    </format>
    <format dxfId="9838">
      <pivotArea dataOnly="0" labelOnly="1" fieldPosition="0">
        <references count="1">
          <reference field="0" count="1">
            <x v="133"/>
          </reference>
        </references>
      </pivotArea>
    </format>
    <format dxfId="9837">
      <pivotArea dataOnly="0" labelOnly="1" offset="A256" fieldPosition="0">
        <references count="1">
          <reference field="0" count="1" defaultSubtotal="1">
            <x v="133"/>
          </reference>
        </references>
      </pivotArea>
    </format>
    <format dxfId="9836">
      <pivotArea dataOnly="0" labelOnly="1" fieldPosition="0">
        <references count="1">
          <reference field="0" count="1">
            <x v="134"/>
          </reference>
        </references>
      </pivotArea>
    </format>
    <format dxfId="9835">
      <pivotArea dataOnly="0" labelOnly="1" offset="A256" fieldPosition="0">
        <references count="1">
          <reference field="0" count="1" defaultSubtotal="1">
            <x v="134"/>
          </reference>
        </references>
      </pivotArea>
    </format>
    <format dxfId="9834">
      <pivotArea dataOnly="0" labelOnly="1" fieldPosition="0">
        <references count="1">
          <reference field="0" count="1">
            <x v="135"/>
          </reference>
        </references>
      </pivotArea>
    </format>
    <format dxfId="9833">
      <pivotArea dataOnly="0" labelOnly="1" offset="A256" fieldPosition="0">
        <references count="1">
          <reference field="0" count="1" defaultSubtotal="1">
            <x v="135"/>
          </reference>
        </references>
      </pivotArea>
    </format>
    <format dxfId="9832">
      <pivotArea dataOnly="0" labelOnly="1" fieldPosition="0">
        <references count="1">
          <reference field="0" count="1">
            <x v="136"/>
          </reference>
        </references>
      </pivotArea>
    </format>
    <format dxfId="9831">
      <pivotArea dataOnly="0" labelOnly="1" offset="A256" fieldPosition="0">
        <references count="1">
          <reference field="0" count="1" defaultSubtotal="1">
            <x v="136"/>
          </reference>
        </references>
      </pivotArea>
    </format>
    <format dxfId="9830">
      <pivotArea dataOnly="0" labelOnly="1" fieldPosition="0">
        <references count="1">
          <reference field="0" count="1">
            <x v="137"/>
          </reference>
        </references>
      </pivotArea>
    </format>
    <format dxfId="9829">
      <pivotArea dataOnly="0" labelOnly="1" offset="A256" fieldPosition="0">
        <references count="1">
          <reference field="0" count="1" defaultSubtotal="1">
            <x v="137"/>
          </reference>
        </references>
      </pivotArea>
    </format>
    <format dxfId="9828">
      <pivotArea dataOnly="0" labelOnly="1" fieldPosition="0">
        <references count="1">
          <reference field="0" count="1">
            <x v="138"/>
          </reference>
        </references>
      </pivotArea>
    </format>
    <format dxfId="9827">
      <pivotArea dataOnly="0" labelOnly="1" offset="A256" fieldPosition="0">
        <references count="1">
          <reference field="0" count="1" defaultSubtotal="1">
            <x v="138"/>
          </reference>
        </references>
      </pivotArea>
    </format>
    <format dxfId="9826">
      <pivotArea dataOnly="0" labelOnly="1" fieldPosition="0">
        <references count="1">
          <reference field="0" count="1">
            <x v="139"/>
          </reference>
        </references>
      </pivotArea>
    </format>
    <format dxfId="9825">
      <pivotArea dataOnly="0" labelOnly="1" offset="A256" fieldPosition="0">
        <references count="1">
          <reference field="0" count="1" defaultSubtotal="1">
            <x v="139"/>
          </reference>
        </references>
      </pivotArea>
    </format>
    <format dxfId="9824">
      <pivotArea dataOnly="0" labelOnly="1" fieldPosition="0">
        <references count="1">
          <reference field="0" count="1">
            <x v="140"/>
          </reference>
        </references>
      </pivotArea>
    </format>
    <format dxfId="9823">
      <pivotArea dataOnly="0" labelOnly="1" offset="A256" fieldPosition="0">
        <references count="1">
          <reference field="0" count="1" defaultSubtotal="1">
            <x v="140"/>
          </reference>
        </references>
      </pivotArea>
    </format>
    <format dxfId="9822">
      <pivotArea dataOnly="0" labelOnly="1" fieldPosition="0">
        <references count="1">
          <reference field="0" count="1">
            <x v="141"/>
          </reference>
        </references>
      </pivotArea>
    </format>
    <format dxfId="9821">
      <pivotArea dataOnly="0" labelOnly="1" offset="A256" fieldPosition="0">
        <references count="1">
          <reference field="0" count="1" defaultSubtotal="1">
            <x v="141"/>
          </reference>
        </references>
      </pivotArea>
    </format>
    <format dxfId="9820">
      <pivotArea dataOnly="0" labelOnly="1" fieldPosition="0">
        <references count="1">
          <reference field="0" count="1">
            <x v="142"/>
          </reference>
        </references>
      </pivotArea>
    </format>
    <format dxfId="9819">
      <pivotArea dataOnly="0" labelOnly="1" offset="A256" fieldPosition="0">
        <references count="1">
          <reference field="0" count="1" defaultSubtotal="1">
            <x v="142"/>
          </reference>
        </references>
      </pivotArea>
    </format>
    <format dxfId="9818">
      <pivotArea dataOnly="0" labelOnly="1" grandRow="1" outline="0" offset="A256" fieldPosition="0"/>
    </format>
    <format dxfId="9817">
      <pivotArea dataOnly="0" outline="0" fieldPosition="0">
        <references count="1">
          <reference field="0" count="0" defaultSubtotal="1"/>
        </references>
      </pivotArea>
    </format>
    <format dxfId="9816">
      <pivotArea dataOnly="0" outline="0" fieldPosition="0">
        <references count="1">
          <reference field="0" count="0" defaultSubtotal="1"/>
        </references>
      </pivotArea>
    </format>
    <format dxfId="9815">
      <pivotArea field="0" type="button" dataOnly="0" labelOnly="1" outline="0" axis="axisRow" fieldPosition="0"/>
    </format>
    <format dxfId="9814">
      <pivotArea dataOnly="0" labelOnly="1" fieldPosition="0">
        <references count="1">
          <reference field="0" count="1">
            <x v="0"/>
          </reference>
        </references>
      </pivotArea>
    </format>
    <format dxfId="9813">
      <pivotArea dataOnly="0" labelOnly="1" offset="A256" fieldPosition="0">
        <references count="1">
          <reference field="0" count="1" defaultSubtotal="1">
            <x v="0"/>
          </reference>
        </references>
      </pivotArea>
    </format>
    <format dxfId="9812">
      <pivotArea dataOnly="0" labelOnly="1" fieldPosition="0">
        <references count="1">
          <reference field="0" count="1">
            <x v="1"/>
          </reference>
        </references>
      </pivotArea>
    </format>
    <format dxfId="9811">
      <pivotArea dataOnly="0" labelOnly="1" offset="A256" fieldPosition="0">
        <references count="1">
          <reference field="0" count="1" defaultSubtotal="1">
            <x v="1"/>
          </reference>
        </references>
      </pivotArea>
    </format>
    <format dxfId="9810">
      <pivotArea dataOnly="0" labelOnly="1" fieldPosition="0">
        <references count="1">
          <reference field="0" count="1">
            <x v="2"/>
          </reference>
        </references>
      </pivotArea>
    </format>
    <format dxfId="9809">
      <pivotArea dataOnly="0" labelOnly="1" offset="A256" fieldPosition="0">
        <references count="1">
          <reference field="0" count="1" defaultSubtotal="1">
            <x v="2"/>
          </reference>
        </references>
      </pivotArea>
    </format>
    <format dxfId="9808">
      <pivotArea dataOnly="0" labelOnly="1" fieldPosition="0">
        <references count="1">
          <reference field="0" count="1">
            <x v="3"/>
          </reference>
        </references>
      </pivotArea>
    </format>
    <format dxfId="9807">
      <pivotArea dataOnly="0" labelOnly="1" offset="A256" fieldPosition="0">
        <references count="1">
          <reference field="0" count="1" defaultSubtotal="1">
            <x v="3"/>
          </reference>
        </references>
      </pivotArea>
    </format>
    <format dxfId="9806">
      <pivotArea dataOnly="0" labelOnly="1" fieldPosition="0">
        <references count="1">
          <reference field="0" count="1">
            <x v="4"/>
          </reference>
        </references>
      </pivotArea>
    </format>
    <format dxfId="9805">
      <pivotArea dataOnly="0" labelOnly="1" offset="A256" fieldPosition="0">
        <references count="1">
          <reference field="0" count="1" defaultSubtotal="1">
            <x v="4"/>
          </reference>
        </references>
      </pivotArea>
    </format>
    <format dxfId="9804">
      <pivotArea dataOnly="0" labelOnly="1" fieldPosition="0">
        <references count="1">
          <reference field="0" count="1">
            <x v="5"/>
          </reference>
        </references>
      </pivotArea>
    </format>
    <format dxfId="9803">
      <pivotArea dataOnly="0" labelOnly="1" offset="A256" fieldPosition="0">
        <references count="1">
          <reference field="0" count="1" defaultSubtotal="1">
            <x v="5"/>
          </reference>
        </references>
      </pivotArea>
    </format>
    <format dxfId="9802">
      <pivotArea dataOnly="0" labelOnly="1" fieldPosition="0">
        <references count="1">
          <reference field="0" count="1">
            <x v="6"/>
          </reference>
        </references>
      </pivotArea>
    </format>
    <format dxfId="9801">
      <pivotArea dataOnly="0" labelOnly="1" offset="A256" fieldPosition="0">
        <references count="1">
          <reference field="0" count="1" defaultSubtotal="1">
            <x v="6"/>
          </reference>
        </references>
      </pivotArea>
    </format>
    <format dxfId="9800">
      <pivotArea dataOnly="0" labelOnly="1" fieldPosition="0">
        <references count="1">
          <reference field="0" count="1">
            <x v="7"/>
          </reference>
        </references>
      </pivotArea>
    </format>
    <format dxfId="9799">
      <pivotArea dataOnly="0" labelOnly="1" offset="A256" fieldPosition="0">
        <references count="1">
          <reference field="0" count="1" defaultSubtotal="1">
            <x v="7"/>
          </reference>
        </references>
      </pivotArea>
    </format>
    <format dxfId="9798">
      <pivotArea dataOnly="0" labelOnly="1" fieldPosition="0">
        <references count="1">
          <reference field="0" count="1">
            <x v="8"/>
          </reference>
        </references>
      </pivotArea>
    </format>
    <format dxfId="9797">
      <pivotArea dataOnly="0" labelOnly="1" offset="A256" fieldPosition="0">
        <references count="1">
          <reference field="0" count="1" defaultSubtotal="1">
            <x v="8"/>
          </reference>
        </references>
      </pivotArea>
    </format>
    <format dxfId="9796">
      <pivotArea dataOnly="0" labelOnly="1" fieldPosition="0">
        <references count="1">
          <reference field="0" count="1">
            <x v="9"/>
          </reference>
        </references>
      </pivotArea>
    </format>
    <format dxfId="9795">
      <pivotArea dataOnly="0" labelOnly="1" offset="A256" fieldPosition="0">
        <references count="1">
          <reference field="0" count="1" defaultSubtotal="1">
            <x v="9"/>
          </reference>
        </references>
      </pivotArea>
    </format>
    <format dxfId="9794">
      <pivotArea dataOnly="0" labelOnly="1" fieldPosition="0">
        <references count="1">
          <reference field="0" count="1">
            <x v="10"/>
          </reference>
        </references>
      </pivotArea>
    </format>
    <format dxfId="9793">
      <pivotArea dataOnly="0" labelOnly="1" offset="A256" fieldPosition="0">
        <references count="1">
          <reference field="0" count="1" defaultSubtotal="1">
            <x v="10"/>
          </reference>
        </references>
      </pivotArea>
    </format>
    <format dxfId="9792">
      <pivotArea dataOnly="0" labelOnly="1" fieldPosition="0">
        <references count="1">
          <reference field="0" count="1">
            <x v="11"/>
          </reference>
        </references>
      </pivotArea>
    </format>
    <format dxfId="9791">
      <pivotArea dataOnly="0" labelOnly="1" offset="A256" fieldPosition="0">
        <references count="1">
          <reference field="0" count="1" defaultSubtotal="1">
            <x v="11"/>
          </reference>
        </references>
      </pivotArea>
    </format>
    <format dxfId="9790">
      <pivotArea dataOnly="0" labelOnly="1" fieldPosition="0">
        <references count="1">
          <reference field="0" count="1">
            <x v="12"/>
          </reference>
        </references>
      </pivotArea>
    </format>
    <format dxfId="9789">
      <pivotArea dataOnly="0" labelOnly="1" offset="A256" fieldPosition="0">
        <references count="1">
          <reference field="0" count="1" defaultSubtotal="1">
            <x v="12"/>
          </reference>
        </references>
      </pivotArea>
    </format>
    <format dxfId="9788">
      <pivotArea dataOnly="0" labelOnly="1" fieldPosition="0">
        <references count="1">
          <reference field="0" count="1">
            <x v="13"/>
          </reference>
        </references>
      </pivotArea>
    </format>
    <format dxfId="9787">
      <pivotArea dataOnly="0" labelOnly="1" offset="A256" fieldPosition="0">
        <references count="1">
          <reference field="0" count="1" defaultSubtotal="1">
            <x v="13"/>
          </reference>
        </references>
      </pivotArea>
    </format>
    <format dxfId="9786">
      <pivotArea dataOnly="0" labelOnly="1" fieldPosition="0">
        <references count="1">
          <reference field="0" count="1">
            <x v="14"/>
          </reference>
        </references>
      </pivotArea>
    </format>
    <format dxfId="9785">
      <pivotArea dataOnly="0" labelOnly="1" offset="A256" fieldPosition="0">
        <references count="1">
          <reference field="0" count="1" defaultSubtotal="1">
            <x v="14"/>
          </reference>
        </references>
      </pivotArea>
    </format>
    <format dxfId="9784">
      <pivotArea dataOnly="0" labelOnly="1" fieldPosition="0">
        <references count="1">
          <reference field="0" count="1">
            <x v="15"/>
          </reference>
        </references>
      </pivotArea>
    </format>
    <format dxfId="9783">
      <pivotArea dataOnly="0" labelOnly="1" offset="A256" fieldPosition="0">
        <references count="1">
          <reference field="0" count="1" defaultSubtotal="1">
            <x v="15"/>
          </reference>
        </references>
      </pivotArea>
    </format>
    <format dxfId="9782">
      <pivotArea dataOnly="0" labelOnly="1" fieldPosition="0">
        <references count="1">
          <reference field="0" count="1">
            <x v="16"/>
          </reference>
        </references>
      </pivotArea>
    </format>
    <format dxfId="9781">
      <pivotArea dataOnly="0" labelOnly="1" offset="A256" fieldPosition="0">
        <references count="1">
          <reference field="0" count="1" defaultSubtotal="1">
            <x v="16"/>
          </reference>
        </references>
      </pivotArea>
    </format>
    <format dxfId="9780">
      <pivotArea dataOnly="0" labelOnly="1" fieldPosition="0">
        <references count="1">
          <reference field="0" count="1">
            <x v="17"/>
          </reference>
        </references>
      </pivotArea>
    </format>
    <format dxfId="9779">
      <pivotArea dataOnly="0" labelOnly="1" offset="A256" fieldPosition="0">
        <references count="1">
          <reference field="0" count="1" defaultSubtotal="1">
            <x v="17"/>
          </reference>
        </references>
      </pivotArea>
    </format>
    <format dxfId="9778">
      <pivotArea dataOnly="0" labelOnly="1" fieldPosition="0">
        <references count="1">
          <reference field="0" count="1">
            <x v="18"/>
          </reference>
        </references>
      </pivotArea>
    </format>
    <format dxfId="9777">
      <pivotArea dataOnly="0" labelOnly="1" offset="A256" fieldPosition="0">
        <references count="1">
          <reference field="0" count="1" defaultSubtotal="1">
            <x v="18"/>
          </reference>
        </references>
      </pivotArea>
    </format>
    <format dxfId="9776">
      <pivotArea dataOnly="0" labelOnly="1" fieldPosition="0">
        <references count="1">
          <reference field="0" count="1">
            <x v="19"/>
          </reference>
        </references>
      </pivotArea>
    </format>
    <format dxfId="9775">
      <pivotArea dataOnly="0" labelOnly="1" offset="A256" fieldPosition="0">
        <references count="1">
          <reference field="0" count="1" defaultSubtotal="1">
            <x v="19"/>
          </reference>
        </references>
      </pivotArea>
    </format>
    <format dxfId="9774">
      <pivotArea dataOnly="0" labelOnly="1" fieldPosition="0">
        <references count="1">
          <reference field="0" count="1">
            <x v="20"/>
          </reference>
        </references>
      </pivotArea>
    </format>
    <format dxfId="9773">
      <pivotArea dataOnly="0" labelOnly="1" offset="A256" fieldPosition="0">
        <references count="1">
          <reference field="0" count="1" defaultSubtotal="1">
            <x v="20"/>
          </reference>
        </references>
      </pivotArea>
    </format>
    <format dxfId="9772">
      <pivotArea dataOnly="0" labelOnly="1" fieldPosition="0">
        <references count="1">
          <reference field="0" count="1">
            <x v="21"/>
          </reference>
        </references>
      </pivotArea>
    </format>
    <format dxfId="9771">
      <pivotArea dataOnly="0" labelOnly="1" offset="A256" fieldPosition="0">
        <references count="1">
          <reference field="0" count="1" defaultSubtotal="1">
            <x v="21"/>
          </reference>
        </references>
      </pivotArea>
    </format>
    <format dxfId="9770">
      <pivotArea dataOnly="0" labelOnly="1" fieldPosition="0">
        <references count="1">
          <reference field="0" count="1">
            <x v="22"/>
          </reference>
        </references>
      </pivotArea>
    </format>
    <format dxfId="9769">
      <pivotArea dataOnly="0" labelOnly="1" offset="A256" fieldPosition="0">
        <references count="1">
          <reference field="0" count="1" defaultSubtotal="1">
            <x v="22"/>
          </reference>
        </references>
      </pivotArea>
    </format>
    <format dxfId="9768">
      <pivotArea dataOnly="0" labelOnly="1" fieldPosition="0">
        <references count="1">
          <reference field="0" count="1">
            <x v="23"/>
          </reference>
        </references>
      </pivotArea>
    </format>
    <format dxfId="9767">
      <pivotArea dataOnly="0" labelOnly="1" offset="A256" fieldPosition="0">
        <references count="1">
          <reference field="0" count="1" defaultSubtotal="1">
            <x v="23"/>
          </reference>
        </references>
      </pivotArea>
    </format>
    <format dxfId="9766">
      <pivotArea dataOnly="0" labelOnly="1" fieldPosition="0">
        <references count="1">
          <reference field="0" count="1">
            <x v="24"/>
          </reference>
        </references>
      </pivotArea>
    </format>
    <format dxfId="9765">
      <pivotArea dataOnly="0" labelOnly="1" offset="A256" fieldPosition="0">
        <references count="1">
          <reference field="0" count="1" defaultSubtotal="1">
            <x v="24"/>
          </reference>
        </references>
      </pivotArea>
    </format>
    <format dxfId="9764">
      <pivotArea dataOnly="0" labelOnly="1" fieldPosition="0">
        <references count="1">
          <reference field="0" count="1">
            <x v="25"/>
          </reference>
        </references>
      </pivotArea>
    </format>
    <format dxfId="9763">
      <pivotArea dataOnly="0" labelOnly="1" offset="A256" fieldPosition="0">
        <references count="1">
          <reference field="0" count="1" defaultSubtotal="1">
            <x v="25"/>
          </reference>
        </references>
      </pivotArea>
    </format>
    <format dxfId="9762">
      <pivotArea dataOnly="0" labelOnly="1" fieldPosition="0">
        <references count="1">
          <reference field="0" count="1">
            <x v="26"/>
          </reference>
        </references>
      </pivotArea>
    </format>
    <format dxfId="9761">
      <pivotArea dataOnly="0" labelOnly="1" offset="A256" fieldPosition="0">
        <references count="1">
          <reference field="0" count="1" defaultSubtotal="1">
            <x v="26"/>
          </reference>
        </references>
      </pivotArea>
    </format>
    <format dxfId="9760">
      <pivotArea dataOnly="0" labelOnly="1" fieldPosition="0">
        <references count="1">
          <reference field="0" count="1">
            <x v="27"/>
          </reference>
        </references>
      </pivotArea>
    </format>
    <format dxfId="9759">
      <pivotArea dataOnly="0" labelOnly="1" offset="A256" fieldPosition="0">
        <references count="1">
          <reference field="0" count="1" defaultSubtotal="1">
            <x v="27"/>
          </reference>
        </references>
      </pivotArea>
    </format>
    <format dxfId="9758">
      <pivotArea dataOnly="0" labelOnly="1" fieldPosition="0">
        <references count="1">
          <reference field="0" count="1">
            <x v="28"/>
          </reference>
        </references>
      </pivotArea>
    </format>
    <format dxfId="9757">
      <pivotArea dataOnly="0" labelOnly="1" offset="A256" fieldPosition="0">
        <references count="1">
          <reference field="0" count="1" defaultSubtotal="1">
            <x v="28"/>
          </reference>
        </references>
      </pivotArea>
    </format>
    <format dxfId="9756">
      <pivotArea dataOnly="0" labelOnly="1" fieldPosition="0">
        <references count="1">
          <reference field="0" count="1">
            <x v="29"/>
          </reference>
        </references>
      </pivotArea>
    </format>
    <format dxfId="9755">
      <pivotArea dataOnly="0" labelOnly="1" offset="A256" fieldPosition="0">
        <references count="1">
          <reference field="0" count="1" defaultSubtotal="1">
            <x v="29"/>
          </reference>
        </references>
      </pivotArea>
    </format>
    <format dxfId="9754">
      <pivotArea dataOnly="0" labelOnly="1" fieldPosition="0">
        <references count="1">
          <reference field="0" count="1">
            <x v="30"/>
          </reference>
        </references>
      </pivotArea>
    </format>
    <format dxfId="9753">
      <pivotArea dataOnly="0" labelOnly="1" offset="A256" fieldPosition="0">
        <references count="1">
          <reference field="0" count="1" defaultSubtotal="1">
            <x v="30"/>
          </reference>
        </references>
      </pivotArea>
    </format>
    <format dxfId="9752">
      <pivotArea dataOnly="0" labelOnly="1" fieldPosition="0">
        <references count="1">
          <reference field="0" count="1">
            <x v="31"/>
          </reference>
        </references>
      </pivotArea>
    </format>
    <format dxfId="9751">
      <pivotArea dataOnly="0" labelOnly="1" offset="A256" fieldPosition="0">
        <references count="1">
          <reference field="0" count="1" defaultSubtotal="1">
            <x v="31"/>
          </reference>
        </references>
      </pivotArea>
    </format>
    <format dxfId="9750">
      <pivotArea dataOnly="0" labelOnly="1" fieldPosition="0">
        <references count="1">
          <reference field="0" count="1">
            <x v="32"/>
          </reference>
        </references>
      </pivotArea>
    </format>
    <format dxfId="9749">
      <pivotArea dataOnly="0" labelOnly="1" offset="A256" fieldPosition="0">
        <references count="1">
          <reference field="0" count="1" defaultSubtotal="1">
            <x v="32"/>
          </reference>
        </references>
      </pivotArea>
    </format>
    <format dxfId="9748">
      <pivotArea dataOnly="0" labelOnly="1" fieldPosition="0">
        <references count="1">
          <reference field="0" count="1">
            <x v="33"/>
          </reference>
        </references>
      </pivotArea>
    </format>
    <format dxfId="9747">
      <pivotArea dataOnly="0" labelOnly="1" offset="A256" fieldPosition="0">
        <references count="1">
          <reference field="0" count="1" defaultSubtotal="1">
            <x v="33"/>
          </reference>
        </references>
      </pivotArea>
    </format>
    <format dxfId="9746">
      <pivotArea dataOnly="0" labelOnly="1" fieldPosition="0">
        <references count="1">
          <reference field="0" count="1">
            <x v="34"/>
          </reference>
        </references>
      </pivotArea>
    </format>
    <format dxfId="9745">
      <pivotArea dataOnly="0" labelOnly="1" offset="A256" fieldPosition="0">
        <references count="1">
          <reference field="0" count="1" defaultSubtotal="1">
            <x v="34"/>
          </reference>
        </references>
      </pivotArea>
    </format>
    <format dxfId="9744">
      <pivotArea dataOnly="0" labelOnly="1" fieldPosition="0">
        <references count="1">
          <reference field="0" count="1">
            <x v="35"/>
          </reference>
        </references>
      </pivotArea>
    </format>
    <format dxfId="9743">
      <pivotArea dataOnly="0" labelOnly="1" offset="A256" fieldPosition="0">
        <references count="1">
          <reference field="0" count="1" defaultSubtotal="1">
            <x v="35"/>
          </reference>
        </references>
      </pivotArea>
    </format>
    <format dxfId="9742">
      <pivotArea dataOnly="0" labelOnly="1" fieldPosition="0">
        <references count="1">
          <reference field="0" count="1">
            <x v="36"/>
          </reference>
        </references>
      </pivotArea>
    </format>
    <format dxfId="9741">
      <pivotArea dataOnly="0" labelOnly="1" offset="A256" fieldPosition="0">
        <references count="1">
          <reference field="0" count="1" defaultSubtotal="1">
            <x v="36"/>
          </reference>
        </references>
      </pivotArea>
    </format>
    <format dxfId="9740">
      <pivotArea dataOnly="0" labelOnly="1" fieldPosition="0">
        <references count="1">
          <reference field="0" count="1">
            <x v="37"/>
          </reference>
        </references>
      </pivotArea>
    </format>
    <format dxfId="9739">
      <pivotArea dataOnly="0" labelOnly="1" offset="A256" fieldPosition="0">
        <references count="1">
          <reference field="0" count="1" defaultSubtotal="1">
            <x v="37"/>
          </reference>
        </references>
      </pivotArea>
    </format>
    <format dxfId="9738">
      <pivotArea dataOnly="0" labelOnly="1" fieldPosition="0">
        <references count="1">
          <reference field="0" count="1">
            <x v="38"/>
          </reference>
        </references>
      </pivotArea>
    </format>
    <format dxfId="9737">
      <pivotArea dataOnly="0" labelOnly="1" offset="A256" fieldPosition="0">
        <references count="1">
          <reference field="0" count="1" defaultSubtotal="1">
            <x v="38"/>
          </reference>
        </references>
      </pivotArea>
    </format>
    <format dxfId="9736">
      <pivotArea dataOnly="0" labelOnly="1" fieldPosition="0">
        <references count="1">
          <reference field="0" count="1">
            <x v="39"/>
          </reference>
        </references>
      </pivotArea>
    </format>
    <format dxfId="9735">
      <pivotArea dataOnly="0" labelOnly="1" offset="A256" fieldPosition="0">
        <references count="1">
          <reference field="0" count="1" defaultSubtotal="1">
            <x v="39"/>
          </reference>
        </references>
      </pivotArea>
    </format>
    <format dxfId="9734">
      <pivotArea dataOnly="0" labelOnly="1" fieldPosition="0">
        <references count="1">
          <reference field="0" count="1">
            <x v="40"/>
          </reference>
        </references>
      </pivotArea>
    </format>
    <format dxfId="9733">
      <pivotArea dataOnly="0" labelOnly="1" offset="A256" fieldPosition="0">
        <references count="1">
          <reference field="0" count="1" defaultSubtotal="1">
            <x v="40"/>
          </reference>
        </references>
      </pivotArea>
    </format>
    <format dxfId="9732">
      <pivotArea dataOnly="0" labelOnly="1" fieldPosition="0">
        <references count="1">
          <reference field="0" count="1">
            <x v="41"/>
          </reference>
        </references>
      </pivotArea>
    </format>
    <format dxfId="9731">
      <pivotArea dataOnly="0" labelOnly="1" offset="A256" fieldPosition="0">
        <references count="1">
          <reference field="0" count="1" defaultSubtotal="1">
            <x v="41"/>
          </reference>
        </references>
      </pivotArea>
    </format>
    <format dxfId="9730">
      <pivotArea dataOnly="0" labelOnly="1" fieldPosition="0">
        <references count="1">
          <reference field="0" count="1">
            <x v="42"/>
          </reference>
        </references>
      </pivotArea>
    </format>
    <format dxfId="9729">
      <pivotArea dataOnly="0" labelOnly="1" offset="A256" fieldPosition="0">
        <references count="1">
          <reference field="0" count="1" defaultSubtotal="1">
            <x v="42"/>
          </reference>
        </references>
      </pivotArea>
    </format>
    <format dxfId="9728">
      <pivotArea dataOnly="0" labelOnly="1" fieldPosition="0">
        <references count="1">
          <reference field="0" count="1">
            <x v="43"/>
          </reference>
        </references>
      </pivotArea>
    </format>
    <format dxfId="9727">
      <pivotArea dataOnly="0" labelOnly="1" offset="A256" fieldPosition="0">
        <references count="1">
          <reference field="0" count="1" defaultSubtotal="1">
            <x v="43"/>
          </reference>
        </references>
      </pivotArea>
    </format>
    <format dxfId="9726">
      <pivotArea dataOnly="0" labelOnly="1" fieldPosition="0">
        <references count="1">
          <reference field="0" count="1">
            <x v="44"/>
          </reference>
        </references>
      </pivotArea>
    </format>
    <format dxfId="9725">
      <pivotArea dataOnly="0" labelOnly="1" offset="A256" fieldPosition="0">
        <references count="1">
          <reference field="0" count="1" defaultSubtotal="1">
            <x v="44"/>
          </reference>
        </references>
      </pivotArea>
    </format>
    <format dxfId="9724">
      <pivotArea dataOnly="0" labelOnly="1" fieldPosition="0">
        <references count="1">
          <reference field="0" count="1">
            <x v="45"/>
          </reference>
        </references>
      </pivotArea>
    </format>
    <format dxfId="9723">
      <pivotArea dataOnly="0" labelOnly="1" offset="A256" fieldPosition="0">
        <references count="1">
          <reference field="0" count="1" defaultSubtotal="1">
            <x v="45"/>
          </reference>
        </references>
      </pivotArea>
    </format>
    <format dxfId="9722">
      <pivotArea dataOnly="0" labelOnly="1" fieldPosition="0">
        <references count="1">
          <reference field="0" count="1">
            <x v="46"/>
          </reference>
        </references>
      </pivotArea>
    </format>
    <format dxfId="9721">
      <pivotArea dataOnly="0" labelOnly="1" offset="A256" fieldPosition="0">
        <references count="1">
          <reference field="0" count="1" defaultSubtotal="1">
            <x v="46"/>
          </reference>
        </references>
      </pivotArea>
    </format>
    <format dxfId="9720">
      <pivotArea dataOnly="0" labelOnly="1" fieldPosition="0">
        <references count="1">
          <reference field="0" count="1">
            <x v="47"/>
          </reference>
        </references>
      </pivotArea>
    </format>
    <format dxfId="9719">
      <pivotArea dataOnly="0" labelOnly="1" offset="A256" fieldPosition="0">
        <references count="1">
          <reference field="0" count="1" defaultSubtotal="1">
            <x v="47"/>
          </reference>
        </references>
      </pivotArea>
    </format>
    <format dxfId="9718">
      <pivotArea dataOnly="0" labelOnly="1" fieldPosition="0">
        <references count="1">
          <reference field="0" count="1">
            <x v="48"/>
          </reference>
        </references>
      </pivotArea>
    </format>
    <format dxfId="9717">
      <pivotArea dataOnly="0" labelOnly="1" offset="A256" fieldPosition="0">
        <references count="1">
          <reference field="0" count="1" defaultSubtotal="1">
            <x v="48"/>
          </reference>
        </references>
      </pivotArea>
    </format>
    <format dxfId="9716">
      <pivotArea dataOnly="0" labelOnly="1" fieldPosition="0">
        <references count="1">
          <reference field="0" count="1">
            <x v="49"/>
          </reference>
        </references>
      </pivotArea>
    </format>
    <format dxfId="9715">
      <pivotArea dataOnly="0" labelOnly="1" offset="A256" fieldPosition="0">
        <references count="1">
          <reference field="0" count="1" defaultSubtotal="1">
            <x v="49"/>
          </reference>
        </references>
      </pivotArea>
    </format>
    <format dxfId="9714">
      <pivotArea dataOnly="0" labelOnly="1" fieldPosition="0">
        <references count="1">
          <reference field="0" count="1">
            <x v="50"/>
          </reference>
        </references>
      </pivotArea>
    </format>
    <format dxfId="9713">
      <pivotArea dataOnly="0" labelOnly="1" offset="A256" fieldPosition="0">
        <references count="1">
          <reference field="0" count="1" defaultSubtotal="1">
            <x v="50"/>
          </reference>
        </references>
      </pivotArea>
    </format>
    <format dxfId="9712">
      <pivotArea dataOnly="0" labelOnly="1" fieldPosition="0">
        <references count="1">
          <reference field="0" count="1">
            <x v="51"/>
          </reference>
        </references>
      </pivotArea>
    </format>
    <format dxfId="9711">
      <pivotArea dataOnly="0" labelOnly="1" offset="A256" fieldPosition="0">
        <references count="1">
          <reference field="0" count="1" defaultSubtotal="1">
            <x v="51"/>
          </reference>
        </references>
      </pivotArea>
    </format>
    <format dxfId="9710">
      <pivotArea dataOnly="0" labelOnly="1" fieldPosition="0">
        <references count="1">
          <reference field="0" count="1">
            <x v="52"/>
          </reference>
        </references>
      </pivotArea>
    </format>
    <format dxfId="9709">
      <pivotArea dataOnly="0" labelOnly="1" offset="A256" fieldPosition="0">
        <references count="1">
          <reference field="0" count="1" defaultSubtotal="1">
            <x v="52"/>
          </reference>
        </references>
      </pivotArea>
    </format>
    <format dxfId="9708">
      <pivotArea dataOnly="0" labelOnly="1" fieldPosition="0">
        <references count="1">
          <reference field="0" count="1">
            <x v="53"/>
          </reference>
        </references>
      </pivotArea>
    </format>
    <format dxfId="9707">
      <pivotArea dataOnly="0" labelOnly="1" offset="A256" fieldPosition="0">
        <references count="1">
          <reference field="0" count="1" defaultSubtotal="1">
            <x v="53"/>
          </reference>
        </references>
      </pivotArea>
    </format>
    <format dxfId="9706">
      <pivotArea dataOnly="0" labelOnly="1" fieldPosition="0">
        <references count="1">
          <reference field="0" count="1">
            <x v="54"/>
          </reference>
        </references>
      </pivotArea>
    </format>
    <format dxfId="9705">
      <pivotArea dataOnly="0" labelOnly="1" offset="A256" fieldPosition="0">
        <references count="1">
          <reference field="0" count="1" defaultSubtotal="1">
            <x v="54"/>
          </reference>
        </references>
      </pivotArea>
    </format>
    <format dxfId="9704">
      <pivotArea dataOnly="0" labelOnly="1" fieldPosition="0">
        <references count="1">
          <reference field="0" count="1">
            <x v="55"/>
          </reference>
        </references>
      </pivotArea>
    </format>
    <format dxfId="9703">
      <pivotArea dataOnly="0" labelOnly="1" offset="A256" fieldPosition="0">
        <references count="1">
          <reference field="0" count="1" defaultSubtotal="1">
            <x v="55"/>
          </reference>
        </references>
      </pivotArea>
    </format>
    <format dxfId="9702">
      <pivotArea dataOnly="0" labelOnly="1" fieldPosition="0">
        <references count="1">
          <reference field="0" count="1">
            <x v="56"/>
          </reference>
        </references>
      </pivotArea>
    </format>
    <format dxfId="9701">
      <pivotArea dataOnly="0" labelOnly="1" offset="A256" fieldPosition="0">
        <references count="1">
          <reference field="0" count="1" defaultSubtotal="1">
            <x v="56"/>
          </reference>
        </references>
      </pivotArea>
    </format>
    <format dxfId="9700">
      <pivotArea dataOnly="0" labelOnly="1" fieldPosition="0">
        <references count="1">
          <reference field="0" count="1">
            <x v="57"/>
          </reference>
        </references>
      </pivotArea>
    </format>
    <format dxfId="9699">
      <pivotArea dataOnly="0" labelOnly="1" offset="A256" fieldPosition="0">
        <references count="1">
          <reference field="0" count="1" defaultSubtotal="1">
            <x v="57"/>
          </reference>
        </references>
      </pivotArea>
    </format>
    <format dxfId="9698">
      <pivotArea dataOnly="0" labelOnly="1" fieldPosition="0">
        <references count="1">
          <reference field="0" count="1">
            <x v="58"/>
          </reference>
        </references>
      </pivotArea>
    </format>
    <format dxfId="9697">
      <pivotArea dataOnly="0" labelOnly="1" offset="A256" fieldPosition="0">
        <references count="1">
          <reference field="0" count="1" defaultSubtotal="1">
            <x v="58"/>
          </reference>
        </references>
      </pivotArea>
    </format>
    <format dxfId="9696">
      <pivotArea dataOnly="0" labelOnly="1" fieldPosition="0">
        <references count="1">
          <reference field="0" count="1">
            <x v="59"/>
          </reference>
        </references>
      </pivotArea>
    </format>
    <format dxfId="9695">
      <pivotArea dataOnly="0" labelOnly="1" offset="A256" fieldPosition="0">
        <references count="1">
          <reference field="0" count="1" defaultSubtotal="1">
            <x v="59"/>
          </reference>
        </references>
      </pivotArea>
    </format>
    <format dxfId="9694">
      <pivotArea dataOnly="0" labelOnly="1" fieldPosition="0">
        <references count="1">
          <reference field="0" count="1">
            <x v="60"/>
          </reference>
        </references>
      </pivotArea>
    </format>
    <format dxfId="9693">
      <pivotArea dataOnly="0" labelOnly="1" offset="A256" fieldPosition="0">
        <references count="1">
          <reference field="0" count="1" defaultSubtotal="1">
            <x v="60"/>
          </reference>
        </references>
      </pivotArea>
    </format>
    <format dxfId="9692">
      <pivotArea dataOnly="0" labelOnly="1" fieldPosition="0">
        <references count="1">
          <reference field="0" count="1">
            <x v="61"/>
          </reference>
        </references>
      </pivotArea>
    </format>
    <format dxfId="9691">
      <pivotArea dataOnly="0" labelOnly="1" offset="A256" fieldPosition="0">
        <references count="1">
          <reference field="0" count="1" defaultSubtotal="1">
            <x v="61"/>
          </reference>
        </references>
      </pivotArea>
    </format>
    <format dxfId="9690">
      <pivotArea dataOnly="0" labelOnly="1" fieldPosition="0">
        <references count="1">
          <reference field="0" count="1">
            <x v="62"/>
          </reference>
        </references>
      </pivotArea>
    </format>
    <format dxfId="9689">
      <pivotArea dataOnly="0" labelOnly="1" offset="A256" fieldPosition="0">
        <references count="1">
          <reference field="0" count="1" defaultSubtotal="1">
            <x v="62"/>
          </reference>
        </references>
      </pivotArea>
    </format>
    <format dxfId="9688">
      <pivotArea dataOnly="0" labelOnly="1" fieldPosition="0">
        <references count="1">
          <reference field="0" count="1">
            <x v="63"/>
          </reference>
        </references>
      </pivotArea>
    </format>
    <format dxfId="9687">
      <pivotArea dataOnly="0" labelOnly="1" offset="A256" fieldPosition="0">
        <references count="1">
          <reference field="0" count="1" defaultSubtotal="1">
            <x v="63"/>
          </reference>
        </references>
      </pivotArea>
    </format>
    <format dxfId="9686">
      <pivotArea dataOnly="0" labelOnly="1" fieldPosition="0">
        <references count="1">
          <reference field="0" count="1">
            <x v="64"/>
          </reference>
        </references>
      </pivotArea>
    </format>
    <format dxfId="9685">
      <pivotArea dataOnly="0" labelOnly="1" offset="A256" fieldPosition="0">
        <references count="1">
          <reference field="0" count="1" defaultSubtotal="1">
            <x v="64"/>
          </reference>
        </references>
      </pivotArea>
    </format>
    <format dxfId="9684">
      <pivotArea dataOnly="0" labelOnly="1" fieldPosition="0">
        <references count="1">
          <reference field="0" count="1">
            <x v="65"/>
          </reference>
        </references>
      </pivotArea>
    </format>
    <format dxfId="9683">
      <pivotArea dataOnly="0" labelOnly="1" offset="A256" fieldPosition="0">
        <references count="1">
          <reference field="0" count="1" defaultSubtotal="1">
            <x v="65"/>
          </reference>
        </references>
      </pivotArea>
    </format>
    <format dxfId="9682">
      <pivotArea dataOnly="0" labelOnly="1" fieldPosition="0">
        <references count="1">
          <reference field="0" count="1">
            <x v="66"/>
          </reference>
        </references>
      </pivotArea>
    </format>
    <format dxfId="9681">
      <pivotArea dataOnly="0" labelOnly="1" offset="A256" fieldPosition="0">
        <references count="1">
          <reference field="0" count="1" defaultSubtotal="1">
            <x v="66"/>
          </reference>
        </references>
      </pivotArea>
    </format>
    <format dxfId="9680">
      <pivotArea dataOnly="0" labelOnly="1" fieldPosition="0">
        <references count="1">
          <reference field="0" count="1">
            <x v="67"/>
          </reference>
        </references>
      </pivotArea>
    </format>
    <format dxfId="9679">
      <pivotArea dataOnly="0" labelOnly="1" offset="A256" fieldPosition="0">
        <references count="1">
          <reference field="0" count="1" defaultSubtotal="1">
            <x v="67"/>
          </reference>
        </references>
      </pivotArea>
    </format>
    <format dxfId="9678">
      <pivotArea dataOnly="0" labelOnly="1" fieldPosition="0">
        <references count="1">
          <reference field="0" count="1">
            <x v="68"/>
          </reference>
        </references>
      </pivotArea>
    </format>
    <format dxfId="9677">
      <pivotArea dataOnly="0" labelOnly="1" offset="A256" fieldPosition="0">
        <references count="1">
          <reference field="0" count="1" defaultSubtotal="1">
            <x v="68"/>
          </reference>
        </references>
      </pivotArea>
    </format>
    <format dxfId="9676">
      <pivotArea dataOnly="0" labelOnly="1" fieldPosition="0">
        <references count="1">
          <reference field="0" count="1">
            <x v="69"/>
          </reference>
        </references>
      </pivotArea>
    </format>
    <format dxfId="9675">
      <pivotArea dataOnly="0" labelOnly="1" offset="A256" fieldPosition="0">
        <references count="1">
          <reference field="0" count="1" defaultSubtotal="1">
            <x v="69"/>
          </reference>
        </references>
      </pivotArea>
    </format>
    <format dxfId="9674">
      <pivotArea dataOnly="0" labelOnly="1" fieldPosition="0">
        <references count="1">
          <reference field="0" count="1">
            <x v="70"/>
          </reference>
        </references>
      </pivotArea>
    </format>
    <format dxfId="9673">
      <pivotArea dataOnly="0" labelOnly="1" offset="A256" fieldPosition="0">
        <references count="1">
          <reference field="0" count="1" defaultSubtotal="1">
            <x v="70"/>
          </reference>
        </references>
      </pivotArea>
    </format>
    <format dxfId="9672">
      <pivotArea dataOnly="0" labelOnly="1" fieldPosition="0">
        <references count="1">
          <reference field="0" count="1">
            <x v="71"/>
          </reference>
        </references>
      </pivotArea>
    </format>
    <format dxfId="9671">
      <pivotArea dataOnly="0" labelOnly="1" offset="A256" fieldPosition="0">
        <references count="1">
          <reference field="0" count="1" defaultSubtotal="1">
            <x v="71"/>
          </reference>
        </references>
      </pivotArea>
    </format>
    <format dxfId="9670">
      <pivotArea dataOnly="0" labelOnly="1" fieldPosition="0">
        <references count="1">
          <reference field="0" count="1">
            <x v="72"/>
          </reference>
        </references>
      </pivotArea>
    </format>
    <format dxfId="9669">
      <pivotArea dataOnly="0" labelOnly="1" offset="A256" fieldPosition="0">
        <references count="1">
          <reference field="0" count="1" defaultSubtotal="1">
            <x v="72"/>
          </reference>
        </references>
      </pivotArea>
    </format>
    <format dxfId="9668">
      <pivotArea dataOnly="0" labelOnly="1" fieldPosition="0">
        <references count="1">
          <reference field="0" count="1">
            <x v="73"/>
          </reference>
        </references>
      </pivotArea>
    </format>
    <format dxfId="9667">
      <pivotArea dataOnly="0" labelOnly="1" offset="A256" fieldPosition="0">
        <references count="1">
          <reference field="0" count="1" defaultSubtotal="1">
            <x v="73"/>
          </reference>
        </references>
      </pivotArea>
    </format>
    <format dxfId="9666">
      <pivotArea dataOnly="0" labelOnly="1" fieldPosition="0">
        <references count="1">
          <reference field="0" count="1">
            <x v="74"/>
          </reference>
        </references>
      </pivotArea>
    </format>
    <format dxfId="9665">
      <pivotArea dataOnly="0" labelOnly="1" offset="A256" fieldPosition="0">
        <references count="1">
          <reference field="0" count="1" defaultSubtotal="1">
            <x v="74"/>
          </reference>
        </references>
      </pivotArea>
    </format>
    <format dxfId="9664">
      <pivotArea dataOnly="0" labelOnly="1" fieldPosition="0">
        <references count="1">
          <reference field="0" count="1">
            <x v="75"/>
          </reference>
        </references>
      </pivotArea>
    </format>
    <format dxfId="9663">
      <pivotArea dataOnly="0" labelOnly="1" offset="A256" fieldPosition="0">
        <references count="1">
          <reference field="0" count="1" defaultSubtotal="1">
            <x v="75"/>
          </reference>
        </references>
      </pivotArea>
    </format>
    <format dxfId="9662">
      <pivotArea dataOnly="0" labelOnly="1" fieldPosition="0">
        <references count="1">
          <reference field="0" count="1">
            <x v="76"/>
          </reference>
        </references>
      </pivotArea>
    </format>
    <format dxfId="9661">
      <pivotArea dataOnly="0" labelOnly="1" offset="A256" fieldPosition="0">
        <references count="1">
          <reference field="0" count="1" defaultSubtotal="1">
            <x v="76"/>
          </reference>
        </references>
      </pivotArea>
    </format>
    <format dxfId="9660">
      <pivotArea dataOnly="0" labelOnly="1" fieldPosition="0">
        <references count="1">
          <reference field="0" count="1">
            <x v="77"/>
          </reference>
        </references>
      </pivotArea>
    </format>
    <format dxfId="9659">
      <pivotArea dataOnly="0" labelOnly="1" offset="A256" fieldPosition="0">
        <references count="1">
          <reference field="0" count="1" defaultSubtotal="1">
            <x v="77"/>
          </reference>
        </references>
      </pivotArea>
    </format>
    <format dxfId="9658">
      <pivotArea dataOnly="0" labelOnly="1" fieldPosition="0">
        <references count="1">
          <reference field="0" count="1">
            <x v="78"/>
          </reference>
        </references>
      </pivotArea>
    </format>
    <format dxfId="9657">
      <pivotArea dataOnly="0" labelOnly="1" offset="A256" fieldPosition="0">
        <references count="1">
          <reference field="0" count="1" defaultSubtotal="1">
            <x v="78"/>
          </reference>
        </references>
      </pivotArea>
    </format>
    <format dxfId="9656">
      <pivotArea dataOnly="0" labelOnly="1" fieldPosition="0">
        <references count="1">
          <reference field="0" count="1">
            <x v="79"/>
          </reference>
        </references>
      </pivotArea>
    </format>
    <format dxfId="9655">
      <pivotArea dataOnly="0" labelOnly="1" offset="A256" fieldPosition="0">
        <references count="1">
          <reference field="0" count="1" defaultSubtotal="1">
            <x v="79"/>
          </reference>
        </references>
      </pivotArea>
    </format>
    <format dxfId="9654">
      <pivotArea dataOnly="0" labelOnly="1" fieldPosition="0">
        <references count="1">
          <reference field="0" count="1">
            <x v="80"/>
          </reference>
        </references>
      </pivotArea>
    </format>
    <format dxfId="9653">
      <pivotArea dataOnly="0" labelOnly="1" offset="A256" fieldPosition="0">
        <references count="1">
          <reference field="0" count="1" defaultSubtotal="1">
            <x v="80"/>
          </reference>
        </references>
      </pivotArea>
    </format>
    <format dxfId="9652">
      <pivotArea dataOnly="0" labelOnly="1" fieldPosition="0">
        <references count="1">
          <reference field="0" count="1">
            <x v="81"/>
          </reference>
        </references>
      </pivotArea>
    </format>
    <format dxfId="9651">
      <pivotArea dataOnly="0" labelOnly="1" offset="A256" fieldPosition="0">
        <references count="1">
          <reference field="0" count="1" defaultSubtotal="1">
            <x v="81"/>
          </reference>
        </references>
      </pivotArea>
    </format>
    <format dxfId="9650">
      <pivotArea dataOnly="0" labelOnly="1" fieldPosition="0">
        <references count="1">
          <reference field="0" count="1">
            <x v="82"/>
          </reference>
        </references>
      </pivotArea>
    </format>
    <format dxfId="9649">
      <pivotArea dataOnly="0" labelOnly="1" offset="A256" fieldPosition="0">
        <references count="1">
          <reference field="0" count="1" defaultSubtotal="1">
            <x v="82"/>
          </reference>
        </references>
      </pivotArea>
    </format>
    <format dxfId="9648">
      <pivotArea dataOnly="0" labelOnly="1" fieldPosition="0">
        <references count="1">
          <reference field="0" count="1">
            <x v="83"/>
          </reference>
        </references>
      </pivotArea>
    </format>
    <format dxfId="9647">
      <pivotArea dataOnly="0" labelOnly="1" offset="A256" fieldPosition="0">
        <references count="1">
          <reference field="0" count="1" defaultSubtotal="1">
            <x v="83"/>
          </reference>
        </references>
      </pivotArea>
    </format>
    <format dxfId="9646">
      <pivotArea dataOnly="0" labelOnly="1" fieldPosition="0">
        <references count="1">
          <reference field="0" count="1">
            <x v="84"/>
          </reference>
        </references>
      </pivotArea>
    </format>
    <format dxfId="9645">
      <pivotArea dataOnly="0" labelOnly="1" offset="A256" fieldPosition="0">
        <references count="1">
          <reference field="0" count="1" defaultSubtotal="1">
            <x v="84"/>
          </reference>
        </references>
      </pivotArea>
    </format>
    <format dxfId="9644">
      <pivotArea dataOnly="0" labelOnly="1" fieldPosition="0">
        <references count="1">
          <reference field="0" count="1">
            <x v="85"/>
          </reference>
        </references>
      </pivotArea>
    </format>
    <format dxfId="9643">
      <pivotArea dataOnly="0" labelOnly="1" offset="A256" fieldPosition="0">
        <references count="1">
          <reference field="0" count="1" defaultSubtotal="1">
            <x v="85"/>
          </reference>
        </references>
      </pivotArea>
    </format>
    <format dxfId="9642">
      <pivotArea dataOnly="0" labelOnly="1" fieldPosition="0">
        <references count="1">
          <reference field="0" count="1">
            <x v="86"/>
          </reference>
        </references>
      </pivotArea>
    </format>
    <format dxfId="9641">
      <pivotArea dataOnly="0" labelOnly="1" offset="A256" fieldPosition="0">
        <references count="1">
          <reference field="0" count="1" defaultSubtotal="1">
            <x v="86"/>
          </reference>
        </references>
      </pivotArea>
    </format>
    <format dxfId="9640">
      <pivotArea dataOnly="0" labelOnly="1" fieldPosition="0">
        <references count="1">
          <reference field="0" count="1">
            <x v="87"/>
          </reference>
        </references>
      </pivotArea>
    </format>
    <format dxfId="9639">
      <pivotArea dataOnly="0" labelOnly="1" offset="A256" fieldPosition="0">
        <references count="1">
          <reference field="0" count="1" defaultSubtotal="1">
            <x v="87"/>
          </reference>
        </references>
      </pivotArea>
    </format>
    <format dxfId="9638">
      <pivotArea dataOnly="0" labelOnly="1" fieldPosition="0">
        <references count="1">
          <reference field="0" count="1">
            <x v="88"/>
          </reference>
        </references>
      </pivotArea>
    </format>
    <format dxfId="9637">
      <pivotArea dataOnly="0" labelOnly="1" offset="A256" fieldPosition="0">
        <references count="1">
          <reference field="0" count="1" defaultSubtotal="1">
            <x v="88"/>
          </reference>
        </references>
      </pivotArea>
    </format>
    <format dxfId="9636">
      <pivotArea dataOnly="0" labelOnly="1" fieldPosition="0">
        <references count="1">
          <reference field="0" count="1">
            <x v="89"/>
          </reference>
        </references>
      </pivotArea>
    </format>
    <format dxfId="9635">
      <pivotArea dataOnly="0" labelOnly="1" offset="A256" fieldPosition="0">
        <references count="1">
          <reference field="0" count="1" defaultSubtotal="1">
            <x v="89"/>
          </reference>
        </references>
      </pivotArea>
    </format>
    <format dxfId="9634">
      <pivotArea dataOnly="0" labelOnly="1" fieldPosition="0">
        <references count="1">
          <reference field="0" count="1">
            <x v="90"/>
          </reference>
        </references>
      </pivotArea>
    </format>
    <format dxfId="9633">
      <pivotArea dataOnly="0" labelOnly="1" offset="A256" fieldPosition="0">
        <references count="1">
          <reference field="0" count="1" defaultSubtotal="1">
            <x v="90"/>
          </reference>
        </references>
      </pivotArea>
    </format>
    <format dxfId="9632">
      <pivotArea dataOnly="0" labelOnly="1" fieldPosition="0">
        <references count="1">
          <reference field="0" count="1">
            <x v="91"/>
          </reference>
        </references>
      </pivotArea>
    </format>
    <format dxfId="9631">
      <pivotArea dataOnly="0" labelOnly="1" offset="A256" fieldPosition="0">
        <references count="1">
          <reference field="0" count="1" defaultSubtotal="1">
            <x v="91"/>
          </reference>
        </references>
      </pivotArea>
    </format>
    <format dxfId="9630">
      <pivotArea dataOnly="0" labelOnly="1" fieldPosition="0">
        <references count="1">
          <reference field="0" count="1">
            <x v="92"/>
          </reference>
        </references>
      </pivotArea>
    </format>
    <format dxfId="9629">
      <pivotArea dataOnly="0" labelOnly="1" offset="A256" fieldPosition="0">
        <references count="1">
          <reference field="0" count="1" defaultSubtotal="1">
            <x v="92"/>
          </reference>
        </references>
      </pivotArea>
    </format>
    <format dxfId="9628">
      <pivotArea dataOnly="0" labelOnly="1" fieldPosition="0">
        <references count="1">
          <reference field="0" count="1">
            <x v="93"/>
          </reference>
        </references>
      </pivotArea>
    </format>
    <format dxfId="9627">
      <pivotArea dataOnly="0" labelOnly="1" offset="A256" fieldPosition="0">
        <references count="1">
          <reference field="0" count="1" defaultSubtotal="1">
            <x v="93"/>
          </reference>
        </references>
      </pivotArea>
    </format>
    <format dxfId="9626">
      <pivotArea dataOnly="0" labelOnly="1" fieldPosition="0">
        <references count="1">
          <reference field="0" count="1">
            <x v="94"/>
          </reference>
        </references>
      </pivotArea>
    </format>
    <format dxfId="9625">
      <pivotArea dataOnly="0" labelOnly="1" offset="A256" fieldPosition="0">
        <references count="1">
          <reference field="0" count="1" defaultSubtotal="1">
            <x v="94"/>
          </reference>
        </references>
      </pivotArea>
    </format>
    <format dxfId="9624">
      <pivotArea dataOnly="0" labelOnly="1" fieldPosition="0">
        <references count="1">
          <reference field="0" count="1">
            <x v="95"/>
          </reference>
        </references>
      </pivotArea>
    </format>
    <format dxfId="9623">
      <pivotArea dataOnly="0" labelOnly="1" offset="A256" fieldPosition="0">
        <references count="1">
          <reference field="0" count="1" defaultSubtotal="1">
            <x v="95"/>
          </reference>
        </references>
      </pivotArea>
    </format>
    <format dxfId="9622">
      <pivotArea dataOnly="0" labelOnly="1" fieldPosition="0">
        <references count="1">
          <reference field="0" count="1">
            <x v="96"/>
          </reference>
        </references>
      </pivotArea>
    </format>
    <format dxfId="9621">
      <pivotArea dataOnly="0" labelOnly="1" offset="A256" fieldPosition="0">
        <references count="1">
          <reference field="0" count="1" defaultSubtotal="1">
            <x v="96"/>
          </reference>
        </references>
      </pivotArea>
    </format>
    <format dxfId="9620">
      <pivotArea dataOnly="0" labelOnly="1" fieldPosition="0">
        <references count="1">
          <reference field="0" count="1">
            <x v="97"/>
          </reference>
        </references>
      </pivotArea>
    </format>
    <format dxfId="9619">
      <pivotArea dataOnly="0" labelOnly="1" offset="A256" fieldPosition="0">
        <references count="1">
          <reference field="0" count="1" defaultSubtotal="1">
            <x v="97"/>
          </reference>
        </references>
      </pivotArea>
    </format>
    <format dxfId="9618">
      <pivotArea dataOnly="0" labelOnly="1" fieldPosition="0">
        <references count="1">
          <reference field="0" count="1">
            <x v="98"/>
          </reference>
        </references>
      </pivotArea>
    </format>
    <format dxfId="9617">
      <pivotArea dataOnly="0" labelOnly="1" offset="A256" fieldPosition="0">
        <references count="1">
          <reference field="0" count="1" defaultSubtotal="1">
            <x v="98"/>
          </reference>
        </references>
      </pivotArea>
    </format>
    <format dxfId="9616">
      <pivotArea dataOnly="0" labelOnly="1" fieldPosition="0">
        <references count="1">
          <reference field="0" count="1">
            <x v="99"/>
          </reference>
        </references>
      </pivotArea>
    </format>
    <format dxfId="9615">
      <pivotArea dataOnly="0" labelOnly="1" offset="A256" fieldPosition="0">
        <references count="1">
          <reference field="0" count="1" defaultSubtotal="1">
            <x v="99"/>
          </reference>
        </references>
      </pivotArea>
    </format>
    <format dxfId="9614">
      <pivotArea dataOnly="0" labelOnly="1" fieldPosition="0">
        <references count="1">
          <reference field="0" count="1">
            <x v="100"/>
          </reference>
        </references>
      </pivotArea>
    </format>
    <format dxfId="9613">
      <pivotArea dataOnly="0" labelOnly="1" offset="A256" fieldPosition="0">
        <references count="1">
          <reference field="0" count="1" defaultSubtotal="1">
            <x v="100"/>
          </reference>
        </references>
      </pivotArea>
    </format>
    <format dxfId="9612">
      <pivotArea dataOnly="0" labelOnly="1" fieldPosition="0">
        <references count="1">
          <reference field="0" count="1">
            <x v="101"/>
          </reference>
        </references>
      </pivotArea>
    </format>
    <format dxfId="9611">
      <pivotArea dataOnly="0" labelOnly="1" offset="A256" fieldPosition="0">
        <references count="1">
          <reference field="0" count="1" defaultSubtotal="1">
            <x v="101"/>
          </reference>
        </references>
      </pivotArea>
    </format>
    <format dxfId="9610">
      <pivotArea dataOnly="0" labelOnly="1" fieldPosition="0">
        <references count="1">
          <reference field="0" count="1">
            <x v="102"/>
          </reference>
        </references>
      </pivotArea>
    </format>
    <format dxfId="9609">
      <pivotArea dataOnly="0" labelOnly="1" offset="A256" fieldPosition="0">
        <references count="1">
          <reference field="0" count="1" defaultSubtotal="1">
            <x v="102"/>
          </reference>
        </references>
      </pivotArea>
    </format>
    <format dxfId="9608">
      <pivotArea dataOnly="0" labelOnly="1" fieldPosition="0">
        <references count="1">
          <reference field="0" count="1">
            <x v="103"/>
          </reference>
        </references>
      </pivotArea>
    </format>
    <format dxfId="9607">
      <pivotArea dataOnly="0" labelOnly="1" offset="A256" fieldPosition="0">
        <references count="1">
          <reference field="0" count="1" defaultSubtotal="1">
            <x v="103"/>
          </reference>
        </references>
      </pivotArea>
    </format>
    <format dxfId="9606">
      <pivotArea dataOnly="0" labelOnly="1" fieldPosition="0">
        <references count="1">
          <reference field="0" count="1">
            <x v="104"/>
          </reference>
        </references>
      </pivotArea>
    </format>
    <format dxfId="9605">
      <pivotArea dataOnly="0" labelOnly="1" offset="A256" fieldPosition="0">
        <references count="1">
          <reference field="0" count="1" defaultSubtotal="1">
            <x v="104"/>
          </reference>
        </references>
      </pivotArea>
    </format>
    <format dxfId="9604">
      <pivotArea dataOnly="0" labelOnly="1" fieldPosition="0">
        <references count="1">
          <reference field="0" count="1">
            <x v="105"/>
          </reference>
        </references>
      </pivotArea>
    </format>
    <format dxfId="9603">
      <pivotArea dataOnly="0" labelOnly="1" offset="A256" fieldPosition="0">
        <references count="1">
          <reference field="0" count="1" defaultSubtotal="1">
            <x v="105"/>
          </reference>
        </references>
      </pivotArea>
    </format>
    <format dxfId="9602">
      <pivotArea dataOnly="0" labelOnly="1" fieldPosition="0">
        <references count="1">
          <reference field="0" count="1">
            <x v="106"/>
          </reference>
        </references>
      </pivotArea>
    </format>
    <format dxfId="9601">
      <pivotArea dataOnly="0" labelOnly="1" offset="A256" fieldPosition="0">
        <references count="1">
          <reference field="0" count="1" defaultSubtotal="1">
            <x v="106"/>
          </reference>
        </references>
      </pivotArea>
    </format>
    <format dxfId="9600">
      <pivotArea dataOnly="0" labelOnly="1" fieldPosition="0">
        <references count="1">
          <reference field="0" count="1">
            <x v="107"/>
          </reference>
        </references>
      </pivotArea>
    </format>
    <format dxfId="9599">
      <pivotArea dataOnly="0" labelOnly="1" offset="A256" fieldPosition="0">
        <references count="1">
          <reference field="0" count="1" defaultSubtotal="1">
            <x v="107"/>
          </reference>
        </references>
      </pivotArea>
    </format>
    <format dxfId="9598">
      <pivotArea dataOnly="0" labelOnly="1" fieldPosition="0">
        <references count="1">
          <reference field="0" count="1">
            <x v="108"/>
          </reference>
        </references>
      </pivotArea>
    </format>
    <format dxfId="9597">
      <pivotArea dataOnly="0" labelOnly="1" offset="A256" fieldPosition="0">
        <references count="1">
          <reference field="0" count="1" defaultSubtotal="1">
            <x v="108"/>
          </reference>
        </references>
      </pivotArea>
    </format>
    <format dxfId="9596">
      <pivotArea dataOnly="0" labelOnly="1" fieldPosition="0">
        <references count="1">
          <reference field="0" count="1">
            <x v="109"/>
          </reference>
        </references>
      </pivotArea>
    </format>
    <format dxfId="9595">
      <pivotArea dataOnly="0" labelOnly="1" offset="A256" fieldPosition="0">
        <references count="1">
          <reference field="0" count="1" defaultSubtotal="1">
            <x v="109"/>
          </reference>
        </references>
      </pivotArea>
    </format>
    <format dxfId="9594">
      <pivotArea dataOnly="0" labelOnly="1" fieldPosition="0">
        <references count="1">
          <reference field="0" count="1">
            <x v="110"/>
          </reference>
        </references>
      </pivotArea>
    </format>
    <format dxfId="9593">
      <pivotArea dataOnly="0" labelOnly="1" offset="A256" fieldPosition="0">
        <references count="1">
          <reference field="0" count="1" defaultSubtotal="1">
            <x v="110"/>
          </reference>
        </references>
      </pivotArea>
    </format>
    <format dxfId="9592">
      <pivotArea dataOnly="0" labelOnly="1" fieldPosition="0">
        <references count="1">
          <reference field="0" count="1">
            <x v="111"/>
          </reference>
        </references>
      </pivotArea>
    </format>
    <format dxfId="9591">
      <pivotArea dataOnly="0" labelOnly="1" offset="A256" fieldPosition="0">
        <references count="1">
          <reference field="0" count="1" defaultSubtotal="1">
            <x v="111"/>
          </reference>
        </references>
      </pivotArea>
    </format>
    <format dxfId="9590">
      <pivotArea dataOnly="0" labelOnly="1" fieldPosition="0">
        <references count="1">
          <reference field="0" count="1">
            <x v="112"/>
          </reference>
        </references>
      </pivotArea>
    </format>
    <format dxfId="9589">
      <pivotArea dataOnly="0" labelOnly="1" offset="A256" fieldPosition="0">
        <references count="1">
          <reference field="0" count="1" defaultSubtotal="1">
            <x v="112"/>
          </reference>
        </references>
      </pivotArea>
    </format>
    <format dxfId="9588">
      <pivotArea dataOnly="0" labelOnly="1" fieldPosition="0">
        <references count="1">
          <reference field="0" count="1">
            <x v="113"/>
          </reference>
        </references>
      </pivotArea>
    </format>
    <format dxfId="9587">
      <pivotArea dataOnly="0" labelOnly="1" offset="A256" fieldPosition="0">
        <references count="1">
          <reference field="0" count="1" defaultSubtotal="1">
            <x v="113"/>
          </reference>
        </references>
      </pivotArea>
    </format>
    <format dxfId="9586">
      <pivotArea dataOnly="0" labelOnly="1" fieldPosition="0">
        <references count="1">
          <reference field="0" count="1">
            <x v="114"/>
          </reference>
        </references>
      </pivotArea>
    </format>
    <format dxfId="9585">
      <pivotArea dataOnly="0" labelOnly="1" offset="A256" fieldPosition="0">
        <references count="1">
          <reference field="0" count="1" defaultSubtotal="1">
            <x v="114"/>
          </reference>
        </references>
      </pivotArea>
    </format>
    <format dxfId="9584">
      <pivotArea dataOnly="0" labelOnly="1" fieldPosition="0">
        <references count="1">
          <reference field="0" count="1">
            <x v="115"/>
          </reference>
        </references>
      </pivotArea>
    </format>
    <format dxfId="9583">
      <pivotArea dataOnly="0" labelOnly="1" offset="A256" fieldPosition="0">
        <references count="1">
          <reference field="0" count="1" defaultSubtotal="1">
            <x v="115"/>
          </reference>
        </references>
      </pivotArea>
    </format>
    <format dxfId="9582">
      <pivotArea dataOnly="0" labelOnly="1" fieldPosition="0">
        <references count="1">
          <reference field="0" count="1">
            <x v="116"/>
          </reference>
        </references>
      </pivotArea>
    </format>
    <format dxfId="9581">
      <pivotArea dataOnly="0" labelOnly="1" offset="A256" fieldPosition="0">
        <references count="1">
          <reference field="0" count="1" defaultSubtotal="1">
            <x v="116"/>
          </reference>
        </references>
      </pivotArea>
    </format>
    <format dxfId="9580">
      <pivotArea dataOnly="0" labelOnly="1" fieldPosition="0">
        <references count="1">
          <reference field="0" count="1">
            <x v="117"/>
          </reference>
        </references>
      </pivotArea>
    </format>
    <format dxfId="9579">
      <pivotArea dataOnly="0" labelOnly="1" offset="A256" fieldPosition="0">
        <references count="1">
          <reference field="0" count="1" defaultSubtotal="1">
            <x v="117"/>
          </reference>
        </references>
      </pivotArea>
    </format>
    <format dxfId="9578">
      <pivotArea dataOnly="0" labelOnly="1" fieldPosition="0">
        <references count="1">
          <reference field="0" count="1">
            <x v="118"/>
          </reference>
        </references>
      </pivotArea>
    </format>
    <format dxfId="9577">
      <pivotArea dataOnly="0" labelOnly="1" offset="A256" fieldPosition="0">
        <references count="1">
          <reference field="0" count="1" defaultSubtotal="1">
            <x v="118"/>
          </reference>
        </references>
      </pivotArea>
    </format>
    <format dxfId="9576">
      <pivotArea dataOnly="0" labelOnly="1" fieldPosition="0">
        <references count="1">
          <reference field="0" count="1">
            <x v="119"/>
          </reference>
        </references>
      </pivotArea>
    </format>
    <format dxfId="9575">
      <pivotArea dataOnly="0" labelOnly="1" offset="A256" fieldPosition="0">
        <references count="1">
          <reference field="0" count="1" defaultSubtotal="1">
            <x v="119"/>
          </reference>
        </references>
      </pivotArea>
    </format>
    <format dxfId="9574">
      <pivotArea dataOnly="0" labelOnly="1" fieldPosition="0">
        <references count="1">
          <reference field="0" count="1">
            <x v="120"/>
          </reference>
        </references>
      </pivotArea>
    </format>
    <format dxfId="9573">
      <pivotArea dataOnly="0" labelOnly="1" offset="A256" fieldPosition="0">
        <references count="1">
          <reference field="0" count="1" defaultSubtotal="1">
            <x v="120"/>
          </reference>
        </references>
      </pivotArea>
    </format>
    <format dxfId="9572">
      <pivotArea dataOnly="0" labelOnly="1" fieldPosition="0">
        <references count="1">
          <reference field="0" count="1">
            <x v="121"/>
          </reference>
        </references>
      </pivotArea>
    </format>
    <format dxfId="9571">
      <pivotArea dataOnly="0" labelOnly="1" offset="A256" fieldPosition="0">
        <references count="1">
          <reference field="0" count="1" defaultSubtotal="1">
            <x v="121"/>
          </reference>
        </references>
      </pivotArea>
    </format>
    <format dxfId="9570">
      <pivotArea dataOnly="0" labelOnly="1" fieldPosition="0">
        <references count="1">
          <reference field="0" count="1">
            <x v="122"/>
          </reference>
        </references>
      </pivotArea>
    </format>
    <format dxfId="9569">
      <pivotArea dataOnly="0" labelOnly="1" offset="A256" fieldPosition="0">
        <references count="1">
          <reference field="0" count="1" defaultSubtotal="1">
            <x v="122"/>
          </reference>
        </references>
      </pivotArea>
    </format>
    <format dxfId="9568">
      <pivotArea dataOnly="0" labelOnly="1" fieldPosition="0">
        <references count="1">
          <reference field="0" count="1">
            <x v="123"/>
          </reference>
        </references>
      </pivotArea>
    </format>
    <format dxfId="9567">
      <pivotArea dataOnly="0" labelOnly="1" offset="A256" fieldPosition="0">
        <references count="1">
          <reference field="0" count="1" defaultSubtotal="1">
            <x v="123"/>
          </reference>
        </references>
      </pivotArea>
    </format>
    <format dxfId="9566">
      <pivotArea dataOnly="0" labelOnly="1" fieldPosition="0">
        <references count="1">
          <reference field="0" count="1">
            <x v="124"/>
          </reference>
        </references>
      </pivotArea>
    </format>
    <format dxfId="9565">
      <pivotArea dataOnly="0" labelOnly="1" offset="A256" fieldPosition="0">
        <references count="1">
          <reference field="0" count="1" defaultSubtotal="1">
            <x v="124"/>
          </reference>
        </references>
      </pivotArea>
    </format>
    <format dxfId="9564">
      <pivotArea dataOnly="0" labelOnly="1" fieldPosition="0">
        <references count="1">
          <reference field="0" count="1">
            <x v="125"/>
          </reference>
        </references>
      </pivotArea>
    </format>
    <format dxfId="9563">
      <pivotArea dataOnly="0" labelOnly="1" offset="A256" fieldPosition="0">
        <references count="1">
          <reference field="0" count="1" defaultSubtotal="1">
            <x v="125"/>
          </reference>
        </references>
      </pivotArea>
    </format>
    <format dxfId="9562">
      <pivotArea dataOnly="0" labelOnly="1" fieldPosition="0">
        <references count="1">
          <reference field="0" count="1">
            <x v="126"/>
          </reference>
        </references>
      </pivotArea>
    </format>
    <format dxfId="9561">
      <pivotArea dataOnly="0" labelOnly="1" offset="A256" fieldPosition="0">
        <references count="1">
          <reference field="0" count="1" defaultSubtotal="1">
            <x v="126"/>
          </reference>
        </references>
      </pivotArea>
    </format>
    <format dxfId="9560">
      <pivotArea dataOnly="0" labelOnly="1" fieldPosition="0">
        <references count="1">
          <reference field="0" count="1">
            <x v="127"/>
          </reference>
        </references>
      </pivotArea>
    </format>
    <format dxfId="9559">
      <pivotArea dataOnly="0" labelOnly="1" offset="A256" fieldPosition="0">
        <references count="1">
          <reference field="0" count="1" defaultSubtotal="1">
            <x v="127"/>
          </reference>
        </references>
      </pivotArea>
    </format>
    <format dxfId="9558">
      <pivotArea dataOnly="0" labelOnly="1" fieldPosition="0">
        <references count="1">
          <reference field="0" count="1">
            <x v="128"/>
          </reference>
        </references>
      </pivotArea>
    </format>
    <format dxfId="9557">
      <pivotArea dataOnly="0" labelOnly="1" offset="A256" fieldPosition="0">
        <references count="1">
          <reference field="0" count="1" defaultSubtotal="1">
            <x v="128"/>
          </reference>
        </references>
      </pivotArea>
    </format>
    <format dxfId="9556">
      <pivotArea dataOnly="0" labelOnly="1" fieldPosition="0">
        <references count="1">
          <reference field="0" count="1">
            <x v="129"/>
          </reference>
        </references>
      </pivotArea>
    </format>
    <format dxfId="9555">
      <pivotArea dataOnly="0" labelOnly="1" offset="A256" fieldPosition="0">
        <references count="1">
          <reference field="0" count="1" defaultSubtotal="1">
            <x v="129"/>
          </reference>
        </references>
      </pivotArea>
    </format>
    <format dxfId="9554">
      <pivotArea dataOnly="0" labelOnly="1" fieldPosition="0">
        <references count="1">
          <reference field="0" count="1">
            <x v="130"/>
          </reference>
        </references>
      </pivotArea>
    </format>
    <format dxfId="9553">
      <pivotArea dataOnly="0" labelOnly="1" offset="A256" fieldPosition="0">
        <references count="1">
          <reference field="0" count="1" defaultSubtotal="1">
            <x v="130"/>
          </reference>
        </references>
      </pivotArea>
    </format>
    <format dxfId="9552">
      <pivotArea dataOnly="0" labelOnly="1" fieldPosition="0">
        <references count="1">
          <reference field="0" count="1">
            <x v="131"/>
          </reference>
        </references>
      </pivotArea>
    </format>
    <format dxfId="9551">
      <pivotArea dataOnly="0" labelOnly="1" offset="A256" fieldPosition="0">
        <references count="1">
          <reference field="0" count="1" defaultSubtotal="1">
            <x v="131"/>
          </reference>
        </references>
      </pivotArea>
    </format>
    <format dxfId="9550">
      <pivotArea dataOnly="0" labelOnly="1" fieldPosition="0">
        <references count="1">
          <reference field="0" count="1">
            <x v="132"/>
          </reference>
        </references>
      </pivotArea>
    </format>
    <format dxfId="9549">
      <pivotArea dataOnly="0" labelOnly="1" offset="A256" fieldPosition="0">
        <references count="1">
          <reference field="0" count="1" defaultSubtotal="1">
            <x v="132"/>
          </reference>
        </references>
      </pivotArea>
    </format>
    <format dxfId="9548">
      <pivotArea dataOnly="0" labelOnly="1" fieldPosition="0">
        <references count="1">
          <reference field="0" count="1">
            <x v="133"/>
          </reference>
        </references>
      </pivotArea>
    </format>
    <format dxfId="9547">
      <pivotArea dataOnly="0" labelOnly="1" offset="A256" fieldPosition="0">
        <references count="1">
          <reference field="0" count="1" defaultSubtotal="1">
            <x v="133"/>
          </reference>
        </references>
      </pivotArea>
    </format>
    <format dxfId="9546">
      <pivotArea dataOnly="0" labelOnly="1" fieldPosition="0">
        <references count="1">
          <reference field="0" count="1">
            <x v="134"/>
          </reference>
        </references>
      </pivotArea>
    </format>
    <format dxfId="9545">
      <pivotArea dataOnly="0" labelOnly="1" offset="A256" fieldPosition="0">
        <references count="1">
          <reference field="0" count="1" defaultSubtotal="1">
            <x v="134"/>
          </reference>
        </references>
      </pivotArea>
    </format>
    <format dxfId="9544">
      <pivotArea dataOnly="0" labelOnly="1" fieldPosition="0">
        <references count="1">
          <reference field="0" count="1">
            <x v="135"/>
          </reference>
        </references>
      </pivotArea>
    </format>
    <format dxfId="9543">
      <pivotArea dataOnly="0" labelOnly="1" offset="A256" fieldPosition="0">
        <references count="1">
          <reference field="0" count="1" defaultSubtotal="1">
            <x v="135"/>
          </reference>
        </references>
      </pivotArea>
    </format>
    <format dxfId="9542">
      <pivotArea dataOnly="0" labelOnly="1" fieldPosition="0">
        <references count="1">
          <reference field="0" count="1">
            <x v="136"/>
          </reference>
        </references>
      </pivotArea>
    </format>
    <format dxfId="9541">
      <pivotArea dataOnly="0" labelOnly="1" offset="A256" fieldPosition="0">
        <references count="1">
          <reference field="0" count="1" defaultSubtotal="1">
            <x v="136"/>
          </reference>
        </references>
      </pivotArea>
    </format>
    <format dxfId="9540">
      <pivotArea dataOnly="0" labelOnly="1" fieldPosition="0">
        <references count="1">
          <reference field="0" count="1">
            <x v="137"/>
          </reference>
        </references>
      </pivotArea>
    </format>
    <format dxfId="9539">
      <pivotArea dataOnly="0" labelOnly="1" offset="A256" fieldPosition="0">
        <references count="1">
          <reference field="0" count="1" defaultSubtotal="1">
            <x v="137"/>
          </reference>
        </references>
      </pivotArea>
    </format>
    <format dxfId="9538">
      <pivotArea dataOnly="0" labelOnly="1" fieldPosition="0">
        <references count="1">
          <reference field="0" count="1">
            <x v="138"/>
          </reference>
        </references>
      </pivotArea>
    </format>
    <format dxfId="9537">
      <pivotArea dataOnly="0" labelOnly="1" offset="A256" fieldPosition="0">
        <references count="1">
          <reference field="0" count="1" defaultSubtotal="1">
            <x v="138"/>
          </reference>
        </references>
      </pivotArea>
    </format>
    <format dxfId="9536">
      <pivotArea dataOnly="0" labelOnly="1" fieldPosition="0">
        <references count="1">
          <reference field="0" count="1">
            <x v="139"/>
          </reference>
        </references>
      </pivotArea>
    </format>
    <format dxfId="9535">
      <pivotArea dataOnly="0" labelOnly="1" offset="A256" fieldPosition="0">
        <references count="1">
          <reference field="0" count="1" defaultSubtotal="1">
            <x v="139"/>
          </reference>
        </references>
      </pivotArea>
    </format>
    <format dxfId="9534">
      <pivotArea dataOnly="0" labelOnly="1" fieldPosition="0">
        <references count="1">
          <reference field="0" count="1">
            <x v="140"/>
          </reference>
        </references>
      </pivotArea>
    </format>
    <format dxfId="9533">
      <pivotArea dataOnly="0" labelOnly="1" offset="A256" fieldPosition="0">
        <references count="1">
          <reference field="0" count="1" defaultSubtotal="1">
            <x v="140"/>
          </reference>
        </references>
      </pivotArea>
    </format>
    <format dxfId="9532">
      <pivotArea dataOnly="0" labelOnly="1" fieldPosition="0">
        <references count="1">
          <reference field="0" count="1">
            <x v="141"/>
          </reference>
        </references>
      </pivotArea>
    </format>
    <format dxfId="9531">
      <pivotArea dataOnly="0" labelOnly="1" offset="A256" fieldPosition="0">
        <references count="1">
          <reference field="0" count="1" defaultSubtotal="1">
            <x v="141"/>
          </reference>
        </references>
      </pivotArea>
    </format>
    <format dxfId="9530">
      <pivotArea dataOnly="0" labelOnly="1" fieldPosition="0">
        <references count="1">
          <reference field="0" count="1">
            <x v="142"/>
          </reference>
        </references>
      </pivotArea>
    </format>
    <format dxfId="9529">
      <pivotArea dataOnly="0" labelOnly="1" offset="A256" fieldPosition="0">
        <references count="1">
          <reference field="0" count="1" defaultSubtotal="1">
            <x v="142"/>
          </reference>
        </references>
      </pivotArea>
    </format>
    <format dxfId="9528">
      <pivotArea dataOnly="0" labelOnly="1" grandRow="1" outline="0" offset="A256" fieldPosition="0"/>
    </format>
    <format dxfId="9527">
      <pivotArea field="1" type="button" dataOnly="0" labelOnly="1" outline="0" axis="axisRow" fieldPosition="1"/>
    </format>
    <format dxfId="9526">
      <pivotArea dataOnly="0" labelOnly="1" offset="IV256" fieldPosition="0">
        <references count="1">
          <reference field="0" count="1" defaultSubtotal="1">
            <x v="0"/>
          </reference>
        </references>
      </pivotArea>
    </format>
    <format dxfId="9525">
      <pivotArea dataOnly="0" labelOnly="1" offset="IV256" fieldPosition="0">
        <references count="1">
          <reference field="0" count="1" defaultSubtotal="1">
            <x v="1"/>
          </reference>
        </references>
      </pivotArea>
    </format>
    <format dxfId="9524">
      <pivotArea dataOnly="0" labelOnly="1" offset="IV256" fieldPosition="0">
        <references count="1">
          <reference field="0" count="1" defaultSubtotal="1">
            <x v="2"/>
          </reference>
        </references>
      </pivotArea>
    </format>
    <format dxfId="9523">
      <pivotArea dataOnly="0" labelOnly="1" offset="IV256" fieldPosition="0">
        <references count="1">
          <reference field="0" count="1" defaultSubtotal="1">
            <x v="3"/>
          </reference>
        </references>
      </pivotArea>
    </format>
    <format dxfId="9522">
      <pivotArea dataOnly="0" labelOnly="1" offset="IV256" fieldPosition="0">
        <references count="1">
          <reference field="0" count="1" defaultSubtotal="1">
            <x v="4"/>
          </reference>
        </references>
      </pivotArea>
    </format>
    <format dxfId="9521">
      <pivotArea dataOnly="0" labelOnly="1" offset="IV256" fieldPosition="0">
        <references count="1">
          <reference field="0" count="1" defaultSubtotal="1">
            <x v="5"/>
          </reference>
        </references>
      </pivotArea>
    </format>
    <format dxfId="9520">
      <pivotArea dataOnly="0" labelOnly="1" offset="IV256" fieldPosition="0">
        <references count="1">
          <reference field="0" count="1" defaultSubtotal="1">
            <x v="6"/>
          </reference>
        </references>
      </pivotArea>
    </format>
    <format dxfId="9519">
      <pivotArea dataOnly="0" labelOnly="1" offset="IV256" fieldPosition="0">
        <references count="1">
          <reference field="0" count="1" defaultSubtotal="1">
            <x v="7"/>
          </reference>
        </references>
      </pivotArea>
    </format>
    <format dxfId="9518">
      <pivotArea dataOnly="0" labelOnly="1" offset="IV256" fieldPosition="0">
        <references count="1">
          <reference field="0" count="1" defaultSubtotal="1">
            <x v="8"/>
          </reference>
        </references>
      </pivotArea>
    </format>
    <format dxfId="9517">
      <pivotArea dataOnly="0" labelOnly="1" offset="IV256" fieldPosition="0">
        <references count="1">
          <reference field="0" count="1" defaultSubtotal="1">
            <x v="9"/>
          </reference>
        </references>
      </pivotArea>
    </format>
    <format dxfId="9516">
      <pivotArea dataOnly="0" labelOnly="1" offset="IV256" fieldPosition="0">
        <references count="1">
          <reference field="0" count="1" defaultSubtotal="1">
            <x v="10"/>
          </reference>
        </references>
      </pivotArea>
    </format>
    <format dxfId="9515">
      <pivotArea dataOnly="0" labelOnly="1" offset="IV256" fieldPosition="0">
        <references count="1">
          <reference field="0" count="1" defaultSubtotal="1">
            <x v="11"/>
          </reference>
        </references>
      </pivotArea>
    </format>
    <format dxfId="9514">
      <pivotArea dataOnly="0" labelOnly="1" offset="IV256" fieldPosition="0">
        <references count="1">
          <reference field="0" count="1" defaultSubtotal="1">
            <x v="12"/>
          </reference>
        </references>
      </pivotArea>
    </format>
    <format dxfId="9513">
      <pivotArea dataOnly="0" labelOnly="1" offset="IV256" fieldPosition="0">
        <references count="1">
          <reference field="0" count="1" defaultSubtotal="1">
            <x v="13"/>
          </reference>
        </references>
      </pivotArea>
    </format>
    <format dxfId="9512">
      <pivotArea dataOnly="0" labelOnly="1" offset="IV256" fieldPosition="0">
        <references count="1">
          <reference field="0" count="1" defaultSubtotal="1">
            <x v="14"/>
          </reference>
        </references>
      </pivotArea>
    </format>
    <format dxfId="9511">
      <pivotArea dataOnly="0" labelOnly="1" offset="IV256" fieldPosition="0">
        <references count="1">
          <reference field="0" count="1" defaultSubtotal="1">
            <x v="15"/>
          </reference>
        </references>
      </pivotArea>
    </format>
    <format dxfId="9510">
      <pivotArea dataOnly="0" labelOnly="1" offset="IV256" fieldPosition="0">
        <references count="1">
          <reference field="0" count="1" defaultSubtotal="1">
            <x v="16"/>
          </reference>
        </references>
      </pivotArea>
    </format>
    <format dxfId="9509">
      <pivotArea dataOnly="0" labelOnly="1" offset="IV256" fieldPosition="0">
        <references count="1">
          <reference field="0" count="1" defaultSubtotal="1">
            <x v="17"/>
          </reference>
        </references>
      </pivotArea>
    </format>
    <format dxfId="9508">
      <pivotArea dataOnly="0" labelOnly="1" offset="IV256" fieldPosition="0">
        <references count="1">
          <reference field="0" count="1" defaultSubtotal="1">
            <x v="18"/>
          </reference>
        </references>
      </pivotArea>
    </format>
    <format dxfId="9507">
      <pivotArea dataOnly="0" labelOnly="1" offset="IV256" fieldPosition="0">
        <references count="1">
          <reference field="0" count="1" defaultSubtotal="1">
            <x v="19"/>
          </reference>
        </references>
      </pivotArea>
    </format>
    <format dxfId="9506">
      <pivotArea dataOnly="0" labelOnly="1" offset="IV256" fieldPosition="0">
        <references count="1">
          <reference field="0" count="1" defaultSubtotal="1">
            <x v="20"/>
          </reference>
        </references>
      </pivotArea>
    </format>
    <format dxfId="9505">
      <pivotArea dataOnly="0" labelOnly="1" offset="IV256" fieldPosition="0">
        <references count="1">
          <reference field="0" count="1" defaultSubtotal="1">
            <x v="21"/>
          </reference>
        </references>
      </pivotArea>
    </format>
    <format dxfId="9504">
      <pivotArea dataOnly="0" labelOnly="1" offset="IV256" fieldPosition="0">
        <references count="1">
          <reference field="0" count="1" defaultSubtotal="1">
            <x v="22"/>
          </reference>
        </references>
      </pivotArea>
    </format>
    <format dxfId="9503">
      <pivotArea dataOnly="0" labelOnly="1" offset="IV256" fieldPosition="0">
        <references count="1">
          <reference field="0" count="1" defaultSubtotal="1">
            <x v="23"/>
          </reference>
        </references>
      </pivotArea>
    </format>
    <format dxfId="9502">
      <pivotArea dataOnly="0" labelOnly="1" offset="IV256" fieldPosition="0">
        <references count="1">
          <reference field="0" count="1" defaultSubtotal="1">
            <x v="24"/>
          </reference>
        </references>
      </pivotArea>
    </format>
    <format dxfId="9501">
      <pivotArea dataOnly="0" labelOnly="1" offset="IV256" fieldPosition="0">
        <references count="1">
          <reference field="0" count="1" defaultSubtotal="1">
            <x v="25"/>
          </reference>
        </references>
      </pivotArea>
    </format>
    <format dxfId="9500">
      <pivotArea dataOnly="0" labelOnly="1" offset="IV256" fieldPosition="0">
        <references count="1">
          <reference field="0" count="1" defaultSubtotal="1">
            <x v="26"/>
          </reference>
        </references>
      </pivotArea>
    </format>
    <format dxfId="9499">
      <pivotArea dataOnly="0" labelOnly="1" offset="IV256" fieldPosition="0">
        <references count="1">
          <reference field="0" count="1" defaultSubtotal="1">
            <x v="27"/>
          </reference>
        </references>
      </pivotArea>
    </format>
    <format dxfId="9498">
      <pivotArea dataOnly="0" labelOnly="1" offset="IV256" fieldPosition="0">
        <references count="1">
          <reference field="0" count="1" defaultSubtotal="1">
            <x v="28"/>
          </reference>
        </references>
      </pivotArea>
    </format>
    <format dxfId="9497">
      <pivotArea dataOnly="0" labelOnly="1" offset="IV256" fieldPosition="0">
        <references count="1">
          <reference field="0" count="1" defaultSubtotal="1">
            <x v="29"/>
          </reference>
        </references>
      </pivotArea>
    </format>
    <format dxfId="9496">
      <pivotArea dataOnly="0" labelOnly="1" offset="IV256" fieldPosition="0">
        <references count="1">
          <reference field="0" count="1" defaultSubtotal="1">
            <x v="30"/>
          </reference>
        </references>
      </pivotArea>
    </format>
    <format dxfId="9495">
      <pivotArea dataOnly="0" labelOnly="1" offset="IV256" fieldPosition="0">
        <references count="1">
          <reference field="0" count="1" defaultSubtotal="1">
            <x v="31"/>
          </reference>
        </references>
      </pivotArea>
    </format>
    <format dxfId="9494">
      <pivotArea dataOnly="0" labelOnly="1" offset="IV256" fieldPosition="0">
        <references count="1">
          <reference field="0" count="1" defaultSubtotal="1">
            <x v="32"/>
          </reference>
        </references>
      </pivotArea>
    </format>
    <format dxfId="9493">
      <pivotArea dataOnly="0" labelOnly="1" offset="IV256" fieldPosition="0">
        <references count="1">
          <reference field="0" count="1" defaultSubtotal="1">
            <x v="33"/>
          </reference>
        </references>
      </pivotArea>
    </format>
    <format dxfId="9492">
      <pivotArea dataOnly="0" labelOnly="1" offset="IV256" fieldPosition="0">
        <references count="1">
          <reference field="0" count="1" defaultSubtotal="1">
            <x v="34"/>
          </reference>
        </references>
      </pivotArea>
    </format>
    <format dxfId="9491">
      <pivotArea dataOnly="0" labelOnly="1" offset="IV256" fieldPosition="0">
        <references count="1">
          <reference field="0" count="1" defaultSubtotal="1">
            <x v="35"/>
          </reference>
        </references>
      </pivotArea>
    </format>
    <format dxfId="9490">
      <pivotArea dataOnly="0" labelOnly="1" offset="IV256" fieldPosition="0">
        <references count="1">
          <reference field="0" count="1" defaultSubtotal="1">
            <x v="36"/>
          </reference>
        </references>
      </pivotArea>
    </format>
    <format dxfId="9489">
      <pivotArea dataOnly="0" labelOnly="1" offset="IV256" fieldPosition="0">
        <references count="1">
          <reference field="0" count="1" defaultSubtotal="1">
            <x v="37"/>
          </reference>
        </references>
      </pivotArea>
    </format>
    <format dxfId="9488">
      <pivotArea dataOnly="0" labelOnly="1" offset="IV256" fieldPosition="0">
        <references count="1">
          <reference field="0" count="1" defaultSubtotal="1">
            <x v="38"/>
          </reference>
        </references>
      </pivotArea>
    </format>
    <format dxfId="9487">
      <pivotArea dataOnly="0" labelOnly="1" offset="IV256" fieldPosition="0">
        <references count="1">
          <reference field="0" count="1" defaultSubtotal="1">
            <x v="39"/>
          </reference>
        </references>
      </pivotArea>
    </format>
    <format dxfId="9486">
      <pivotArea dataOnly="0" labelOnly="1" offset="IV256" fieldPosition="0">
        <references count="1">
          <reference field="0" count="1" defaultSubtotal="1">
            <x v="40"/>
          </reference>
        </references>
      </pivotArea>
    </format>
    <format dxfId="9485">
      <pivotArea dataOnly="0" labelOnly="1" offset="IV256" fieldPosition="0">
        <references count="1">
          <reference field="0" count="1" defaultSubtotal="1">
            <x v="41"/>
          </reference>
        </references>
      </pivotArea>
    </format>
    <format dxfId="9484">
      <pivotArea dataOnly="0" labelOnly="1" offset="IV256" fieldPosition="0">
        <references count="1">
          <reference field="0" count="1" defaultSubtotal="1">
            <x v="42"/>
          </reference>
        </references>
      </pivotArea>
    </format>
    <format dxfId="9483">
      <pivotArea dataOnly="0" labelOnly="1" offset="IV256" fieldPosition="0">
        <references count="1">
          <reference field="0" count="1" defaultSubtotal="1">
            <x v="43"/>
          </reference>
        </references>
      </pivotArea>
    </format>
    <format dxfId="9482">
      <pivotArea dataOnly="0" labelOnly="1" offset="IV256" fieldPosition="0">
        <references count="1">
          <reference field="0" count="1" defaultSubtotal="1">
            <x v="44"/>
          </reference>
        </references>
      </pivotArea>
    </format>
    <format dxfId="9481">
      <pivotArea dataOnly="0" labelOnly="1" offset="IV256" fieldPosition="0">
        <references count="1">
          <reference field="0" count="1" defaultSubtotal="1">
            <x v="45"/>
          </reference>
        </references>
      </pivotArea>
    </format>
    <format dxfId="9480">
      <pivotArea dataOnly="0" labelOnly="1" offset="IV256" fieldPosition="0">
        <references count="1">
          <reference field="0" count="1" defaultSubtotal="1">
            <x v="46"/>
          </reference>
        </references>
      </pivotArea>
    </format>
    <format dxfId="9479">
      <pivotArea dataOnly="0" labelOnly="1" offset="IV256" fieldPosition="0">
        <references count="1">
          <reference field="0" count="1" defaultSubtotal="1">
            <x v="47"/>
          </reference>
        </references>
      </pivotArea>
    </format>
    <format dxfId="9478">
      <pivotArea dataOnly="0" labelOnly="1" offset="IV256" fieldPosition="0">
        <references count="1">
          <reference field="0" count="1" defaultSubtotal="1">
            <x v="48"/>
          </reference>
        </references>
      </pivotArea>
    </format>
    <format dxfId="9477">
      <pivotArea dataOnly="0" labelOnly="1" offset="IV256" fieldPosition="0">
        <references count="1">
          <reference field="0" count="1" defaultSubtotal="1">
            <x v="49"/>
          </reference>
        </references>
      </pivotArea>
    </format>
    <format dxfId="9476">
      <pivotArea dataOnly="0" labelOnly="1" offset="IV256" fieldPosition="0">
        <references count="1">
          <reference field="0" count="1" defaultSubtotal="1">
            <x v="50"/>
          </reference>
        </references>
      </pivotArea>
    </format>
    <format dxfId="9475">
      <pivotArea dataOnly="0" labelOnly="1" offset="IV256" fieldPosition="0">
        <references count="1">
          <reference field="0" count="1" defaultSubtotal="1">
            <x v="51"/>
          </reference>
        </references>
      </pivotArea>
    </format>
    <format dxfId="9474">
      <pivotArea dataOnly="0" labelOnly="1" offset="IV256" fieldPosition="0">
        <references count="1">
          <reference field="0" count="1" defaultSubtotal="1">
            <x v="52"/>
          </reference>
        </references>
      </pivotArea>
    </format>
    <format dxfId="9473">
      <pivotArea dataOnly="0" labelOnly="1" offset="IV256" fieldPosition="0">
        <references count="1">
          <reference field="0" count="1" defaultSubtotal="1">
            <x v="53"/>
          </reference>
        </references>
      </pivotArea>
    </format>
    <format dxfId="9472">
      <pivotArea dataOnly="0" labelOnly="1" offset="IV256" fieldPosition="0">
        <references count="1">
          <reference field="0" count="1" defaultSubtotal="1">
            <x v="54"/>
          </reference>
        </references>
      </pivotArea>
    </format>
    <format dxfId="9471">
      <pivotArea dataOnly="0" labelOnly="1" offset="IV256" fieldPosition="0">
        <references count="1">
          <reference field="0" count="1" defaultSubtotal="1">
            <x v="55"/>
          </reference>
        </references>
      </pivotArea>
    </format>
    <format dxfId="9470">
      <pivotArea dataOnly="0" labelOnly="1" offset="IV256" fieldPosition="0">
        <references count="1">
          <reference field="0" count="1" defaultSubtotal="1">
            <x v="56"/>
          </reference>
        </references>
      </pivotArea>
    </format>
    <format dxfId="9469">
      <pivotArea dataOnly="0" labelOnly="1" offset="IV256" fieldPosition="0">
        <references count="1">
          <reference field="0" count="1" defaultSubtotal="1">
            <x v="57"/>
          </reference>
        </references>
      </pivotArea>
    </format>
    <format dxfId="9468">
      <pivotArea dataOnly="0" labelOnly="1" offset="IV256" fieldPosition="0">
        <references count="1">
          <reference field="0" count="1" defaultSubtotal="1">
            <x v="58"/>
          </reference>
        </references>
      </pivotArea>
    </format>
    <format dxfId="9467">
      <pivotArea dataOnly="0" labelOnly="1" offset="IV256" fieldPosition="0">
        <references count="1">
          <reference field="0" count="1" defaultSubtotal="1">
            <x v="59"/>
          </reference>
        </references>
      </pivotArea>
    </format>
    <format dxfId="9466">
      <pivotArea dataOnly="0" labelOnly="1" offset="IV256" fieldPosition="0">
        <references count="1">
          <reference field="0" count="1" defaultSubtotal="1">
            <x v="60"/>
          </reference>
        </references>
      </pivotArea>
    </format>
    <format dxfId="9465">
      <pivotArea dataOnly="0" labelOnly="1" offset="IV256" fieldPosition="0">
        <references count="1">
          <reference field="0" count="1" defaultSubtotal="1">
            <x v="61"/>
          </reference>
        </references>
      </pivotArea>
    </format>
    <format dxfId="9464">
      <pivotArea dataOnly="0" labelOnly="1" offset="IV256" fieldPosition="0">
        <references count="1">
          <reference field="0" count="1" defaultSubtotal="1">
            <x v="62"/>
          </reference>
        </references>
      </pivotArea>
    </format>
    <format dxfId="9463">
      <pivotArea dataOnly="0" labelOnly="1" offset="IV256" fieldPosition="0">
        <references count="1">
          <reference field="0" count="1" defaultSubtotal="1">
            <x v="63"/>
          </reference>
        </references>
      </pivotArea>
    </format>
    <format dxfId="9462">
      <pivotArea dataOnly="0" labelOnly="1" offset="IV256" fieldPosition="0">
        <references count="1">
          <reference field="0" count="1" defaultSubtotal="1">
            <x v="64"/>
          </reference>
        </references>
      </pivotArea>
    </format>
    <format dxfId="9461">
      <pivotArea dataOnly="0" labelOnly="1" offset="IV256" fieldPosition="0">
        <references count="1">
          <reference field="0" count="1" defaultSubtotal="1">
            <x v="65"/>
          </reference>
        </references>
      </pivotArea>
    </format>
    <format dxfId="9460">
      <pivotArea dataOnly="0" labelOnly="1" offset="IV256" fieldPosition="0">
        <references count="1">
          <reference field="0" count="1" defaultSubtotal="1">
            <x v="66"/>
          </reference>
        </references>
      </pivotArea>
    </format>
    <format dxfId="9459">
      <pivotArea dataOnly="0" labelOnly="1" offset="IV256" fieldPosition="0">
        <references count="1">
          <reference field="0" count="1" defaultSubtotal="1">
            <x v="67"/>
          </reference>
        </references>
      </pivotArea>
    </format>
    <format dxfId="9458">
      <pivotArea dataOnly="0" labelOnly="1" offset="IV256" fieldPosition="0">
        <references count="1">
          <reference field="0" count="1" defaultSubtotal="1">
            <x v="68"/>
          </reference>
        </references>
      </pivotArea>
    </format>
    <format dxfId="9457">
      <pivotArea dataOnly="0" labelOnly="1" offset="IV256" fieldPosition="0">
        <references count="1">
          <reference field="0" count="1" defaultSubtotal="1">
            <x v="69"/>
          </reference>
        </references>
      </pivotArea>
    </format>
    <format dxfId="9456">
      <pivotArea dataOnly="0" labelOnly="1" offset="IV256" fieldPosition="0">
        <references count="1">
          <reference field="0" count="1" defaultSubtotal="1">
            <x v="70"/>
          </reference>
        </references>
      </pivotArea>
    </format>
    <format dxfId="9455">
      <pivotArea dataOnly="0" labelOnly="1" offset="IV256" fieldPosition="0">
        <references count="1">
          <reference field="0" count="1" defaultSubtotal="1">
            <x v="71"/>
          </reference>
        </references>
      </pivotArea>
    </format>
    <format dxfId="9454">
      <pivotArea dataOnly="0" labelOnly="1" offset="IV256" fieldPosition="0">
        <references count="1">
          <reference field="0" count="1" defaultSubtotal="1">
            <x v="72"/>
          </reference>
        </references>
      </pivotArea>
    </format>
    <format dxfId="9453">
      <pivotArea dataOnly="0" labelOnly="1" offset="IV256" fieldPosition="0">
        <references count="1">
          <reference field="0" count="1" defaultSubtotal="1">
            <x v="73"/>
          </reference>
        </references>
      </pivotArea>
    </format>
    <format dxfId="9452">
      <pivotArea dataOnly="0" labelOnly="1" offset="IV256" fieldPosition="0">
        <references count="1">
          <reference field="0" count="1" defaultSubtotal="1">
            <x v="74"/>
          </reference>
        </references>
      </pivotArea>
    </format>
    <format dxfId="9451">
      <pivotArea dataOnly="0" labelOnly="1" offset="IV256" fieldPosition="0">
        <references count="1">
          <reference field="0" count="1" defaultSubtotal="1">
            <x v="75"/>
          </reference>
        </references>
      </pivotArea>
    </format>
    <format dxfId="9450">
      <pivotArea dataOnly="0" labelOnly="1" offset="IV256" fieldPosition="0">
        <references count="1">
          <reference field="0" count="1" defaultSubtotal="1">
            <x v="76"/>
          </reference>
        </references>
      </pivotArea>
    </format>
    <format dxfId="9449">
      <pivotArea dataOnly="0" labelOnly="1" offset="IV256" fieldPosition="0">
        <references count="1">
          <reference field="0" count="1" defaultSubtotal="1">
            <x v="77"/>
          </reference>
        </references>
      </pivotArea>
    </format>
    <format dxfId="9448">
      <pivotArea dataOnly="0" labelOnly="1" offset="IV256" fieldPosition="0">
        <references count="1">
          <reference field="0" count="1" defaultSubtotal="1">
            <x v="78"/>
          </reference>
        </references>
      </pivotArea>
    </format>
    <format dxfId="9447">
      <pivotArea dataOnly="0" labelOnly="1" offset="IV256" fieldPosition="0">
        <references count="1">
          <reference field="0" count="1" defaultSubtotal="1">
            <x v="79"/>
          </reference>
        </references>
      </pivotArea>
    </format>
    <format dxfId="9446">
      <pivotArea dataOnly="0" labelOnly="1" offset="IV256" fieldPosition="0">
        <references count="1">
          <reference field="0" count="1" defaultSubtotal="1">
            <x v="80"/>
          </reference>
        </references>
      </pivotArea>
    </format>
    <format dxfId="9445">
      <pivotArea dataOnly="0" labelOnly="1" offset="IV256" fieldPosition="0">
        <references count="1">
          <reference field="0" count="1" defaultSubtotal="1">
            <x v="81"/>
          </reference>
        </references>
      </pivotArea>
    </format>
    <format dxfId="9444">
      <pivotArea dataOnly="0" labelOnly="1" offset="IV256" fieldPosition="0">
        <references count="1">
          <reference field="0" count="1" defaultSubtotal="1">
            <x v="82"/>
          </reference>
        </references>
      </pivotArea>
    </format>
    <format dxfId="9443">
      <pivotArea dataOnly="0" labelOnly="1" offset="IV256" fieldPosition="0">
        <references count="1">
          <reference field="0" count="1" defaultSubtotal="1">
            <x v="83"/>
          </reference>
        </references>
      </pivotArea>
    </format>
    <format dxfId="9442">
      <pivotArea dataOnly="0" labelOnly="1" offset="IV256" fieldPosition="0">
        <references count="1">
          <reference field="0" count="1" defaultSubtotal="1">
            <x v="84"/>
          </reference>
        </references>
      </pivotArea>
    </format>
    <format dxfId="9441">
      <pivotArea dataOnly="0" labelOnly="1" offset="IV256" fieldPosition="0">
        <references count="1">
          <reference field="0" count="1" defaultSubtotal="1">
            <x v="85"/>
          </reference>
        </references>
      </pivotArea>
    </format>
    <format dxfId="9440">
      <pivotArea dataOnly="0" labelOnly="1" offset="IV256" fieldPosition="0">
        <references count="1">
          <reference field="0" count="1" defaultSubtotal="1">
            <x v="86"/>
          </reference>
        </references>
      </pivotArea>
    </format>
    <format dxfId="9439">
      <pivotArea dataOnly="0" labelOnly="1" offset="IV256" fieldPosition="0">
        <references count="1">
          <reference field="0" count="1" defaultSubtotal="1">
            <x v="87"/>
          </reference>
        </references>
      </pivotArea>
    </format>
    <format dxfId="9438">
      <pivotArea dataOnly="0" labelOnly="1" offset="IV256" fieldPosition="0">
        <references count="1">
          <reference field="0" count="1" defaultSubtotal="1">
            <x v="88"/>
          </reference>
        </references>
      </pivotArea>
    </format>
    <format dxfId="9437">
      <pivotArea dataOnly="0" labelOnly="1" offset="IV256" fieldPosition="0">
        <references count="1">
          <reference field="0" count="1" defaultSubtotal="1">
            <x v="89"/>
          </reference>
        </references>
      </pivotArea>
    </format>
    <format dxfId="9436">
      <pivotArea dataOnly="0" labelOnly="1" offset="IV256" fieldPosition="0">
        <references count="1">
          <reference field="0" count="1" defaultSubtotal="1">
            <x v="90"/>
          </reference>
        </references>
      </pivotArea>
    </format>
    <format dxfId="9435">
      <pivotArea dataOnly="0" labelOnly="1" offset="IV256" fieldPosition="0">
        <references count="1">
          <reference field="0" count="1" defaultSubtotal="1">
            <x v="91"/>
          </reference>
        </references>
      </pivotArea>
    </format>
    <format dxfId="9434">
      <pivotArea dataOnly="0" labelOnly="1" offset="IV256" fieldPosition="0">
        <references count="1">
          <reference field="0" count="1" defaultSubtotal="1">
            <x v="92"/>
          </reference>
        </references>
      </pivotArea>
    </format>
    <format dxfId="9433">
      <pivotArea dataOnly="0" labelOnly="1" offset="IV256" fieldPosition="0">
        <references count="1">
          <reference field="0" count="1" defaultSubtotal="1">
            <x v="93"/>
          </reference>
        </references>
      </pivotArea>
    </format>
    <format dxfId="9432">
      <pivotArea dataOnly="0" labelOnly="1" offset="IV256" fieldPosition="0">
        <references count="1">
          <reference field="0" count="1" defaultSubtotal="1">
            <x v="94"/>
          </reference>
        </references>
      </pivotArea>
    </format>
    <format dxfId="9431">
      <pivotArea dataOnly="0" labelOnly="1" offset="IV256" fieldPosition="0">
        <references count="1">
          <reference field="0" count="1" defaultSubtotal="1">
            <x v="95"/>
          </reference>
        </references>
      </pivotArea>
    </format>
    <format dxfId="9430">
      <pivotArea dataOnly="0" labelOnly="1" offset="IV256" fieldPosition="0">
        <references count="1">
          <reference field="0" count="1" defaultSubtotal="1">
            <x v="96"/>
          </reference>
        </references>
      </pivotArea>
    </format>
    <format dxfId="9429">
      <pivotArea dataOnly="0" labelOnly="1" offset="IV256" fieldPosition="0">
        <references count="1">
          <reference field="0" count="1" defaultSubtotal="1">
            <x v="97"/>
          </reference>
        </references>
      </pivotArea>
    </format>
    <format dxfId="9428">
      <pivotArea dataOnly="0" labelOnly="1" offset="IV256" fieldPosition="0">
        <references count="1">
          <reference field="0" count="1" defaultSubtotal="1">
            <x v="98"/>
          </reference>
        </references>
      </pivotArea>
    </format>
    <format dxfId="9427">
      <pivotArea dataOnly="0" labelOnly="1" offset="IV256" fieldPosition="0">
        <references count="1">
          <reference field="0" count="1" defaultSubtotal="1">
            <x v="99"/>
          </reference>
        </references>
      </pivotArea>
    </format>
    <format dxfId="9426">
      <pivotArea dataOnly="0" labelOnly="1" offset="IV256" fieldPosition="0">
        <references count="1">
          <reference field="0" count="1" defaultSubtotal="1">
            <x v="100"/>
          </reference>
        </references>
      </pivotArea>
    </format>
    <format dxfId="9425">
      <pivotArea dataOnly="0" labelOnly="1" offset="IV256" fieldPosition="0">
        <references count="1">
          <reference field="0" count="1" defaultSubtotal="1">
            <x v="101"/>
          </reference>
        </references>
      </pivotArea>
    </format>
    <format dxfId="9424">
      <pivotArea dataOnly="0" labelOnly="1" offset="IV256" fieldPosition="0">
        <references count="1">
          <reference field="0" count="1" defaultSubtotal="1">
            <x v="102"/>
          </reference>
        </references>
      </pivotArea>
    </format>
    <format dxfId="9423">
      <pivotArea dataOnly="0" labelOnly="1" offset="IV256" fieldPosition="0">
        <references count="1">
          <reference field="0" count="1" defaultSubtotal="1">
            <x v="103"/>
          </reference>
        </references>
      </pivotArea>
    </format>
    <format dxfId="9422">
      <pivotArea dataOnly="0" labelOnly="1" offset="IV256" fieldPosition="0">
        <references count="1">
          <reference field="0" count="1" defaultSubtotal="1">
            <x v="104"/>
          </reference>
        </references>
      </pivotArea>
    </format>
    <format dxfId="9421">
      <pivotArea dataOnly="0" labelOnly="1" offset="IV256" fieldPosition="0">
        <references count="1">
          <reference field="0" count="1" defaultSubtotal="1">
            <x v="105"/>
          </reference>
        </references>
      </pivotArea>
    </format>
    <format dxfId="9420">
      <pivotArea dataOnly="0" labelOnly="1" offset="IV256" fieldPosition="0">
        <references count="1">
          <reference field="0" count="1" defaultSubtotal="1">
            <x v="106"/>
          </reference>
        </references>
      </pivotArea>
    </format>
    <format dxfId="9419">
      <pivotArea dataOnly="0" labelOnly="1" offset="IV256" fieldPosition="0">
        <references count="1">
          <reference field="0" count="1" defaultSubtotal="1">
            <x v="107"/>
          </reference>
        </references>
      </pivotArea>
    </format>
    <format dxfId="9418">
      <pivotArea dataOnly="0" labelOnly="1" offset="IV256" fieldPosition="0">
        <references count="1">
          <reference field="0" count="1" defaultSubtotal="1">
            <x v="108"/>
          </reference>
        </references>
      </pivotArea>
    </format>
    <format dxfId="9417">
      <pivotArea dataOnly="0" labelOnly="1" offset="IV256" fieldPosition="0">
        <references count="1">
          <reference field="0" count="1" defaultSubtotal="1">
            <x v="109"/>
          </reference>
        </references>
      </pivotArea>
    </format>
    <format dxfId="9416">
      <pivotArea dataOnly="0" labelOnly="1" offset="IV256" fieldPosition="0">
        <references count="1">
          <reference field="0" count="1" defaultSubtotal="1">
            <x v="110"/>
          </reference>
        </references>
      </pivotArea>
    </format>
    <format dxfId="9415">
      <pivotArea dataOnly="0" labelOnly="1" offset="IV256" fieldPosition="0">
        <references count="1">
          <reference field="0" count="1" defaultSubtotal="1">
            <x v="111"/>
          </reference>
        </references>
      </pivotArea>
    </format>
    <format dxfId="9414">
      <pivotArea dataOnly="0" labelOnly="1" offset="IV256" fieldPosition="0">
        <references count="1">
          <reference field="0" count="1" defaultSubtotal="1">
            <x v="112"/>
          </reference>
        </references>
      </pivotArea>
    </format>
    <format dxfId="9413">
      <pivotArea dataOnly="0" labelOnly="1" offset="IV256" fieldPosition="0">
        <references count="1">
          <reference field="0" count="1" defaultSubtotal="1">
            <x v="113"/>
          </reference>
        </references>
      </pivotArea>
    </format>
    <format dxfId="9412">
      <pivotArea dataOnly="0" labelOnly="1" offset="IV256" fieldPosition="0">
        <references count="1">
          <reference field="0" count="1" defaultSubtotal="1">
            <x v="114"/>
          </reference>
        </references>
      </pivotArea>
    </format>
    <format dxfId="9411">
      <pivotArea dataOnly="0" labelOnly="1" offset="IV256" fieldPosition="0">
        <references count="1">
          <reference field="0" count="1" defaultSubtotal="1">
            <x v="115"/>
          </reference>
        </references>
      </pivotArea>
    </format>
    <format dxfId="9410">
      <pivotArea dataOnly="0" labelOnly="1" offset="IV256" fieldPosition="0">
        <references count="1">
          <reference field="0" count="1" defaultSubtotal="1">
            <x v="116"/>
          </reference>
        </references>
      </pivotArea>
    </format>
    <format dxfId="9409">
      <pivotArea dataOnly="0" labelOnly="1" offset="IV256" fieldPosition="0">
        <references count="1">
          <reference field="0" count="1" defaultSubtotal="1">
            <x v="117"/>
          </reference>
        </references>
      </pivotArea>
    </format>
    <format dxfId="9408">
      <pivotArea dataOnly="0" labelOnly="1" offset="IV256" fieldPosition="0">
        <references count="1">
          <reference field="0" count="1" defaultSubtotal="1">
            <x v="118"/>
          </reference>
        </references>
      </pivotArea>
    </format>
    <format dxfId="9407">
      <pivotArea dataOnly="0" labelOnly="1" offset="IV256" fieldPosition="0">
        <references count="1">
          <reference field="0" count="1" defaultSubtotal="1">
            <x v="119"/>
          </reference>
        </references>
      </pivotArea>
    </format>
    <format dxfId="9406">
      <pivotArea dataOnly="0" labelOnly="1" offset="IV256" fieldPosition="0">
        <references count="1">
          <reference field="0" count="1" defaultSubtotal="1">
            <x v="120"/>
          </reference>
        </references>
      </pivotArea>
    </format>
    <format dxfId="9405">
      <pivotArea dataOnly="0" labelOnly="1" offset="IV256" fieldPosition="0">
        <references count="1">
          <reference field="0" count="1" defaultSubtotal="1">
            <x v="121"/>
          </reference>
        </references>
      </pivotArea>
    </format>
    <format dxfId="9404">
      <pivotArea dataOnly="0" labelOnly="1" offset="IV256" fieldPosition="0">
        <references count="1">
          <reference field="0" count="1" defaultSubtotal="1">
            <x v="122"/>
          </reference>
        </references>
      </pivotArea>
    </format>
    <format dxfId="9403">
      <pivotArea dataOnly="0" labelOnly="1" offset="IV256" fieldPosition="0">
        <references count="1">
          <reference field="0" count="1" defaultSubtotal="1">
            <x v="123"/>
          </reference>
        </references>
      </pivotArea>
    </format>
    <format dxfId="9402">
      <pivotArea dataOnly="0" labelOnly="1" offset="IV256" fieldPosition="0">
        <references count="1">
          <reference field="0" count="1" defaultSubtotal="1">
            <x v="124"/>
          </reference>
        </references>
      </pivotArea>
    </format>
    <format dxfId="9401">
      <pivotArea dataOnly="0" labelOnly="1" offset="IV256" fieldPosition="0">
        <references count="1">
          <reference field="0" count="1" defaultSubtotal="1">
            <x v="125"/>
          </reference>
        </references>
      </pivotArea>
    </format>
    <format dxfId="9400">
      <pivotArea dataOnly="0" labelOnly="1" offset="IV256" fieldPosition="0">
        <references count="1">
          <reference field="0" count="1" defaultSubtotal="1">
            <x v="126"/>
          </reference>
        </references>
      </pivotArea>
    </format>
    <format dxfId="9399">
      <pivotArea dataOnly="0" labelOnly="1" offset="IV256" fieldPosition="0">
        <references count="1">
          <reference field="0" count="1" defaultSubtotal="1">
            <x v="127"/>
          </reference>
        </references>
      </pivotArea>
    </format>
    <format dxfId="9398">
      <pivotArea dataOnly="0" labelOnly="1" offset="IV256" fieldPosition="0">
        <references count="1">
          <reference field="0" count="1" defaultSubtotal="1">
            <x v="128"/>
          </reference>
        </references>
      </pivotArea>
    </format>
    <format dxfId="9397">
      <pivotArea dataOnly="0" labelOnly="1" offset="IV256" fieldPosition="0">
        <references count="1">
          <reference field="0" count="1" defaultSubtotal="1">
            <x v="129"/>
          </reference>
        </references>
      </pivotArea>
    </format>
    <format dxfId="9396">
      <pivotArea dataOnly="0" labelOnly="1" offset="IV256" fieldPosition="0">
        <references count="1">
          <reference field="0" count="1" defaultSubtotal="1">
            <x v="130"/>
          </reference>
        </references>
      </pivotArea>
    </format>
    <format dxfId="9395">
      <pivotArea dataOnly="0" labelOnly="1" offset="IV256" fieldPosition="0">
        <references count="1">
          <reference field="0" count="1" defaultSubtotal="1">
            <x v="131"/>
          </reference>
        </references>
      </pivotArea>
    </format>
    <format dxfId="9394">
      <pivotArea dataOnly="0" labelOnly="1" offset="IV256" fieldPosition="0">
        <references count="1">
          <reference field="0" count="1" defaultSubtotal="1">
            <x v="132"/>
          </reference>
        </references>
      </pivotArea>
    </format>
    <format dxfId="9393">
      <pivotArea dataOnly="0" labelOnly="1" offset="IV256" fieldPosition="0">
        <references count="1">
          <reference field="0" count="1" defaultSubtotal="1">
            <x v="133"/>
          </reference>
        </references>
      </pivotArea>
    </format>
    <format dxfId="9392">
      <pivotArea dataOnly="0" labelOnly="1" offset="IV256" fieldPosition="0">
        <references count="1">
          <reference field="0" count="1" defaultSubtotal="1">
            <x v="134"/>
          </reference>
        </references>
      </pivotArea>
    </format>
    <format dxfId="9391">
      <pivotArea dataOnly="0" labelOnly="1" offset="IV256" fieldPosition="0">
        <references count="1">
          <reference field="0" count="1" defaultSubtotal="1">
            <x v="135"/>
          </reference>
        </references>
      </pivotArea>
    </format>
    <format dxfId="9390">
      <pivotArea dataOnly="0" labelOnly="1" offset="IV256" fieldPosition="0">
        <references count="1">
          <reference field="0" count="1" defaultSubtotal="1">
            <x v="136"/>
          </reference>
        </references>
      </pivotArea>
    </format>
    <format dxfId="9389">
      <pivotArea dataOnly="0" labelOnly="1" offset="IV256" fieldPosition="0">
        <references count="1">
          <reference field="0" count="1" defaultSubtotal="1">
            <x v="137"/>
          </reference>
        </references>
      </pivotArea>
    </format>
    <format dxfId="9388">
      <pivotArea dataOnly="0" labelOnly="1" offset="IV256" fieldPosition="0">
        <references count="1">
          <reference field="0" count="1" defaultSubtotal="1">
            <x v="138"/>
          </reference>
        </references>
      </pivotArea>
    </format>
    <format dxfId="9387">
      <pivotArea dataOnly="0" labelOnly="1" offset="IV256" fieldPosition="0">
        <references count="1">
          <reference field="0" count="1" defaultSubtotal="1">
            <x v="139"/>
          </reference>
        </references>
      </pivotArea>
    </format>
    <format dxfId="9386">
      <pivotArea dataOnly="0" labelOnly="1" offset="IV256" fieldPosition="0">
        <references count="1">
          <reference field="0" count="1" defaultSubtotal="1">
            <x v="140"/>
          </reference>
        </references>
      </pivotArea>
    </format>
    <format dxfId="9385">
      <pivotArea dataOnly="0" labelOnly="1" offset="IV256" fieldPosition="0">
        <references count="1">
          <reference field="0" count="1" defaultSubtotal="1">
            <x v="141"/>
          </reference>
        </references>
      </pivotArea>
    </format>
    <format dxfId="9384">
      <pivotArea dataOnly="0" labelOnly="1" offset="IV256" fieldPosition="0">
        <references count="1">
          <reference field="0" count="1" defaultSubtotal="1">
            <x v="142"/>
          </reference>
        </references>
      </pivotArea>
    </format>
    <format dxfId="9383">
      <pivotArea dataOnly="0" labelOnly="1" grandRow="1" outline="0" offset="IV256" fieldPosition="0"/>
    </format>
    <format dxfId="9382">
      <pivotArea dataOnly="0" labelOnly="1" fieldPosition="0">
        <references count="2">
          <reference field="0" count="1" selected="0">
            <x v="0"/>
          </reference>
          <reference field="1" count="2">
            <x v="0"/>
            <x v="1"/>
          </reference>
        </references>
      </pivotArea>
    </format>
    <format dxfId="9381">
      <pivotArea dataOnly="0" labelOnly="1" fieldPosition="0">
        <references count="2">
          <reference field="0" count="1" selected="0">
            <x v="1"/>
          </reference>
          <reference field="1" count="10">
            <x v="2"/>
            <x v="3"/>
            <x v="4"/>
            <x v="5"/>
            <x v="6"/>
            <x v="7"/>
            <x v="10"/>
            <x v="11"/>
            <x v="430"/>
            <x v="431"/>
          </reference>
        </references>
      </pivotArea>
    </format>
    <format dxfId="9380">
      <pivotArea dataOnly="0" labelOnly="1" fieldPosition="0">
        <references count="2">
          <reference field="0" count="1" selected="0">
            <x v="2"/>
          </reference>
          <reference field="1" count="6">
            <x v="12"/>
            <x v="13"/>
            <x v="14"/>
            <x v="15"/>
            <x v="16"/>
            <x v="17"/>
          </reference>
        </references>
      </pivotArea>
    </format>
    <format dxfId="937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378">
      <pivotArea dataOnly="0" labelOnly="1" fieldPosition="0">
        <references count="2">
          <reference field="0" count="1" selected="0">
            <x v="4"/>
          </reference>
          <reference field="1" count="6">
            <x v="33"/>
            <x v="34"/>
            <x v="35"/>
            <x v="36"/>
            <x v="37"/>
            <x v="38"/>
          </reference>
        </references>
      </pivotArea>
    </format>
    <format dxfId="9377">
      <pivotArea dataOnly="0" labelOnly="1" fieldPosition="0">
        <references count="2">
          <reference field="0" count="1" selected="0">
            <x v="5"/>
          </reference>
          <reference field="1" count="8">
            <x v="39"/>
            <x v="40"/>
            <x v="41"/>
            <x v="42"/>
            <x v="43"/>
            <x v="44"/>
            <x v="45"/>
            <x v="46"/>
          </reference>
        </references>
      </pivotArea>
    </format>
    <format dxfId="9376">
      <pivotArea dataOnly="0" labelOnly="1" fieldPosition="0">
        <references count="2">
          <reference field="0" count="1" selected="0">
            <x v="6"/>
          </reference>
          <reference field="1" count="5">
            <x v="47"/>
            <x v="48"/>
            <x v="49"/>
            <x v="50"/>
            <x v="51"/>
          </reference>
        </references>
      </pivotArea>
    </format>
    <format dxfId="9375">
      <pivotArea dataOnly="0" labelOnly="1" fieldPosition="0">
        <references count="2">
          <reference field="0" count="1" selected="0">
            <x v="7"/>
          </reference>
          <reference field="1" count="6">
            <x v="52"/>
            <x v="53"/>
            <x v="54"/>
            <x v="55"/>
            <x v="56"/>
            <x v="57"/>
          </reference>
        </references>
      </pivotArea>
    </format>
    <format dxfId="9374">
      <pivotArea dataOnly="0" labelOnly="1" fieldPosition="0">
        <references count="2">
          <reference field="0" count="1" selected="0">
            <x v="8"/>
          </reference>
          <reference field="1" count="6">
            <x v="58"/>
            <x v="59"/>
            <x v="60"/>
            <x v="61"/>
            <x v="62"/>
            <x v="63"/>
          </reference>
        </references>
      </pivotArea>
    </format>
    <format dxfId="9373">
      <pivotArea dataOnly="0" labelOnly="1" fieldPosition="0">
        <references count="2">
          <reference field="0" count="1" selected="0">
            <x v="9"/>
          </reference>
          <reference field="1" count="5">
            <x v="64"/>
            <x v="65"/>
            <x v="66"/>
            <x v="67"/>
            <x v="68"/>
          </reference>
        </references>
      </pivotArea>
    </format>
    <format dxfId="9372">
      <pivotArea dataOnly="0" labelOnly="1" fieldPosition="0">
        <references count="2">
          <reference field="0" count="1" selected="0">
            <x v="10"/>
          </reference>
          <reference field="1" count="3">
            <x v="69"/>
            <x v="70"/>
            <x v="71"/>
          </reference>
        </references>
      </pivotArea>
    </format>
    <format dxfId="9371">
      <pivotArea dataOnly="0" labelOnly="1" fieldPosition="0">
        <references count="2">
          <reference field="0" count="1" selected="0">
            <x v="11"/>
          </reference>
          <reference field="1" count="6">
            <x v="72"/>
            <x v="73"/>
            <x v="74"/>
            <x v="75"/>
            <x v="76"/>
            <x v="77"/>
          </reference>
        </references>
      </pivotArea>
    </format>
    <format dxfId="9370">
      <pivotArea dataOnly="0" labelOnly="1" fieldPosition="0">
        <references count="2">
          <reference field="0" count="1" selected="0">
            <x v="12"/>
          </reference>
          <reference field="1" count="5">
            <x v="78"/>
            <x v="79"/>
            <x v="80"/>
            <x v="81"/>
            <x v="82"/>
          </reference>
        </references>
      </pivotArea>
    </format>
    <format dxfId="9369">
      <pivotArea dataOnly="0" labelOnly="1" fieldPosition="0">
        <references count="2">
          <reference field="0" count="1" selected="0">
            <x v="13"/>
          </reference>
          <reference field="1" count="4">
            <x v="83"/>
            <x v="84"/>
            <x v="85"/>
            <x v="86"/>
          </reference>
        </references>
      </pivotArea>
    </format>
    <format dxfId="936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367">
      <pivotArea dataOnly="0" labelOnly="1" fieldPosition="0">
        <references count="2">
          <reference field="0" count="1" selected="0">
            <x v="15"/>
          </reference>
          <reference field="1" count="3">
            <x v="104"/>
            <x v="105"/>
            <x v="106"/>
          </reference>
        </references>
      </pivotArea>
    </format>
    <format dxfId="9366">
      <pivotArea dataOnly="0" labelOnly="1" fieldPosition="0">
        <references count="2">
          <reference field="0" count="1" selected="0">
            <x v="16"/>
          </reference>
          <reference field="1" count="11">
            <x v="8"/>
            <x v="9"/>
            <x v="107"/>
            <x v="108"/>
            <x v="109"/>
            <x v="110"/>
            <x v="111"/>
            <x v="112"/>
            <x v="113"/>
            <x v="114"/>
            <x v="115"/>
          </reference>
        </references>
      </pivotArea>
    </format>
    <format dxfId="9365">
      <pivotArea dataOnly="0" labelOnly="1" fieldPosition="0">
        <references count="2">
          <reference field="0" count="1" selected="0">
            <x v="17"/>
          </reference>
          <reference field="1" count="1">
            <x v="116"/>
          </reference>
        </references>
      </pivotArea>
    </format>
    <format dxfId="9364">
      <pivotArea dataOnly="0" labelOnly="1" fieldPosition="0">
        <references count="2">
          <reference field="0" count="1" selected="0">
            <x v="18"/>
          </reference>
          <reference field="1" count="3">
            <x v="117"/>
            <x v="118"/>
            <x v="119"/>
          </reference>
        </references>
      </pivotArea>
    </format>
    <format dxfId="9363">
      <pivotArea dataOnly="0" labelOnly="1" fieldPosition="0">
        <references count="2">
          <reference field="0" count="1" selected="0">
            <x v="19"/>
          </reference>
          <reference field="1" count="8">
            <x v="120"/>
            <x v="121"/>
            <x v="122"/>
            <x v="123"/>
            <x v="124"/>
            <x v="125"/>
            <x v="126"/>
            <x v="127"/>
          </reference>
        </references>
      </pivotArea>
    </format>
    <format dxfId="9362">
      <pivotArea dataOnly="0" labelOnly="1" fieldPosition="0">
        <references count="2">
          <reference field="0" count="1" selected="0">
            <x v="20"/>
          </reference>
          <reference field="1" count="9">
            <x v="128"/>
            <x v="129"/>
            <x v="130"/>
            <x v="131"/>
            <x v="132"/>
            <x v="133"/>
            <x v="134"/>
            <x v="135"/>
            <x v="136"/>
          </reference>
        </references>
      </pivotArea>
    </format>
    <format dxfId="9361">
      <pivotArea dataOnly="0" labelOnly="1" fieldPosition="0">
        <references count="2">
          <reference field="0" count="1" selected="0">
            <x v="21"/>
          </reference>
          <reference field="1" count="4">
            <x v="137"/>
            <x v="138"/>
            <x v="139"/>
            <x v="140"/>
          </reference>
        </references>
      </pivotArea>
    </format>
    <format dxfId="9360">
      <pivotArea dataOnly="0" labelOnly="1" fieldPosition="0">
        <references count="2">
          <reference field="0" count="1" selected="0">
            <x v="22"/>
          </reference>
          <reference field="1" count="3">
            <x v="141"/>
            <x v="142"/>
            <x v="143"/>
          </reference>
        </references>
      </pivotArea>
    </format>
    <format dxfId="9359">
      <pivotArea dataOnly="0" labelOnly="1" fieldPosition="0">
        <references count="2">
          <reference field="0" count="1" selected="0">
            <x v="23"/>
          </reference>
          <reference field="1" count="3">
            <x v="144"/>
            <x v="145"/>
            <x v="146"/>
          </reference>
        </references>
      </pivotArea>
    </format>
    <format dxfId="9358">
      <pivotArea dataOnly="0" labelOnly="1" fieldPosition="0">
        <references count="2">
          <reference field="0" count="1" selected="0">
            <x v="24"/>
          </reference>
          <reference field="1" count="2">
            <x v="147"/>
            <x v="148"/>
          </reference>
        </references>
      </pivotArea>
    </format>
    <format dxfId="9357">
      <pivotArea dataOnly="0" labelOnly="1" fieldPosition="0">
        <references count="2">
          <reference field="0" count="1" selected="0">
            <x v="25"/>
          </reference>
          <reference field="1" count="3">
            <x v="149"/>
            <x v="150"/>
            <x v="151"/>
          </reference>
        </references>
      </pivotArea>
    </format>
    <format dxfId="9356">
      <pivotArea dataOnly="0" labelOnly="1" fieldPosition="0">
        <references count="2">
          <reference field="0" count="1" selected="0">
            <x v="26"/>
          </reference>
          <reference field="1" count="4">
            <x v="152"/>
            <x v="153"/>
            <x v="154"/>
            <x v="155"/>
          </reference>
        </references>
      </pivotArea>
    </format>
    <format dxfId="9355">
      <pivotArea dataOnly="0" labelOnly="1" fieldPosition="0">
        <references count="2">
          <reference field="0" count="1" selected="0">
            <x v="27"/>
          </reference>
          <reference field="1" count="2">
            <x v="156"/>
            <x v="157"/>
          </reference>
        </references>
      </pivotArea>
    </format>
    <format dxfId="9354">
      <pivotArea dataOnly="0" labelOnly="1" fieldPosition="0">
        <references count="2">
          <reference field="0" count="1" selected="0">
            <x v="28"/>
          </reference>
          <reference field="1" count="3">
            <x v="158"/>
            <x v="159"/>
            <x v="160"/>
          </reference>
        </references>
      </pivotArea>
    </format>
    <format dxfId="9353">
      <pivotArea dataOnly="0" labelOnly="1" fieldPosition="0">
        <references count="2">
          <reference field="0" count="1" selected="0">
            <x v="29"/>
          </reference>
          <reference field="1" count="8">
            <x v="161"/>
            <x v="162"/>
            <x v="163"/>
            <x v="164"/>
            <x v="165"/>
            <x v="166"/>
            <x v="167"/>
            <x v="168"/>
          </reference>
        </references>
      </pivotArea>
    </format>
    <format dxfId="9352">
      <pivotArea dataOnly="0" labelOnly="1" fieldPosition="0">
        <references count="2">
          <reference field="0" count="1" selected="0">
            <x v="30"/>
          </reference>
          <reference field="1" count="7">
            <x v="169"/>
            <x v="170"/>
            <x v="171"/>
            <x v="172"/>
            <x v="173"/>
            <x v="174"/>
            <x v="175"/>
          </reference>
        </references>
      </pivotArea>
    </format>
    <format dxfId="9351">
      <pivotArea dataOnly="0" labelOnly="1" fieldPosition="0">
        <references count="2">
          <reference field="0" count="1" selected="0">
            <x v="31"/>
          </reference>
          <reference field="1" count="4">
            <x v="176"/>
            <x v="177"/>
            <x v="178"/>
            <x v="179"/>
          </reference>
        </references>
      </pivotArea>
    </format>
    <format dxfId="9350">
      <pivotArea dataOnly="0" labelOnly="1" fieldPosition="0">
        <references count="2">
          <reference field="0" count="1" selected="0">
            <x v="32"/>
          </reference>
          <reference field="1" count="1">
            <x v="180"/>
          </reference>
        </references>
      </pivotArea>
    </format>
    <format dxfId="9349">
      <pivotArea dataOnly="0" labelOnly="1" fieldPosition="0">
        <references count="2">
          <reference field="0" count="1" selected="0">
            <x v="33"/>
          </reference>
          <reference field="1" count="3">
            <x v="433"/>
            <x v="434"/>
            <x v="435"/>
          </reference>
        </references>
      </pivotArea>
    </format>
    <format dxfId="9348">
      <pivotArea dataOnly="0" labelOnly="1" fieldPosition="0">
        <references count="2">
          <reference field="0" count="1" selected="0">
            <x v="34"/>
          </reference>
          <reference field="1" count="4">
            <x v="181"/>
            <x v="182"/>
            <x v="183"/>
            <x v="184"/>
          </reference>
        </references>
      </pivotArea>
    </format>
    <format dxfId="9347">
      <pivotArea dataOnly="0" labelOnly="1" fieldPosition="0">
        <references count="2">
          <reference field="0" count="1" selected="0">
            <x v="35"/>
          </reference>
          <reference field="1" count="4">
            <x v="185"/>
            <x v="186"/>
            <x v="187"/>
            <x v="188"/>
          </reference>
        </references>
      </pivotArea>
    </format>
    <format dxfId="9346">
      <pivotArea dataOnly="0" labelOnly="1" fieldPosition="0">
        <references count="2">
          <reference field="0" count="1" selected="0">
            <x v="36"/>
          </reference>
          <reference field="1" count="5">
            <x v="189"/>
            <x v="190"/>
            <x v="191"/>
            <x v="192"/>
            <x v="193"/>
          </reference>
        </references>
      </pivotArea>
    </format>
    <format dxfId="9345">
      <pivotArea dataOnly="0" labelOnly="1" fieldPosition="0">
        <references count="2">
          <reference field="0" count="1" selected="0">
            <x v="37"/>
          </reference>
          <reference field="1" count="7">
            <x v="194"/>
            <x v="195"/>
            <x v="196"/>
            <x v="197"/>
            <x v="198"/>
            <x v="199"/>
            <x v="200"/>
          </reference>
        </references>
      </pivotArea>
    </format>
    <format dxfId="9344">
      <pivotArea dataOnly="0" labelOnly="1" fieldPosition="0">
        <references count="2">
          <reference field="0" count="1" selected="0">
            <x v="38"/>
          </reference>
          <reference field="1" count="11">
            <x v="201"/>
            <x v="202"/>
            <x v="203"/>
            <x v="204"/>
            <x v="205"/>
            <x v="206"/>
            <x v="207"/>
            <x v="208"/>
            <x v="209"/>
            <x v="368"/>
            <x v="390"/>
          </reference>
        </references>
      </pivotArea>
    </format>
    <format dxfId="9343">
      <pivotArea dataOnly="0" labelOnly="1" fieldPosition="0">
        <references count="2">
          <reference field="0" count="1" selected="0">
            <x v="39"/>
          </reference>
          <reference field="1" count="7">
            <x v="210"/>
            <x v="211"/>
            <x v="212"/>
            <x v="213"/>
            <x v="214"/>
            <x v="215"/>
            <x v="216"/>
          </reference>
        </references>
      </pivotArea>
    </format>
    <format dxfId="9342">
      <pivotArea dataOnly="0" labelOnly="1" fieldPosition="0">
        <references count="2">
          <reference field="0" count="1" selected="0">
            <x v="40"/>
          </reference>
          <reference field="1" count="7">
            <x v="217"/>
            <x v="218"/>
            <x v="219"/>
            <x v="220"/>
            <x v="221"/>
            <x v="222"/>
            <x v="223"/>
          </reference>
        </references>
      </pivotArea>
    </format>
    <format dxfId="9341">
      <pivotArea dataOnly="0" labelOnly="1" fieldPosition="0">
        <references count="2">
          <reference field="0" count="1" selected="0">
            <x v="41"/>
          </reference>
          <reference field="1" count="8">
            <x v="224"/>
            <x v="225"/>
            <x v="226"/>
            <x v="227"/>
            <x v="228"/>
            <x v="229"/>
            <x v="230"/>
            <x v="231"/>
          </reference>
        </references>
      </pivotArea>
    </format>
    <format dxfId="9340">
      <pivotArea dataOnly="0" labelOnly="1" fieldPosition="0">
        <references count="2">
          <reference field="0" count="1" selected="0">
            <x v="42"/>
          </reference>
          <reference field="1" count="4">
            <x v="232"/>
            <x v="233"/>
            <x v="234"/>
            <x v="235"/>
          </reference>
        </references>
      </pivotArea>
    </format>
    <format dxfId="9339">
      <pivotArea dataOnly="0" labelOnly="1" fieldPosition="0">
        <references count="2">
          <reference field="0" count="1" selected="0">
            <x v="43"/>
          </reference>
          <reference field="1" count="8">
            <x v="236"/>
            <x v="237"/>
            <x v="238"/>
            <x v="239"/>
            <x v="240"/>
            <x v="241"/>
            <x v="242"/>
            <x v="243"/>
          </reference>
        </references>
      </pivotArea>
    </format>
    <format dxfId="9338">
      <pivotArea dataOnly="0" labelOnly="1" fieldPosition="0">
        <references count="2">
          <reference field="0" count="1" selected="0">
            <x v="44"/>
          </reference>
          <reference field="1" count="7">
            <x v="244"/>
            <x v="245"/>
            <x v="246"/>
            <x v="247"/>
            <x v="248"/>
            <x v="249"/>
            <x v="250"/>
          </reference>
        </references>
      </pivotArea>
    </format>
    <format dxfId="9337">
      <pivotArea dataOnly="0" labelOnly="1" fieldPosition="0">
        <references count="2">
          <reference field="0" count="1" selected="0">
            <x v="45"/>
          </reference>
          <reference field="1" count="8">
            <x v="251"/>
            <x v="252"/>
            <x v="253"/>
            <x v="254"/>
            <x v="255"/>
            <x v="256"/>
            <x v="257"/>
            <x v="258"/>
          </reference>
        </references>
      </pivotArea>
    </format>
    <format dxfId="933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335">
      <pivotArea dataOnly="0" labelOnly="1" fieldPosition="0">
        <references count="2">
          <reference field="0" count="1" selected="0">
            <x v="47"/>
          </reference>
          <reference field="1" count="7">
            <x v="273"/>
            <x v="274"/>
            <x v="275"/>
            <x v="276"/>
            <x v="277"/>
            <x v="278"/>
            <x v="279"/>
          </reference>
        </references>
      </pivotArea>
    </format>
    <format dxfId="9334">
      <pivotArea dataOnly="0" labelOnly="1" fieldPosition="0">
        <references count="2">
          <reference field="0" count="1" selected="0">
            <x v="48"/>
          </reference>
          <reference field="1" count="5">
            <x v="280"/>
            <x v="281"/>
            <x v="282"/>
            <x v="283"/>
            <x v="284"/>
          </reference>
        </references>
      </pivotArea>
    </format>
    <format dxfId="9333">
      <pivotArea dataOnly="0" labelOnly="1" fieldPosition="0">
        <references count="2">
          <reference field="0" count="1" selected="0">
            <x v="49"/>
          </reference>
          <reference field="1" count="1">
            <x v="285"/>
          </reference>
        </references>
      </pivotArea>
    </format>
    <format dxfId="9332">
      <pivotArea dataOnly="0" labelOnly="1" fieldPosition="0">
        <references count="2">
          <reference field="0" count="1" selected="0">
            <x v="50"/>
          </reference>
          <reference field="1" count="7">
            <x v="286"/>
            <x v="287"/>
            <x v="288"/>
            <x v="289"/>
            <x v="290"/>
            <x v="291"/>
            <x v="292"/>
          </reference>
        </references>
      </pivotArea>
    </format>
    <format dxfId="9331">
      <pivotArea dataOnly="0" labelOnly="1" fieldPosition="0">
        <references count="2">
          <reference field="0" count="1" selected="0">
            <x v="51"/>
          </reference>
          <reference field="1" count="9">
            <x v="293"/>
            <x v="294"/>
            <x v="295"/>
            <x v="296"/>
            <x v="297"/>
            <x v="298"/>
            <x v="299"/>
            <x v="300"/>
            <x v="301"/>
          </reference>
        </references>
      </pivotArea>
    </format>
    <format dxfId="9330">
      <pivotArea dataOnly="0" labelOnly="1" fieldPosition="0">
        <references count="2">
          <reference field="0" count="1" selected="0">
            <x v="52"/>
          </reference>
          <reference field="1" count="3">
            <x v="302"/>
            <x v="303"/>
            <x v="304"/>
          </reference>
        </references>
      </pivotArea>
    </format>
    <format dxfId="9329">
      <pivotArea dataOnly="0" labelOnly="1" fieldPosition="0">
        <references count="2">
          <reference field="0" count="1" selected="0">
            <x v="53"/>
          </reference>
          <reference field="1" count="7">
            <x v="305"/>
            <x v="306"/>
            <x v="307"/>
            <x v="308"/>
            <x v="309"/>
            <x v="310"/>
            <x v="398"/>
          </reference>
        </references>
      </pivotArea>
    </format>
    <format dxfId="932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327">
      <pivotArea dataOnly="0" labelOnly="1" fieldPosition="0">
        <references count="2">
          <reference field="0" count="1" selected="0">
            <x v="55"/>
          </reference>
          <reference field="1" count="1">
            <x v="326"/>
          </reference>
        </references>
      </pivotArea>
    </format>
    <format dxfId="9326">
      <pivotArea dataOnly="0" labelOnly="1" fieldPosition="0">
        <references count="2">
          <reference field="0" count="1" selected="0">
            <x v="56"/>
          </reference>
          <reference field="1" count="4">
            <x v="327"/>
            <x v="328"/>
            <x v="329"/>
            <x v="330"/>
          </reference>
        </references>
      </pivotArea>
    </format>
    <format dxfId="9325">
      <pivotArea dataOnly="0" labelOnly="1" fieldPosition="0">
        <references count="2">
          <reference field="0" count="1" selected="0">
            <x v="57"/>
          </reference>
          <reference field="1" count="1">
            <x v="331"/>
          </reference>
        </references>
      </pivotArea>
    </format>
    <format dxfId="9324">
      <pivotArea dataOnly="0" labelOnly="1" fieldPosition="0">
        <references count="2">
          <reference field="0" count="1" selected="0">
            <x v="58"/>
          </reference>
          <reference field="1" count="4">
            <x v="332"/>
            <x v="333"/>
            <x v="334"/>
            <x v="335"/>
          </reference>
        </references>
      </pivotArea>
    </format>
    <format dxfId="9323">
      <pivotArea dataOnly="0" labelOnly="1" fieldPosition="0">
        <references count="2">
          <reference field="0" count="1" selected="0">
            <x v="59"/>
          </reference>
          <reference field="1" count="4">
            <x v="336"/>
            <x v="337"/>
            <x v="338"/>
            <x v="339"/>
          </reference>
        </references>
      </pivotArea>
    </format>
    <format dxfId="9322">
      <pivotArea dataOnly="0" labelOnly="1" fieldPosition="0">
        <references count="2">
          <reference field="0" count="1" selected="0">
            <x v="60"/>
          </reference>
          <reference field="1" count="1">
            <x v="340"/>
          </reference>
        </references>
      </pivotArea>
    </format>
    <format dxfId="9321">
      <pivotArea dataOnly="0" labelOnly="1" fieldPosition="0">
        <references count="2">
          <reference field="0" count="1" selected="0">
            <x v="61"/>
          </reference>
          <reference field="1" count="1">
            <x v="342"/>
          </reference>
        </references>
      </pivotArea>
    </format>
    <format dxfId="9320">
      <pivotArea dataOnly="0" labelOnly="1" fieldPosition="0">
        <references count="2">
          <reference field="0" count="1" selected="0">
            <x v="62"/>
          </reference>
          <reference field="1" count="1">
            <x v="341"/>
          </reference>
        </references>
      </pivotArea>
    </format>
    <format dxfId="9319">
      <pivotArea dataOnly="0" labelOnly="1" fieldPosition="0">
        <references count="2">
          <reference field="0" count="1" selected="0">
            <x v="63"/>
          </reference>
          <reference field="1" count="1">
            <x v="343"/>
          </reference>
        </references>
      </pivotArea>
    </format>
    <format dxfId="9318">
      <pivotArea dataOnly="0" labelOnly="1" fieldPosition="0">
        <references count="2">
          <reference field="0" count="1" selected="0">
            <x v="64"/>
          </reference>
          <reference field="1" count="1">
            <x v="344"/>
          </reference>
        </references>
      </pivotArea>
    </format>
    <format dxfId="9317">
      <pivotArea dataOnly="0" labelOnly="1" fieldPosition="0">
        <references count="2">
          <reference field="0" count="1" selected="0">
            <x v="65"/>
          </reference>
          <reference field="1" count="1">
            <x v="345"/>
          </reference>
        </references>
      </pivotArea>
    </format>
    <format dxfId="9316">
      <pivotArea dataOnly="0" labelOnly="1" fieldPosition="0">
        <references count="2">
          <reference field="0" count="1" selected="0">
            <x v="66"/>
          </reference>
          <reference field="1" count="1">
            <x v="346"/>
          </reference>
        </references>
      </pivotArea>
    </format>
    <format dxfId="9315">
      <pivotArea dataOnly="0" labelOnly="1" fieldPosition="0">
        <references count="2">
          <reference field="0" count="1" selected="0">
            <x v="67"/>
          </reference>
          <reference field="1" count="1">
            <x v="427"/>
          </reference>
        </references>
      </pivotArea>
    </format>
    <format dxfId="9314">
      <pivotArea dataOnly="0" labelOnly="1" fieldPosition="0">
        <references count="2">
          <reference field="0" count="1" selected="0">
            <x v="68"/>
          </reference>
          <reference field="1" count="1">
            <x v="428"/>
          </reference>
        </references>
      </pivotArea>
    </format>
    <format dxfId="9313">
      <pivotArea dataOnly="0" labelOnly="1" fieldPosition="0">
        <references count="2">
          <reference field="0" count="1" selected="0">
            <x v="69"/>
          </reference>
          <reference field="1" count="1">
            <x v="347"/>
          </reference>
        </references>
      </pivotArea>
    </format>
    <format dxfId="9312">
      <pivotArea dataOnly="0" labelOnly="1" fieldPosition="0">
        <references count="2">
          <reference field="0" count="1" selected="0">
            <x v="70"/>
          </reference>
          <reference field="1" count="1">
            <x v="348"/>
          </reference>
        </references>
      </pivotArea>
    </format>
    <format dxfId="9311">
      <pivotArea dataOnly="0" labelOnly="1" fieldPosition="0">
        <references count="2">
          <reference field="0" count="1" selected="0">
            <x v="71"/>
          </reference>
          <reference field="1" count="1">
            <x v="349"/>
          </reference>
        </references>
      </pivotArea>
    </format>
    <format dxfId="9310">
      <pivotArea dataOnly="0" labelOnly="1" fieldPosition="0">
        <references count="2">
          <reference field="0" count="1" selected="0">
            <x v="72"/>
          </reference>
          <reference field="1" count="1">
            <x v="350"/>
          </reference>
        </references>
      </pivotArea>
    </format>
    <format dxfId="9309">
      <pivotArea dataOnly="0" labelOnly="1" fieldPosition="0">
        <references count="2">
          <reference field="0" count="1" selected="0">
            <x v="73"/>
          </reference>
          <reference field="1" count="1">
            <x v="351"/>
          </reference>
        </references>
      </pivotArea>
    </format>
    <format dxfId="9308">
      <pivotArea dataOnly="0" labelOnly="1" fieldPosition="0">
        <references count="2">
          <reference field="0" count="1" selected="0">
            <x v="74"/>
          </reference>
          <reference field="1" count="1">
            <x v="352"/>
          </reference>
        </references>
      </pivotArea>
    </format>
    <format dxfId="9307">
      <pivotArea dataOnly="0" labelOnly="1" fieldPosition="0">
        <references count="2">
          <reference field="0" count="1" selected="0">
            <x v="75"/>
          </reference>
          <reference field="1" count="1">
            <x v="353"/>
          </reference>
        </references>
      </pivotArea>
    </format>
    <format dxfId="9306">
      <pivotArea dataOnly="0" labelOnly="1" fieldPosition="0">
        <references count="2">
          <reference field="0" count="1" selected="0">
            <x v="76"/>
          </reference>
          <reference field="1" count="1">
            <x v="354"/>
          </reference>
        </references>
      </pivotArea>
    </format>
    <format dxfId="9305">
      <pivotArea dataOnly="0" labelOnly="1" fieldPosition="0">
        <references count="2">
          <reference field="0" count="1" selected="0">
            <x v="77"/>
          </reference>
          <reference field="1" count="1">
            <x v="355"/>
          </reference>
        </references>
      </pivotArea>
    </format>
    <format dxfId="9304">
      <pivotArea dataOnly="0" labelOnly="1" fieldPosition="0">
        <references count="2">
          <reference field="0" count="1" selected="0">
            <x v="78"/>
          </reference>
          <reference field="1" count="1">
            <x v="356"/>
          </reference>
        </references>
      </pivotArea>
    </format>
    <format dxfId="9303">
      <pivotArea dataOnly="0" labelOnly="1" fieldPosition="0">
        <references count="2">
          <reference field="0" count="1" selected="0">
            <x v="79"/>
          </reference>
          <reference field="1" count="1">
            <x v="357"/>
          </reference>
        </references>
      </pivotArea>
    </format>
    <format dxfId="9302">
      <pivotArea dataOnly="0" labelOnly="1" fieldPosition="0">
        <references count="2">
          <reference field="0" count="1" selected="0">
            <x v="80"/>
          </reference>
          <reference field="1" count="1">
            <x v="358"/>
          </reference>
        </references>
      </pivotArea>
    </format>
    <format dxfId="9301">
      <pivotArea dataOnly="0" labelOnly="1" fieldPosition="0">
        <references count="2">
          <reference field="0" count="1" selected="0">
            <x v="81"/>
          </reference>
          <reference field="1" count="1">
            <x v="359"/>
          </reference>
        </references>
      </pivotArea>
    </format>
    <format dxfId="9300">
      <pivotArea dataOnly="0" labelOnly="1" fieldPosition="0">
        <references count="2">
          <reference field="0" count="1" selected="0">
            <x v="82"/>
          </reference>
          <reference field="1" count="1">
            <x v="360"/>
          </reference>
        </references>
      </pivotArea>
    </format>
    <format dxfId="9299">
      <pivotArea dataOnly="0" labelOnly="1" fieldPosition="0">
        <references count="2">
          <reference field="0" count="1" selected="0">
            <x v="83"/>
          </reference>
          <reference field="1" count="1">
            <x v="361"/>
          </reference>
        </references>
      </pivotArea>
    </format>
    <format dxfId="9298">
      <pivotArea dataOnly="0" labelOnly="1" fieldPosition="0">
        <references count="2">
          <reference field="0" count="1" selected="0">
            <x v="84"/>
          </reference>
          <reference field="1" count="1">
            <x v="362"/>
          </reference>
        </references>
      </pivotArea>
    </format>
    <format dxfId="9297">
      <pivotArea dataOnly="0" labelOnly="1" fieldPosition="0">
        <references count="2">
          <reference field="0" count="1" selected="0">
            <x v="85"/>
          </reference>
          <reference field="1" count="1">
            <x v="363"/>
          </reference>
        </references>
      </pivotArea>
    </format>
    <format dxfId="9296">
      <pivotArea dataOnly="0" labelOnly="1" fieldPosition="0">
        <references count="2">
          <reference field="0" count="1" selected="0">
            <x v="86"/>
          </reference>
          <reference field="1" count="1">
            <x v="364"/>
          </reference>
        </references>
      </pivotArea>
    </format>
    <format dxfId="9295">
      <pivotArea dataOnly="0" labelOnly="1" fieldPosition="0">
        <references count="2">
          <reference field="0" count="1" selected="0">
            <x v="87"/>
          </reference>
          <reference field="1" count="1">
            <x v="365"/>
          </reference>
        </references>
      </pivotArea>
    </format>
    <format dxfId="9294">
      <pivotArea dataOnly="0" labelOnly="1" fieldPosition="0">
        <references count="2">
          <reference field="0" count="1" selected="0">
            <x v="88"/>
          </reference>
          <reference field="1" count="1">
            <x v="366"/>
          </reference>
        </references>
      </pivotArea>
    </format>
    <format dxfId="9293">
      <pivotArea dataOnly="0" labelOnly="1" fieldPosition="0">
        <references count="2">
          <reference field="0" count="1" selected="0">
            <x v="89"/>
          </reference>
          <reference field="1" count="1">
            <x v="367"/>
          </reference>
        </references>
      </pivotArea>
    </format>
    <format dxfId="9292">
      <pivotArea dataOnly="0" labelOnly="1" fieldPosition="0">
        <references count="2">
          <reference field="0" count="1" selected="0">
            <x v="90"/>
          </reference>
          <reference field="1" count="1">
            <x v="369"/>
          </reference>
        </references>
      </pivotArea>
    </format>
    <format dxfId="9291">
      <pivotArea dataOnly="0" labelOnly="1" fieldPosition="0">
        <references count="2">
          <reference field="0" count="1" selected="0">
            <x v="91"/>
          </reference>
          <reference field="1" count="1">
            <x v="370"/>
          </reference>
        </references>
      </pivotArea>
    </format>
    <format dxfId="9290">
      <pivotArea dataOnly="0" labelOnly="1" fieldPosition="0">
        <references count="2">
          <reference field="0" count="1" selected="0">
            <x v="92"/>
          </reference>
          <reference field="1" count="1">
            <x v="371"/>
          </reference>
        </references>
      </pivotArea>
    </format>
    <format dxfId="9289">
      <pivotArea dataOnly="0" labelOnly="1" fieldPosition="0">
        <references count="2">
          <reference field="0" count="1" selected="0">
            <x v="93"/>
          </reference>
          <reference field="1" count="1">
            <x v="372"/>
          </reference>
        </references>
      </pivotArea>
    </format>
    <format dxfId="9288">
      <pivotArea dataOnly="0" labelOnly="1" fieldPosition="0">
        <references count="2">
          <reference field="0" count="1" selected="0">
            <x v="94"/>
          </reference>
          <reference field="1" count="1">
            <x v="373"/>
          </reference>
        </references>
      </pivotArea>
    </format>
    <format dxfId="9287">
      <pivotArea dataOnly="0" labelOnly="1" fieldPosition="0">
        <references count="2">
          <reference field="0" count="1" selected="0">
            <x v="95"/>
          </reference>
          <reference field="1" count="1">
            <x v="374"/>
          </reference>
        </references>
      </pivotArea>
    </format>
    <format dxfId="9286">
      <pivotArea dataOnly="0" labelOnly="1" fieldPosition="0">
        <references count="2">
          <reference field="0" count="1" selected="0">
            <x v="96"/>
          </reference>
          <reference field="1" count="1">
            <x v="375"/>
          </reference>
        </references>
      </pivotArea>
    </format>
    <format dxfId="9285">
      <pivotArea dataOnly="0" labelOnly="1" fieldPosition="0">
        <references count="2">
          <reference field="0" count="1" selected="0">
            <x v="97"/>
          </reference>
          <reference field="1" count="1">
            <x v="376"/>
          </reference>
        </references>
      </pivotArea>
    </format>
    <format dxfId="9284">
      <pivotArea dataOnly="0" labelOnly="1" fieldPosition="0">
        <references count="2">
          <reference field="0" count="1" selected="0">
            <x v="98"/>
          </reference>
          <reference field="1" count="1">
            <x v="377"/>
          </reference>
        </references>
      </pivotArea>
    </format>
    <format dxfId="9283">
      <pivotArea dataOnly="0" labelOnly="1" fieldPosition="0">
        <references count="2">
          <reference field="0" count="1" selected="0">
            <x v="99"/>
          </reference>
          <reference field="1" count="1">
            <x v="378"/>
          </reference>
        </references>
      </pivotArea>
    </format>
    <format dxfId="9282">
      <pivotArea dataOnly="0" labelOnly="1" fieldPosition="0">
        <references count="2">
          <reference field="0" count="1" selected="0">
            <x v="100"/>
          </reference>
          <reference field="1" count="1">
            <x v="379"/>
          </reference>
        </references>
      </pivotArea>
    </format>
    <format dxfId="9281">
      <pivotArea dataOnly="0" labelOnly="1" fieldPosition="0">
        <references count="2">
          <reference field="0" count="1" selected="0">
            <x v="101"/>
          </reference>
          <reference field="1" count="9">
            <x v="380"/>
            <x v="381"/>
            <x v="382"/>
            <x v="383"/>
            <x v="384"/>
            <x v="385"/>
            <x v="386"/>
            <x v="387"/>
            <x v="429"/>
          </reference>
        </references>
      </pivotArea>
    </format>
    <format dxfId="9280">
      <pivotArea dataOnly="0" labelOnly="1" fieldPosition="0">
        <references count="2">
          <reference field="0" count="1" selected="0">
            <x v="102"/>
          </reference>
          <reference field="1" count="1">
            <x v="388"/>
          </reference>
        </references>
      </pivotArea>
    </format>
    <format dxfId="9279">
      <pivotArea dataOnly="0" labelOnly="1" fieldPosition="0">
        <references count="2">
          <reference field="0" count="1" selected="0">
            <x v="103"/>
          </reference>
          <reference field="1" count="1">
            <x v="389"/>
          </reference>
        </references>
      </pivotArea>
    </format>
    <format dxfId="9278">
      <pivotArea dataOnly="0" labelOnly="1" fieldPosition="0">
        <references count="2">
          <reference field="0" count="1" selected="0">
            <x v="104"/>
          </reference>
          <reference field="1" count="1">
            <x v="391"/>
          </reference>
        </references>
      </pivotArea>
    </format>
    <format dxfId="9277">
      <pivotArea dataOnly="0" labelOnly="1" fieldPosition="0">
        <references count="2">
          <reference field="0" count="1" selected="0">
            <x v="105"/>
          </reference>
          <reference field="1" count="1">
            <x v="392"/>
          </reference>
        </references>
      </pivotArea>
    </format>
    <format dxfId="9276">
      <pivotArea dataOnly="0" labelOnly="1" fieldPosition="0">
        <references count="2">
          <reference field="0" count="1" selected="0">
            <x v="106"/>
          </reference>
          <reference field="1" count="1">
            <x v="393"/>
          </reference>
        </references>
      </pivotArea>
    </format>
    <format dxfId="9275">
      <pivotArea dataOnly="0" labelOnly="1" fieldPosition="0">
        <references count="2">
          <reference field="0" count="1" selected="0">
            <x v="107"/>
          </reference>
          <reference field="1" count="1">
            <x v="394"/>
          </reference>
        </references>
      </pivotArea>
    </format>
    <format dxfId="9274">
      <pivotArea dataOnly="0" labelOnly="1" fieldPosition="0">
        <references count="2">
          <reference field="0" count="1" selected="0">
            <x v="108"/>
          </reference>
          <reference field="1" count="2">
            <x v="395"/>
            <x v="436"/>
          </reference>
        </references>
      </pivotArea>
    </format>
    <format dxfId="9273">
      <pivotArea dataOnly="0" labelOnly="1" fieldPosition="0">
        <references count="2">
          <reference field="0" count="1" selected="0">
            <x v="109"/>
          </reference>
          <reference field="1" count="2">
            <x v="396"/>
            <x v="397"/>
          </reference>
        </references>
      </pivotArea>
    </format>
    <format dxfId="9272">
      <pivotArea dataOnly="0" labelOnly="1" fieldPosition="0">
        <references count="2">
          <reference field="0" count="1" selected="0">
            <x v="110"/>
          </reference>
          <reference field="1" count="1">
            <x v="399"/>
          </reference>
        </references>
      </pivotArea>
    </format>
    <format dxfId="9271">
      <pivotArea dataOnly="0" labelOnly="1" fieldPosition="0">
        <references count="2">
          <reference field="0" count="1" selected="0">
            <x v="111"/>
          </reference>
          <reference field="1" count="1">
            <x v="400"/>
          </reference>
        </references>
      </pivotArea>
    </format>
    <format dxfId="9270">
      <pivotArea dataOnly="0" labelOnly="1" fieldPosition="0">
        <references count="2">
          <reference field="0" count="1" selected="0">
            <x v="112"/>
          </reference>
          <reference field="1" count="1">
            <x v="401"/>
          </reference>
        </references>
      </pivotArea>
    </format>
    <format dxfId="9269">
      <pivotArea dataOnly="0" labelOnly="1" fieldPosition="0">
        <references count="2">
          <reference field="0" count="1" selected="0">
            <x v="113"/>
          </reference>
          <reference field="1" count="1">
            <x v="402"/>
          </reference>
        </references>
      </pivotArea>
    </format>
    <format dxfId="9268">
      <pivotArea dataOnly="0" labelOnly="1" fieldPosition="0">
        <references count="2">
          <reference field="0" count="1" selected="0">
            <x v="114"/>
          </reference>
          <reference field="1" count="1">
            <x v="403"/>
          </reference>
        </references>
      </pivotArea>
    </format>
    <format dxfId="9267">
      <pivotArea dataOnly="0" labelOnly="1" fieldPosition="0">
        <references count="2">
          <reference field="0" count="1" selected="0">
            <x v="115"/>
          </reference>
          <reference field="1" count="2">
            <x v="404"/>
            <x v="437"/>
          </reference>
        </references>
      </pivotArea>
    </format>
    <format dxfId="9266">
      <pivotArea dataOnly="0" labelOnly="1" fieldPosition="0">
        <references count="2">
          <reference field="0" count="1" selected="0">
            <x v="116"/>
          </reference>
          <reference field="1" count="1">
            <x v="405"/>
          </reference>
        </references>
      </pivotArea>
    </format>
    <format dxfId="9265">
      <pivotArea dataOnly="0" labelOnly="1" fieldPosition="0">
        <references count="2">
          <reference field="0" count="1" selected="0">
            <x v="117"/>
          </reference>
          <reference field="1" count="1">
            <x v="406"/>
          </reference>
        </references>
      </pivotArea>
    </format>
    <format dxfId="9264">
      <pivotArea dataOnly="0" labelOnly="1" fieldPosition="0">
        <references count="2">
          <reference field="0" count="1" selected="0">
            <x v="118"/>
          </reference>
          <reference field="1" count="1">
            <x v="407"/>
          </reference>
        </references>
      </pivotArea>
    </format>
    <format dxfId="9263">
      <pivotArea dataOnly="0" labelOnly="1" fieldPosition="0">
        <references count="2">
          <reference field="0" count="1" selected="0">
            <x v="119"/>
          </reference>
          <reference field="1" count="1">
            <x v="408"/>
          </reference>
        </references>
      </pivotArea>
    </format>
    <format dxfId="9262">
      <pivotArea dataOnly="0" labelOnly="1" fieldPosition="0">
        <references count="2">
          <reference field="0" count="1" selected="0">
            <x v="120"/>
          </reference>
          <reference field="1" count="1">
            <x v="409"/>
          </reference>
        </references>
      </pivotArea>
    </format>
    <format dxfId="9261">
      <pivotArea dataOnly="0" labelOnly="1" fieldPosition="0">
        <references count="2">
          <reference field="0" count="1" selected="0">
            <x v="121"/>
          </reference>
          <reference field="1" count="1">
            <x v="410"/>
          </reference>
        </references>
      </pivotArea>
    </format>
    <format dxfId="9260">
      <pivotArea dataOnly="0" labelOnly="1" fieldPosition="0">
        <references count="2">
          <reference field="0" count="1" selected="0">
            <x v="122"/>
          </reference>
          <reference field="1" count="1">
            <x v="411"/>
          </reference>
        </references>
      </pivotArea>
    </format>
    <format dxfId="9259">
      <pivotArea dataOnly="0" labelOnly="1" fieldPosition="0">
        <references count="2">
          <reference field="0" count="1" selected="0">
            <x v="123"/>
          </reference>
          <reference field="1" count="1">
            <x v="412"/>
          </reference>
        </references>
      </pivotArea>
    </format>
    <format dxfId="9258">
      <pivotArea dataOnly="0" labelOnly="1" fieldPosition="0">
        <references count="2">
          <reference field="0" count="1" selected="0">
            <x v="124"/>
          </reference>
          <reference field="1" count="1">
            <x v="413"/>
          </reference>
        </references>
      </pivotArea>
    </format>
    <format dxfId="9257">
      <pivotArea dataOnly="0" labelOnly="1" fieldPosition="0">
        <references count="2">
          <reference field="0" count="1" selected="0">
            <x v="125"/>
          </reference>
          <reference field="1" count="3">
            <x v="414"/>
            <x v="438"/>
            <x v="439"/>
          </reference>
        </references>
      </pivotArea>
    </format>
    <format dxfId="9256">
      <pivotArea dataOnly="0" labelOnly="1" fieldPosition="0">
        <references count="2">
          <reference field="0" count="1" selected="0">
            <x v="126"/>
          </reference>
          <reference field="1" count="1">
            <x v="440"/>
          </reference>
        </references>
      </pivotArea>
    </format>
    <format dxfId="9255">
      <pivotArea dataOnly="0" labelOnly="1" fieldPosition="0">
        <references count="2">
          <reference field="0" count="1" selected="0">
            <x v="127"/>
          </reference>
          <reference field="1" count="1">
            <x v="442"/>
          </reference>
        </references>
      </pivotArea>
    </format>
    <format dxfId="9254">
      <pivotArea dataOnly="0" labelOnly="1" fieldPosition="0">
        <references count="2">
          <reference field="0" count="1" selected="0">
            <x v="128"/>
          </reference>
          <reference field="1" count="1">
            <x v="422"/>
          </reference>
        </references>
      </pivotArea>
    </format>
    <format dxfId="9253">
      <pivotArea dataOnly="0" labelOnly="1" fieldPosition="0">
        <references count="2">
          <reference field="0" count="1" selected="0">
            <x v="129"/>
          </reference>
          <reference field="1" count="1">
            <x v="444"/>
          </reference>
        </references>
      </pivotArea>
    </format>
    <format dxfId="9252">
      <pivotArea dataOnly="0" labelOnly="1" fieldPosition="0">
        <references count="2">
          <reference field="0" count="1" selected="0">
            <x v="130"/>
          </reference>
          <reference field="1" count="1">
            <x v="441"/>
          </reference>
        </references>
      </pivotArea>
    </format>
    <format dxfId="9251">
      <pivotArea dataOnly="0" labelOnly="1" fieldPosition="0">
        <references count="2">
          <reference field="0" count="1" selected="0">
            <x v="131"/>
          </reference>
          <reference field="1" count="1">
            <x v="415"/>
          </reference>
        </references>
      </pivotArea>
    </format>
    <format dxfId="9250">
      <pivotArea dataOnly="0" labelOnly="1" fieldPosition="0">
        <references count="2">
          <reference field="0" count="1" selected="0">
            <x v="132"/>
          </reference>
          <reference field="1" count="1">
            <x v="423"/>
          </reference>
        </references>
      </pivotArea>
    </format>
    <format dxfId="9249">
      <pivotArea dataOnly="0" labelOnly="1" fieldPosition="0">
        <references count="2">
          <reference field="0" count="1" selected="0">
            <x v="133"/>
          </reference>
          <reference field="1" count="2">
            <x v="416"/>
            <x v="417"/>
          </reference>
        </references>
      </pivotArea>
    </format>
    <format dxfId="9248">
      <pivotArea dataOnly="0" labelOnly="1" fieldPosition="0">
        <references count="2">
          <reference field="0" count="1" selected="0">
            <x v="134"/>
          </reference>
          <reference field="1" count="1">
            <x v="418"/>
          </reference>
        </references>
      </pivotArea>
    </format>
    <format dxfId="9247">
      <pivotArea dataOnly="0" labelOnly="1" fieldPosition="0">
        <references count="2">
          <reference field="0" count="1" selected="0">
            <x v="135"/>
          </reference>
          <reference field="1" count="1">
            <x v="419"/>
          </reference>
        </references>
      </pivotArea>
    </format>
    <format dxfId="9246">
      <pivotArea dataOnly="0" labelOnly="1" fieldPosition="0">
        <references count="2">
          <reference field="0" count="1" selected="0">
            <x v="136"/>
          </reference>
          <reference field="1" count="1">
            <x v="424"/>
          </reference>
        </references>
      </pivotArea>
    </format>
    <format dxfId="9245">
      <pivotArea dataOnly="0" labelOnly="1" fieldPosition="0">
        <references count="2">
          <reference field="0" count="1" selected="0">
            <x v="137"/>
          </reference>
          <reference field="1" count="1">
            <x v="425"/>
          </reference>
        </references>
      </pivotArea>
    </format>
    <format dxfId="9244">
      <pivotArea dataOnly="0" labelOnly="1" fieldPosition="0">
        <references count="2">
          <reference field="0" count="1" selected="0">
            <x v="138"/>
          </reference>
          <reference field="1" count="1">
            <x v="426"/>
          </reference>
        </references>
      </pivotArea>
    </format>
    <format dxfId="9243">
      <pivotArea dataOnly="0" labelOnly="1" fieldPosition="0">
        <references count="2">
          <reference field="0" count="1" selected="0">
            <x v="139"/>
          </reference>
          <reference field="1" count="1">
            <x v="420"/>
          </reference>
        </references>
      </pivotArea>
    </format>
    <format dxfId="9242">
      <pivotArea dataOnly="0" labelOnly="1" fieldPosition="0">
        <references count="2">
          <reference field="0" count="1" selected="0">
            <x v="140"/>
          </reference>
          <reference field="1" count="1">
            <x v="421"/>
          </reference>
        </references>
      </pivotArea>
    </format>
    <format dxfId="9241">
      <pivotArea dataOnly="0" labelOnly="1" fieldPosition="0">
        <references count="2">
          <reference field="0" count="1" selected="0">
            <x v="141"/>
          </reference>
          <reference field="1" count="1">
            <x v="443"/>
          </reference>
        </references>
      </pivotArea>
    </format>
    <format dxfId="9240">
      <pivotArea dataOnly="0" labelOnly="1" fieldPosition="0">
        <references count="2">
          <reference field="0" count="1" selected="0">
            <x v="142"/>
          </reference>
          <reference field="1" count="1">
            <x v="445"/>
          </reference>
        </references>
      </pivotArea>
    </format>
    <format dxfId="9239">
      <pivotArea grandRow="1" outline="0" collapsedLevelsAreSubtotals="1" fieldPosition="0"/>
    </format>
    <format dxfId="9238">
      <pivotArea outline="0" collapsedLevelsAreSubtotals="1" fieldPosition="0"/>
    </format>
    <format dxfId="9237">
      <pivotArea dataOnly="0" labelOnly="1" outline="0" fieldPosition="0">
        <references count="1">
          <reference field="4294967294" count="4">
            <x v="0"/>
            <x v="1"/>
            <x v="2"/>
            <x v="3"/>
          </reference>
        </references>
      </pivotArea>
    </format>
    <format dxfId="9236">
      <pivotArea field="1" type="button" dataOnly="0" labelOnly="1" outline="0" axis="axisRow" fieldPosition="1"/>
    </format>
    <format dxfId="9235">
      <pivotArea dataOnly="0" labelOnly="1" outline="0" fieldPosition="0">
        <references count="1">
          <reference field="4294967294" count="4">
            <x v="0"/>
            <x v="1"/>
            <x v="2"/>
            <x v="3"/>
          </reference>
        </references>
      </pivotArea>
    </format>
    <format dxfId="9234">
      <pivotArea outline="0" collapsedLevelsAreSubtotals="1" fieldPosition="0">
        <references count="2">
          <reference field="0" count="1" selected="0">
            <x v="0"/>
          </reference>
          <reference field="1" count="2" selected="0">
            <x v="0"/>
            <x v="1"/>
          </reference>
        </references>
      </pivotArea>
    </format>
    <format dxfId="9233">
      <pivotArea dataOnly="0" labelOnly="1" outline="0" fieldPosition="0">
        <references count="1">
          <reference field="4294967294" count="4">
            <x v="0"/>
            <x v="1"/>
            <x v="2"/>
            <x v="3"/>
          </reference>
        </references>
      </pivotArea>
    </format>
    <format dxfId="9232">
      <pivotArea field="0" type="button" dataOnly="0" labelOnly="1" outline="0" axis="axisRow" fieldPosition="0"/>
    </format>
    <format dxfId="9231">
      <pivotArea field="1" type="button" dataOnly="0" labelOnly="1" outline="0" axis="axisRow" fieldPosition="1"/>
    </format>
    <format dxfId="9230">
      <pivotArea dataOnly="0" labelOnly="1" outline="0" fieldPosition="0">
        <references count="1">
          <reference field="4294967294" count="4">
            <x v="0"/>
            <x v="1"/>
            <x v="2"/>
            <x v="3"/>
          </reference>
        </references>
      </pivotArea>
    </format>
    <format dxfId="9229">
      <pivotArea type="all" dataOnly="0" outline="0" fieldPosition="0"/>
    </format>
    <format dxfId="9228">
      <pivotArea outline="0" collapsedLevelsAreSubtotals="1" fieldPosition="0"/>
    </format>
    <format dxfId="9227">
      <pivotArea field="0" type="button" dataOnly="0" labelOnly="1" outline="0" axis="axisRow" fieldPosition="0"/>
    </format>
    <format dxfId="9226">
      <pivotArea field="1" type="button" dataOnly="0" labelOnly="1" outline="0" axis="axisRow" fieldPosition="1"/>
    </format>
    <format dxfId="922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22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22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22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22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22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21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21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21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21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215">
      <pivotArea dataOnly="0" labelOnly="1" fieldPosition="0">
        <references count="1">
          <reference field="0" count="18">
            <x v="125"/>
            <x v="126"/>
            <x v="127"/>
            <x v="128"/>
            <x v="129"/>
            <x v="130"/>
            <x v="131"/>
            <x v="132"/>
            <x v="133"/>
            <x v="134"/>
            <x v="135"/>
            <x v="136"/>
            <x v="137"/>
            <x v="138"/>
            <x v="139"/>
            <x v="140"/>
            <x v="141"/>
            <x v="142"/>
          </reference>
        </references>
      </pivotArea>
    </format>
    <format dxfId="921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213">
      <pivotArea dataOnly="0" labelOnly="1" grandRow="1" outline="0" fieldPosition="0"/>
    </format>
    <format dxfId="9212">
      <pivotArea dataOnly="0" labelOnly="1" fieldPosition="0">
        <references count="2">
          <reference field="0" count="1" selected="0">
            <x v="0"/>
          </reference>
          <reference field="1" count="2">
            <x v="0"/>
            <x v="1"/>
          </reference>
        </references>
      </pivotArea>
    </format>
    <format dxfId="9211">
      <pivotArea dataOnly="0" labelOnly="1" fieldPosition="0">
        <references count="2">
          <reference field="0" count="1" selected="0">
            <x v="1"/>
          </reference>
          <reference field="1" count="10">
            <x v="2"/>
            <x v="3"/>
            <x v="4"/>
            <x v="5"/>
            <x v="6"/>
            <x v="7"/>
            <x v="10"/>
            <x v="11"/>
            <x v="430"/>
            <x v="431"/>
          </reference>
        </references>
      </pivotArea>
    </format>
    <format dxfId="9210">
      <pivotArea dataOnly="0" labelOnly="1" fieldPosition="0">
        <references count="2">
          <reference field="0" count="1" selected="0">
            <x v="2"/>
          </reference>
          <reference field="1" count="6">
            <x v="12"/>
            <x v="13"/>
            <x v="14"/>
            <x v="15"/>
            <x v="16"/>
            <x v="17"/>
          </reference>
        </references>
      </pivotArea>
    </format>
    <format dxfId="920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208">
      <pivotArea dataOnly="0" labelOnly="1" fieldPosition="0">
        <references count="2">
          <reference field="0" count="1" selected="0">
            <x v="4"/>
          </reference>
          <reference field="1" count="6">
            <x v="33"/>
            <x v="34"/>
            <x v="35"/>
            <x v="36"/>
            <x v="37"/>
            <x v="38"/>
          </reference>
        </references>
      </pivotArea>
    </format>
    <format dxfId="9207">
      <pivotArea dataOnly="0" labelOnly="1" fieldPosition="0">
        <references count="2">
          <reference field="0" count="1" selected="0">
            <x v="5"/>
          </reference>
          <reference field="1" count="8">
            <x v="39"/>
            <x v="40"/>
            <x v="41"/>
            <x v="42"/>
            <x v="43"/>
            <x v="44"/>
            <x v="45"/>
            <x v="46"/>
          </reference>
        </references>
      </pivotArea>
    </format>
    <format dxfId="9206">
      <pivotArea dataOnly="0" labelOnly="1" fieldPosition="0">
        <references count="2">
          <reference field="0" count="1" selected="0">
            <x v="6"/>
          </reference>
          <reference field="1" count="5">
            <x v="47"/>
            <x v="48"/>
            <x v="49"/>
            <x v="50"/>
            <x v="51"/>
          </reference>
        </references>
      </pivotArea>
    </format>
    <format dxfId="9205">
      <pivotArea dataOnly="0" labelOnly="1" fieldPosition="0">
        <references count="2">
          <reference field="0" count="1" selected="0">
            <x v="7"/>
          </reference>
          <reference field="1" count="6">
            <x v="52"/>
            <x v="53"/>
            <x v="54"/>
            <x v="55"/>
            <x v="56"/>
            <x v="57"/>
          </reference>
        </references>
      </pivotArea>
    </format>
    <format dxfId="9204">
      <pivotArea dataOnly="0" labelOnly="1" fieldPosition="0">
        <references count="2">
          <reference field="0" count="1" selected="0">
            <x v="8"/>
          </reference>
          <reference field="1" count="6">
            <x v="58"/>
            <x v="59"/>
            <x v="60"/>
            <x v="61"/>
            <x v="62"/>
            <x v="63"/>
          </reference>
        </references>
      </pivotArea>
    </format>
    <format dxfId="9203">
      <pivotArea dataOnly="0" labelOnly="1" fieldPosition="0">
        <references count="2">
          <reference field="0" count="1" selected="0">
            <x v="9"/>
          </reference>
          <reference field="1" count="5">
            <x v="64"/>
            <x v="65"/>
            <x v="66"/>
            <x v="67"/>
            <x v="68"/>
          </reference>
        </references>
      </pivotArea>
    </format>
    <format dxfId="9202">
      <pivotArea dataOnly="0" labelOnly="1" fieldPosition="0">
        <references count="2">
          <reference field="0" count="1" selected="0">
            <x v="10"/>
          </reference>
          <reference field="1" count="3">
            <x v="69"/>
            <x v="70"/>
            <x v="71"/>
          </reference>
        </references>
      </pivotArea>
    </format>
    <format dxfId="9201">
      <pivotArea dataOnly="0" labelOnly="1" fieldPosition="0">
        <references count="2">
          <reference field="0" count="1" selected="0">
            <x v="11"/>
          </reference>
          <reference field="1" count="6">
            <x v="72"/>
            <x v="73"/>
            <x v="74"/>
            <x v="75"/>
            <x v="76"/>
            <x v="77"/>
          </reference>
        </references>
      </pivotArea>
    </format>
    <format dxfId="9200">
      <pivotArea dataOnly="0" labelOnly="1" fieldPosition="0">
        <references count="2">
          <reference field="0" count="1" selected="0">
            <x v="12"/>
          </reference>
          <reference field="1" count="5">
            <x v="78"/>
            <x v="79"/>
            <x v="80"/>
            <x v="81"/>
            <x v="82"/>
          </reference>
        </references>
      </pivotArea>
    </format>
    <format dxfId="9199">
      <pivotArea dataOnly="0" labelOnly="1" fieldPosition="0">
        <references count="2">
          <reference field="0" count="1" selected="0">
            <x v="13"/>
          </reference>
          <reference field="1" count="4">
            <x v="83"/>
            <x v="84"/>
            <x v="85"/>
            <x v="86"/>
          </reference>
        </references>
      </pivotArea>
    </format>
    <format dxfId="919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197">
      <pivotArea dataOnly="0" labelOnly="1" fieldPosition="0">
        <references count="2">
          <reference field="0" count="1" selected="0">
            <x v="15"/>
          </reference>
          <reference field="1" count="3">
            <x v="104"/>
            <x v="105"/>
            <x v="106"/>
          </reference>
        </references>
      </pivotArea>
    </format>
    <format dxfId="9196">
      <pivotArea dataOnly="0" labelOnly="1" fieldPosition="0">
        <references count="2">
          <reference field="0" count="1" selected="0">
            <x v="16"/>
          </reference>
          <reference field="1" count="11">
            <x v="8"/>
            <x v="9"/>
            <x v="107"/>
            <x v="108"/>
            <x v="109"/>
            <x v="110"/>
            <x v="111"/>
            <x v="112"/>
            <x v="113"/>
            <x v="114"/>
            <x v="115"/>
          </reference>
        </references>
      </pivotArea>
    </format>
    <format dxfId="9195">
      <pivotArea dataOnly="0" labelOnly="1" fieldPosition="0">
        <references count="2">
          <reference field="0" count="1" selected="0">
            <x v="17"/>
          </reference>
          <reference field="1" count="1">
            <x v="116"/>
          </reference>
        </references>
      </pivotArea>
    </format>
    <format dxfId="9194">
      <pivotArea dataOnly="0" labelOnly="1" fieldPosition="0">
        <references count="2">
          <reference field="0" count="1" selected="0">
            <x v="18"/>
          </reference>
          <reference field="1" count="3">
            <x v="117"/>
            <x v="118"/>
            <x v="119"/>
          </reference>
        </references>
      </pivotArea>
    </format>
    <format dxfId="9193">
      <pivotArea dataOnly="0" labelOnly="1" fieldPosition="0">
        <references count="2">
          <reference field="0" count="1" selected="0">
            <x v="19"/>
          </reference>
          <reference field="1" count="8">
            <x v="120"/>
            <x v="121"/>
            <x v="122"/>
            <x v="123"/>
            <x v="124"/>
            <x v="125"/>
            <x v="126"/>
            <x v="127"/>
          </reference>
        </references>
      </pivotArea>
    </format>
    <format dxfId="9192">
      <pivotArea dataOnly="0" labelOnly="1" fieldPosition="0">
        <references count="2">
          <reference field="0" count="1" selected="0">
            <x v="20"/>
          </reference>
          <reference field="1" count="9">
            <x v="128"/>
            <x v="129"/>
            <x v="130"/>
            <x v="131"/>
            <x v="132"/>
            <x v="133"/>
            <x v="134"/>
            <x v="135"/>
            <x v="136"/>
          </reference>
        </references>
      </pivotArea>
    </format>
    <format dxfId="9191">
      <pivotArea dataOnly="0" labelOnly="1" fieldPosition="0">
        <references count="2">
          <reference field="0" count="1" selected="0">
            <x v="21"/>
          </reference>
          <reference field="1" count="4">
            <x v="137"/>
            <x v="138"/>
            <x v="139"/>
            <x v="140"/>
          </reference>
        </references>
      </pivotArea>
    </format>
    <format dxfId="9190">
      <pivotArea dataOnly="0" labelOnly="1" fieldPosition="0">
        <references count="2">
          <reference field="0" count="1" selected="0">
            <x v="22"/>
          </reference>
          <reference field="1" count="3">
            <x v="141"/>
            <x v="142"/>
            <x v="143"/>
          </reference>
        </references>
      </pivotArea>
    </format>
    <format dxfId="9189">
      <pivotArea dataOnly="0" labelOnly="1" fieldPosition="0">
        <references count="2">
          <reference field="0" count="1" selected="0">
            <x v="23"/>
          </reference>
          <reference field="1" count="3">
            <x v="144"/>
            <x v="145"/>
            <x v="146"/>
          </reference>
        </references>
      </pivotArea>
    </format>
    <format dxfId="9188">
      <pivotArea dataOnly="0" labelOnly="1" fieldPosition="0">
        <references count="2">
          <reference field="0" count="1" selected="0">
            <x v="24"/>
          </reference>
          <reference field="1" count="2">
            <x v="147"/>
            <x v="148"/>
          </reference>
        </references>
      </pivotArea>
    </format>
    <format dxfId="9187">
      <pivotArea dataOnly="0" labelOnly="1" fieldPosition="0">
        <references count="2">
          <reference field="0" count="1" selected="0">
            <x v="25"/>
          </reference>
          <reference field="1" count="3">
            <x v="149"/>
            <x v="150"/>
            <x v="151"/>
          </reference>
        </references>
      </pivotArea>
    </format>
    <format dxfId="9186">
      <pivotArea dataOnly="0" labelOnly="1" fieldPosition="0">
        <references count="2">
          <reference field="0" count="1" selected="0">
            <x v="26"/>
          </reference>
          <reference field="1" count="4">
            <x v="152"/>
            <x v="153"/>
            <x v="154"/>
            <x v="155"/>
          </reference>
        </references>
      </pivotArea>
    </format>
    <format dxfId="9185">
      <pivotArea dataOnly="0" labelOnly="1" fieldPosition="0">
        <references count="2">
          <reference field="0" count="1" selected="0">
            <x v="27"/>
          </reference>
          <reference field="1" count="2">
            <x v="156"/>
            <x v="157"/>
          </reference>
        </references>
      </pivotArea>
    </format>
    <format dxfId="9184">
      <pivotArea dataOnly="0" labelOnly="1" fieldPosition="0">
        <references count="2">
          <reference field="0" count="1" selected="0">
            <x v="28"/>
          </reference>
          <reference field="1" count="3">
            <x v="158"/>
            <x v="159"/>
            <x v="160"/>
          </reference>
        </references>
      </pivotArea>
    </format>
    <format dxfId="9183">
      <pivotArea dataOnly="0" labelOnly="1" fieldPosition="0">
        <references count="2">
          <reference field="0" count="1" selected="0">
            <x v="29"/>
          </reference>
          <reference field="1" count="8">
            <x v="161"/>
            <x v="162"/>
            <x v="163"/>
            <x v="164"/>
            <x v="165"/>
            <x v="166"/>
            <x v="167"/>
            <x v="168"/>
          </reference>
        </references>
      </pivotArea>
    </format>
    <format dxfId="9182">
      <pivotArea dataOnly="0" labelOnly="1" fieldPosition="0">
        <references count="2">
          <reference field="0" count="1" selected="0">
            <x v="30"/>
          </reference>
          <reference field="1" count="7">
            <x v="169"/>
            <x v="170"/>
            <x v="171"/>
            <x v="172"/>
            <x v="173"/>
            <x v="174"/>
            <x v="175"/>
          </reference>
        </references>
      </pivotArea>
    </format>
    <format dxfId="9181">
      <pivotArea dataOnly="0" labelOnly="1" fieldPosition="0">
        <references count="2">
          <reference field="0" count="1" selected="0">
            <x v="31"/>
          </reference>
          <reference field="1" count="4">
            <x v="176"/>
            <x v="177"/>
            <x v="178"/>
            <x v="179"/>
          </reference>
        </references>
      </pivotArea>
    </format>
    <format dxfId="9180">
      <pivotArea dataOnly="0" labelOnly="1" fieldPosition="0">
        <references count="2">
          <reference field="0" count="1" selected="0">
            <x v="32"/>
          </reference>
          <reference field="1" count="1">
            <x v="180"/>
          </reference>
        </references>
      </pivotArea>
    </format>
    <format dxfId="9179">
      <pivotArea dataOnly="0" labelOnly="1" fieldPosition="0">
        <references count="2">
          <reference field="0" count="1" selected="0">
            <x v="33"/>
          </reference>
          <reference field="1" count="3">
            <x v="433"/>
            <x v="434"/>
            <x v="435"/>
          </reference>
        </references>
      </pivotArea>
    </format>
    <format dxfId="9178">
      <pivotArea dataOnly="0" labelOnly="1" fieldPosition="0">
        <references count="2">
          <reference field="0" count="1" selected="0">
            <x v="34"/>
          </reference>
          <reference field="1" count="4">
            <x v="181"/>
            <x v="182"/>
            <x v="183"/>
            <x v="184"/>
          </reference>
        </references>
      </pivotArea>
    </format>
    <format dxfId="9177">
      <pivotArea dataOnly="0" labelOnly="1" fieldPosition="0">
        <references count="2">
          <reference field="0" count="1" selected="0">
            <x v="35"/>
          </reference>
          <reference field="1" count="4">
            <x v="185"/>
            <x v="186"/>
            <x v="187"/>
            <x v="188"/>
          </reference>
        </references>
      </pivotArea>
    </format>
    <format dxfId="9176">
      <pivotArea dataOnly="0" labelOnly="1" fieldPosition="0">
        <references count="2">
          <reference field="0" count="1" selected="0">
            <x v="36"/>
          </reference>
          <reference field="1" count="5">
            <x v="189"/>
            <x v="190"/>
            <x v="191"/>
            <x v="192"/>
            <x v="193"/>
          </reference>
        </references>
      </pivotArea>
    </format>
    <format dxfId="9175">
      <pivotArea dataOnly="0" labelOnly="1" fieldPosition="0">
        <references count="2">
          <reference field="0" count="1" selected="0">
            <x v="37"/>
          </reference>
          <reference field="1" count="7">
            <x v="194"/>
            <x v="195"/>
            <x v="196"/>
            <x v="197"/>
            <x v="198"/>
            <x v="199"/>
            <x v="200"/>
          </reference>
        </references>
      </pivotArea>
    </format>
    <format dxfId="9174">
      <pivotArea dataOnly="0" labelOnly="1" fieldPosition="0">
        <references count="2">
          <reference field="0" count="1" selected="0">
            <x v="38"/>
          </reference>
          <reference field="1" count="11">
            <x v="201"/>
            <x v="202"/>
            <x v="203"/>
            <x v="204"/>
            <x v="205"/>
            <x v="206"/>
            <x v="207"/>
            <x v="208"/>
            <x v="209"/>
            <x v="368"/>
            <x v="390"/>
          </reference>
        </references>
      </pivotArea>
    </format>
    <format dxfId="9173">
      <pivotArea dataOnly="0" labelOnly="1" fieldPosition="0">
        <references count="2">
          <reference field="0" count="1" selected="0">
            <x v="39"/>
          </reference>
          <reference field="1" count="7">
            <x v="210"/>
            <x v="211"/>
            <x v="212"/>
            <x v="213"/>
            <x v="214"/>
            <x v="215"/>
            <x v="216"/>
          </reference>
        </references>
      </pivotArea>
    </format>
    <format dxfId="9172">
      <pivotArea dataOnly="0" labelOnly="1" fieldPosition="0">
        <references count="2">
          <reference field="0" count="1" selected="0">
            <x v="40"/>
          </reference>
          <reference field="1" count="7">
            <x v="217"/>
            <x v="218"/>
            <x v="219"/>
            <x v="220"/>
            <x v="221"/>
            <x v="222"/>
            <x v="223"/>
          </reference>
        </references>
      </pivotArea>
    </format>
    <format dxfId="9171">
      <pivotArea dataOnly="0" labelOnly="1" fieldPosition="0">
        <references count="2">
          <reference field="0" count="1" selected="0">
            <x v="41"/>
          </reference>
          <reference field="1" count="8">
            <x v="224"/>
            <x v="225"/>
            <x v="226"/>
            <x v="227"/>
            <x v="228"/>
            <x v="229"/>
            <x v="230"/>
            <x v="231"/>
          </reference>
        </references>
      </pivotArea>
    </format>
    <format dxfId="9170">
      <pivotArea dataOnly="0" labelOnly="1" fieldPosition="0">
        <references count="2">
          <reference field="0" count="1" selected="0">
            <x v="42"/>
          </reference>
          <reference field="1" count="4">
            <x v="232"/>
            <x v="233"/>
            <x v="234"/>
            <x v="235"/>
          </reference>
        </references>
      </pivotArea>
    </format>
    <format dxfId="9169">
      <pivotArea dataOnly="0" labelOnly="1" fieldPosition="0">
        <references count="2">
          <reference field="0" count="1" selected="0">
            <x v="43"/>
          </reference>
          <reference field="1" count="8">
            <x v="236"/>
            <x v="237"/>
            <x v="238"/>
            <x v="239"/>
            <x v="240"/>
            <x v="241"/>
            <x v="242"/>
            <x v="243"/>
          </reference>
        </references>
      </pivotArea>
    </format>
    <format dxfId="9168">
      <pivotArea dataOnly="0" labelOnly="1" fieldPosition="0">
        <references count="2">
          <reference field="0" count="1" selected="0">
            <x v="44"/>
          </reference>
          <reference field="1" count="7">
            <x v="244"/>
            <x v="245"/>
            <x v="246"/>
            <x v="247"/>
            <x v="248"/>
            <x v="249"/>
            <x v="250"/>
          </reference>
        </references>
      </pivotArea>
    </format>
    <format dxfId="9167">
      <pivotArea dataOnly="0" labelOnly="1" fieldPosition="0">
        <references count="2">
          <reference field="0" count="1" selected="0">
            <x v="45"/>
          </reference>
          <reference field="1" count="8">
            <x v="251"/>
            <x v="252"/>
            <x v="253"/>
            <x v="254"/>
            <x v="255"/>
            <x v="256"/>
            <x v="257"/>
            <x v="258"/>
          </reference>
        </references>
      </pivotArea>
    </format>
    <format dxfId="916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165">
      <pivotArea dataOnly="0" labelOnly="1" fieldPosition="0">
        <references count="2">
          <reference field="0" count="1" selected="0">
            <x v="47"/>
          </reference>
          <reference field="1" count="7">
            <x v="273"/>
            <x v="274"/>
            <x v="275"/>
            <x v="276"/>
            <x v="277"/>
            <x v="278"/>
            <x v="279"/>
          </reference>
        </references>
      </pivotArea>
    </format>
    <format dxfId="9164">
      <pivotArea dataOnly="0" labelOnly="1" fieldPosition="0">
        <references count="2">
          <reference field="0" count="1" selected="0">
            <x v="48"/>
          </reference>
          <reference field="1" count="5">
            <x v="280"/>
            <x v="281"/>
            <x v="282"/>
            <x v="283"/>
            <x v="284"/>
          </reference>
        </references>
      </pivotArea>
    </format>
    <format dxfId="9163">
      <pivotArea dataOnly="0" labelOnly="1" fieldPosition="0">
        <references count="2">
          <reference field="0" count="1" selected="0">
            <x v="49"/>
          </reference>
          <reference field="1" count="1">
            <x v="285"/>
          </reference>
        </references>
      </pivotArea>
    </format>
    <format dxfId="9162">
      <pivotArea dataOnly="0" labelOnly="1" fieldPosition="0">
        <references count="2">
          <reference field="0" count="1" selected="0">
            <x v="50"/>
          </reference>
          <reference field="1" count="7">
            <x v="286"/>
            <x v="287"/>
            <x v="288"/>
            <x v="289"/>
            <x v="290"/>
            <x v="291"/>
            <x v="292"/>
          </reference>
        </references>
      </pivotArea>
    </format>
    <format dxfId="9161">
      <pivotArea dataOnly="0" labelOnly="1" fieldPosition="0">
        <references count="2">
          <reference field="0" count="1" selected="0">
            <x v="51"/>
          </reference>
          <reference field="1" count="9">
            <x v="293"/>
            <x v="294"/>
            <x v="295"/>
            <x v="296"/>
            <x v="297"/>
            <x v="298"/>
            <x v="299"/>
            <x v="300"/>
            <x v="301"/>
          </reference>
        </references>
      </pivotArea>
    </format>
    <format dxfId="9160">
      <pivotArea dataOnly="0" labelOnly="1" fieldPosition="0">
        <references count="2">
          <reference field="0" count="1" selected="0">
            <x v="52"/>
          </reference>
          <reference field="1" count="3">
            <x v="302"/>
            <x v="303"/>
            <x v="304"/>
          </reference>
        </references>
      </pivotArea>
    </format>
    <format dxfId="9159">
      <pivotArea dataOnly="0" labelOnly="1" fieldPosition="0">
        <references count="2">
          <reference field="0" count="1" selected="0">
            <x v="53"/>
          </reference>
          <reference field="1" count="7">
            <x v="305"/>
            <x v="306"/>
            <x v="307"/>
            <x v="308"/>
            <x v="309"/>
            <x v="310"/>
            <x v="398"/>
          </reference>
        </references>
      </pivotArea>
    </format>
    <format dxfId="915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157">
      <pivotArea dataOnly="0" labelOnly="1" fieldPosition="0">
        <references count="2">
          <reference field="0" count="1" selected="0">
            <x v="55"/>
          </reference>
          <reference field="1" count="1">
            <x v="326"/>
          </reference>
        </references>
      </pivotArea>
    </format>
    <format dxfId="9156">
      <pivotArea dataOnly="0" labelOnly="1" fieldPosition="0">
        <references count="2">
          <reference field="0" count="1" selected="0">
            <x v="56"/>
          </reference>
          <reference field="1" count="4">
            <x v="327"/>
            <x v="328"/>
            <x v="329"/>
            <x v="330"/>
          </reference>
        </references>
      </pivotArea>
    </format>
    <format dxfId="9155">
      <pivotArea dataOnly="0" labelOnly="1" fieldPosition="0">
        <references count="2">
          <reference field="0" count="1" selected="0">
            <x v="57"/>
          </reference>
          <reference field="1" count="1">
            <x v="331"/>
          </reference>
        </references>
      </pivotArea>
    </format>
    <format dxfId="9154">
      <pivotArea dataOnly="0" labelOnly="1" fieldPosition="0">
        <references count="2">
          <reference field="0" count="1" selected="0">
            <x v="58"/>
          </reference>
          <reference field="1" count="4">
            <x v="332"/>
            <x v="333"/>
            <x v="334"/>
            <x v="335"/>
          </reference>
        </references>
      </pivotArea>
    </format>
    <format dxfId="9153">
      <pivotArea dataOnly="0" labelOnly="1" fieldPosition="0">
        <references count="2">
          <reference field="0" count="1" selected="0">
            <x v="59"/>
          </reference>
          <reference field="1" count="4">
            <x v="336"/>
            <x v="337"/>
            <x v="338"/>
            <x v="339"/>
          </reference>
        </references>
      </pivotArea>
    </format>
    <format dxfId="9152">
      <pivotArea dataOnly="0" labelOnly="1" fieldPosition="0">
        <references count="2">
          <reference field="0" count="1" selected="0">
            <x v="60"/>
          </reference>
          <reference field="1" count="1">
            <x v="340"/>
          </reference>
        </references>
      </pivotArea>
    </format>
    <format dxfId="9151">
      <pivotArea dataOnly="0" labelOnly="1" fieldPosition="0">
        <references count="2">
          <reference field="0" count="1" selected="0">
            <x v="61"/>
          </reference>
          <reference field="1" count="1">
            <x v="342"/>
          </reference>
        </references>
      </pivotArea>
    </format>
    <format dxfId="9150">
      <pivotArea dataOnly="0" labelOnly="1" fieldPosition="0">
        <references count="2">
          <reference field="0" count="1" selected="0">
            <x v="62"/>
          </reference>
          <reference field="1" count="1">
            <x v="341"/>
          </reference>
        </references>
      </pivotArea>
    </format>
    <format dxfId="9149">
      <pivotArea dataOnly="0" labelOnly="1" fieldPosition="0">
        <references count="2">
          <reference field="0" count="1" selected="0">
            <x v="63"/>
          </reference>
          <reference field="1" count="1">
            <x v="343"/>
          </reference>
        </references>
      </pivotArea>
    </format>
    <format dxfId="9148">
      <pivotArea dataOnly="0" labelOnly="1" fieldPosition="0">
        <references count="2">
          <reference field="0" count="1" selected="0">
            <x v="64"/>
          </reference>
          <reference field="1" count="1">
            <x v="344"/>
          </reference>
        </references>
      </pivotArea>
    </format>
    <format dxfId="9147">
      <pivotArea dataOnly="0" labelOnly="1" fieldPosition="0">
        <references count="2">
          <reference field="0" count="1" selected="0">
            <x v="65"/>
          </reference>
          <reference field="1" count="1">
            <x v="345"/>
          </reference>
        </references>
      </pivotArea>
    </format>
    <format dxfId="9146">
      <pivotArea dataOnly="0" labelOnly="1" fieldPosition="0">
        <references count="2">
          <reference field="0" count="1" selected="0">
            <x v="66"/>
          </reference>
          <reference field="1" count="1">
            <x v="346"/>
          </reference>
        </references>
      </pivotArea>
    </format>
    <format dxfId="9145">
      <pivotArea dataOnly="0" labelOnly="1" fieldPosition="0">
        <references count="2">
          <reference field="0" count="1" selected="0">
            <x v="67"/>
          </reference>
          <reference field="1" count="1">
            <x v="427"/>
          </reference>
        </references>
      </pivotArea>
    </format>
    <format dxfId="9144">
      <pivotArea dataOnly="0" labelOnly="1" fieldPosition="0">
        <references count="2">
          <reference field="0" count="1" selected="0">
            <x v="68"/>
          </reference>
          <reference field="1" count="1">
            <x v="428"/>
          </reference>
        </references>
      </pivotArea>
    </format>
    <format dxfId="9143">
      <pivotArea dataOnly="0" labelOnly="1" fieldPosition="0">
        <references count="2">
          <reference field="0" count="1" selected="0">
            <x v="69"/>
          </reference>
          <reference field="1" count="1">
            <x v="347"/>
          </reference>
        </references>
      </pivotArea>
    </format>
    <format dxfId="9142">
      <pivotArea dataOnly="0" labelOnly="1" fieldPosition="0">
        <references count="2">
          <reference field="0" count="1" selected="0">
            <x v="70"/>
          </reference>
          <reference field="1" count="1">
            <x v="348"/>
          </reference>
        </references>
      </pivotArea>
    </format>
    <format dxfId="9141">
      <pivotArea dataOnly="0" labelOnly="1" fieldPosition="0">
        <references count="2">
          <reference field="0" count="1" selected="0">
            <x v="71"/>
          </reference>
          <reference field="1" count="1">
            <x v="349"/>
          </reference>
        </references>
      </pivotArea>
    </format>
    <format dxfId="9140">
      <pivotArea dataOnly="0" labelOnly="1" fieldPosition="0">
        <references count="2">
          <reference field="0" count="1" selected="0">
            <x v="72"/>
          </reference>
          <reference field="1" count="1">
            <x v="350"/>
          </reference>
        </references>
      </pivotArea>
    </format>
    <format dxfId="9139">
      <pivotArea dataOnly="0" labelOnly="1" fieldPosition="0">
        <references count="2">
          <reference field="0" count="1" selected="0">
            <x v="73"/>
          </reference>
          <reference field="1" count="1">
            <x v="351"/>
          </reference>
        </references>
      </pivotArea>
    </format>
    <format dxfId="9138">
      <pivotArea dataOnly="0" labelOnly="1" fieldPosition="0">
        <references count="2">
          <reference field="0" count="1" selected="0">
            <x v="74"/>
          </reference>
          <reference field="1" count="1">
            <x v="352"/>
          </reference>
        </references>
      </pivotArea>
    </format>
    <format dxfId="9137">
      <pivotArea dataOnly="0" labelOnly="1" fieldPosition="0">
        <references count="2">
          <reference field="0" count="1" selected="0">
            <x v="75"/>
          </reference>
          <reference field="1" count="1">
            <x v="353"/>
          </reference>
        </references>
      </pivotArea>
    </format>
    <format dxfId="9136">
      <pivotArea dataOnly="0" labelOnly="1" fieldPosition="0">
        <references count="2">
          <reference field="0" count="1" selected="0">
            <x v="76"/>
          </reference>
          <reference field="1" count="1">
            <x v="354"/>
          </reference>
        </references>
      </pivotArea>
    </format>
    <format dxfId="9135">
      <pivotArea dataOnly="0" labelOnly="1" fieldPosition="0">
        <references count="2">
          <reference field="0" count="1" selected="0">
            <x v="77"/>
          </reference>
          <reference field="1" count="1">
            <x v="355"/>
          </reference>
        </references>
      </pivotArea>
    </format>
    <format dxfId="9134">
      <pivotArea dataOnly="0" labelOnly="1" fieldPosition="0">
        <references count="2">
          <reference field="0" count="1" selected="0">
            <x v="78"/>
          </reference>
          <reference field="1" count="1">
            <x v="356"/>
          </reference>
        </references>
      </pivotArea>
    </format>
    <format dxfId="9133">
      <pivotArea dataOnly="0" labelOnly="1" fieldPosition="0">
        <references count="2">
          <reference field="0" count="1" selected="0">
            <x v="79"/>
          </reference>
          <reference field="1" count="1">
            <x v="357"/>
          </reference>
        </references>
      </pivotArea>
    </format>
    <format dxfId="9132">
      <pivotArea dataOnly="0" labelOnly="1" fieldPosition="0">
        <references count="2">
          <reference field="0" count="1" selected="0">
            <x v="80"/>
          </reference>
          <reference field="1" count="1">
            <x v="358"/>
          </reference>
        </references>
      </pivotArea>
    </format>
    <format dxfId="9131">
      <pivotArea dataOnly="0" labelOnly="1" fieldPosition="0">
        <references count="2">
          <reference field="0" count="1" selected="0">
            <x v="81"/>
          </reference>
          <reference field="1" count="1">
            <x v="359"/>
          </reference>
        </references>
      </pivotArea>
    </format>
    <format dxfId="9130">
      <pivotArea dataOnly="0" labelOnly="1" fieldPosition="0">
        <references count="2">
          <reference field="0" count="1" selected="0">
            <x v="82"/>
          </reference>
          <reference field="1" count="1">
            <x v="360"/>
          </reference>
        </references>
      </pivotArea>
    </format>
    <format dxfId="9129">
      <pivotArea dataOnly="0" labelOnly="1" fieldPosition="0">
        <references count="2">
          <reference field="0" count="1" selected="0">
            <x v="83"/>
          </reference>
          <reference field="1" count="1">
            <x v="361"/>
          </reference>
        </references>
      </pivotArea>
    </format>
    <format dxfId="9128">
      <pivotArea dataOnly="0" labelOnly="1" fieldPosition="0">
        <references count="2">
          <reference field="0" count="1" selected="0">
            <x v="84"/>
          </reference>
          <reference field="1" count="1">
            <x v="362"/>
          </reference>
        </references>
      </pivotArea>
    </format>
    <format dxfId="9127">
      <pivotArea dataOnly="0" labelOnly="1" fieldPosition="0">
        <references count="2">
          <reference field="0" count="1" selected="0">
            <x v="85"/>
          </reference>
          <reference field="1" count="1">
            <x v="363"/>
          </reference>
        </references>
      </pivotArea>
    </format>
    <format dxfId="9126">
      <pivotArea dataOnly="0" labelOnly="1" fieldPosition="0">
        <references count="2">
          <reference field="0" count="1" selected="0">
            <x v="86"/>
          </reference>
          <reference field="1" count="1">
            <x v="364"/>
          </reference>
        </references>
      </pivotArea>
    </format>
    <format dxfId="9125">
      <pivotArea dataOnly="0" labelOnly="1" fieldPosition="0">
        <references count="2">
          <reference field="0" count="1" selected="0">
            <x v="87"/>
          </reference>
          <reference field="1" count="1">
            <x v="365"/>
          </reference>
        </references>
      </pivotArea>
    </format>
    <format dxfId="9124">
      <pivotArea dataOnly="0" labelOnly="1" fieldPosition="0">
        <references count="2">
          <reference field="0" count="1" selected="0">
            <x v="88"/>
          </reference>
          <reference field="1" count="1">
            <x v="366"/>
          </reference>
        </references>
      </pivotArea>
    </format>
    <format dxfId="9123">
      <pivotArea dataOnly="0" labelOnly="1" fieldPosition="0">
        <references count="2">
          <reference field="0" count="1" selected="0">
            <x v="89"/>
          </reference>
          <reference field="1" count="1">
            <x v="367"/>
          </reference>
        </references>
      </pivotArea>
    </format>
    <format dxfId="9122">
      <pivotArea dataOnly="0" labelOnly="1" fieldPosition="0">
        <references count="2">
          <reference field="0" count="1" selected="0">
            <x v="90"/>
          </reference>
          <reference field="1" count="1">
            <x v="369"/>
          </reference>
        </references>
      </pivotArea>
    </format>
    <format dxfId="9121">
      <pivotArea dataOnly="0" labelOnly="1" fieldPosition="0">
        <references count="2">
          <reference field="0" count="1" selected="0">
            <x v="91"/>
          </reference>
          <reference field="1" count="1">
            <x v="370"/>
          </reference>
        </references>
      </pivotArea>
    </format>
    <format dxfId="9120">
      <pivotArea dataOnly="0" labelOnly="1" fieldPosition="0">
        <references count="2">
          <reference field="0" count="1" selected="0">
            <x v="92"/>
          </reference>
          <reference field="1" count="1">
            <x v="371"/>
          </reference>
        </references>
      </pivotArea>
    </format>
    <format dxfId="9119">
      <pivotArea dataOnly="0" labelOnly="1" fieldPosition="0">
        <references count="2">
          <reference field="0" count="1" selected="0">
            <x v="93"/>
          </reference>
          <reference field="1" count="1">
            <x v="372"/>
          </reference>
        </references>
      </pivotArea>
    </format>
    <format dxfId="9118">
      <pivotArea dataOnly="0" labelOnly="1" fieldPosition="0">
        <references count="2">
          <reference field="0" count="1" selected="0">
            <x v="94"/>
          </reference>
          <reference field="1" count="1">
            <x v="373"/>
          </reference>
        </references>
      </pivotArea>
    </format>
    <format dxfId="9117">
      <pivotArea dataOnly="0" labelOnly="1" fieldPosition="0">
        <references count="2">
          <reference field="0" count="1" selected="0">
            <x v="95"/>
          </reference>
          <reference field="1" count="1">
            <x v="374"/>
          </reference>
        </references>
      </pivotArea>
    </format>
    <format dxfId="9116">
      <pivotArea dataOnly="0" labelOnly="1" fieldPosition="0">
        <references count="2">
          <reference field="0" count="1" selected="0">
            <x v="96"/>
          </reference>
          <reference field="1" count="1">
            <x v="375"/>
          </reference>
        </references>
      </pivotArea>
    </format>
    <format dxfId="9115">
      <pivotArea dataOnly="0" labelOnly="1" fieldPosition="0">
        <references count="2">
          <reference field="0" count="1" selected="0">
            <x v="97"/>
          </reference>
          <reference field="1" count="1">
            <x v="376"/>
          </reference>
        </references>
      </pivotArea>
    </format>
    <format dxfId="9114">
      <pivotArea dataOnly="0" labelOnly="1" fieldPosition="0">
        <references count="2">
          <reference field="0" count="1" selected="0">
            <x v="98"/>
          </reference>
          <reference field="1" count="1">
            <x v="377"/>
          </reference>
        </references>
      </pivotArea>
    </format>
    <format dxfId="9113">
      <pivotArea dataOnly="0" labelOnly="1" fieldPosition="0">
        <references count="2">
          <reference field="0" count="1" selected="0">
            <x v="99"/>
          </reference>
          <reference field="1" count="1">
            <x v="378"/>
          </reference>
        </references>
      </pivotArea>
    </format>
    <format dxfId="9112">
      <pivotArea dataOnly="0" labelOnly="1" fieldPosition="0">
        <references count="2">
          <reference field="0" count="1" selected="0">
            <x v="100"/>
          </reference>
          <reference field="1" count="1">
            <x v="379"/>
          </reference>
        </references>
      </pivotArea>
    </format>
    <format dxfId="9111">
      <pivotArea dataOnly="0" labelOnly="1" fieldPosition="0">
        <references count="2">
          <reference field="0" count="1" selected="0">
            <x v="101"/>
          </reference>
          <reference field="1" count="9">
            <x v="380"/>
            <x v="381"/>
            <x v="382"/>
            <x v="383"/>
            <x v="384"/>
            <x v="385"/>
            <x v="386"/>
            <x v="387"/>
            <x v="429"/>
          </reference>
        </references>
      </pivotArea>
    </format>
    <format dxfId="9110">
      <pivotArea dataOnly="0" labelOnly="1" fieldPosition="0">
        <references count="2">
          <reference field="0" count="1" selected="0">
            <x v="102"/>
          </reference>
          <reference field="1" count="1">
            <x v="388"/>
          </reference>
        </references>
      </pivotArea>
    </format>
    <format dxfId="9109">
      <pivotArea dataOnly="0" labelOnly="1" fieldPosition="0">
        <references count="2">
          <reference field="0" count="1" selected="0">
            <x v="103"/>
          </reference>
          <reference field="1" count="1">
            <x v="389"/>
          </reference>
        </references>
      </pivotArea>
    </format>
    <format dxfId="9108">
      <pivotArea dataOnly="0" labelOnly="1" fieldPosition="0">
        <references count="2">
          <reference field="0" count="1" selected="0">
            <x v="104"/>
          </reference>
          <reference field="1" count="1">
            <x v="391"/>
          </reference>
        </references>
      </pivotArea>
    </format>
    <format dxfId="9107">
      <pivotArea dataOnly="0" labelOnly="1" fieldPosition="0">
        <references count="2">
          <reference field="0" count="1" selected="0">
            <x v="105"/>
          </reference>
          <reference field="1" count="1">
            <x v="392"/>
          </reference>
        </references>
      </pivotArea>
    </format>
    <format dxfId="9106">
      <pivotArea dataOnly="0" labelOnly="1" fieldPosition="0">
        <references count="2">
          <reference field="0" count="1" selected="0">
            <x v="106"/>
          </reference>
          <reference field="1" count="1">
            <x v="393"/>
          </reference>
        </references>
      </pivotArea>
    </format>
    <format dxfId="9105">
      <pivotArea dataOnly="0" labelOnly="1" fieldPosition="0">
        <references count="2">
          <reference field="0" count="1" selected="0">
            <x v="107"/>
          </reference>
          <reference field="1" count="1">
            <x v="394"/>
          </reference>
        </references>
      </pivotArea>
    </format>
    <format dxfId="9104">
      <pivotArea dataOnly="0" labelOnly="1" fieldPosition="0">
        <references count="2">
          <reference field="0" count="1" selected="0">
            <x v="108"/>
          </reference>
          <reference field="1" count="2">
            <x v="395"/>
            <x v="436"/>
          </reference>
        </references>
      </pivotArea>
    </format>
    <format dxfId="9103">
      <pivotArea dataOnly="0" labelOnly="1" fieldPosition="0">
        <references count="2">
          <reference field="0" count="1" selected="0">
            <x v="109"/>
          </reference>
          <reference field="1" count="2">
            <x v="396"/>
            <x v="397"/>
          </reference>
        </references>
      </pivotArea>
    </format>
    <format dxfId="9102">
      <pivotArea dataOnly="0" labelOnly="1" fieldPosition="0">
        <references count="2">
          <reference field="0" count="1" selected="0">
            <x v="110"/>
          </reference>
          <reference field="1" count="1">
            <x v="399"/>
          </reference>
        </references>
      </pivotArea>
    </format>
    <format dxfId="9101">
      <pivotArea dataOnly="0" labelOnly="1" fieldPosition="0">
        <references count="2">
          <reference field="0" count="1" selected="0">
            <x v="111"/>
          </reference>
          <reference field="1" count="1">
            <x v="400"/>
          </reference>
        </references>
      </pivotArea>
    </format>
    <format dxfId="9100">
      <pivotArea dataOnly="0" labelOnly="1" fieldPosition="0">
        <references count="2">
          <reference field="0" count="1" selected="0">
            <x v="112"/>
          </reference>
          <reference field="1" count="1">
            <x v="401"/>
          </reference>
        </references>
      </pivotArea>
    </format>
    <format dxfId="9099">
      <pivotArea dataOnly="0" labelOnly="1" fieldPosition="0">
        <references count="2">
          <reference field="0" count="1" selected="0">
            <x v="113"/>
          </reference>
          <reference field="1" count="1">
            <x v="402"/>
          </reference>
        </references>
      </pivotArea>
    </format>
    <format dxfId="9098">
      <pivotArea dataOnly="0" labelOnly="1" fieldPosition="0">
        <references count="2">
          <reference field="0" count="1" selected="0">
            <x v="114"/>
          </reference>
          <reference field="1" count="1">
            <x v="403"/>
          </reference>
        </references>
      </pivotArea>
    </format>
    <format dxfId="9097">
      <pivotArea dataOnly="0" labelOnly="1" fieldPosition="0">
        <references count="2">
          <reference field="0" count="1" selected="0">
            <x v="115"/>
          </reference>
          <reference field="1" count="2">
            <x v="404"/>
            <x v="437"/>
          </reference>
        </references>
      </pivotArea>
    </format>
    <format dxfId="9096">
      <pivotArea dataOnly="0" labelOnly="1" fieldPosition="0">
        <references count="2">
          <reference field="0" count="1" selected="0">
            <x v="116"/>
          </reference>
          <reference field="1" count="1">
            <x v="405"/>
          </reference>
        </references>
      </pivotArea>
    </format>
    <format dxfId="9095">
      <pivotArea dataOnly="0" labelOnly="1" fieldPosition="0">
        <references count="2">
          <reference field="0" count="1" selected="0">
            <x v="117"/>
          </reference>
          <reference field="1" count="1">
            <x v="406"/>
          </reference>
        </references>
      </pivotArea>
    </format>
    <format dxfId="9094">
      <pivotArea dataOnly="0" labelOnly="1" fieldPosition="0">
        <references count="2">
          <reference field="0" count="1" selected="0">
            <x v="118"/>
          </reference>
          <reference field="1" count="1">
            <x v="407"/>
          </reference>
        </references>
      </pivotArea>
    </format>
    <format dxfId="9093">
      <pivotArea dataOnly="0" labelOnly="1" fieldPosition="0">
        <references count="2">
          <reference field="0" count="1" selected="0">
            <x v="119"/>
          </reference>
          <reference field="1" count="1">
            <x v="408"/>
          </reference>
        </references>
      </pivotArea>
    </format>
    <format dxfId="9092">
      <pivotArea dataOnly="0" labelOnly="1" fieldPosition="0">
        <references count="2">
          <reference field="0" count="1" selected="0">
            <x v="120"/>
          </reference>
          <reference field="1" count="1">
            <x v="409"/>
          </reference>
        </references>
      </pivotArea>
    </format>
    <format dxfId="9091">
      <pivotArea dataOnly="0" labelOnly="1" fieldPosition="0">
        <references count="2">
          <reference field="0" count="1" selected="0">
            <x v="121"/>
          </reference>
          <reference field="1" count="1">
            <x v="410"/>
          </reference>
        </references>
      </pivotArea>
    </format>
    <format dxfId="9090">
      <pivotArea dataOnly="0" labelOnly="1" fieldPosition="0">
        <references count="2">
          <reference field="0" count="1" selected="0">
            <x v="122"/>
          </reference>
          <reference field="1" count="1">
            <x v="411"/>
          </reference>
        </references>
      </pivotArea>
    </format>
    <format dxfId="9089">
      <pivotArea dataOnly="0" labelOnly="1" fieldPosition="0">
        <references count="2">
          <reference field="0" count="1" selected="0">
            <x v="123"/>
          </reference>
          <reference field="1" count="1">
            <x v="412"/>
          </reference>
        </references>
      </pivotArea>
    </format>
    <format dxfId="9088">
      <pivotArea dataOnly="0" labelOnly="1" fieldPosition="0">
        <references count="2">
          <reference field="0" count="1" selected="0">
            <x v="124"/>
          </reference>
          <reference field="1" count="1">
            <x v="413"/>
          </reference>
        </references>
      </pivotArea>
    </format>
    <format dxfId="9087">
      <pivotArea dataOnly="0" labelOnly="1" fieldPosition="0">
        <references count="2">
          <reference field="0" count="1" selected="0">
            <x v="125"/>
          </reference>
          <reference field="1" count="3">
            <x v="414"/>
            <x v="438"/>
            <x v="439"/>
          </reference>
        </references>
      </pivotArea>
    </format>
    <format dxfId="9086">
      <pivotArea dataOnly="0" labelOnly="1" fieldPosition="0">
        <references count="2">
          <reference field="0" count="1" selected="0">
            <x v="126"/>
          </reference>
          <reference field="1" count="1">
            <x v="440"/>
          </reference>
        </references>
      </pivotArea>
    </format>
    <format dxfId="9085">
      <pivotArea dataOnly="0" labelOnly="1" fieldPosition="0">
        <references count="2">
          <reference field="0" count="1" selected="0">
            <x v="127"/>
          </reference>
          <reference field="1" count="1">
            <x v="442"/>
          </reference>
        </references>
      </pivotArea>
    </format>
    <format dxfId="9084">
      <pivotArea dataOnly="0" labelOnly="1" fieldPosition="0">
        <references count="2">
          <reference field="0" count="1" selected="0">
            <x v="128"/>
          </reference>
          <reference field="1" count="1">
            <x v="422"/>
          </reference>
        </references>
      </pivotArea>
    </format>
    <format dxfId="9083">
      <pivotArea dataOnly="0" labelOnly="1" fieldPosition="0">
        <references count="2">
          <reference field="0" count="1" selected="0">
            <x v="129"/>
          </reference>
          <reference field="1" count="1">
            <x v="444"/>
          </reference>
        </references>
      </pivotArea>
    </format>
    <format dxfId="9082">
      <pivotArea dataOnly="0" labelOnly="1" fieldPosition="0">
        <references count="2">
          <reference field="0" count="1" selected="0">
            <x v="130"/>
          </reference>
          <reference field="1" count="1">
            <x v="441"/>
          </reference>
        </references>
      </pivotArea>
    </format>
    <format dxfId="9081">
      <pivotArea dataOnly="0" labelOnly="1" fieldPosition="0">
        <references count="2">
          <reference field="0" count="1" selected="0">
            <x v="131"/>
          </reference>
          <reference field="1" count="1">
            <x v="415"/>
          </reference>
        </references>
      </pivotArea>
    </format>
    <format dxfId="9080">
      <pivotArea dataOnly="0" labelOnly="1" fieldPosition="0">
        <references count="2">
          <reference field="0" count="1" selected="0">
            <x v="132"/>
          </reference>
          <reference field="1" count="1">
            <x v="423"/>
          </reference>
        </references>
      </pivotArea>
    </format>
    <format dxfId="9079">
      <pivotArea dataOnly="0" labelOnly="1" fieldPosition="0">
        <references count="2">
          <reference field="0" count="1" selected="0">
            <x v="133"/>
          </reference>
          <reference field="1" count="2">
            <x v="416"/>
            <x v="417"/>
          </reference>
        </references>
      </pivotArea>
    </format>
    <format dxfId="9078">
      <pivotArea dataOnly="0" labelOnly="1" fieldPosition="0">
        <references count="2">
          <reference field="0" count="1" selected="0">
            <x v="134"/>
          </reference>
          <reference field="1" count="1">
            <x v="418"/>
          </reference>
        </references>
      </pivotArea>
    </format>
    <format dxfId="9077">
      <pivotArea dataOnly="0" labelOnly="1" fieldPosition="0">
        <references count="2">
          <reference field="0" count="1" selected="0">
            <x v="135"/>
          </reference>
          <reference field="1" count="1">
            <x v="419"/>
          </reference>
        </references>
      </pivotArea>
    </format>
    <format dxfId="9076">
      <pivotArea dataOnly="0" labelOnly="1" fieldPosition="0">
        <references count="2">
          <reference field="0" count="1" selected="0">
            <x v="136"/>
          </reference>
          <reference field="1" count="1">
            <x v="424"/>
          </reference>
        </references>
      </pivotArea>
    </format>
    <format dxfId="9075">
      <pivotArea dataOnly="0" labelOnly="1" fieldPosition="0">
        <references count="2">
          <reference field="0" count="1" selected="0">
            <x v="137"/>
          </reference>
          <reference field="1" count="1">
            <x v="425"/>
          </reference>
        </references>
      </pivotArea>
    </format>
    <format dxfId="9074">
      <pivotArea dataOnly="0" labelOnly="1" fieldPosition="0">
        <references count="2">
          <reference field="0" count="1" selected="0">
            <x v="138"/>
          </reference>
          <reference field="1" count="1">
            <x v="426"/>
          </reference>
        </references>
      </pivotArea>
    </format>
    <format dxfId="9073">
      <pivotArea dataOnly="0" labelOnly="1" fieldPosition="0">
        <references count="2">
          <reference field="0" count="1" selected="0">
            <x v="139"/>
          </reference>
          <reference field="1" count="1">
            <x v="420"/>
          </reference>
        </references>
      </pivotArea>
    </format>
    <format dxfId="9072">
      <pivotArea dataOnly="0" labelOnly="1" fieldPosition="0">
        <references count="2">
          <reference field="0" count="1" selected="0">
            <x v="140"/>
          </reference>
          <reference field="1" count="1">
            <x v="421"/>
          </reference>
        </references>
      </pivotArea>
    </format>
    <format dxfId="9071">
      <pivotArea dataOnly="0" labelOnly="1" fieldPosition="0">
        <references count="2">
          <reference field="0" count="1" selected="0">
            <x v="141"/>
          </reference>
          <reference field="1" count="1">
            <x v="443"/>
          </reference>
        </references>
      </pivotArea>
    </format>
    <format dxfId="9070">
      <pivotArea dataOnly="0" labelOnly="1" fieldPosition="0">
        <references count="2">
          <reference field="0" count="1" selected="0">
            <x v="142"/>
          </reference>
          <reference field="1" count="1">
            <x v="445"/>
          </reference>
        </references>
      </pivotArea>
    </format>
    <format dxfId="906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F2246CE-272D-4B8C-B02A-5A2ADFB59B4D}" name="PivotTable18" cacheId="7"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I4:N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6" baseField="1" baseItem="430"/>
    <dataField name="Sum of FCCS_Journal Input" fld="7" baseField="1" baseItem="430"/>
    <dataField name="Sum of FCCS_Other Data" fld="8" baseField="1" baseItem="430"/>
    <dataField name="Sum of FCCS_Total Data Source" fld="9" baseField="1" baseItem="430"/>
  </dataFields>
  <formats count="1190">
    <format dxfId="11456">
      <pivotArea dataOnly="0" outline="0" fieldPosition="0">
        <references count="1">
          <reference field="0" count="0" defaultSubtotal="1"/>
        </references>
      </pivotArea>
    </format>
    <format dxfId="11455">
      <pivotArea field="0" type="button" dataOnly="0" labelOnly="1" outline="0" axis="axisRow" fieldPosition="0"/>
    </format>
    <format dxfId="11454">
      <pivotArea dataOnly="0" labelOnly="1" fieldPosition="0">
        <references count="1">
          <reference field="0" count="1">
            <x v="0"/>
          </reference>
        </references>
      </pivotArea>
    </format>
    <format dxfId="11453">
      <pivotArea dataOnly="0" labelOnly="1" offset="A256" fieldPosition="0">
        <references count="1">
          <reference field="0" count="1" defaultSubtotal="1">
            <x v="0"/>
          </reference>
        </references>
      </pivotArea>
    </format>
    <format dxfId="11452">
      <pivotArea dataOnly="0" labelOnly="1" fieldPosition="0">
        <references count="1">
          <reference field="0" count="1">
            <x v="1"/>
          </reference>
        </references>
      </pivotArea>
    </format>
    <format dxfId="11451">
      <pivotArea dataOnly="0" labelOnly="1" offset="A256" fieldPosition="0">
        <references count="1">
          <reference field="0" count="1" defaultSubtotal="1">
            <x v="1"/>
          </reference>
        </references>
      </pivotArea>
    </format>
    <format dxfId="11450">
      <pivotArea dataOnly="0" labelOnly="1" fieldPosition="0">
        <references count="1">
          <reference field="0" count="1">
            <x v="2"/>
          </reference>
        </references>
      </pivotArea>
    </format>
    <format dxfId="11449">
      <pivotArea dataOnly="0" labelOnly="1" offset="A256" fieldPosition="0">
        <references count="1">
          <reference field="0" count="1" defaultSubtotal="1">
            <x v="2"/>
          </reference>
        </references>
      </pivotArea>
    </format>
    <format dxfId="11448">
      <pivotArea dataOnly="0" labelOnly="1" fieldPosition="0">
        <references count="1">
          <reference field="0" count="1">
            <x v="3"/>
          </reference>
        </references>
      </pivotArea>
    </format>
    <format dxfId="11447">
      <pivotArea dataOnly="0" labelOnly="1" offset="A256" fieldPosition="0">
        <references count="1">
          <reference field="0" count="1" defaultSubtotal="1">
            <x v="3"/>
          </reference>
        </references>
      </pivotArea>
    </format>
    <format dxfId="11446">
      <pivotArea dataOnly="0" labelOnly="1" fieldPosition="0">
        <references count="1">
          <reference field="0" count="1">
            <x v="4"/>
          </reference>
        </references>
      </pivotArea>
    </format>
    <format dxfId="11445">
      <pivotArea dataOnly="0" labelOnly="1" offset="A256" fieldPosition="0">
        <references count="1">
          <reference field="0" count="1" defaultSubtotal="1">
            <x v="4"/>
          </reference>
        </references>
      </pivotArea>
    </format>
    <format dxfId="11444">
      <pivotArea dataOnly="0" labelOnly="1" fieldPosition="0">
        <references count="1">
          <reference field="0" count="1">
            <x v="5"/>
          </reference>
        </references>
      </pivotArea>
    </format>
    <format dxfId="11443">
      <pivotArea dataOnly="0" labelOnly="1" offset="A256" fieldPosition="0">
        <references count="1">
          <reference field="0" count="1" defaultSubtotal="1">
            <x v="5"/>
          </reference>
        </references>
      </pivotArea>
    </format>
    <format dxfId="11442">
      <pivotArea dataOnly="0" labelOnly="1" fieldPosition="0">
        <references count="1">
          <reference field="0" count="1">
            <x v="6"/>
          </reference>
        </references>
      </pivotArea>
    </format>
    <format dxfId="11441">
      <pivotArea dataOnly="0" labelOnly="1" offset="A256" fieldPosition="0">
        <references count="1">
          <reference field="0" count="1" defaultSubtotal="1">
            <x v="6"/>
          </reference>
        </references>
      </pivotArea>
    </format>
    <format dxfId="11440">
      <pivotArea dataOnly="0" labelOnly="1" fieldPosition="0">
        <references count="1">
          <reference field="0" count="1">
            <x v="7"/>
          </reference>
        </references>
      </pivotArea>
    </format>
    <format dxfId="11439">
      <pivotArea dataOnly="0" labelOnly="1" offset="A256" fieldPosition="0">
        <references count="1">
          <reference field="0" count="1" defaultSubtotal="1">
            <x v="7"/>
          </reference>
        </references>
      </pivotArea>
    </format>
    <format dxfId="11438">
      <pivotArea dataOnly="0" labelOnly="1" fieldPosition="0">
        <references count="1">
          <reference field="0" count="1">
            <x v="8"/>
          </reference>
        </references>
      </pivotArea>
    </format>
    <format dxfId="11437">
      <pivotArea dataOnly="0" labelOnly="1" offset="A256" fieldPosition="0">
        <references count="1">
          <reference field="0" count="1" defaultSubtotal="1">
            <x v="8"/>
          </reference>
        </references>
      </pivotArea>
    </format>
    <format dxfId="11436">
      <pivotArea dataOnly="0" labelOnly="1" fieldPosition="0">
        <references count="1">
          <reference field="0" count="1">
            <x v="9"/>
          </reference>
        </references>
      </pivotArea>
    </format>
    <format dxfId="11435">
      <pivotArea dataOnly="0" labelOnly="1" offset="A256" fieldPosition="0">
        <references count="1">
          <reference field="0" count="1" defaultSubtotal="1">
            <x v="9"/>
          </reference>
        </references>
      </pivotArea>
    </format>
    <format dxfId="11434">
      <pivotArea dataOnly="0" labelOnly="1" fieldPosition="0">
        <references count="1">
          <reference field="0" count="1">
            <x v="10"/>
          </reference>
        </references>
      </pivotArea>
    </format>
    <format dxfId="11433">
      <pivotArea dataOnly="0" labelOnly="1" offset="A256" fieldPosition="0">
        <references count="1">
          <reference field="0" count="1" defaultSubtotal="1">
            <x v="10"/>
          </reference>
        </references>
      </pivotArea>
    </format>
    <format dxfId="11432">
      <pivotArea dataOnly="0" labelOnly="1" fieldPosition="0">
        <references count="1">
          <reference field="0" count="1">
            <x v="11"/>
          </reference>
        </references>
      </pivotArea>
    </format>
    <format dxfId="11431">
      <pivotArea dataOnly="0" labelOnly="1" offset="A256" fieldPosition="0">
        <references count="1">
          <reference field="0" count="1" defaultSubtotal="1">
            <x v="11"/>
          </reference>
        </references>
      </pivotArea>
    </format>
    <format dxfId="11430">
      <pivotArea dataOnly="0" labelOnly="1" fieldPosition="0">
        <references count="1">
          <reference field="0" count="1">
            <x v="12"/>
          </reference>
        </references>
      </pivotArea>
    </format>
    <format dxfId="11429">
      <pivotArea dataOnly="0" labelOnly="1" offset="A256" fieldPosition="0">
        <references count="1">
          <reference field="0" count="1" defaultSubtotal="1">
            <x v="12"/>
          </reference>
        </references>
      </pivotArea>
    </format>
    <format dxfId="11428">
      <pivotArea dataOnly="0" labelOnly="1" fieldPosition="0">
        <references count="1">
          <reference field="0" count="1">
            <x v="13"/>
          </reference>
        </references>
      </pivotArea>
    </format>
    <format dxfId="11427">
      <pivotArea dataOnly="0" labelOnly="1" offset="A256" fieldPosition="0">
        <references count="1">
          <reference field="0" count="1" defaultSubtotal="1">
            <x v="13"/>
          </reference>
        </references>
      </pivotArea>
    </format>
    <format dxfId="11426">
      <pivotArea dataOnly="0" labelOnly="1" fieldPosition="0">
        <references count="1">
          <reference field="0" count="1">
            <x v="14"/>
          </reference>
        </references>
      </pivotArea>
    </format>
    <format dxfId="11425">
      <pivotArea dataOnly="0" labelOnly="1" offset="A256" fieldPosition="0">
        <references count="1">
          <reference field="0" count="1" defaultSubtotal="1">
            <x v="14"/>
          </reference>
        </references>
      </pivotArea>
    </format>
    <format dxfId="11424">
      <pivotArea dataOnly="0" labelOnly="1" fieldPosition="0">
        <references count="1">
          <reference field="0" count="1">
            <x v="15"/>
          </reference>
        </references>
      </pivotArea>
    </format>
    <format dxfId="11423">
      <pivotArea dataOnly="0" labelOnly="1" offset="A256" fieldPosition="0">
        <references count="1">
          <reference field="0" count="1" defaultSubtotal="1">
            <x v="15"/>
          </reference>
        </references>
      </pivotArea>
    </format>
    <format dxfId="11422">
      <pivotArea dataOnly="0" labelOnly="1" fieldPosition="0">
        <references count="1">
          <reference field="0" count="1">
            <x v="16"/>
          </reference>
        </references>
      </pivotArea>
    </format>
    <format dxfId="11421">
      <pivotArea dataOnly="0" labelOnly="1" offset="A256" fieldPosition="0">
        <references count="1">
          <reference field="0" count="1" defaultSubtotal="1">
            <x v="16"/>
          </reference>
        </references>
      </pivotArea>
    </format>
    <format dxfId="11420">
      <pivotArea dataOnly="0" labelOnly="1" fieldPosition="0">
        <references count="1">
          <reference field="0" count="1">
            <x v="17"/>
          </reference>
        </references>
      </pivotArea>
    </format>
    <format dxfId="11419">
      <pivotArea dataOnly="0" labelOnly="1" offset="A256" fieldPosition="0">
        <references count="1">
          <reference field="0" count="1" defaultSubtotal="1">
            <x v="17"/>
          </reference>
        </references>
      </pivotArea>
    </format>
    <format dxfId="11418">
      <pivotArea dataOnly="0" labelOnly="1" fieldPosition="0">
        <references count="1">
          <reference field="0" count="1">
            <x v="18"/>
          </reference>
        </references>
      </pivotArea>
    </format>
    <format dxfId="11417">
      <pivotArea dataOnly="0" labelOnly="1" offset="A256" fieldPosition="0">
        <references count="1">
          <reference field="0" count="1" defaultSubtotal="1">
            <x v="18"/>
          </reference>
        </references>
      </pivotArea>
    </format>
    <format dxfId="11416">
      <pivotArea dataOnly="0" labelOnly="1" fieldPosition="0">
        <references count="1">
          <reference field="0" count="1">
            <x v="19"/>
          </reference>
        </references>
      </pivotArea>
    </format>
    <format dxfId="11415">
      <pivotArea dataOnly="0" labelOnly="1" offset="A256" fieldPosition="0">
        <references count="1">
          <reference field="0" count="1" defaultSubtotal="1">
            <x v="19"/>
          </reference>
        </references>
      </pivotArea>
    </format>
    <format dxfId="11414">
      <pivotArea dataOnly="0" labelOnly="1" fieldPosition="0">
        <references count="1">
          <reference field="0" count="1">
            <x v="20"/>
          </reference>
        </references>
      </pivotArea>
    </format>
    <format dxfId="11413">
      <pivotArea dataOnly="0" labelOnly="1" offset="A256" fieldPosition="0">
        <references count="1">
          <reference field="0" count="1" defaultSubtotal="1">
            <x v="20"/>
          </reference>
        </references>
      </pivotArea>
    </format>
    <format dxfId="11412">
      <pivotArea dataOnly="0" labelOnly="1" fieldPosition="0">
        <references count="1">
          <reference field="0" count="1">
            <x v="21"/>
          </reference>
        </references>
      </pivotArea>
    </format>
    <format dxfId="11411">
      <pivotArea dataOnly="0" labelOnly="1" offset="A256" fieldPosition="0">
        <references count="1">
          <reference field="0" count="1" defaultSubtotal="1">
            <x v="21"/>
          </reference>
        </references>
      </pivotArea>
    </format>
    <format dxfId="11410">
      <pivotArea dataOnly="0" labelOnly="1" fieldPosition="0">
        <references count="1">
          <reference field="0" count="1">
            <x v="22"/>
          </reference>
        </references>
      </pivotArea>
    </format>
    <format dxfId="11409">
      <pivotArea dataOnly="0" labelOnly="1" offset="A256" fieldPosition="0">
        <references count="1">
          <reference field="0" count="1" defaultSubtotal="1">
            <x v="22"/>
          </reference>
        </references>
      </pivotArea>
    </format>
    <format dxfId="11408">
      <pivotArea dataOnly="0" labelOnly="1" fieldPosition="0">
        <references count="1">
          <reference field="0" count="1">
            <x v="23"/>
          </reference>
        </references>
      </pivotArea>
    </format>
    <format dxfId="11407">
      <pivotArea dataOnly="0" labelOnly="1" offset="A256" fieldPosition="0">
        <references count="1">
          <reference field="0" count="1" defaultSubtotal="1">
            <x v="23"/>
          </reference>
        </references>
      </pivotArea>
    </format>
    <format dxfId="11406">
      <pivotArea dataOnly="0" labelOnly="1" fieldPosition="0">
        <references count="1">
          <reference field="0" count="1">
            <x v="24"/>
          </reference>
        </references>
      </pivotArea>
    </format>
    <format dxfId="11405">
      <pivotArea dataOnly="0" labelOnly="1" offset="A256" fieldPosition="0">
        <references count="1">
          <reference field="0" count="1" defaultSubtotal="1">
            <x v="24"/>
          </reference>
        </references>
      </pivotArea>
    </format>
    <format dxfId="11404">
      <pivotArea dataOnly="0" labelOnly="1" fieldPosition="0">
        <references count="1">
          <reference field="0" count="1">
            <x v="25"/>
          </reference>
        </references>
      </pivotArea>
    </format>
    <format dxfId="11403">
      <pivotArea dataOnly="0" labelOnly="1" offset="A256" fieldPosition="0">
        <references count="1">
          <reference field="0" count="1" defaultSubtotal="1">
            <x v="25"/>
          </reference>
        </references>
      </pivotArea>
    </format>
    <format dxfId="11402">
      <pivotArea dataOnly="0" labelOnly="1" fieldPosition="0">
        <references count="1">
          <reference field="0" count="1">
            <x v="26"/>
          </reference>
        </references>
      </pivotArea>
    </format>
    <format dxfId="11401">
      <pivotArea dataOnly="0" labelOnly="1" offset="A256" fieldPosition="0">
        <references count="1">
          <reference field="0" count="1" defaultSubtotal="1">
            <x v="26"/>
          </reference>
        </references>
      </pivotArea>
    </format>
    <format dxfId="11400">
      <pivotArea dataOnly="0" labelOnly="1" fieldPosition="0">
        <references count="1">
          <reference field="0" count="1">
            <x v="27"/>
          </reference>
        </references>
      </pivotArea>
    </format>
    <format dxfId="11399">
      <pivotArea dataOnly="0" labelOnly="1" offset="A256" fieldPosition="0">
        <references count="1">
          <reference field="0" count="1" defaultSubtotal="1">
            <x v="27"/>
          </reference>
        </references>
      </pivotArea>
    </format>
    <format dxfId="11398">
      <pivotArea dataOnly="0" labelOnly="1" fieldPosition="0">
        <references count="1">
          <reference field="0" count="1">
            <x v="28"/>
          </reference>
        </references>
      </pivotArea>
    </format>
    <format dxfId="11397">
      <pivotArea dataOnly="0" labelOnly="1" offset="A256" fieldPosition="0">
        <references count="1">
          <reference field="0" count="1" defaultSubtotal="1">
            <x v="28"/>
          </reference>
        </references>
      </pivotArea>
    </format>
    <format dxfId="11396">
      <pivotArea dataOnly="0" labelOnly="1" fieldPosition="0">
        <references count="1">
          <reference field="0" count="1">
            <x v="29"/>
          </reference>
        </references>
      </pivotArea>
    </format>
    <format dxfId="11395">
      <pivotArea dataOnly="0" labelOnly="1" offset="A256" fieldPosition="0">
        <references count="1">
          <reference field="0" count="1" defaultSubtotal="1">
            <x v="29"/>
          </reference>
        </references>
      </pivotArea>
    </format>
    <format dxfId="11394">
      <pivotArea dataOnly="0" labelOnly="1" fieldPosition="0">
        <references count="1">
          <reference field="0" count="1">
            <x v="30"/>
          </reference>
        </references>
      </pivotArea>
    </format>
    <format dxfId="11393">
      <pivotArea dataOnly="0" labelOnly="1" offset="A256" fieldPosition="0">
        <references count="1">
          <reference field="0" count="1" defaultSubtotal="1">
            <x v="30"/>
          </reference>
        </references>
      </pivotArea>
    </format>
    <format dxfId="11392">
      <pivotArea dataOnly="0" labelOnly="1" fieldPosition="0">
        <references count="1">
          <reference field="0" count="1">
            <x v="31"/>
          </reference>
        </references>
      </pivotArea>
    </format>
    <format dxfId="11391">
      <pivotArea dataOnly="0" labelOnly="1" offset="A256" fieldPosition="0">
        <references count="1">
          <reference field="0" count="1" defaultSubtotal="1">
            <x v="31"/>
          </reference>
        </references>
      </pivotArea>
    </format>
    <format dxfId="11390">
      <pivotArea dataOnly="0" labelOnly="1" fieldPosition="0">
        <references count="1">
          <reference field="0" count="1">
            <x v="32"/>
          </reference>
        </references>
      </pivotArea>
    </format>
    <format dxfId="11389">
      <pivotArea dataOnly="0" labelOnly="1" offset="A256" fieldPosition="0">
        <references count="1">
          <reference field="0" count="1" defaultSubtotal="1">
            <x v="32"/>
          </reference>
        </references>
      </pivotArea>
    </format>
    <format dxfId="11388">
      <pivotArea dataOnly="0" labelOnly="1" fieldPosition="0">
        <references count="1">
          <reference field="0" count="1">
            <x v="33"/>
          </reference>
        </references>
      </pivotArea>
    </format>
    <format dxfId="11387">
      <pivotArea dataOnly="0" labelOnly="1" offset="A256" fieldPosition="0">
        <references count="1">
          <reference field="0" count="1" defaultSubtotal="1">
            <x v="33"/>
          </reference>
        </references>
      </pivotArea>
    </format>
    <format dxfId="11386">
      <pivotArea dataOnly="0" labelOnly="1" fieldPosition="0">
        <references count="1">
          <reference field="0" count="1">
            <x v="34"/>
          </reference>
        </references>
      </pivotArea>
    </format>
    <format dxfId="11385">
      <pivotArea dataOnly="0" labelOnly="1" offset="A256" fieldPosition="0">
        <references count="1">
          <reference field="0" count="1" defaultSubtotal="1">
            <x v="34"/>
          </reference>
        </references>
      </pivotArea>
    </format>
    <format dxfId="11384">
      <pivotArea dataOnly="0" labelOnly="1" fieldPosition="0">
        <references count="1">
          <reference field="0" count="1">
            <x v="35"/>
          </reference>
        </references>
      </pivotArea>
    </format>
    <format dxfId="11383">
      <pivotArea dataOnly="0" labelOnly="1" offset="A256" fieldPosition="0">
        <references count="1">
          <reference field="0" count="1" defaultSubtotal="1">
            <x v="35"/>
          </reference>
        </references>
      </pivotArea>
    </format>
    <format dxfId="11382">
      <pivotArea dataOnly="0" labelOnly="1" fieldPosition="0">
        <references count="1">
          <reference field="0" count="1">
            <x v="36"/>
          </reference>
        </references>
      </pivotArea>
    </format>
    <format dxfId="11381">
      <pivotArea dataOnly="0" labelOnly="1" offset="A256" fieldPosition="0">
        <references count="1">
          <reference field="0" count="1" defaultSubtotal="1">
            <x v="36"/>
          </reference>
        </references>
      </pivotArea>
    </format>
    <format dxfId="11380">
      <pivotArea dataOnly="0" labelOnly="1" fieldPosition="0">
        <references count="1">
          <reference field="0" count="1">
            <x v="37"/>
          </reference>
        </references>
      </pivotArea>
    </format>
    <format dxfId="11379">
      <pivotArea dataOnly="0" labelOnly="1" offset="A256" fieldPosition="0">
        <references count="1">
          <reference field="0" count="1" defaultSubtotal="1">
            <x v="37"/>
          </reference>
        </references>
      </pivotArea>
    </format>
    <format dxfId="11378">
      <pivotArea dataOnly="0" labelOnly="1" fieldPosition="0">
        <references count="1">
          <reference field="0" count="1">
            <x v="38"/>
          </reference>
        </references>
      </pivotArea>
    </format>
    <format dxfId="11377">
      <pivotArea dataOnly="0" labelOnly="1" offset="A256" fieldPosition="0">
        <references count="1">
          <reference field="0" count="1" defaultSubtotal="1">
            <x v="38"/>
          </reference>
        </references>
      </pivotArea>
    </format>
    <format dxfId="11376">
      <pivotArea dataOnly="0" labelOnly="1" fieldPosition="0">
        <references count="1">
          <reference field="0" count="1">
            <x v="39"/>
          </reference>
        </references>
      </pivotArea>
    </format>
    <format dxfId="11375">
      <pivotArea dataOnly="0" labelOnly="1" offset="A256" fieldPosition="0">
        <references count="1">
          <reference field="0" count="1" defaultSubtotal="1">
            <x v="39"/>
          </reference>
        </references>
      </pivotArea>
    </format>
    <format dxfId="11374">
      <pivotArea dataOnly="0" labelOnly="1" fieldPosition="0">
        <references count="1">
          <reference field="0" count="1">
            <x v="40"/>
          </reference>
        </references>
      </pivotArea>
    </format>
    <format dxfId="11373">
      <pivotArea dataOnly="0" labelOnly="1" offset="A256" fieldPosition="0">
        <references count="1">
          <reference field="0" count="1" defaultSubtotal="1">
            <x v="40"/>
          </reference>
        </references>
      </pivotArea>
    </format>
    <format dxfId="11372">
      <pivotArea dataOnly="0" labelOnly="1" fieldPosition="0">
        <references count="1">
          <reference field="0" count="1">
            <x v="41"/>
          </reference>
        </references>
      </pivotArea>
    </format>
    <format dxfId="11371">
      <pivotArea dataOnly="0" labelOnly="1" offset="A256" fieldPosition="0">
        <references count="1">
          <reference field="0" count="1" defaultSubtotal="1">
            <x v="41"/>
          </reference>
        </references>
      </pivotArea>
    </format>
    <format dxfId="11370">
      <pivotArea dataOnly="0" labelOnly="1" fieldPosition="0">
        <references count="1">
          <reference field="0" count="1">
            <x v="42"/>
          </reference>
        </references>
      </pivotArea>
    </format>
    <format dxfId="11369">
      <pivotArea dataOnly="0" labelOnly="1" offset="A256" fieldPosition="0">
        <references count="1">
          <reference field="0" count="1" defaultSubtotal="1">
            <x v="42"/>
          </reference>
        </references>
      </pivotArea>
    </format>
    <format dxfId="11368">
      <pivotArea dataOnly="0" labelOnly="1" fieldPosition="0">
        <references count="1">
          <reference field="0" count="1">
            <x v="43"/>
          </reference>
        </references>
      </pivotArea>
    </format>
    <format dxfId="11367">
      <pivotArea dataOnly="0" labelOnly="1" offset="A256" fieldPosition="0">
        <references count="1">
          <reference field="0" count="1" defaultSubtotal="1">
            <x v="43"/>
          </reference>
        </references>
      </pivotArea>
    </format>
    <format dxfId="11366">
      <pivotArea dataOnly="0" labelOnly="1" fieldPosition="0">
        <references count="1">
          <reference field="0" count="1">
            <x v="44"/>
          </reference>
        </references>
      </pivotArea>
    </format>
    <format dxfId="11365">
      <pivotArea dataOnly="0" labelOnly="1" offset="A256" fieldPosition="0">
        <references count="1">
          <reference field="0" count="1" defaultSubtotal="1">
            <x v="44"/>
          </reference>
        </references>
      </pivotArea>
    </format>
    <format dxfId="11364">
      <pivotArea dataOnly="0" labelOnly="1" fieldPosition="0">
        <references count="1">
          <reference field="0" count="1">
            <x v="45"/>
          </reference>
        </references>
      </pivotArea>
    </format>
    <format dxfId="11363">
      <pivotArea dataOnly="0" labelOnly="1" offset="A256" fieldPosition="0">
        <references count="1">
          <reference field="0" count="1" defaultSubtotal="1">
            <x v="45"/>
          </reference>
        </references>
      </pivotArea>
    </format>
    <format dxfId="11362">
      <pivotArea dataOnly="0" labelOnly="1" fieldPosition="0">
        <references count="1">
          <reference field="0" count="1">
            <x v="46"/>
          </reference>
        </references>
      </pivotArea>
    </format>
    <format dxfId="11361">
      <pivotArea dataOnly="0" labelOnly="1" offset="A256" fieldPosition="0">
        <references count="1">
          <reference field="0" count="1" defaultSubtotal="1">
            <x v="46"/>
          </reference>
        </references>
      </pivotArea>
    </format>
    <format dxfId="11360">
      <pivotArea dataOnly="0" labelOnly="1" fieldPosition="0">
        <references count="1">
          <reference field="0" count="1">
            <x v="47"/>
          </reference>
        </references>
      </pivotArea>
    </format>
    <format dxfId="11359">
      <pivotArea dataOnly="0" labelOnly="1" offset="A256" fieldPosition="0">
        <references count="1">
          <reference field="0" count="1" defaultSubtotal="1">
            <x v="47"/>
          </reference>
        </references>
      </pivotArea>
    </format>
    <format dxfId="11358">
      <pivotArea dataOnly="0" labelOnly="1" fieldPosition="0">
        <references count="1">
          <reference field="0" count="1">
            <x v="48"/>
          </reference>
        </references>
      </pivotArea>
    </format>
    <format dxfId="11357">
      <pivotArea dataOnly="0" labelOnly="1" offset="A256" fieldPosition="0">
        <references count="1">
          <reference field="0" count="1" defaultSubtotal="1">
            <x v="48"/>
          </reference>
        </references>
      </pivotArea>
    </format>
    <format dxfId="11356">
      <pivotArea dataOnly="0" labelOnly="1" fieldPosition="0">
        <references count="1">
          <reference field="0" count="1">
            <x v="49"/>
          </reference>
        </references>
      </pivotArea>
    </format>
    <format dxfId="11355">
      <pivotArea dataOnly="0" labelOnly="1" offset="A256" fieldPosition="0">
        <references count="1">
          <reference field="0" count="1" defaultSubtotal="1">
            <x v="49"/>
          </reference>
        </references>
      </pivotArea>
    </format>
    <format dxfId="11354">
      <pivotArea dataOnly="0" labelOnly="1" fieldPosition="0">
        <references count="1">
          <reference field="0" count="1">
            <x v="50"/>
          </reference>
        </references>
      </pivotArea>
    </format>
    <format dxfId="11353">
      <pivotArea dataOnly="0" labelOnly="1" offset="A256" fieldPosition="0">
        <references count="1">
          <reference field="0" count="1" defaultSubtotal="1">
            <x v="50"/>
          </reference>
        </references>
      </pivotArea>
    </format>
    <format dxfId="11352">
      <pivotArea dataOnly="0" labelOnly="1" fieldPosition="0">
        <references count="1">
          <reference field="0" count="1">
            <x v="51"/>
          </reference>
        </references>
      </pivotArea>
    </format>
    <format dxfId="11351">
      <pivotArea dataOnly="0" labelOnly="1" offset="A256" fieldPosition="0">
        <references count="1">
          <reference field="0" count="1" defaultSubtotal="1">
            <x v="51"/>
          </reference>
        </references>
      </pivotArea>
    </format>
    <format dxfId="11350">
      <pivotArea dataOnly="0" labelOnly="1" fieldPosition="0">
        <references count="1">
          <reference field="0" count="1">
            <x v="52"/>
          </reference>
        </references>
      </pivotArea>
    </format>
    <format dxfId="11349">
      <pivotArea dataOnly="0" labelOnly="1" offset="A256" fieldPosition="0">
        <references count="1">
          <reference field="0" count="1" defaultSubtotal="1">
            <x v="52"/>
          </reference>
        </references>
      </pivotArea>
    </format>
    <format dxfId="11348">
      <pivotArea dataOnly="0" labelOnly="1" fieldPosition="0">
        <references count="1">
          <reference field="0" count="1">
            <x v="53"/>
          </reference>
        </references>
      </pivotArea>
    </format>
    <format dxfId="11347">
      <pivotArea dataOnly="0" labelOnly="1" offset="A256" fieldPosition="0">
        <references count="1">
          <reference field="0" count="1" defaultSubtotal="1">
            <x v="53"/>
          </reference>
        </references>
      </pivotArea>
    </format>
    <format dxfId="11346">
      <pivotArea dataOnly="0" labelOnly="1" fieldPosition="0">
        <references count="1">
          <reference field="0" count="1">
            <x v="54"/>
          </reference>
        </references>
      </pivotArea>
    </format>
    <format dxfId="11345">
      <pivotArea dataOnly="0" labelOnly="1" offset="A256" fieldPosition="0">
        <references count="1">
          <reference field="0" count="1" defaultSubtotal="1">
            <x v="54"/>
          </reference>
        </references>
      </pivotArea>
    </format>
    <format dxfId="11344">
      <pivotArea dataOnly="0" labelOnly="1" fieldPosition="0">
        <references count="1">
          <reference field="0" count="1">
            <x v="55"/>
          </reference>
        </references>
      </pivotArea>
    </format>
    <format dxfId="11343">
      <pivotArea dataOnly="0" labelOnly="1" offset="A256" fieldPosition="0">
        <references count="1">
          <reference field="0" count="1" defaultSubtotal="1">
            <x v="55"/>
          </reference>
        </references>
      </pivotArea>
    </format>
    <format dxfId="11342">
      <pivotArea dataOnly="0" labelOnly="1" fieldPosition="0">
        <references count="1">
          <reference field="0" count="1">
            <x v="56"/>
          </reference>
        </references>
      </pivotArea>
    </format>
    <format dxfId="11341">
      <pivotArea dataOnly="0" labelOnly="1" offset="A256" fieldPosition="0">
        <references count="1">
          <reference field="0" count="1" defaultSubtotal="1">
            <x v="56"/>
          </reference>
        </references>
      </pivotArea>
    </format>
    <format dxfId="11340">
      <pivotArea dataOnly="0" labelOnly="1" fieldPosition="0">
        <references count="1">
          <reference field="0" count="1">
            <x v="57"/>
          </reference>
        </references>
      </pivotArea>
    </format>
    <format dxfId="11339">
      <pivotArea dataOnly="0" labelOnly="1" offset="A256" fieldPosition="0">
        <references count="1">
          <reference field="0" count="1" defaultSubtotal="1">
            <x v="57"/>
          </reference>
        </references>
      </pivotArea>
    </format>
    <format dxfId="11338">
      <pivotArea dataOnly="0" labelOnly="1" fieldPosition="0">
        <references count="1">
          <reference field="0" count="1">
            <x v="58"/>
          </reference>
        </references>
      </pivotArea>
    </format>
    <format dxfId="11337">
      <pivotArea dataOnly="0" labelOnly="1" offset="A256" fieldPosition="0">
        <references count="1">
          <reference field="0" count="1" defaultSubtotal="1">
            <x v="58"/>
          </reference>
        </references>
      </pivotArea>
    </format>
    <format dxfId="11336">
      <pivotArea dataOnly="0" labelOnly="1" fieldPosition="0">
        <references count="1">
          <reference field="0" count="1">
            <x v="59"/>
          </reference>
        </references>
      </pivotArea>
    </format>
    <format dxfId="11335">
      <pivotArea dataOnly="0" labelOnly="1" offset="A256" fieldPosition="0">
        <references count="1">
          <reference field="0" count="1" defaultSubtotal="1">
            <x v="59"/>
          </reference>
        </references>
      </pivotArea>
    </format>
    <format dxfId="11334">
      <pivotArea dataOnly="0" labelOnly="1" fieldPosition="0">
        <references count="1">
          <reference field="0" count="1">
            <x v="60"/>
          </reference>
        </references>
      </pivotArea>
    </format>
    <format dxfId="11333">
      <pivotArea dataOnly="0" labelOnly="1" offset="A256" fieldPosition="0">
        <references count="1">
          <reference field="0" count="1" defaultSubtotal="1">
            <x v="60"/>
          </reference>
        </references>
      </pivotArea>
    </format>
    <format dxfId="11332">
      <pivotArea dataOnly="0" labelOnly="1" fieldPosition="0">
        <references count="1">
          <reference field="0" count="1">
            <x v="61"/>
          </reference>
        </references>
      </pivotArea>
    </format>
    <format dxfId="11331">
      <pivotArea dataOnly="0" labelOnly="1" offset="A256" fieldPosition="0">
        <references count="1">
          <reference field="0" count="1" defaultSubtotal="1">
            <x v="61"/>
          </reference>
        </references>
      </pivotArea>
    </format>
    <format dxfId="11330">
      <pivotArea dataOnly="0" labelOnly="1" fieldPosition="0">
        <references count="1">
          <reference field="0" count="1">
            <x v="62"/>
          </reference>
        </references>
      </pivotArea>
    </format>
    <format dxfId="11329">
      <pivotArea dataOnly="0" labelOnly="1" offset="A256" fieldPosition="0">
        <references count="1">
          <reference field="0" count="1" defaultSubtotal="1">
            <x v="62"/>
          </reference>
        </references>
      </pivotArea>
    </format>
    <format dxfId="11328">
      <pivotArea dataOnly="0" labelOnly="1" fieldPosition="0">
        <references count="1">
          <reference field="0" count="1">
            <x v="63"/>
          </reference>
        </references>
      </pivotArea>
    </format>
    <format dxfId="11327">
      <pivotArea dataOnly="0" labelOnly="1" offset="A256" fieldPosition="0">
        <references count="1">
          <reference field="0" count="1" defaultSubtotal="1">
            <x v="63"/>
          </reference>
        </references>
      </pivotArea>
    </format>
    <format dxfId="11326">
      <pivotArea dataOnly="0" labelOnly="1" fieldPosition="0">
        <references count="1">
          <reference field="0" count="1">
            <x v="64"/>
          </reference>
        </references>
      </pivotArea>
    </format>
    <format dxfId="11325">
      <pivotArea dataOnly="0" labelOnly="1" offset="A256" fieldPosition="0">
        <references count="1">
          <reference field="0" count="1" defaultSubtotal="1">
            <x v="64"/>
          </reference>
        </references>
      </pivotArea>
    </format>
    <format dxfId="11324">
      <pivotArea dataOnly="0" labelOnly="1" fieldPosition="0">
        <references count="1">
          <reference field="0" count="1">
            <x v="65"/>
          </reference>
        </references>
      </pivotArea>
    </format>
    <format dxfId="11323">
      <pivotArea dataOnly="0" labelOnly="1" offset="A256" fieldPosition="0">
        <references count="1">
          <reference field="0" count="1" defaultSubtotal="1">
            <x v="65"/>
          </reference>
        </references>
      </pivotArea>
    </format>
    <format dxfId="11322">
      <pivotArea dataOnly="0" labelOnly="1" fieldPosition="0">
        <references count="1">
          <reference field="0" count="1">
            <x v="66"/>
          </reference>
        </references>
      </pivotArea>
    </format>
    <format dxfId="11321">
      <pivotArea dataOnly="0" labelOnly="1" offset="A256" fieldPosition="0">
        <references count="1">
          <reference field="0" count="1" defaultSubtotal="1">
            <x v="66"/>
          </reference>
        </references>
      </pivotArea>
    </format>
    <format dxfId="11320">
      <pivotArea dataOnly="0" labelOnly="1" fieldPosition="0">
        <references count="1">
          <reference field="0" count="1">
            <x v="67"/>
          </reference>
        </references>
      </pivotArea>
    </format>
    <format dxfId="11319">
      <pivotArea dataOnly="0" labelOnly="1" offset="A256" fieldPosition="0">
        <references count="1">
          <reference field="0" count="1" defaultSubtotal="1">
            <x v="67"/>
          </reference>
        </references>
      </pivotArea>
    </format>
    <format dxfId="11318">
      <pivotArea dataOnly="0" labelOnly="1" fieldPosition="0">
        <references count="1">
          <reference field="0" count="1">
            <x v="68"/>
          </reference>
        </references>
      </pivotArea>
    </format>
    <format dxfId="11317">
      <pivotArea dataOnly="0" labelOnly="1" offset="A256" fieldPosition="0">
        <references count="1">
          <reference field="0" count="1" defaultSubtotal="1">
            <x v="68"/>
          </reference>
        </references>
      </pivotArea>
    </format>
    <format dxfId="11316">
      <pivotArea dataOnly="0" labelOnly="1" fieldPosition="0">
        <references count="1">
          <reference field="0" count="1">
            <x v="69"/>
          </reference>
        </references>
      </pivotArea>
    </format>
    <format dxfId="11315">
      <pivotArea dataOnly="0" labelOnly="1" offset="A256" fieldPosition="0">
        <references count="1">
          <reference field="0" count="1" defaultSubtotal="1">
            <x v="69"/>
          </reference>
        </references>
      </pivotArea>
    </format>
    <format dxfId="11314">
      <pivotArea dataOnly="0" labelOnly="1" fieldPosition="0">
        <references count="1">
          <reference field="0" count="1">
            <x v="70"/>
          </reference>
        </references>
      </pivotArea>
    </format>
    <format dxfId="11313">
      <pivotArea dataOnly="0" labelOnly="1" offset="A256" fieldPosition="0">
        <references count="1">
          <reference field="0" count="1" defaultSubtotal="1">
            <x v="70"/>
          </reference>
        </references>
      </pivotArea>
    </format>
    <format dxfId="11312">
      <pivotArea dataOnly="0" labelOnly="1" fieldPosition="0">
        <references count="1">
          <reference field="0" count="1">
            <x v="71"/>
          </reference>
        </references>
      </pivotArea>
    </format>
    <format dxfId="11311">
      <pivotArea dataOnly="0" labelOnly="1" offset="A256" fieldPosition="0">
        <references count="1">
          <reference field="0" count="1" defaultSubtotal="1">
            <x v="71"/>
          </reference>
        </references>
      </pivotArea>
    </format>
    <format dxfId="11310">
      <pivotArea dataOnly="0" labelOnly="1" fieldPosition="0">
        <references count="1">
          <reference field="0" count="1">
            <x v="72"/>
          </reference>
        </references>
      </pivotArea>
    </format>
    <format dxfId="11309">
      <pivotArea dataOnly="0" labelOnly="1" offset="A256" fieldPosition="0">
        <references count="1">
          <reference field="0" count="1" defaultSubtotal="1">
            <x v="72"/>
          </reference>
        </references>
      </pivotArea>
    </format>
    <format dxfId="11308">
      <pivotArea dataOnly="0" labelOnly="1" fieldPosition="0">
        <references count="1">
          <reference field="0" count="1">
            <x v="73"/>
          </reference>
        </references>
      </pivotArea>
    </format>
    <format dxfId="11307">
      <pivotArea dataOnly="0" labelOnly="1" offset="A256" fieldPosition="0">
        <references count="1">
          <reference field="0" count="1" defaultSubtotal="1">
            <x v="73"/>
          </reference>
        </references>
      </pivotArea>
    </format>
    <format dxfId="11306">
      <pivotArea dataOnly="0" labelOnly="1" fieldPosition="0">
        <references count="1">
          <reference field="0" count="1">
            <x v="74"/>
          </reference>
        </references>
      </pivotArea>
    </format>
    <format dxfId="11305">
      <pivotArea dataOnly="0" labelOnly="1" offset="A256" fieldPosition="0">
        <references count="1">
          <reference field="0" count="1" defaultSubtotal="1">
            <x v="74"/>
          </reference>
        </references>
      </pivotArea>
    </format>
    <format dxfId="11304">
      <pivotArea dataOnly="0" labelOnly="1" fieldPosition="0">
        <references count="1">
          <reference field="0" count="1">
            <x v="75"/>
          </reference>
        </references>
      </pivotArea>
    </format>
    <format dxfId="11303">
      <pivotArea dataOnly="0" labelOnly="1" offset="A256" fieldPosition="0">
        <references count="1">
          <reference field="0" count="1" defaultSubtotal="1">
            <x v="75"/>
          </reference>
        </references>
      </pivotArea>
    </format>
    <format dxfId="11302">
      <pivotArea dataOnly="0" labelOnly="1" fieldPosition="0">
        <references count="1">
          <reference field="0" count="1">
            <x v="76"/>
          </reference>
        </references>
      </pivotArea>
    </format>
    <format dxfId="11301">
      <pivotArea dataOnly="0" labelOnly="1" offset="A256" fieldPosition="0">
        <references count="1">
          <reference field="0" count="1" defaultSubtotal="1">
            <x v="76"/>
          </reference>
        </references>
      </pivotArea>
    </format>
    <format dxfId="11300">
      <pivotArea dataOnly="0" labelOnly="1" fieldPosition="0">
        <references count="1">
          <reference field="0" count="1">
            <x v="77"/>
          </reference>
        </references>
      </pivotArea>
    </format>
    <format dxfId="11299">
      <pivotArea dataOnly="0" labelOnly="1" offset="A256" fieldPosition="0">
        <references count="1">
          <reference field="0" count="1" defaultSubtotal="1">
            <x v="77"/>
          </reference>
        </references>
      </pivotArea>
    </format>
    <format dxfId="11298">
      <pivotArea dataOnly="0" labelOnly="1" fieldPosition="0">
        <references count="1">
          <reference field="0" count="1">
            <x v="78"/>
          </reference>
        </references>
      </pivotArea>
    </format>
    <format dxfId="11297">
      <pivotArea dataOnly="0" labelOnly="1" offset="A256" fieldPosition="0">
        <references count="1">
          <reference field="0" count="1" defaultSubtotal="1">
            <x v="78"/>
          </reference>
        </references>
      </pivotArea>
    </format>
    <format dxfId="11296">
      <pivotArea dataOnly="0" labelOnly="1" fieldPosition="0">
        <references count="1">
          <reference field="0" count="1">
            <x v="79"/>
          </reference>
        </references>
      </pivotArea>
    </format>
    <format dxfId="11295">
      <pivotArea dataOnly="0" labelOnly="1" offset="A256" fieldPosition="0">
        <references count="1">
          <reference field="0" count="1" defaultSubtotal="1">
            <x v="79"/>
          </reference>
        </references>
      </pivotArea>
    </format>
    <format dxfId="11294">
      <pivotArea dataOnly="0" labelOnly="1" fieldPosition="0">
        <references count="1">
          <reference field="0" count="1">
            <x v="80"/>
          </reference>
        </references>
      </pivotArea>
    </format>
    <format dxfId="11293">
      <pivotArea dataOnly="0" labelOnly="1" offset="A256" fieldPosition="0">
        <references count="1">
          <reference field="0" count="1" defaultSubtotal="1">
            <x v="80"/>
          </reference>
        </references>
      </pivotArea>
    </format>
    <format dxfId="11292">
      <pivotArea dataOnly="0" labelOnly="1" fieldPosition="0">
        <references count="1">
          <reference field="0" count="1">
            <x v="81"/>
          </reference>
        </references>
      </pivotArea>
    </format>
    <format dxfId="11291">
      <pivotArea dataOnly="0" labelOnly="1" offset="A256" fieldPosition="0">
        <references count="1">
          <reference field="0" count="1" defaultSubtotal="1">
            <x v="81"/>
          </reference>
        </references>
      </pivotArea>
    </format>
    <format dxfId="11290">
      <pivotArea dataOnly="0" labelOnly="1" fieldPosition="0">
        <references count="1">
          <reference field="0" count="1">
            <x v="82"/>
          </reference>
        </references>
      </pivotArea>
    </format>
    <format dxfId="11289">
      <pivotArea dataOnly="0" labelOnly="1" offset="A256" fieldPosition="0">
        <references count="1">
          <reference field="0" count="1" defaultSubtotal="1">
            <x v="82"/>
          </reference>
        </references>
      </pivotArea>
    </format>
    <format dxfId="11288">
      <pivotArea dataOnly="0" labelOnly="1" fieldPosition="0">
        <references count="1">
          <reference field="0" count="1">
            <x v="83"/>
          </reference>
        </references>
      </pivotArea>
    </format>
    <format dxfId="11287">
      <pivotArea dataOnly="0" labelOnly="1" offset="A256" fieldPosition="0">
        <references count="1">
          <reference field="0" count="1" defaultSubtotal="1">
            <x v="83"/>
          </reference>
        </references>
      </pivotArea>
    </format>
    <format dxfId="11286">
      <pivotArea dataOnly="0" labelOnly="1" fieldPosition="0">
        <references count="1">
          <reference field="0" count="1">
            <x v="84"/>
          </reference>
        </references>
      </pivotArea>
    </format>
    <format dxfId="11285">
      <pivotArea dataOnly="0" labelOnly="1" offset="A256" fieldPosition="0">
        <references count="1">
          <reference field="0" count="1" defaultSubtotal="1">
            <x v="84"/>
          </reference>
        </references>
      </pivotArea>
    </format>
    <format dxfId="11284">
      <pivotArea dataOnly="0" labelOnly="1" fieldPosition="0">
        <references count="1">
          <reference field="0" count="1">
            <x v="85"/>
          </reference>
        </references>
      </pivotArea>
    </format>
    <format dxfId="11283">
      <pivotArea dataOnly="0" labelOnly="1" offset="A256" fieldPosition="0">
        <references count="1">
          <reference field="0" count="1" defaultSubtotal="1">
            <x v="85"/>
          </reference>
        </references>
      </pivotArea>
    </format>
    <format dxfId="11282">
      <pivotArea dataOnly="0" labelOnly="1" fieldPosition="0">
        <references count="1">
          <reference field="0" count="1">
            <x v="86"/>
          </reference>
        </references>
      </pivotArea>
    </format>
    <format dxfId="11281">
      <pivotArea dataOnly="0" labelOnly="1" offset="A256" fieldPosition="0">
        <references count="1">
          <reference field="0" count="1" defaultSubtotal="1">
            <x v="86"/>
          </reference>
        </references>
      </pivotArea>
    </format>
    <format dxfId="11280">
      <pivotArea dataOnly="0" labelOnly="1" fieldPosition="0">
        <references count="1">
          <reference field="0" count="1">
            <x v="87"/>
          </reference>
        </references>
      </pivotArea>
    </format>
    <format dxfId="11279">
      <pivotArea dataOnly="0" labelOnly="1" offset="A256" fieldPosition="0">
        <references count="1">
          <reference field="0" count="1" defaultSubtotal="1">
            <x v="87"/>
          </reference>
        </references>
      </pivotArea>
    </format>
    <format dxfId="11278">
      <pivotArea dataOnly="0" labelOnly="1" fieldPosition="0">
        <references count="1">
          <reference field="0" count="1">
            <x v="88"/>
          </reference>
        </references>
      </pivotArea>
    </format>
    <format dxfId="11277">
      <pivotArea dataOnly="0" labelOnly="1" offset="A256" fieldPosition="0">
        <references count="1">
          <reference field="0" count="1" defaultSubtotal="1">
            <x v="88"/>
          </reference>
        </references>
      </pivotArea>
    </format>
    <format dxfId="11276">
      <pivotArea dataOnly="0" labelOnly="1" fieldPosition="0">
        <references count="1">
          <reference field="0" count="1">
            <x v="89"/>
          </reference>
        </references>
      </pivotArea>
    </format>
    <format dxfId="11275">
      <pivotArea dataOnly="0" labelOnly="1" offset="A256" fieldPosition="0">
        <references count="1">
          <reference field="0" count="1" defaultSubtotal="1">
            <x v="89"/>
          </reference>
        </references>
      </pivotArea>
    </format>
    <format dxfId="11274">
      <pivotArea dataOnly="0" labelOnly="1" fieldPosition="0">
        <references count="1">
          <reference field="0" count="1">
            <x v="90"/>
          </reference>
        </references>
      </pivotArea>
    </format>
    <format dxfId="11273">
      <pivotArea dataOnly="0" labelOnly="1" offset="A256" fieldPosition="0">
        <references count="1">
          <reference field="0" count="1" defaultSubtotal="1">
            <x v="90"/>
          </reference>
        </references>
      </pivotArea>
    </format>
    <format dxfId="11272">
      <pivotArea dataOnly="0" labelOnly="1" fieldPosition="0">
        <references count="1">
          <reference field="0" count="1">
            <x v="91"/>
          </reference>
        </references>
      </pivotArea>
    </format>
    <format dxfId="11271">
      <pivotArea dataOnly="0" labelOnly="1" offset="A256" fieldPosition="0">
        <references count="1">
          <reference field="0" count="1" defaultSubtotal="1">
            <x v="91"/>
          </reference>
        </references>
      </pivotArea>
    </format>
    <format dxfId="11270">
      <pivotArea dataOnly="0" labelOnly="1" fieldPosition="0">
        <references count="1">
          <reference field="0" count="1">
            <x v="92"/>
          </reference>
        </references>
      </pivotArea>
    </format>
    <format dxfId="11269">
      <pivotArea dataOnly="0" labelOnly="1" offset="A256" fieldPosition="0">
        <references count="1">
          <reference field="0" count="1" defaultSubtotal="1">
            <x v="92"/>
          </reference>
        </references>
      </pivotArea>
    </format>
    <format dxfId="11268">
      <pivotArea dataOnly="0" labelOnly="1" fieldPosition="0">
        <references count="1">
          <reference field="0" count="1">
            <x v="93"/>
          </reference>
        </references>
      </pivotArea>
    </format>
    <format dxfId="11267">
      <pivotArea dataOnly="0" labelOnly="1" offset="A256" fieldPosition="0">
        <references count="1">
          <reference field="0" count="1" defaultSubtotal="1">
            <x v="93"/>
          </reference>
        </references>
      </pivotArea>
    </format>
    <format dxfId="11266">
      <pivotArea dataOnly="0" labelOnly="1" fieldPosition="0">
        <references count="1">
          <reference field="0" count="1">
            <x v="94"/>
          </reference>
        </references>
      </pivotArea>
    </format>
    <format dxfId="11265">
      <pivotArea dataOnly="0" labelOnly="1" offset="A256" fieldPosition="0">
        <references count="1">
          <reference field="0" count="1" defaultSubtotal="1">
            <x v="94"/>
          </reference>
        </references>
      </pivotArea>
    </format>
    <format dxfId="11264">
      <pivotArea dataOnly="0" labelOnly="1" fieldPosition="0">
        <references count="1">
          <reference field="0" count="1">
            <x v="95"/>
          </reference>
        </references>
      </pivotArea>
    </format>
    <format dxfId="11263">
      <pivotArea dataOnly="0" labelOnly="1" offset="A256" fieldPosition="0">
        <references count="1">
          <reference field="0" count="1" defaultSubtotal="1">
            <x v="95"/>
          </reference>
        </references>
      </pivotArea>
    </format>
    <format dxfId="11262">
      <pivotArea dataOnly="0" labelOnly="1" fieldPosition="0">
        <references count="1">
          <reference field="0" count="1">
            <x v="96"/>
          </reference>
        </references>
      </pivotArea>
    </format>
    <format dxfId="11261">
      <pivotArea dataOnly="0" labelOnly="1" offset="A256" fieldPosition="0">
        <references count="1">
          <reference field="0" count="1" defaultSubtotal="1">
            <x v="96"/>
          </reference>
        </references>
      </pivotArea>
    </format>
    <format dxfId="11260">
      <pivotArea dataOnly="0" labelOnly="1" fieldPosition="0">
        <references count="1">
          <reference field="0" count="1">
            <x v="97"/>
          </reference>
        </references>
      </pivotArea>
    </format>
    <format dxfId="11259">
      <pivotArea dataOnly="0" labelOnly="1" offset="A256" fieldPosition="0">
        <references count="1">
          <reference field="0" count="1" defaultSubtotal="1">
            <x v="97"/>
          </reference>
        </references>
      </pivotArea>
    </format>
    <format dxfId="11258">
      <pivotArea dataOnly="0" labelOnly="1" fieldPosition="0">
        <references count="1">
          <reference field="0" count="1">
            <x v="98"/>
          </reference>
        </references>
      </pivotArea>
    </format>
    <format dxfId="11257">
      <pivotArea dataOnly="0" labelOnly="1" offset="A256" fieldPosition="0">
        <references count="1">
          <reference field="0" count="1" defaultSubtotal="1">
            <x v="98"/>
          </reference>
        </references>
      </pivotArea>
    </format>
    <format dxfId="11256">
      <pivotArea dataOnly="0" labelOnly="1" fieldPosition="0">
        <references count="1">
          <reference field="0" count="1">
            <x v="99"/>
          </reference>
        </references>
      </pivotArea>
    </format>
    <format dxfId="11255">
      <pivotArea dataOnly="0" labelOnly="1" offset="A256" fieldPosition="0">
        <references count="1">
          <reference field="0" count="1" defaultSubtotal="1">
            <x v="99"/>
          </reference>
        </references>
      </pivotArea>
    </format>
    <format dxfId="11254">
      <pivotArea dataOnly="0" labelOnly="1" fieldPosition="0">
        <references count="1">
          <reference field="0" count="1">
            <x v="100"/>
          </reference>
        </references>
      </pivotArea>
    </format>
    <format dxfId="11253">
      <pivotArea dataOnly="0" labelOnly="1" offset="A256" fieldPosition="0">
        <references count="1">
          <reference field="0" count="1" defaultSubtotal="1">
            <x v="100"/>
          </reference>
        </references>
      </pivotArea>
    </format>
    <format dxfId="11252">
      <pivotArea dataOnly="0" labelOnly="1" fieldPosition="0">
        <references count="1">
          <reference field="0" count="1">
            <x v="101"/>
          </reference>
        </references>
      </pivotArea>
    </format>
    <format dxfId="11251">
      <pivotArea dataOnly="0" labelOnly="1" offset="A256" fieldPosition="0">
        <references count="1">
          <reference field="0" count="1" defaultSubtotal="1">
            <x v="101"/>
          </reference>
        </references>
      </pivotArea>
    </format>
    <format dxfId="11250">
      <pivotArea dataOnly="0" labelOnly="1" fieldPosition="0">
        <references count="1">
          <reference field="0" count="1">
            <x v="102"/>
          </reference>
        </references>
      </pivotArea>
    </format>
    <format dxfId="11249">
      <pivotArea dataOnly="0" labelOnly="1" offset="A256" fieldPosition="0">
        <references count="1">
          <reference field="0" count="1" defaultSubtotal="1">
            <x v="102"/>
          </reference>
        </references>
      </pivotArea>
    </format>
    <format dxfId="11248">
      <pivotArea dataOnly="0" labelOnly="1" fieldPosition="0">
        <references count="1">
          <reference field="0" count="1">
            <x v="103"/>
          </reference>
        </references>
      </pivotArea>
    </format>
    <format dxfId="11247">
      <pivotArea dataOnly="0" labelOnly="1" offset="A256" fieldPosition="0">
        <references count="1">
          <reference field="0" count="1" defaultSubtotal="1">
            <x v="103"/>
          </reference>
        </references>
      </pivotArea>
    </format>
    <format dxfId="11246">
      <pivotArea dataOnly="0" labelOnly="1" fieldPosition="0">
        <references count="1">
          <reference field="0" count="1">
            <x v="104"/>
          </reference>
        </references>
      </pivotArea>
    </format>
    <format dxfId="11245">
      <pivotArea dataOnly="0" labelOnly="1" offset="A256" fieldPosition="0">
        <references count="1">
          <reference field="0" count="1" defaultSubtotal="1">
            <x v="104"/>
          </reference>
        </references>
      </pivotArea>
    </format>
    <format dxfId="11244">
      <pivotArea dataOnly="0" labelOnly="1" fieldPosition="0">
        <references count="1">
          <reference field="0" count="1">
            <x v="105"/>
          </reference>
        </references>
      </pivotArea>
    </format>
    <format dxfId="11243">
      <pivotArea dataOnly="0" labelOnly="1" offset="A256" fieldPosition="0">
        <references count="1">
          <reference field="0" count="1" defaultSubtotal="1">
            <x v="105"/>
          </reference>
        </references>
      </pivotArea>
    </format>
    <format dxfId="11242">
      <pivotArea dataOnly="0" labelOnly="1" fieldPosition="0">
        <references count="1">
          <reference field="0" count="1">
            <x v="106"/>
          </reference>
        </references>
      </pivotArea>
    </format>
    <format dxfId="11241">
      <pivotArea dataOnly="0" labelOnly="1" offset="A256" fieldPosition="0">
        <references count="1">
          <reference field="0" count="1" defaultSubtotal="1">
            <x v="106"/>
          </reference>
        </references>
      </pivotArea>
    </format>
    <format dxfId="11240">
      <pivotArea dataOnly="0" labelOnly="1" fieldPosition="0">
        <references count="1">
          <reference field="0" count="1">
            <x v="107"/>
          </reference>
        </references>
      </pivotArea>
    </format>
    <format dxfId="11239">
      <pivotArea dataOnly="0" labelOnly="1" offset="A256" fieldPosition="0">
        <references count="1">
          <reference field="0" count="1" defaultSubtotal="1">
            <x v="107"/>
          </reference>
        </references>
      </pivotArea>
    </format>
    <format dxfId="11238">
      <pivotArea dataOnly="0" labelOnly="1" fieldPosition="0">
        <references count="1">
          <reference field="0" count="1">
            <x v="108"/>
          </reference>
        </references>
      </pivotArea>
    </format>
    <format dxfId="11237">
      <pivotArea dataOnly="0" labelOnly="1" offset="A256" fieldPosition="0">
        <references count="1">
          <reference field="0" count="1" defaultSubtotal="1">
            <x v="108"/>
          </reference>
        </references>
      </pivotArea>
    </format>
    <format dxfId="11236">
      <pivotArea dataOnly="0" labelOnly="1" fieldPosition="0">
        <references count="1">
          <reference field="0" count="1">
            <x v="109"/>
          </reference>
        </references>
      </pivotArea>
    </format>
    <format dxfId="11235">
      <pivotArea dataOnly="0" labelOnly="1" offset="A256" fieldPosition="0">
        <references count="1">
          <reference field="0" count="1" defaultSubtotal="1">
            <x v="109"/>
          </reference>
        </references>
      </pivotArea>
    </format>
    <format dxfId="11234">
      <pivotArea dataOnly="0" labelOnly="1" fieldPosition="0">
        <references count="1">
          <reference field="0" count="1">
            <x v="110"/>
          </reference>
        </references>
      </pivotArea>
    </format>
    <format dxfId="11233">
      <pivotArea dataOnly="0" labelOnly="1" offset="A256" fieldPosition="0">
        <references count="1">
          <reference field="0" count="1" defaultSubtotal="1">
            <x v="110"/>
          </reference>
        </references>
      </pivotArea>
    </format>
    <format dxfId="11232">
      <pivotArea dataOnly="0" labelOnly="1" fieldPosition="0">
        <references count="1">
          <reference field="0" count="1">
            <x v="111"/>
          </reference>
        </references>
      </pivotArea>
    </format>
    <format dxfId="11231">
      <pivotArea dataOnly="0" labelOnly="1" offset="A256" fieldPosition="0">
        <references count="1">
          <reference field="0" count="1" defaultSubtotal="1">
            <x v="111"/>
          </reference>
        </references>
      </pivotArea>
    </format>
    <format dxfId="11230">
      <pivotArea dataOnly="0" labelOnly="1" fieldPosition="0">
        <references count="1">
          <reference field="0" count="1">
            <x v="112"/>
          </reference>
        </references>
      </pivotArea>
    </format>
    <format dxfId="11229">
      <pivotArea dataOnly="0" labelOnly="1" offset="A256" fieldPosition="0">
        <references count="1">
          <reference field="0" count="1" defaultSubtotal="1">
            <x v="112"/>
          </reference>
        </references>
      </pivotArea>
    </format>
    <format dxfId="11228">
      <pivotArea dataOnly="0" labelOnly="1" fieldPosition="0">
        <references count="1">
          <reference field="0" count="1">
            <x v="113"/>
          </reference>
        </references>
      </pivotArea>
    </format>
    <format dxfId="11227">
      <pivotArea dataOnly="0" labelOnly="1" offset="A256" fieldPosition="0">
        <references count="1">
          <reference field="0" count="1" defaultSubtotal="1">
            <x v="113"/>
          </reference>
        </references>
      </pivotArea>
    </format>
    <format dxfId="11226">
      <pivotArea dataOnly="0" labelOnly="1" fieldPosition="0">
        <references count="1">
          <reference field="0" count="1">
            <x v="114"/>
          </reference>
        </references>
      </pivotArea>
    </format>
    <format dxfId="11225">
      <pivotArea dataOnly="0" labelOnly="1" offset="A256" fieldPosition="0">
        <references count="1">
          <reference field="0" count="1" defaultSubtotal="1">
            <x v="114"/>
          </reference>
        </references>
      </pivotArea>
    </format>
    <format dxfId="11224">
      <pivotArea dataOnly="0" labelOnly="1" fieldPosition="0">
        <references count="1">
          <reference field="0" count="1">
            <x v="115"/>
          </reference>
        </references>
      </pivotArea>
    </format>
    <format dxfId="11223">
      <pivotArea dataOnly="0" labelOnly="1" offset="A256" fieldPosition="0">
        <references count="1">
          <reference field="0" count="1" defaultSubtotal="1">
            <x v="115"/>
          </reference>
        </references>
      </pivotArea>
    </format>
    <format dxfId="11222">
      <pivotArea dataOnly="0" labelOnly="1" fieldPosition="0">
        <references count="1">
          <reference field="0" count="1">
            <x v="116"/>
          </reference>
        </references>
      </pivotArea>
    </format>
    <format dxfId="11221">
      <pivotArea dataOnly="0" labelOnly="1" offset="A256" fieldPosition="0">
        <references count="1">
          <reference field="0" count="1" defaultSubtotal="1">
            <x v="116"/>
          </reference>
        </references>
      </pivotArea>
    </format>
    <format dxfId="11220">
      <pivotArea dataOnly="0" labelOnly="1" fieldPosition="0">
        <references count="1">
          <reference field="0" count="1">
            <x v="117"/>
          </reference>
        </references>
      </pivotArea>
    </format>
    <format dxfId="11219">
      <pivotArea dataOnly="0" labelOnly="1" offset="A256" fieldPosition="0">
        <references count="1">
          <reference field="0" count="1" defaultSubtotal="1">
            <x v="117"/>
          </reference>
        </references>
      </pivotArea>
    </format>
    <format dxfId="11218">
      <pivotArea dataOnly="0" labelOnly="1" fieldPosition="0">
        <references count="1">
          <reference field="0" count="1">
            <x v="118"/>
          </reference>
        </references>
      </pivotArea>
    </format>
    <format dxfId="11217">
      <pivotArea dataOnly="0" labelOnly="1" offset="A256" fieldPosition="0">
        <references count="1">
          <reference field="0" count="1" defaultSubtotal="1">
            <x v="118"/>
          </reference>
        </references>
      </pivotArea>
    </format>
    <format dxfId="11216">
      <pivotArea dataOnly="0" labelOnly="1" fieldPosition="0">
        <references count="1">
          <reference field="0" count="1">
            <x v="119"/>
          </reference>
        </references>
      </pivotArea>
    </format>
    <format dxfId="11215">
      <pivotArea dataOnly="0" labelOnly="1" offset="A256" fieldPosition="0">
        <references count="1">
          <reference field="0" count="1" defaultSubtotal="1">
            <x v="119"/>
          </reference>
        </references>
      </pivotArea>
    </format>
    <format dxfId="11214">
      <pivotArea dataOnly="0" labelOnly="1" fieldPosition="0">
        <references count="1">
          <reference field="0" count="1">
            <x v="120"/>
          </reference>
        </references>
      </pivotArea>
    </format>
    <format dxfId="11213">
      <pivotArea dataOnly="0" labelOnly="1" offset="A256" fieldPosition="0">
        <references count="1">
          <reference field="0" count="1" defaultSubtotal="1">
            <x v="120"/>
          </reference>
        </references>
      </pivotArea>
    </format>
    <format dxfId="11212">
      <pivotArea dataOnly="0" labelOnly="1" fieldPosition="0">
        <references count="1">
          <reference field="0" count="1">
            <x v="121"/>
          </reference>
        </references>
      </pivotArea>
    </format>
    <format dxfId="11211">
      <pivotArea dataOnly="0" labelOnly="1" offset="A256" fieldPosition="0">
        <references count="1">
          <reference field="0" count="1" defaultSubtotal="1">
            <x v="121"/>
          </reference>
        </references>
      </pivotArea>
    </format>
    <format dxfId="11210">
      <pivotArea dataOnly="0" labelOnly="1" fieldPosition="0">
        <references count="1">
          <reference field="0" count="1">
            <x v="122"/>
          </reference>
        </references>
      </pivotArea>
    </format>
    <format dxfId="11209">
      <pivotArea dataOnly="0" labelOnly="1" offset="A256" fieldPosition="0">
        <references count="1">
          <reference field="0" count="1" defaultSubtotal="1">
            <x v="122"/>
          </reference>
        </references>
      </pivotArea>
    </format>
    <format dxfId="11208">
      <pivotArea dataOnly="0" labelOnly="1" fieldPosition="0">
        <references count="1">
          <reference field="0" count="1">
            <x v="123"/>
          </reference>
        </references>
      </pivotArea>
    </format>
    <format dxfId="11207">
      <pivotArea dataOnly="0" labelOnly="1" offset="A256" fieldPosition="0">
        <references count="1">
          <reference field="0" count="1" defaultSubtotal="1">
            <x v="123"/>
          </reference>
        </references>
      </pivotArea>
    </format>
    <format dxfId="11206">
      <pivotArea dataOnly="0" labelOnly="1" fieldPosition="0">
        <references count="1">
          <reference field="0" count="1">
            <x v="124"/>
          </reference>
        </references>
      </pivotArea>
    </format>
    <format dxfId="11205">
      <pivotArea dataOnly="0" labelOnly="1" offset="A256" fieldPosition="0">
        <references count="1">
          <reference field="0" count="1" defaultSubtotal="1">
            <x v="124"/>
          </reference>
        </references>
      </pivotArea>
    </format>
    <format dxfId="11204">
      <pivotArea dataOnly="0" labelOnly="1" fieldPosition="0">
        <references count="1">
          <reference field="0" count="1">
            <x v="125"/>
          </reference>
        </references>
      </pivotArea>
    </format>
    <format dxfId="11203">
      <pivotArea dataOnly="0" labelOnly="1" offset="A256" fieldPosition="0">
        <references count="1">
          <reference field="0" count="1" defaultSubtotal="1">
            <x v="125"/>
          </reference>
        </references>
      </pivotArea>
    </format>
    <format dxfId="11202">
      <pivotArea dataOnly="0" labelOnly="1" fieldPosition="0">
        <references count="1">
          <reference field="0" count="1">
            <x v="126"/>
          </reference>
        </references>
      </pivotArea>
    </format>
    <format dxfId="11201">
      <pivotArea dataOnly="0" labelOnly="1" offset="A256" fieldPosition="0">
        <references count="1">
          <reference field="0" count="1" defaultSubtotal="1">
            <x v="126"/>
          </reference>
        </references>
      </pivotArea>
    </format>
    <format dxfId="11200">
      <pivotArea dataOnly="0" labelOnly="1" fieldPosition="0">
        <references count="1">
          <reference field="0" count="1">
            <x v="127"/>
          </reference>
        </references>
      </pivotArea>
    </format>
    <format dxfId="11199">
      <pivotArea dataOnly="0" labelOnly="1" offset="A256" fieldPosition="0">
        <references count="1">
          <reference field="0" count="1" defaultSubtotal="1">
            <x v="127"/>
          </reference>
        </references>
      </pivotArea>
    </format>
    <format dxfId="11198">
      <pivotArea dataOnly="0" labelOnly="1" fieldPosition="0">
        <references count="1">
          <reference field="0" count="1">
            <x v="128"/>
          </reference>
        </references>
      </pivotArea>
    </format>
    <format dxfId="11197">
      <pivotArea dataOnly="0" labelOnly="1" offset="A256" fieldPosition="0">
        <references count="1">
          <reference field="0" count="1" defaultSubtotal="1">
            <x v="128"/>
          </reference>
        </references>
      </pivotArea>
    </format>
    <format dxfId="11196">
      <pivotArea dataOnly="0" labelOnly="1" fieldPosition="0">
        <references count="1">
          <reference field="0" count="1">
            <x v="129"/>
          </reference>
        </references>
      </pivotArea>
    </format>
    <format dxfId="11195">
      <pivotArea dataOnly="0" labelOnly="1" offset="A256" fieldPosition="0">
        <references count="1">
          <reference field="0" count="1" defaultSubtotal="1">
            <x v="129"/>
          </reference>
        </references>
      </pivotArea>
    </format>
    <format dxfId="11194">
      <pivotArea dataOnly="0" labelOnly="1" fieldPosition="0">
        <references count="1">
          <reference field="0" count="1">
            <x v="130"/>
          </reference>
        </references>
      </pivotArea>
    </format>
    <format dxfId="11193">
      <pivotArea dataOnly="0" labelOnly="1" offset="A256" fieldPosition="0">
        <references count="1">
          <reference field="0" count="1" defaultSubtotal="1">
            <x v="130"/>
          </reference>
        </references>
      </pivotArea>
    </format>
    <format dxfId="11192">
      <pivotArea dataOnly="0" labelOnly="1" fieldPosition="0">
        <references count="1">
          <reference field="0" count="1">
            <x v="131"/>
          </reference>
        </references>
      </pivotArea>
    </format>
    <format dxfId="11191">
      <pivotArea dataOnly="0" labelOnly="1" offset="A256" fieldPosition="0">
        <references count="1">
          <reference field="0" count="1" defaultSubtotal="1">
            <x v="131"/>
          </reference>
        </references>
      </pivotArea>
    </format>
    <format dxfId="11190">
      <pivotArea dataOnly="0" labelOnly="1" fieldPosition="0">
        <references count="1">
          <reference field="0" count="1">
            <x v="132"/>
          </reference>
        </references>
      </pivotArea>
    </format>
    <format dxfId="11189">
      <pivotArea dataOnly="0" labelOnly="1" offset="A256" fieldPosition="0">
        <references count="1">
          <reference field="0" count="1" defaultSubtotal="1">
            <x v="132"/>
          </reference>
        </references>
      </pivotArea>
    </format>
    <format dxfId="11188">
      <pivotArea dataOnly="0" labelOnly="1" fieldPosition="0">
        <references count="1">
          <reference field="0" count="1">
            <x v="133"/>
          </reference>
        </references>
      </pivotArea>
    </format>
    <format dxfId="11187">
      <pivotArea dataOnly="0" labelOnly="1" offset="A256" fieldPosition="0">
        <references count="1">
          <reference field="0" count="1" defaultSubtotal="1">
            <x v="133"/>
          </reference>
        </references>
      </pivotArea>
    </format>
    <format dxfId="11186">
      <pivotArea dataOnly="0" labelOnly="1" fieldPosition="0">
        <references count="1">
          <reference field="0" count="1">
            <x v="134"/>
          </reference>
        </references>
      </pivotArea>
    </format>
    <format dxfId="11185">
      <pivotArea dataOnly="0" labelOnly="1" offset="A256" fieldPosition="0">
        <references count="1">
          <reference field="0" count="1" defaultSubtotal="1">
            <x v="134"/>
          </reference>
        </references>
      </pivotArea>
    </format>
    <format dxfId="11184">
      <pivotArea dataOnly="0" labelOnly="1" fieldPosition="0">
        <references count="1">
          <reference field="0" count="1">
            <x v="135"/>
          </reference>
        </references>
      </pivotArea>
    </format>
    <format dxfId="11183">
      <pivotArea dataOnly="0" labelOnly="1" offset="A256" fieldPosition="0">
        <references count="1">
          <reference field="0" count="1" defaultSubtotal="1">
            <x v="135"/>
          </reference>
        </references>
      </pivotArea>
    </format>
    <format dxfId="11182">
      <pivotArea dataOnly="0" labelOnly="1" fieldPosition="0">
        <references count="1">
          <reference field="0" count="1">
            <x v="136"/>
          </reference>
        </references>
      </pivotArea>
    </format>
    <format dxfId="11181">
      <pivotArea dataOnly="0" labelOnly="1" offset="A256" fieldPosition="0">
        <references count="1">
          <reference field="0" count="1" defaultSubtotal="1">
            <x v="136"/>
          </reference>
        </references>
      </pivotArea>
    </format>
    <format dxfId="11180">
      <pivotArea dataOnly="0" labelOnly="1" fieldPosition="0">
        <references count="1">
          <reference field="0" count="1">
            <x v="137"/>
          </reference>
        </references>
      </pivotArea>
    </format>
    <format dxfId="11179">
      <pivotArea dataOnly="0" labelOnly="1" offset="A256" fieldPosition="0">
        <references count="1">
          <reference field="0" count="1" defaultSubtotal="1">
            <x v="137"/>
          </reference>
        </references>
      </pivotArea>
    </format>
    <format dxfId="11178">
      <pivotArea dataOnly="0" labelOnly="1" fieldPosition="0">
        <references count="1">
          <reference field="0" count="1">
            <x v="138"/>
          </reference>
        </references>
      </pivotArea>
    </format>
    <format dxfId="11177">
      <pivotArea dataOnly="0" labelOnly="1" offset="A256" fieldPosition="0">
        <references count="1">
          <reference field="0" count="1" defaultSubtotal="1">
            <x v="138"/>
          </reference>
        </references>
      </pivotArea>
    </format>
    <format dxfId="11176">
      <pivotArea dataOnly="0" labelOnly="1" fieldPosition="0">
        <references count="1">
          <reference field="0" count="1">
            <x v="139"/>
          </reference>
        </references>
      </pivotArea>
    </format>
    <format dxfId="11175">
      <pivotArea dataOnly="0" labelOnly="1" offset="A256" fieldPosition="0">
        <references count="1">
          <reference field="0" count="1" defaultSubtotal="1">
            <x v="139"/>
          </reference>
        </references>
      </pivotArea>
    </format>
    <format dxfId="11174">
      <pivotArea dataOnly="0" labelOnly="1" fieldPosition="0">
        <references count="1">
          <reference field="0" count="1">
            <x v="140"/>
          </reference>
        </references>
      </pivotArea>
    </format>
    <format dxfId="11173">
      <pivotArea dataOnly="0" labelOnly="1" offset="A256" fieldPosition="0">
        <references count="1">
          <reference field="0" count="1" defaultSubtotal="1">
            <x v="140"/>
          </reference>
        </references>
      </pivotArea>
    </format>
    <format dxfId="11172">
      <pivotArea dataOnly="0" labelOnly="1" fieldPosition="0">
        <references count="1">
          <reference field="0" count="1">
            <x v="141"/>
          </reference>
        </references>
      </pivotArea>
    </format>
    <format dxfId="11171">
      <pivotArea dataOnly="0" labelOnly="1" offset="A256" fieldPosition="0">
        <references count="1">
          <reference field="0" count="1" defaultSubtotal="1">
            <x v="141"/>
          </reference>
        </references>
      </pivotArea>
    </format>
    <format dxfId="11170">
      <pivotArea dataOnly="0" labelOnly="1" fieldPosition="0">
        <references count="1">
          <reference field="0" count="1">
            <x v="142"/>
          </reference>
        </references>
      </pivotArea>
    </format>
    <format dxfId="11169">
      <pivotArea dataOnly="0" labelOnly="1" offset="A256" fieldPosition="0">
        <references count="1">
          <reference field="0" count="1" defaultSubtotal="1">
            <x v="142"/>
          </reference>
        </references>
      </pivotArea>
    </format>
    <format dxfId="11168">
      <pivotArea dataOnly="0" labelOnly="1" grandRow="1" outline="0" offset="A256" fieldPosition="0"/>
    </format>
    <format dxfId="11167">
      <pivotArea type="all" dataOnly="0" outline="0" fieldPosition="0"/>
    </format>
    <format dxfId="11166">
      <pivotArea outline="0" collapsedLevelsAreSubtotals="1" fieldPosition="0"/>
    </format>
    <format dxfId="11165">
      <pivotArea field="0" type="button" dataOnly="0" labelOnly="1" outline="0" axis="axisRow" fieldPosition="0"/>
    </format>
    <format dxfId="11164">
      <pivotArea field="1" type="button" dataOnly="0" labelOnly="1" outline="0" axis="axisRow" fieldPosition="1"/>
    </format>
    <format dxfId="11163">
      <pivotArea dataOnly="0" labelOnly="1" outline="0" fieldPosition="0">
        <references count="1">
          <reference field="4294967294" count="4">
            <x v="0"/>
            <x v="1"/>
            <x v="2"/>
            <x v="3"/>
          </reference>
        </references>
      </pivotArea>
    </format>
    <format dxfId="1116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116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116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115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115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115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115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115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115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115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1152">
      <pivotArea dataOnly="0" labelOnly="1" fieldPosition="0">
        <references count="1">
          <reference field="0" count="18">
            <x v="125"/>
            <x v="126"/>
            <x v="127"/>
            <x v="128"/>
            <x v="129"/>
            <x v="130"/>
            <x v="131"/>
            <x v="132"/>
            <x v="133"/>
            <x v="134"/>
            <x v="135"/>
            <x v="136"/>
            <x v="137"/>
            <x v="138"/>
            <x v="139"/>
            <x v="140"/>
            <x v="141"/>
            <x v="142"/>
          </reference>
        </references>
      </pivotArea>
    </format>
    <format dxfId="1115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1150">
      <pivotArea dataOnly="0" labelOnly="1" grandRow="1" outline="0" fieldPosition="0"/>
    </format>
    <format dxfId="11149">
      <pivotArea dataOnly="0" labelOnly="1" fieldPosition="0">
        <references count="2">
          <reference field="0" count="1" selected="0">
            <x v="0"/>
          </reference>
          <reference field="1" count="2">
            <x v="0"/>
            <x v="1"/>
          </reference>
        </references>
      </pivotArea>
    </format>
    <format dxfId="11148">
      <pivotArea dataOnly="0" labelOnly="1" fieldPosition="0">
        <references count="2">
          <reference field="0" count="1" selected="0">
            <x v="1"/>
          </reference>
          <reference field="1" count="10">
            <x v="2"/>
            <x v="3"/>
            <x v="4"/>
            <x v="5"/>
            <x v="6"/>
            <x v="7"/>
            <x v="10"/>
            <x v="11"/>
            <x v="430"/>
            <x v="431"/>
          </reference>
        </references>
      </pivotArea>
    </format>
    <format dxfId="11147">
      <pivotArea dataOnly="0" labelOnly="1" fieldPosition="0">
        <references count="2">
          <reference field="0" count="1" selected="0">
            <x v="2"/>
          </reference>
          <reference field="1" count="6">
            <x v="12"/>
            <x v="13"/>
            <x v="14"/>
            <x v="15"/>
            <x v="16"/>
            <x v="17"/>
          </reference>
        </references>
      </pivotArea>
    </format>
    <format dxfId="1114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1145">
      <pivotArea dataOnly="0" labelOnly="1" fieldPosition="0">
        <references count="2">
          <reference field="0" count="1" selected="0">
            <x v="4"/>
          </reference>
          <reference field="1" count="6">
            <x v="33"/>
            <x v="34"/>
            <x v="35"/>
            <x v="36"/>
            <x v="37"/>
            <x v="38"/>
          </reference>
        </references>
      </pivotArea>
    </format>
    <format dxfId="11144">
      <pivotArea dataOnly="0" labelOnly="1" fieldPosition="0">
        <references count="2">
          <reference field="0" count="1" selected="0">
            <x v="5"/>
          </reference>
          <reference field="1" count="8">
            <x v="39"/>
            <x v="40"/>
            <x v="41"/>
            <x v="42"/>
            <x v="43"/>
            <x v="44"/>
            <x v="45"/>
            <x v="46"/>
          </reference>
        </references>
      </pivotArea>
    </format>
    <format dxfId="11143">
      <pivotArea dataOnly="0" labelOnly="1" fieldPosition="0">
        <references count="2">
          <reference field="0" count="1" selected="0">
            <x v="6"/>
          </reference>
          <reference field="1" count="5">
            <x v="47"/>
            <x v="48"/>
            <x v="49"/>
            <x v="50"/>
            <x v="51"/>
          </reference>
        </references>
      </pivotArea>
    </format>
    <format dxfId="11142">
      <pivotArea dataOnly="0" labelOnly="1" fieldPosition="0">
        <references count="2">
          <reference field="0" count="1" selected="0">
            <x v="7"/>
          </reference>
          <reference field="1" count="6">
            <x v="52"/>
            <x v="53"/>
            <x v="54"/>
            <x v="55"/>
            <x v="56"/>
            <x v="57"/>
          </reference>
        </references>
      </pivotArea>
    </format>
    <format dxfId="11141">
      <pivotArea dataOnly="0" labelOnly="1" fieldPosition="0">
        <references count="2">
          <reference field="0" count="1" selected="0">
            <x v="8"/>
          </reference>
          <reference field="1" count="6">
            <x v="58"/>
            <x v="59"/>
            <x v="60"/>
            <x v="61"/>
            <x v="62"/>
            <x v="63"/>
          </reference>
        </references>
      </pivotArea>
    </format>
    <format dxfId="11140">
      <pivotArea dataOnly="0" labelOnly="1" fieldPosition="0">
        <references count="2">
          <reference field="0" count="1" selected="0">
            <x v="9"/>
          </reference>
          <reference field="1" count="5">
            <x v="64"/>
            <x v="65"/>
            <x v="66"/>
            <x v="67"/>
            <x v="68"/>
          </reference>
        </references>
      </pivotArea>
    </format>
    <format dxfId="11139">
      <pivotArea dataOnly="0" labelOnly="1" fieldPosition="0">
        <references count="2">
          <reference field="0" count="1" selected="0">
            <x v="10"/>
          </reference>
          <reference field="1" count="3">
            <x v="69"/>
            <x v="70"/>
            <x v="71"/>
          </reference>
        </references>
      </pivotArea>
    </format>
    <format dxfId="11138">
      <pivotArea dataOnly="0" labelOnly="1" fieldPosition="0">
        <references count="2">
          <reference field="0" count="1" selected="0">
            <x v="11"/>
          </reference>
          <reference field="1" count="6">
            <x v="72"/>
            <x v="73"/>
            <x v="74"/>
            <x v="75"/>
            <x v="76"/>
            <x v="77"/>
          </reference>
        </references>
      </pivotArea>
    </format>
    <format dxfId="11137">
      <pivotArea dataOnly="0" labelOnly="1" fieldPosition="0">
        <references count="2">
          <reference field="0" count="1" selected="0">
            <x v="12"/>
          </reference>
          <reference field="1" count="5">
            <x v="78"/>
            <x v="79"/>
            <x v="80"/>
            <x v="81"/>
            <x v="82"/>
          </reference>
        </references>
      </pivotArea>
    </format>
    <format dxfId="11136">
      <pivotArea dataOnly="0" labelOnly="1" fieldPosition="0">
        <references count="2">
          <reference field="0" count="1" selected="0">
            <x v="13"/>
          </reference>
          <reference field="1" count="4">
            <x v="83"/>
            <x v="84"/>
            <x v="85"/>
            <x v="86"/>
          </reference>
        </references>
      </pivotArea>
    </format>
    <format dxfId="1113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1134">
      <pivotArea dataOnly="0" labelOnly="1" fieldPosition="0">
        <references count="2">
          <reference field="0" count="1" selected="0">
            <x v="15"/>
          </reference>
          <reference field="1" count="3">
            <x v="104"/>
            <x v="105"/>
            <x v="106"/>
          </reference>
        </references>
      </pivotArea>
    </format>
    <format dxfId="11133">
      <pivotArea dataOnly="0" labelOnly="1" fieldPosition="0">
        <references count="2">
          <reference field="0" count="1" selected="0">
            <x v="16"/>
          </reference>
          <reference field="1" count="11">
            <x v="8"/>
            <x v="9"/>
            <x v="107"/>
            <x v="108"/>
            <x v="109"/>
            <x v="110"/>
            <x v="111"/>
            <x v="112"/>
            <x v="113"/>
            <x v="114"/>
            <x v="115"/>
          </reference>
        </references>
      </pivotArea>
    </format>
    <format dxfId="11132">
      <pivotArea dataOnly="0" labelOnly="1" fieldPosition="0">
        <references count="2">
          <reference field="0" count="1" selected="0">
            <x v="17"/>
          </reference>
          <reference field="1" count="1">
            <x v="116"/>
          </reference>
        </references>
      </pivotArea>
    </format>
    <format dxfId="11131">
      <pivotArea dataOnly="0" labelOnly="1" fieldPosition="0">
        <references count="2">
          <reference field="0" count="1" selected="0">
            <x v="18"/>
          </reference>
          <reference field="1" count="3">
            <x v="117"/>
            <x v="118"/>
            <x v="119"/>
          </reference>
        </references>
      </pivotArea>
    </format>
    <format dxfId="11130">
      <pivotArea dataOnly="0" labelOnly="1" fieldPosition="0">
        <references count="2">
          <reference field="0" count="1" selected="0">
            <x v="19"/>
          </reference>
          <reference field="1" count="8">
            <x v="120"/>
            <x v="121"/>
            <x v="122"/>
            <x v="123"/>
            <x v="124"/>
            <x v="125"/>
            <x v="126"/>
            <x v="127"/>
          </reference>
        </references>
      </pivotArea>
    </format>
    <format dxfId="11129">
      <pivotArea dataOnly="0" labelOnly="1" fieldPosition="0">
        <references count="2">
          <reference field="0" count="1" selected="0">
            <x v="20"/>
          </reference>
          <reference field="1" count="9">
            <x v="128"/>
            <x v="129"/>
            <x v="130"/>
            <x v="131"/>
            <x v="132"/>
            <x v="133"/>
            <x v="134"/>
            <x v="135"/>
            <x v="136"/>
          </reference>
        </references>
      </pivotArea>
    </format>
    <format dxfId="11128">
      <pivotArea dataOnly="0" labelOnly="1" fieldPosition="0">
        <references count="2">
          <reference field="0" count="1" selected="0">
            <x v="21"/>
          </reference>
          <reference field="1" count="4">
            <x v="137"/>
            <x v="138"/>
            <x v="139"/>
            <x v="140"/>
          </reference>
        </references>
      </pivotArea>
    </format>
    <format dxfId="11127">
      <pivotArea dataOnly="0" labelOnly="1" fieldPosition="0">
        <references count="2">
          <reference field="0" count="1" selected="0">
            <x v="22"/>
          </reference>
          <reference field="1" count="3">
            <x v="141"/>
            <x v="142"/>
            <x v="143"/>
          </reference>
        </references>
      </pivotArea>
    </format>
    <format dxfId="11126">
      <pivotArea dataOnly="0" labelOnly="1" fieldPosition="0">
        <references count="2">
          <reference field="0" count="1" selected="0">
            <x v="23"/>
          </reference>
          <reference field="1" count="3">
            <x v="144"/>
            <x v="145"/>
            <x v="146"/>
          </reference>
        </references>
      </pivotArea>
    </format>
    <format dxfId="11125">
      <pivotArea dataOnly="0" labelOnly="1" fieldPosition="0">
        <references count="2">
          <reference field="0" count="1" selected="0">
            <x v="24"/>
          </reference>
          <reference field="1" count="2">
            <x v="147"/>
            <x v="148"/>
          </reference>
        </references>
      </pivotArea>
    </format>
    <format dxfId="11124">
      <pivotArea dataOnly="0" labelOnly="1" fieldPosition="0">
        <references count="2">
          <reference field="0" count="1" selected="0">
            <x v="25"/>
          </reference>
          <reference field="1" count="3">
            <x v="149"/>
            <x v="150"/>
            <x v="151"/>
          </reference>
        </references>
      </pivotArea>
    </format>
    <format dxfId="11123">
      <pivotArea dataOnly="0" labelOnly="1" fieldPosition="0">
        <references count="2">
          <reference field="0" count="1" selected="0">
            <x v="26"/>
          </reference>
          <reference field="1" count="4">
            <x v="152"/>
            <x v="153"/>
            <x v="154"/>
            <x v="155"/>
          </reference>
        </references>
      </pivotArea>
    </format>
    <format dxfId="11122">
      <pivotArea dataOnly="0" labelOnly="1" fieldPosition="0">
        <references count="2">
          <reference field="0" count="1" selected="0">
            <x v="27"/>
          </reference>
          <reference field="1" count="2">
            <x v="156"/>
            <x v="157"/>
          </reference>
        </references>
      </pivotArea>
    </format>
    <format dxfId="11121">
      <pivotArea dataOnly="0" labelOnly="1" fieldPosition="0">
        <references count="2">
          <reference field="0" count="1" selected="0">
            <x v="28"/>
          </reference>
          <reference field="1" count="3">
            <x v="158"/>
            <x v="159"/>
            <x v="160"/>
          </reference>
        </references>
      </pivotArea>
    </format>
    <format dxfId="11120">
      <pivotArea dataOnly="0" labelOnly="1" fieldPosition="0">
        <references count="2">
          <reference field="0" count="1" selected="0">
            <x v="29"/>
          </reference>
          <reference field="1" count="8">
            <x v="161"/>
            <x v="162"/>
            <x v="163"/>
            <x v="164"/>
            <x v="165"/>
            <x v="166"/>
            <x v="167"/>
            <x v="168"/>
          </reference>
        </references>
      </pivotArea>
    </format>
    <format dxfId="11119">
      <pivotArea dataOnly="0" labelOnly="1" fieldPosition="0">
        <references count="2">
          <reference field="0" count="1" selected="0">
            <x v="30"/>
          </reference>
          <reference field="1" count="7">
            <x v="169"/>
            <x v="170"/>
            <x v="171"/>
            <x v="172"/>
            <x v="173"/>
            <x v="174"/>
            <x v="175"/>
          </reference>
        </references>
      </pivotArea>
    </format>
    <format dxfId="11118">
      <pivotArea dataOnly="0" labelOnly="1" fieldPosition="0">
        <references count="2">
          <reference field="0" count="1" selected="0">
            <x v="31"/>
          </reference>
          <reference field="1" count="4">
            <x v="176"/>
            <x v="177"/>
            <x v="178"/>
            <x v="179"/>
          </reference>
        </references>
      </pivotArea>
    </format>
    <format dxfId="11117">
      <pivotArea dataOnly="0" labelOnly="1" fieldPosition="0">
        <references count="2">
          <reference field="0" count="1" selected="0">
            <x v="32"/>
          </reference>
          <reference field="1" count="1">
            <x v="180"/>
          </reference>
        </references>
      </pivotArea>
    </format>
    <format dxfId="11116">
      <pivotArea dataOnly="0" labelOnly="1" fieldPosition="0">
        <references count="2">
          <reference field="0" count="1" selected="0">
            <x v="33"/>
          </reference>
          <reference field="1" count="3">
            <x v="433"/>
            <x v="434"/>
            <x v="435"/>
          </reference>
        </references>
      </pivotArea>
    </format>
    <format dxfId="11115">
      <pivotArea dataOnly="0" labelOnly="1" fieldPosition="0">
        <references count="2">
          <reference field="0" count="1" selected="0">
            <x v="34"/>
          </reference>
          <reference field="1" count="4">
            <x v="181"/>
            <x v="182"/>
            <x v="183"/>
            <x v="184"/>
          </reference>
        </references>
      </pivotArea>
    </format>
    <format dxfId="11114">
      <pivotArea dataOnly="0" labelOnly="1" fieldPosition="0">
        <references count="2">
          <reference field="0" count="1" selected="0">
            <x v="35"/>
          </reference>
          <reference field="1" count="4">
            <x v="185"/>
            <x v="186"/>
            <x v="187"/>
            <x v="188"/>
          </reference>
        </references>
      </pivotArea>
    </format>
    <format dxfId="11113">
      <pivotArea dataOnly="0" labelOnly="1" fieldPosition="0">
        <references count="2">
          <reference field="0" count="1" selected="0">
            <x v="36"/>
          </reference>
          <reference field="1" count="5">
            <x v="189"/>
            <x v="190"/>
            <x v="191"/>
            <x v="192"/>
            <x v="193"/>
          </reference>
        </references>
      </pivotArea>
    </format>
    <format dxfId="11112">
      <pivotArea dataOnly="0" labelOnly="1" fieldPosition="0">
        <references count="2">
          <reference field="0" count="1" selected="0">
            <x v="37"/>
          </reference>
          <reference field="1" count="7">
            <x v="194"/>
            <x v="195"/>
            <x v="196"/>
            <x v="197"/>
            <x v="198"/>
            <x v="199"/>
            <x v="200"/>
          </reference>
        </references>
      </pivotArea>
    </format>
    <format dxfId="11111">
      <pivotArea dataOnly="0" labelOnly="1" fieldPosition="0">
        <references count="2">
          <reference field="0" count="1" selected="0">
            <x v="38"/>
          </reference>
          <reference field="1" count="11">
            <x v="201"/>
            <x v="202"/>
            <x v="203"/>
            <x v="204"/>
            <x v="205"/>
            <x v="206"/>
            <x v="207"/>
            <x v="208"/>
            <x v="209"/>
            <x v="368"/>
            <x v="390"/>
          </reference>
        </references>
      </pivotArea>
    </format>
    <format dxfId="11110">
      <pivotArea dataOnly="0" labelOnly="1" fieldPosition="0">
        <references count="2">
          <reference field="0" count="1" selected="0">
            <x v="39"/>
          </reference>
          <reference field="1" count="7">
            <x v="210"/>
            <x v="211"/>
            <x v="212"/>
            <x v="213"/>
            <x v="214"/>
            <x v="215"/>
            <x v="216"/>
          </reference>
        </references>
      </pivotArea>
    </format>
    <format dxfId="11109">
      <pivotArea dataOnly="0" labelOnly="1" fieldPosition="0">
        <references count="2">
          <reference field="0" count="1" selected="0">
            <x v="40"/>
          </reference>
          <reference field="1" count="7">
            <x v="217"/>
            <x v="218"/>
            <x v="219"/>
            <x v="220"/>
            <x v="221"/>
            <x v="222"/>
            <x v="223"/>
          </reference>
        </references>
      </pivotArea>
    </format>
    <format dxfId="11108">
      <pivotArea dataOnly="0" labelOnly="1" fieldPosition="0">
        <references count="2">
          <reference field="0" count="1" selected="0">
            <x v="41"/>
          </reference>
          <reference field="1" count="8">
            <x v="224"/>
            <x v="225"/>
            <x v="226"/>
            <x v="227"/>
            <x v="228"/>
            <x v="229"/>
            <x v="230"/>
            <x v="231"/>
          </reference>
        </references>
      </pivotArea>
    </format>
    <format dxfId="11107">
      <pivotArea dataOnly="0" labelOnly="1" fieldPosition="0">
        <references count="2">
          <reference field="0" count="1" selected="0">
            <x v="42"/>
          </reference>
          <reference field="1" count="4">
            <x v="232"/>
            <x v="233"/>
            <x v="234"/>
            <x v="235"/>
          </reference>
        </references>
      </pivotArea>
    </format>
    <format dxfId="11106">
      <pivotArea dataOnly="0" labelOnly="1" fieldPosition="0">
        <references count="2">
          <reference field="0" count="1" selected="0">
            <x v="43"/>
          </reference>
          <reference field="1" count="8">
            <x v="236"/>
            <x v="237"/>
            <x v="238"/>
            <x v="239"/>
            <x v="240"/>
            <x v="241"/>
            <x v="242"/>
            <x v="243"/>
          </reference>
        </references>
      </pivotArea>
    </format>
    <format dxfId="11105">
      <pivotArea dataOnly="0" labelOnly="1" fieldPosition="0">
        <references count="2">
          <reference field="0" count="1" selected="0">
            <x v="44"/>
          </reference>
          <reference field="1" count="7">
            <x v="244"/>
            <x v="245"/>
            <x v="246"/>
            <x v="247"/>
            <x v="248"/>
            <x v="249"/>
            <x v="250"/>
          </reference>
        </references>
      </pivotArea>
    </format>
    <format dxfId="11104">
      <pivotArea dataOnly="0" labelOnly="1" fieldPosition="0">
        <references count="2">
          <reference field="0" count="1" selected="0">
            <x v="45"/>
          </reference>
          <reference field="1" count="8">
            <x v="251"/>
            <x v="252"/>
            <x v="253"/>
            <x v="254"/>
            <x v="255"/>
            <x v="256"/>
            <x v="257"/>
            <x v="258"/>
          </reference>
        </references>
      </pivotArea>
    </format>
    <format dxfId="1110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1102">
      <pivotArea dataOnly="0" labelOnly="1" fieldPosition="0">
        <references count="2">
          <reference field="0" count="1" selected="0">
            <x v="47"/>
          </reference>
          <reference field="1" count="7">
            <x v="273"/>
            <x v="274"/>
            <x v="275"/>
            <x v="276"/>
            <x v="277"/>
            <x v="278"/>
            <x v="279"/>
          </reference>
        </references>
      </pivotArea>
    </format>
    <format dxfId="11101">
      <pivotArea dataOnly="0" labelOnly="1" fieldPosition="0">
        <references count="2">
          <reference field="0" count="1" selected="0">
            <x v="48"/>
          </reference>
          <reference field="1" count="5">
            <x v="280"/>
            <x v="281"/>
            <x v="282"/>
            <x v="283"/>
            <x v="284"/>
          </reference>
        </references>
      </pivotArea>
    </format>
    <format dxfId="11100">
      <pivotArea dataOnly="0" labelOnly="1" fieldPosition="0">
        <references count="2">
          <reference field="0" count="1" selected="0">
            <x v="49"/>
          </reference>
          <reference field="1" count="1">
            <x v="285"/>
          </reference>
        </references>
      </pivotArea>
    </format>
    <format dxfId="11099">
      <pivotArea dataOnly="0" labelOnly="1" fieldPosition="0">
        <references count="2">
          <reference field="0" count="1" selected="0">
            <x v="50"/>
          </reference>
          <reference field="1" count="7">
            <x v="286"/>
            <x v="287"/>
            <x v="288"/>
            <x v="289"/>
            <x v="290"/>
            <x v="291"/>
            <x v="292"/>
          </reference>
        </references>
      </pivotArea>
    </format>
    <format dxfId="11098">
      <pivotArea dataOnly="0" labelOnly="1" fieldPosition="0">
        <references count="2">
          <reference field="0" count="1" selected="0">
            <x v="51"/>
          </reference>
          <reference field="1" count="9">
            <x v="293"/>
            <x v="294"/>
            <x v="295"/>
            <x v="296"/>
            <x v="297"/>
            <x v="298"/>
            <x v="299"/>
            <x v="300"/>
            <x v="301"/>
          </reference>
        </references>
      </pivotArea>
    </format>
    <format dxfId="11097">
      <pivotArea dataOnly="0" labelOnly="1" fieldPosition="0">
        <references count="2">
          <reference field="0" count="1" selected="0">
            <x v="52"/>
          </reference>
          <reference field="1" count="3">
            <x v="302"/>
            <x v="303"/>
            <x v="304"/>
          </reference>
        </references>
      </pivotArea>
    </format>
    <format dxfId="11096">
      <pivotArea dataOnly="0" labelOnly="1" fieldPosition="0">
        <references count="2">
          <reference field="0" count="1" selected="0">
            <x v="53"/>
          </reference>
          <reference field="1" count="7">
            <x v="305"/>
            <x v="306"/>
            <x v="307"/>
            <x v="308"/>
            <x v="309"/>
            <x v="310"/>
            <x v="398"/>
          </reference>
        </references>
      </pivotArea>
    </format>
    <format dxfId="1109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1094">
      <pivotArea dataOnly="0" labelOnly="1" fieldPosition="0">
        <references count="2">
          <reference field="0" count="1" selected="0">
            <x v="55"/>
          </reference>
          <reference field="1" count="1">
            <x v="326"/>
          </reference>
        </references>
      </pivotArea>
    </format>
    <format dxfId="11093">
      <pivotArea dataOnly="0" labelOnly="1" fieldPosition="0">
        <references count="2">
          <reference field="0" count="1" selected="0">
            <x v="56"/>
          </reference>
          <reference field="1" count="4">
            <x v="327"/>
            <x v="328"/>
            <x v="329"/>
            <x v="330"/>
          </reference>
        </references>
      </pivotArea>
    </format>
    <format dxfId="11092">
      <pivotArea dataOnly="0" labelOnly="1" fieldPosition="0">
        <references count="2">
          <reference field="0" count="1" selected="0">
            <x v="57"/>
          </reference>
          <reference field="1" count="1">
            <x v="331"/>
          </reference>
        </references>
      </pivotArea>
    </format>
    <format dxfId="11091">
      <pivotArea dataOnly="0" labelOnly="1" fieldPosition="0">
        <references count="2">
          <reference field="0" count="1" selected="0">
            <x v="58"/>
          </reference>
          <reference field="1" count="4">
            <x v="332"/>
            <x v="333"/>
            <x v="334"/>
            <x v="335"/>
          </reference>
        </references>
      </pivotArea>
    </format>
    <format dxfId="11090">
      <pivotArea dataOnly="0" labelOnly="1" fieldPosition="0">
        <references count="2">
          <reference field="0" count="1" selected="0">
            <x v="59"/>
          </reference>
          <reference field="1" count="4">
            <x v="336"/>
            <x v="337"/>
            <x v="338"/>
            <x v="339"/>
          </reference>
        </references>
      </pivotArea>
    </format>
    <format dxfId="11089">
      <pivotArea dataOnly="0" labelOnly="1" fieldPosition="0">
        <references count="2">
          <reference field="0" count="1" selected="0">
            <x v="60"/>
          </reference>
          <reference field="1" count="1">
            <x v="340"/>
          </reference>
        </references>
      </pivotArea>
    </format>
    <format dxfId="11088">
      <pivotArea dataOnly="0" labelOnly="1" fieldPosition="0">
        <references count="2">
          <reference field="0" count="1" selected="0">
            <x v="61"/>
          </reference>
          <reference field="1" count="1">
            <x v="342"/>
          </reference>
        </references>
      </pivotArea>
    </format>
    <format dxfId="11087">
      <pivotArea dataOnly="0" labelOnly="1" fieldPosition="0">
        <references count="2">
          <reference field="0" count="1" selected="0">
            <x v="62"/>
          </reference>
          <reference field="1" count="1">
            <x v="341"/>
          </reference>
        </references>
      </pivotArea>
    </format>
    <format dxfId="11086">
      <pivotArea dataOnly="0" labelOnly="1" fieldPosition="0">
        <references count="2">
          <reference field="0" count="1" selected="0">
            <x v="63"/>
          </reference>
          <reference field="1" count="1">
            <x v="343"/>
          </reference>
        </references>
      </pivotArea>
    </format>
    <format dxfId="11085">
      <pivotArea dataOnly="0" labelOnly="1" fieldPosition="0">
        <references count="2">
          <reference field="0" count="1" selected="0">
            <x v="64"/>
          </reference>
          <reference field="1" count="1">
            <x v="344"/>
          </reference>
        </references>
      </pivotArea>
    </format>
    <format dxfId="11084">
      <pivotArea dataOnly="0" labelOnly="1" fieldPosition="0">
        <references count="2">
          <reference field="0" count="1" selected="0">
            <x v="65"/>
          </reference>
          <reference field="1" count="1">
            <x v="345"/>
          </reference>
        </references>
      </pivotArea>
    </format>
    <format dxfId="11083">
      <pivotArea dataOnly="0" labelOnly="1" fieldPosition="0">
        <references count="2">
          <reference field="0" count="1" selected="0">
            <x v="66"/>
          </reference>
          <reference field="1" count="1">
            <x v="346"/>
          </reference>
        </references>
      </pivotArea>
    </format>
    <format dxfId="11082">
      <pivotArea dataOnly="0" labelOnly="1" fieldPosition="0">
        <references count="2">
          <reference field="0" count="1" selected="0">
            <x v="67"/>
          </reference>
          <reference field="1" count="1">
            <x v="427"/>
          </reference>
        </references>
      </pivotArea>
    </format>
    <format dxfId="11081">
      <pivotArea dataOnly="0" labelOnly="1" fieldPosition="0">
        <references count="2">
          <reference field="0" count="1" selected="0">
            <x v="68"/>
          </reference>
          <reference field="1" count="1">
            <x v="428"/>
          </reference>
        </references>
      </pivotArea>
    </format>
    <format dxfId="11080">
      <pivotArea dataOnly="0" labelOnly="1" fieldPosition="0">
        <references count="2">
          <reference field="0" count="1" selected="0">
            <x v="69"/>
          </reference>
          <reference field="1" count="1">
            <x v="347"/>
          </reference>
        </references>
      </pivotArea>
    </format>
    <format dxfId="11079">
      <pivotArea dataOnly="0" labelOnly="1" fieldPosition="0">
        <references count="2">
          <reference field="0" count="1" selected="0">
            <x v="70"/>
          </reference>
          <reference field="1" count="1">
            <x v="348"/>
          </reference>
        </references>
      </pivotArea>
    </format>
    <format dxfId="11078">
      <pivotArea dataOnly="0" labelOnly="1" fieldPosition="0">
        <references count="2">
          <reference field="0" count="1" selected="0">
            <x v="71"/>
          </reference>
          <reference field="1" count="1">
            <x v="349"/>
          </reference>
        </references>
      </pivotArea>
    </format>
    <format dxfId="11077">
      <pivotArea dataOnly="0" labelOnly="1" fieldPosition="0">
        <references count="2">
          <reference field="0" count="1" selected="0">
            <x v="72"/>
          </reference>
          <reference field="1" count="1">
            <x v="350"/>
          </reference>
        </references>
      </pivotArea>
    </format>
    <format dxfId="11076">
      <pivotArea dataOnly="0" labelOnly="1" fieldPosition="0">
        <references count="2">
          <reference field="0" count="1" selected="0">
            <x v="73"/>
          </reference>
          <reference field="1" count="1">
            <x v="351"/>
          </reference>
        </references>
      </pivotArea>
    </format>
    <format dxfId="11075">
      <pivotArea dataOnly="0" labelOnly="1" fieldPosition="0">
        <references count="2">
          <reference field="0" count="1" selected="0">
            <x v="74"/>
          </reference>
          <reference field="1" count="1">
            <x v="352"/>
          </reference>
        </references>
      </pivotArea>
    </format>
    <format dxfId="11074">
      <pivotArea dataOnly="0" labelOnly="1" fieldPosition="0">
        <references count="2">
          <reference field="0" count="1" selected="0">
            <x v="75"/>
          </reference>
          <reference field="1" count="1">
            <x v="353"/>
          </reference>
        </references>
      </pivotArea>
    </format>
    <format dxfId="11073">
      <pivotArea dataOnly="0" labelOnly="1" fieldPosition="0">
        <references count="2">
          <reference field="0" count="1" selected="0">
            <x v="76"/>
          </reference>
          <reference field="1" count="1">
            <x v="354"/>
          </reference>
        </references>
      </pivotArea>
    </format>
    <format dxfId="11072">
      <pivotArea dataOnly="0" labelOnly="1" fieldPosition="0">
        <references count="2">
          <reference field="0" count="1" selected="0">
            <x v="77"/>
          </reference>
          <reference field="1" count="1">
            <x v="355"/>
          </reference>
        </references>
      </pivotArea>
    </format>
    <format dxfId="11071">
      <pivotArea dataOnly="0" labelOnly="1" fieldPosition="0">
        <references count="2">
          <reference field="0" count="1" selected="0">
            <x v="78"/>
          </reference>
          <reference field="1" count="1">
            <x v="356"/>
          </reference>
        </references>
      </pivotArea>
    </format>
    <format dxfId="11070">
      <pivotArea dataOnly="0" labelOnly="1" fieldPosition="0">
        <references count="2">
          <reference field="0" count="1" selected="0">
            <x v="79"/>
          </reference>
          <reference field="1" count="1">
            <x v="357"/>
          </reference>
        </references>
      </pivotArea>
    </format>
    <format dxfId="11069">
      <pivotArea dataOnly="0" labelOnly="1" fieldPosition="0">
        <references count="2">
          <reference field="0" count="1" selected="0">
            <x v="80"/>
          </reference>
          <reference field="1" count="1">
            <x v="358"/>
          </reference>
        </references>
      </pivotArea>
    </format>
    <format dxfId="11068">
      <pivotArea dataOnly="0" labelOnly="1" fieldPosition="0">
        <references count="2">
          <reference field="0" count="1" selected="0">
            <x v="81"/>
          </reference>
          <reference field="1" count="1">
            <x v="359"/>
          </reference>
        </references>
      </pivotArea>
    </format>
    <format dxfId="11067">
      <pivotArea dataOnly="0" labelOnly="1" fieldPosition="0">
        <references count="2">
          <reference field="0" count="1" selected="0">
            <x v="82"/>
          </reference>
          <reference field="1" count="1">
            <x v="360"/>
          </reference>
        </references>
      </pivotArea>
    </format>
    <format dxfId="11066">
      <pivotArea dataOnly="0" labelOnly="1" fieldPosition="0">
        <references count="2">
          <reference field="0" count="1" selected="0">
            <x v="83"/>
          </reference>
          <reference field="1" count="1">
            <x v="361"/>
          </reference>
        </references>
      </pivotArea>
    </format>
    <format dxfId="11065">
      <pivotArea dataOnly="0" labelOnly="1" fieldPosition="0">
        <references count="2">
          <reference field="0" count="1" selected="0">
            <x v="84"/>
          </reference>
          <reference field="1" count="1">
            <x v="362"/>
          </reference>
        </references>
      </pivotArea>
    </format>
    <format dxfId="11064">
      <pivotArea dataOnly="0" labelOnly="1" fieldPosition="0">
        <references count="2">
          <reference field="0" count="1" selected="0">
            <x v="85"/>
          </reference>
          <reference field="1" count="1">
            <x v="363"/>
          </reference>
        </references>
      </pivotArea>
    </format>
    <format dxfId="11063">
      <pivotArea dataOnly="0" labelOnly="1" fieldPosition="0">
        <references count="2">
          <reference field="0" count="1" selected="0">
            <x v="86"/>
          </reference>
          <reference field="1" count="1">
            <x v="364"/>
          </reference>
        </references>
      </pivotArea>
    </format>
    <format dxfId="11062">
      <pivotArea dataOnly="0" labelOnly="1" fieldPosition="0">
        <references count="2">
          <reference field="0" count="1" selected="0">
            <x v="87"/>
          </reference>
          <reference field="1" count="1">
            <x v="365"/>
          </reference>
        </references>
      </pivotArea>
    </format>
    <format dxfId="11061">
      <pivotArea dataOnly="0" labelOnly="1" fieldPosition="0">
        <references count="2">
          <reference field="0" count="1" selected="0">
            <x v="88"/>
          </reference>
          <reference field="1" count="1">
            <x v="366"/>
          </reference>
        </references>
      </pivotArea>
    </format>
    <format dxfId="11060">
      <pivotArea dataOnly="0" labelOnly="1" fieldPosition="0">
        <references count="2">
          <reference field="0" count="1" selected="0">
            <x v="89"/>
          </reference>
          <reference field="1" count="1">
            <x v="367"/>
          </reference>
        </references>
      </pivotArea>
    </format>
    <format dxfId="11059">
      <pivotArea dataOnly="0" labelOnly="1" fieldPosition="0">
        <references count="2">
          <reference field="0" count="1" selected="0">
            <x v="90"/>
          </reference>
          <reference field="1" count="1">
            <x v="369"/>
          </reference>
        </references>
      </pivotArea>
    </format>
    <format dxfId="11058">
      <pivotArea dataOnly="0" labelOnly="1" fieldPosition="0">
        <references count="2">
          <reference field="0" count="1" selected="0">
            <x v="91"/>
          </reference>
          <reference field="1" count="1">
            <x v="370"/>
          </reference>
        </references>
      </pivotArea>
    </format>
    <format dxfId="11057">
      <pivotArea dataOnly="0" labelOnly="1" fieldPosition="0">
        <references count="2">
          <reference field="0" count="1" selected="0">
            <x v="92"/>
          </reference>
          <reference field="1" count="1">
            <x v="371"/>
          </reference>
        </references>
      </pivotArea>
    </format>
    <format dxfId="11056">
      <pivotArea dataOnly="0" labelOnly="1" fieldPosition="0">
        <references count="2">
          <reference field="0" count="1" selected="0">
            <x v="93"/>
          </reference>
          <reference field="1" count="1">
            <x v="372"/>
          </reference>
        </references>
      </pivotArea>
    </format>
    <format dxfId="11055">
      <pivotArea dataOnly="0" labelOnly="1" fieldPosition="0">
        <references count="2">
          <reference field="0" count="1" selected="0">
            <x v="94"/>
          </reference>
          <reference field="1" count="1">
            <x v="373"/>
          </reference>
        </references>
      </pivotArea>
    </format>
    <format dxfId="11054">
      <pivotArea dataOnly="0" labelOnly="1" fieldPosition="0">
        <references count="2">
          <reference field="0" count="1" selected="0">
            <x v="95"/>
          </reference>
          <reference field="1" count="1">
            <x v="374"/>
          </reference>
        </references>
      </pivotArea>
    </format>
    <format dxfId="11053">
      <pivotArea dataOnly="0" labelOnly="1" fieldPosition="0">
        <references count="2">
          <reference field="0" count="1" selected="0">
            <x v="96"/>
          </reference>
          <reference field="1" count="1">
            <x v="375"/>
          </reference>
        </references>
      </pivotArea>
    </format>
    <format dxfId="11052">
      <pivotArea dataOnly="0" labelOnly="1" fieldPosition="0">
        <references count="2">
          <reference field="0" count="1" selected="0">
            <x v="97"/>
          </reference>
          <reference field="1" count="1">
            <x v="376"/>
          </reference>
        </references>
      </pivotArea>
    </format>
    <format dxfId="11051">
      <pivotArea dataOnly="0" labelOnly="1" fieldPosition="0">
        <references count="2">
          <reference field="0" count="1" selected="0">
            <x v="98"/>
          </reference>
          <reference field="1" count="1">
            <x v="377"/>
          </reference>
        </references>
      </pivotArea>
    </format>
    <format dxfId="11050">
      <pivotArea dataOnly="0" labelOnly="1" fieldPosition="0">
        <references count="2">
          <reference field="0" count="1" selected="0">
            <x v="99"/>
          </reference>
          <reference field="1" count="1">
            <x v="378"/>
          </reference>
        </references>
      </pivotArea>
    </format>
    <format dxfId="11049">
      <pivotArea dataOnly="0" labelOnly="1" fieldPosition="0">
        <references count="2">
          <reference field="0" count="1" selected="0">
            <x v="100"/>
          </reference>
          <reference field="1" count="1">
            <x v="379"/>
          </reference>
        </references>
      </pivotArea>
    </format>
    <format dxfId="11048">
      <pivotArea dataOnly="0" labelOnly="1" fieldPosition="0">
        <references count="2">
          <reference field="0" count="1" selected="0">
            <x v="101"/>
          </reference>
          <reference field="1" count="9">
            <x v="380"/>
            <x v="381"/>
            <x v="382"/>
            <x v="383"/>
            <x v="384"/>
            <x v="385"/>
            <x v="386"/>
            <x v="387"/>
            <x v="429"/>
          </reference>
        </references>
      </pivotArea>
    </format>
    <format dxfId="11047">
      <pivotArea dataOnly="0" labelOnly="1" fieldPosition="0">
        <references count="2">
          <reference field="0" count="1" selected="0">
            <x v="102"/>
          </reference>
          <reference field="1" count="1">
            <x v="388"/>
          </reference>
        </references>
      </pivotArea>
    </format>
    <format dxfId="11046">
      <pivotArea dataOnly="0" labelOnly="1" fieldPosition="0">
        <references count="2">
          <reference field="0" count="1" selected="0">
            <x v="103"/>
          </reference>
          <reference field="1" count="1">
            <x v="389"/>
          </reference>
        </references>
      </pivotArea>
    </format>
    <format dxfId="11045">
      <pivotArea dataOnly="0" labelOnly="1" fieldPosition="0">
        <references count="2">
          <reference field="0" count="1" selected="0">
            <x v="104"/>
          </reference>
          <reference field="1" count="1">
            <x v="391"/>
          </reference>
        </references>
      </pivotArea>
    </format>
    <format dxfId="11044">
      <pivotArea dataOnly="0" labelOnly="1" fieldPosition="0">
        <references count="2">
          <reference field="0" count="1" selected="0">
            <x v="105"/>
          </reference>
          <reference field="1" count="1">
            <x v="392"/>
          </reference>
        </references>
      </pivotArea>
    </format>
    <format dxfId="11043">
      <pivotArea dataOnly="0" labelOnly="1" fieldPosition="0">
        <references count="2">
          <reference field="0" count="1" selected="0">
            <x v="106"/>
          </reference>
          <reference field="1" count="1">
            <x v="393"/>
          </reference>
        </references>
      </pivotArea>
    </format>
    <format dxfId="11042">
      <pivotArea dataOnly="0" labelOnly="1" fieldPosition="0">
        <references count="2">
          <reference field="0" count="1" selected="0">
            <x v="107"/>
          </reference>
          <reference field="1" count="1">
            <x v="394"/>
          </reference>
        </references>
      </pivotArea>
    </format>
    <format dxfId="11041">
      <pivotArea dataOnly="0" labelOnly="1" fieldPosition="0">
        <references count="2">
          <reference field="0" count="1" selected="0">
            <x v="108"/>
          </reference>
          <reference field="1" count="2">
            <x v="395"/>
            <x v="436"/>
          </reference>
        </references>
      </pivotArea>
    </format>
    <format dxfId="11040">
      <pivotArea dataOnly="0" labelOnly="1" fieldPosition="0">
        <references count="2">
          <reference field="0" count="1" selected="0">
            <x v="109"/>
          </reference>
          <reference field="1" count="2">
            <x v="396"/>
            <x v="397"/>
          </reference>
        </references>
      </pivotArea>
    </format>
    <format dxfId="11039">
      <pivotArea dataOnly="0" labelOnly="1" fieldPosition="0">
        <references count="2">
          <reference field="0" count="1" selected="0">
            <x v="110"/>
          </reference>
          <reference field="1" count="1">
            <x v="399"/>
          </reference>
        </references>
      </pivotArea>
    </format>
    <format dxfId="11038">
      <pivotArea dataOnly="0" labelOnly="1" fieldPosition="0">
        <references count="2">
          <reference field="0" count="1" selected="0">
            <x v="111"/>
          </reference>
          <reference field="1" count="1">
            <x v="400"/>
          </reference>
        </references>
      </pivotArea>
    </format>
    <format dxfId="11037">
      <pivotArea dataOnly="0" labelOnly="1" fieldPosition="0">
        <references count="2">
          <reference field="0" count="1" selected="0">
            <x v="112"/>
          </reference>
          <reference field="1" count="1">
            <x v="401"/>
          </reference>
        </references>
      </pivotArea>
    </format>
    <format dxfId="11036">
      <pivotArea dataOnly="0" labelOnly="1" fieldPosition="0">
        <references count="2">
          <reference field="0" count="1" selected="0">
            <x v="113"/>
          </reference>
          <reference field="1" count="1">
            <x v="402"/>
          </reference>
        </references>
      </pivotArea>
    </format>
    <format dxfId="11035">
      <pivotArea dataOnly="0" labelOnly="1" fieldPosition="0">
        <references count="2">
          <reference field="0" count="1" selected="0">
            <x v="114"/>
          </reference>
          <reference field="1" count="1">
            <x v="403"/>
          </reference>
        </references>
      </pivotArea>
    </format>
    <format dxfId="11034">
      <pivotArea dataOnly="0" labelOnly="1" fieldPosition="0">
        <references count="2">
          <reference field="0" count="1" selected="0">
            <x v="115"/>
          </reference>
          <reference field="1" count="2">
            <x v="404"/>
            <x v="437"/>
          </reference>
        </references>
      </pivotArea>
    </format>
    <format dxfId="11033">
      <pivotArea dataOnly="0" labelOnly="1" fieldPosition="0">
        <references count="2">
          <reference field="0" count="1" selected="0">
            <x v="116"/>
          </reference>
          <reference field="1" count="1">
            <x v="405"/>
          </reference>
        </references>
      </pivotArea>
    </format>
    <format dxfId="11032">
      <pivotArea dataOnly="0" labelOnly="1" fieldPosition="0">
        <references count="2">
          <reference field="0" count="1" selected="0">
            <x v="117"/>
          </reference>
          <reference field="1" count="1">
            <x v="406"/>
          </reference>
        </references>
      </pivotArea>
    </format>
    <format dxfId="11031">
      <pivotArea dataOnly="0" labelOnly="1" fieldPosition="0">
        <references count="2">
          <reference field="0" count="1" selected="0">
            <x v="118"/>
          </reference>
          <reference field="1" count="1">
            <x v="407"/>
          </reference>
        </references>
      </pivotArea>
    </format>
    <format dxfId="11030">
      <pivotArea dataOnly="0" labelOnly="1" fieldPosition="0">
        <references count="2">
          <reference field="0" count="1" selected="0">
            <x v="119"/>
          </reference>
          <reference field="1" count="1">
            <x v="408"/>
          </reference>
        </references>
      </pivotArea>
    </format>
    <format dxfId="11029">
      <pivotArea dataOnly="0" labelOnly="1" fieldPosition="0">
        <references count="2">
          <reference field="0" count="1" selected="0">
            <x v="120"/>
          </reference>
          <reference field="1" count="1">
            <x v="409"/>
          </reference>
        </references>
      </pivotArea>
    </format>
    <format dxfId="11028">
      <pivotArea dataOnly="0" labelOnly="1" fieldPosition="0">
        <references count="2">
          <reference field="0" count="1" selected="0">
            <x v="121"/>
          </reference>
          <reference field="1" count="1">
            <x v="410"/>
          </reference>
        </references>
      </pivotArea>
    </format>
    <format dxfId="11027">
      <pivotArea dataOnly="0" labelOnly="1" fieldPosition="0">
        <references count="2">
          <reference field="0" count="1" selected="0">
            <x v="122"/>
          </reference>
          <reference field="1" count="1">
            <x v="411"/>
          </reference>
        </references>
      </pivotArea>
    </format>
    <format dxfId="11026">
      <pivotArea dataOnly="0" labelOnly="1" fieldPosition="0">
        <references count="2">
          <reference field="0" count="1" selected="0">
            <x v="123"/>
          </reference>
          <reference field="1" count="1">
            <x v="412"/>
          </reference>
        </references>
      </pivotArea>
    </format>
    <format dxfId="11025">
      <pivotArea dataOnly="0" labelOnly="1" fieldPosition="0">
        <references count="2">
          <reference field="0" count="1" selected="0">
            <x v="124"/>
          </reference>
          <reference field="1" count="1">
            <x v="413"/>
          </reference>
        </references>
      </pivotArea>
    </format>
    <format dxfId="11024">
      <pivotArea dataOnly="0" labelOnly="1" fieldPosition="0">
        <references count="2">
          <reference field="0" count="1" selected="0">
            <x v="125"/>
          </reference>
          <reference field="1" count="3">
            <x v="414"/>
            <x v="438"/>
            <x v="439"/>
          </reference>
        </references>
      </pivotArea>
    </format>
    <format dxfId="11023">
      <pivotArea dataOnly="0" labelOnly="1" fieldPosition="0">
        <references count="2">
          <reference field="0" count="1" selected="0">
            <x v="126"/>
          </reference>
          <reference field="1" count="1">
            <x v="440"/>
          </reference>
        </references>
      </pivotArea>
    </format>
    <format dxfId="11022">
      <pivotArea dataOnly="0" labelOnly="1" fieldPosition="0">
        <references count="2">
          <reference field="0" count="1" selected="0">
            <x v="127"/>
          </reference>
          <reference field="1" count="1">
            <x v="442"/>
          </reference>
        </references>
      </pivotArea>
    </format>
    <format dxfId="11021">
      <pivotArea dataOnly="0" labelOnly="1" fieldPosition="0">
        <references count="2">
          <reference field="0" count="1" selected="0">
            <x v="128"/>
          </reference>
          <reference field="1" count="1">
            <x v="422"/>
          </reference>
        </references>
      </pivotArea>
    </format>
    <format dxfId="11020">
      <pivotArea dataOnly="0" labelOnly="1" fieldPosition="0">
        <references count="2">
          <reference field="0" count="1" selected="0">
            <x v="129"/>
          </reference>
          <reference field="1" count="1">
            <x v="444"/>
          </reference>
        </references>
      </pivotArea>
    </format>
    <format dxfId="11019">
      <pivotArea dataOnly="0" labelOnly="1" fieldPosition="0">
        <references count="2">
          <reference field="0" count="1" selected="0">
            <x v="130"/>
          </reference>
          <reference field="1" count="1">
            <x v="441"/>
          </reference>
        </references>
      </pivotArea>
    </format>
    <format dxfId="11018">
      <pivotArea dataOnly="0" labelOnly="1" fieldPosition="0">
        <references count="2">
          <reference field="0" count="1" selected="0">
            <x v="131"/>
          </reference>
          <reference field="1" count="1">
            <x v="415"/>
          </reference>
        </references>
      </pivotArea>
    </format>
    <format dxfId="11017">
      <pivotArea dataOnly="0" labelOnly="1" fieldPosition="0">
        <references count="2">
          <reference field="0" count="1" selected="0">
            <x v="132"/>
          </reference>
          <reference field="1" count="1">
            <x v="423"/>
          </reference>
        </references>
      </pivotArea>
    </format>
    <format dxfId="11016">
      <pivotArea dataOnly="0" labelOnly="1" fieldPosition="0">
        <references count="2">
          <reference field="0" count="1" selected="0">
            <x v="133"/>
          </reference>
          <reference field="1" count="2">
            <x v="416"/>
            <x v="417"/>
          </reference>
        </references>
      </pivotArea>
    </format>
    <format dxfId="11015">
      <pivotArea dataOnly="0" labelOnly="1" fieldPosition="0">
        <references count="2">
          <reference field="0" count="1" selected="0">
            <x v="134"/>
          </reference>
          <reference field="1" count="1">
            <x v="418"/>
          </reference>
        </references>
      </pivotArea>
    </format>
    <format dxfId="11014">
      <pivotArea dataOnly="0" labelOnly="1" fieldPosition="0">
        <references count="2">
          <reference field="0" count="1" selected="0">
            <x v="135"/>
          </reference>
          <reference field="1" count="1">
            <x v="419"/>
          </reference>
        </references>
      </pivotArea>
    </format>
    <format dxfId="11013">
      <pivotArea dataOnly="0" labelOnly="1" fieldPosition="0">
        <references count="2">
          <reference field="0" count="1" selected="0">
            <x v="136"/>
          </reference>
          <reference field="1" count="1">
            <x v="424"/>
          </reference>
        </references>
      </pivotArea>
    </format>
    <format dxfId="11012">
      <pivotArea dataOnly="0" labelOnly="1" fieldPosition="0">
        <references count="2">
          <reference field="0" count="1" selected="0">
            <x v="137"/>
          </reference>
          <reference field="1" count="1">
            <x v="425"/>
          </reference>
        </references>
      </pivotArea>
    </format>
    <format dxfId="11011">
      <pivotArea dataOnly="0" labelOnly="1" fieldPosition="0">
        <references count="2">
          <reference field="0" count="1" selected="0">
            <x v="138"/>
          </reference>
          <reference field="1" count="1">
            <x v="426"/>
          </reference>
        </references>
      </pivotArea>
    </format>
    <format dxfId="11010">
      <pivotArea dataOnly="0" labelOnly="1" fieldPosition="0">
        <references count="2">
          <reference field="0" count="1" selected="0">
            <x v="139"/>
          </reference>
          <reference field="1" count="1">
            <x v="420"/>
          </reference>
        </references>
      </pivotArea>
    </format>
    <format dxfId="11009">
      <pivotArea dataOnly="0" labelOnly="1" fieldPosition="0">
        <references count="2">
          <reference field="0" count="1" selected="0">
            <x v="140"/>
          </reference>
          <reference field="1" count="1">
            <x v="421"/>
          </reference>
        </references>
      </pivotArea>
    </format>
    <format dxfId="11008">
      <pivotArea dataOnly="0" labelOnly="1" fieldPosition="0">
        <references count="2">
          <reference field="0" count="1" selected="0">
            <x v="141"/>
          </reference>
          <reference field="1" count="1">
            <x v="443"/>
          </reference>
        </references>
      </pivotArea>
    </format>
    <format dxfId="11007">
      <pivotArea dataOnly="0" labelOnly="1" fieldPosition="0">
        <references count="2">
          <reference field="0" count="1" selected="0">
            <x v="142"/>
          </reference>
          <reference field="1" count="1">
            <x v="445"/>
          </reference>
        </references>
      </pivotArea>
    </format>
    <format dxfId="11006">
      <pivotArea dataOnly="0" outline="0" fieldPosition="0">
        <references count="1">
          <reference field="0" count="0" defaultSubtotal="1"/>
        </references>
      </pivotArea>
    </format>
    <format dxfId="11005">
      <pivotArea field="1" type="button" dataOnly="0" labelOnly="1" outline="0" axis="axisRow" fieldPosition="1"/>
    </format>
    <format dxfId="11004">
      <pivotArea dataOnly="0" labelOnly="1" offset="IV256" fieldPosition="0">
        <references count="1">
          <reference field="0" count="1" defaultSubtotal="1">
            <x v="0"/>
          </reference>
        </references>
      </pivotArea>
    </format>
    <format dxfId="11003">
      <pivotArea dataOnly="0" labelOnly="1" offset="IV256" fieldPosition="0">
        <references count="1">
          <reference field="0" count="1" defaultSubtotal="1">
            <x v="1"/>
          </reference>
        </references>
      </pivotArea>
    </format>
    <format dxfId="11002">
      <pivotArea dataOnly="0" labelOnly="1" offset="IV256" fieldPosition="0">
        <references count="1">
          <reference field="0" count="1" defaultSubtotal="1">
            <x v="2"/>
          </reference>
        </references>
      </pivotArea>
    </format>
    <format dxfId="11001">
      <pivotArea dataOnly="0" labelOnly="1" offset="IV256" fieldPosition="0">
        <references count="1">
          <reference field="0" count="1" defaultSubtotal="1">
            <x v="3"/>
          </reference>
        </references>
      </pivotArea>
    </format>
    <format dxfId="11000">
      <pivotArea dataOnly="0" labelOnly="1" offset="IV256" fieldPosition="0">
        <references count="1">
          <reference field="0" count="1" defaultSubtotal="1">
            <x v="4"/>
          </reference>
        </references>
      </pivotArea>
    </format>
    <format dxfId="10999">
      <pivotArea dataOnly="0" labelOnly="1" offset="IV256" fieldPosition="0">
        <references count="1">
          <reference field="0" count="1" defaultSubtotal="1">
            <x v="5"/>
          </reference>
        </references>
      </pivotArea>
    </format>
    <format dxfId="10998">
      <pivotArea dataOnly="0" labelOnly="1" offset="IV256" fieldPosition="0">
        <references count="1">
          <reference field="0" count="1" defaultSubtotal="1">
            <x v="6"/>
          </reference>
        </references>
      </pivotArea>
    </format>
    <format dxfId="10997">
      <pivotArea dataOnly="0" labelOnly="1" offset="IV256" fieldPosition="0">
        <references count="1">
          <reference field="0" count="1" defaultSubtotal="1">
            <x v="7"/>
          </reference>
        </references>
      </pivotArea>
    </format>
    <format dxfId="10996">
      <pivotArea dataOnly="0" labelOnly="1" offset="IV256" fieldPosition="0">
        <references count="1">
          <reference field="0" count="1" defaultSubtotal="1">
            <x v="8"/>
          </reference>
        </references>
      </pivotArea>
    </format>
    <format dxfId="10995">
      <pivotArea dataOnly="0" labelOnly="1" offset="IV256" fieldPosition="0">
        <references count="1">
          <reference field="0" count="1" defaultSubtotal="1">
            <x v="9"/>
          </reference>
        </references>
      </pivotArea>
    </format>
    <format dxfId="10994">
      <pivotArea dataOnly="0" labelOnly="1" offset="IV256" fieldPosition="0">
        <references count="1">
          <reference field="0" count="1" defaultSubtotal="1">
            <x v="10"/>
          </reference>
        </references>
      </pivotArea>
    </format>
    <format dxfId="10993">
      <pivotArea dataOnly="0" labelOnly="1" offset="IV256" fieldPosition="0">
        <references count="1">
          <reference field="0" count="1" defaultSubtotal="1">
            <x v="11"/>
          </reference>
        </references>
      </pivotArea>
    </format>
    <format dxfId="10992">
      <pivotArea dataOnly="0" labelOnly="1" offset="IV256" fieldPosition="0">
        <references count="1">
          <reference field="0" count="1" defaultSubtotal="1">
            <x v="12"/>
          </reference>
        </references>
      </pivotArea>
    </format>
    <format dxfId="10991">
      <pivotArea dataOnly="0" labelOnly="1" offset="IV256" fieldPosition="0">
        <references count="1">
          <reference field="0" count="1" defaultSubtotal="1">
            <x v="13"/>
          </reference>
        </references>
      </pivotArea>
    </format>
    <format dxfId="10990">
      <pivotArea dataOnly="0" labelOnly="1" offset="IV256" fieldPosition="0">
        <references count="1">
          <reference field="0" count="1" defaultSubtotal="1">
            <x v="14"/>
          </reference>
        </references>
      </pivotArea>
    </format>
    <format dxfId="10989">
      <pivotArea dataOnly="0" labelOnly="1" offset="IV256" fieldPosition="0">
        <references count="1">
          <reference field="0" count="1" defaultSubtotal="1">
            <x v="15"/>
          </reference>
        </references>
      </pivotArea>
    </format>
    <format dxfId="10988">
      <pivotArea dataOnly="0" labelOnly="1" offset="IV256" fieldPosition="0">
        <references count="1">
          <reference field="0" count="1" defaultSubtotal="1">
            <x v="16"/>
          </reference>
        </references>
      </pivotArea>
    </format>
    <format dxfId="10987">
      <pivotArea dataOnly="0" labelOnly="1" offset="IV256" fieldPosition="0">
        <references count="1">
          <reference field="0" count="1" defaultSubtotal="1">
            <x v="17"/>
          </reference>
        </references>
      </pivotArea>
    </format>
    <format dxfId="10986">
      <pivotArea dataOnly="0" labelOnly="1" offset="IV256" fieldPosition="0">
        <references count="1">
          <reference field="0" count="1" defaultSubtotal="1">
            <x v="18"/>
          </reference>
        </references>
      </pivotArea>
    </format>
    <format dxfId="10985">
      <pivotArea dataOnly="0" labelOnly="1" offset="IV256" fieldPosition="0">
        <references count="1">
          <reference field="0" count="1" defaultSubtotal="1">
            <x v="19"/>
          </reference>
        </references>
      </pivotArea>
    </format>
    <format dxfId="10984">
      <pivotArea dataOnly="0" labelOnly="1" offset="IV256" fieldPosition="0">
        <references count="1">
          <reference field="0" count="1" defaultSubtotal="1">
            <x v="20"/>
          </reference>
        </references>
      </pivotArea>
    </format>
    <format dxfId="10983">
      <pivotArea dataOnly="0" labelOnly="1" offset="IV256" fieldPosition="0">
        <references count="1">
          <reference field="0" count="1" defaultSubtotal="1">
            <x v="21"/>
          </reference>
        </references>
      </pivotArea>
    </format>
    <format dxfId="10982">
      <pivotArea dataOnly="0" labelOnly="1" offset="IV256" fieldPosition="0">
        <references count="1">
          <reference field="0" count="1" defaultSubtotal="1">
            <x v="22"/>
          </reference>
        </references>
      </pivotArea>
    </format>
    <format dxfId="10981">
      <pivotArea dataOnly="0" labelOnly="1" offset="IV256" fieldPosition="0">
        <references count="1">
          <reference field="0" count="1" defaultSubtotal="1">
            <x v="23"/>
          </reference>
        </references>
      </pivotArea>
    </format>
    <format dxfId="10980">
      <pivotArea dataOnly="0" labelOnly="1" offset="IV256" fieldPosition="0">
        <references count="1">
          <reference field="0" count="1" defaultSubtotal="1">
            <x v="24"/>
          </reference>
        </references>
      </pivotArea>
    </format>
    <format dxfId="10979">
      <pivotArea dataOnly="0" labelOnly="1" offset="IV256" fieldPosition="0">
        <references count="1">
          <reference field="0" count="1" defaultSubtotal="1">
            <x v="25"/>
          </reference>
        </references>
      </pivotArea>
    </format>
    <format dxfId="10978">
      <pivotArea dataOnly="0" labelOnly="1" fieldPosition="0">
        <references count="2">
          <reference field="0" count="1" selected="0">
            <x v="0"/>
          </reference>
          <reference field="1" count="2">
            <x v="0"/>
            <x v="1"/>
          </reference>
        </references>
      </pivotArea>
    </format>
    <format dxfId="10977">
      <pivotArea dataOnly="0" labelOnly="1" fieldPosition="0">
        <references count="2">
          <reference field="0" count="1" selected="0">
            <x v="1"/>
          </reference>
          <reference field="1" count="10">
            <x v="2"/>
            <x v="3"/>
            <x v="4"/>
            <x v="5"/>
            <x v="6"/>
            <x v="7"/>
            <x v="10"/>
            <x v="11"/>
            <x v="430"/>
            <x v="431"/>
          </reference>
        </references>
      </pivotArea>
    </format>
    <format dxfId="10976">
      <pivotArea dataOnly="0" labelOnly="1" fieldPosition="0">
        <references count="2">
          <reference field="0" count="1" selected="0">
            <x v="2"/>
          </reference>
          <reference field="1" count="6">
            <x v="12"/>
            <x v="13"/>
            <x v="14"/>
            <x v="15"/>
            <x v="16"/>
            <x v="17"/>
          </reference>
        </references>
      </pivotArea>
    </format>
    <format dxfId="1097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974">
      <pivotArea dataOnly="0" labelOnly="1" fieldPosition="0">
        <references count="2">
          <reference field="0" count="1" selected="0">
            <x v="4"/>
          </reference>
          <reference field="1" count="6">
            <x v="33"/>
            <x v="34"/>
            <x v="35"/>
            <x v="36"/>
            <x v="37"/>
            <x v="38"/>
          </reference>
        </references>
      </pivotArea>
    </format>
    <format dxfId="10973">
      <pivotArea dataOnly="0" labelOnly="1" fieldPosition="0">
        <references count="2">
          <reference field="0" count="1" selected="0">
            <x v="5"/>
          </reference>
          <reference field="1" count="8">
            <x v="39"/>
            <x v="40"/>
            <x v="41"/>
            <x v="42"/>
            <x v="43"/>
            <x v="44"/>
            <x v="45"/>
            <x v="46"/>
          </reference>
        </references>
      </pivotArea>
    </format>
    <format dxfId="10972">
      <pivotArea dataOnly="0" labelOnly="1" fieldPosition="0">
        <references count="2">
          <reference field="0" count="1" selected="0">
            <x v="6"/>
          </reference>
          <reference field="1" count="5">
            <x v="47"/>
            <x v="48"/>
            <x v="49"/>
            <x v="50"/>
            <x v="51"/>
          </reference>
        </references>
      </pivotArea>
    </format>
    <format dxfId="10971">
      <pivotArea dataOnly="0" labelOnly="1" fieldPosition="0">
        <references count="2">
          <reference field="0" count="1" selected="0">
            <x v="7"/>
          </reference>
          <reference field="1" count="6">
            <x v="52"/>
            <x v="53"/>
            <x v="54"/>
            <x v="55"/>
            <x v="56"/>
            <x v="57"/>
          </reference>
        </references>
      </pivotArea>
    </format>
    <format dxfId="10970">
      <pivotArea dataOnly="0" labelOnly="1" fieldPosition="0">
        <references count="2">
          <reference field="0" count="1" selected="0">
            <x v="8"/>
          </reference>
          <reference field="1" count="6">
            <x v="58"/>
            <x v="59"/>
            <x v="60"/>
            <x v="61"/>
            <x v="62"/>
            <x v="63"/>
          </reference>
        </references>
      </pivotArea>
    </format>
    <format dxfId="10969">
      <pivotArea dataOnly="0" labelOnly="1" fieldPosition="0">
        <references count="2">
          <reference field="0" count="1" selected="0">
            <x v="9"/>
          </reference>
          <reference field="1" count="5">
            <x v="64"/>
            <x v="65"/>
            <x v="66"/>
            <x v="67"/>
            <x v="68"/>
          </reference>
        </references>
      </pivotArea>
    </format>
    <format dxfId="10968">
      <pivotArea dataOnly="0" labelOnly="1" fieldPosition="0">
        <references count="2">
          <reference field="0" count="1" selected="0">
            <x v="10"/>
          </reference>
          <reference field="1" count="3">
            <x v="69"/>
            <x v="70"/>
            <x v="71"/>
          </reference>
        </references>
      </pivotArea>
    </format>
    <format dxfId="10967">
      <pivotArea dataOnly="0" labelOnly="1" fieldPosition="0">
        <references count="2">
          <reference field="0" count="1" selected="0">
            <x v="11"/>
          </reference>
          <reference field="1" count="6">
            <x v="72"/>
            <x v="73"/>
            <x v="74"/>
            <x v="75"/>
            <x v="76"/>
            <x v="77"/>
          </reference>
        </references>
      </pivotArea>
    </format>
    <format dxfId="10966">
      <pivotArea dataOnly="0" labelOnly="1" fieldPosition="0">
        <references count="2">
          <reference field="0" count="1" selected="0">
            <x v="12"/>
          </reference>
          <reference field="1" count="5">
            <x v="78"/>
            <x v="79"/>
            <x v="80"/>
            <x v="81"/>
            <x v="82"/>
          </reference>
        </references>
      </pivotArea>
    </format>
    <format dxfId="10965">
      <pivotArea dataOnly="0" labelOnly="1" fieldPosition="0">
        <references count="2">
          <reference field="0" count="1" selected="0">
            <x v="13"/>
          </reference>
          <reference field="1" count="4">
            <x v="83"/>
            <x v="84"/>
            <x v="85"/>
            <x v="86"/>
          </reference>
        </references>
      </pivotArea>
    </format>
    <format dxfId="1096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963">
      <pivotArea dataOnly="0" labelOnly="1" fieldPosition="0">
        <references count="2">
          <reference field="0" count="1" selected="0">
            <x v="15"/>
          </reference>
          <reference field="1" count="3">
            <x v="104"/>
            <x v="105"/>
            <x v="106"/>
          </reference>
        </references>
      </pivotArea>
    </format>
    <format dxfId="10962">
      <pivotArea dataOnly="0" labelOnly="1" fieldPosition="0">
        <references count="2">
          <reference field="0" count="1" selected="0">
            <x v="16"/>
          </reference>
          <reference field="1" count="11">
            <x v="8"/>
            <x v="9"/>
            <x v="107"/>
            <x v="108"/>
            <x v="109"/>
            <x v="110"/>
            <x v="111"/>
            <x v="112"/>
            <x v="113"/>
            <x v="114"/>
            <x v="115"/>
          </reference>
        </references>
      </pivotArea>
    </format>
    <format dxfId="10961">
      <pivotArea dataOnly="0" labelOnly="1" fieldPosition="0">
        <references count="2">
          <reference field="0" count="1" selected="0">
            <x v="17"/>
          </reference>
          <reference field="1" count="1">
            <x v="116"/>
          </reference>
        </references>
      </pivotArea>
    </format>
    <format dxfId="10960">
      <pivotArea dataOnly="0" labelOnly="1" fieldPosition="0">
        <references count="2">
          <reference field="0" count="1" selected="0">
            <x v="18"/>
          </reference>
          <reference field="1" count="3">
            <x v="117"/>
            <x v="118"/>
            <x v="119"/>
          </reference>
        </references>
      </pivotArea>
    </format>
    <format dxfId="10959">
      <pivotArea dataOnly="0" labelOnly="1" fieldPosition="0">
        <references count="2">
          <reference field="0" count="1" selected="0">
            <x v="19"/>
          </reference>
          <reference field="1" count="8">
            <x v="120"/>
            <x v="121"/>
            <x v="122"/>
            <x v="123"/>
            <x v="124"/>
            <x v="125"/>
            <x v="126"/>
            <x v="127"/>
          </reference>
        </references>
      </pivotArea>
    </format>
    <format dxfId="10958">
      <pivotArea dataOnly="0" labelOnly="1" fieldPosition="0">
        <references count="2">
          <reference field="0" count="1" selected="0">
            <x v="20"/>
          </reference>
          <reference field="1" count="9">
            <x v="128"/>
            <x v="129"/>
            <x v="130"/>
            <x v="131"/>
            <x v="132"/>
            <x v="133"/>
            <x v="134"/>
            <x v="135"/>
            <x v="136"/>
          </reference>
        </references>
      </pivotArea>
    </format>
    <format dxfId="10957">
      <pivotArea dataOnly="0" labelOnly="1" fieldPosition="0">
        <references count="2">
          <reference field="0" count="1" selected="0">
            <x v="21"/>
          </reference>
          <reference field="1" count="4">
            <x v="137"/>
            <x v="138"/>
            <x v="139"/>
            <x v="140"/>
          </reference>
        </references>
      </pivotArea>
    </format>
    <format dxfId="10956">
      <pivotArea dataOnly="0" labelOnly="1" fieldPosition="0">
        <references count="2">
          <reference field="0" count="1" selected="0">
            <x v="22"/>
          </reference>
          <reference field="1" count="3">
            <x v="141"/>
            <x v="142"/>
            <x v="143"/>
          </reference>
        </references>
      </pivotArea>
    </format>
    <format dxfId="10955">
      <pivotArea dataOnly="0" labelOnly="1" fieldPosition="0">
        <references count="2">
          <reference field="0" count="1" selected="0">
            <x v="23"/>
          </reference>
          <reference field="1" count="3">
            <x v="144"/>
            <x v="145"/>
            <x v="146"/>
          </reference>
        </references>
      </pivotArea>
    </format>
    <format dxfId="10954">
      <pivotArea dataOnly="0" labelOnly="1" fieldPosition="0">
        <references count="2">
          <reference field="0" count="1" selected="0">
            <x v="24"/>
          </reference>
          <reference field="1" count="2">
            <x v="147"/>
            <x v="148"/>
          </reference>
        </references>
      </pivotArea>
    </format>
    <format dxfId="10953">
      <pivotArea dataOnly="0" labelOnly="1" fieldPosition="0">
        <references count="2">
          <reference field="0" count="1" selected="0">
            <x v="25"/>
          </reference>
          <reference field="1" count="3">
            <x v="149"/>
            <x v="150"/>
            <x v="151"/>
          </reference>
        </references>
      </pivotArea>
    </format>
    <format dxfId="10952">
      <pivotArea field="1" type="button" dataOnly="0" labelOnly="1" outline="0" axis="axisRow" fieldPosition="1"/>
    </format>
    <format dxfId="10951">
      <pivotArea field="0" type="button" dataOnly="0" labelOnly="1" outline="0" axis="axisRow" fieldPosition="0"/>
    </format>
    <format dxfId="10950">
      <pivotArea dataOnly="0" labelOnly="1" fieldPosition="0">
        <references count="1">
          <reference field="0" count="1">
            <x v="0"/>
          </reference>
        </references>
      </pivotArea>
    </format>
    <format dxfId="10949">
      <pivotArea dataOnly="0" labelOnly="1" offset="A256" fieldPosition="0">
        <references count="1">
          <reference field="0" count="1" defaultSubtotal="1">
            <x v="0"/>
          </reference>
        </references>
      </pivotArea>
    </format>
    <format dxfId="10948">
      <pivotArea dataOnly="0" labelOnly="1" fieldPosition="0">
        <references count="1">
          <reference field="0" count="1">
            <x v="1"/>
          </reference>
        </references>
      </pivotArea>
    </format>
    <format dxfId="10947">
      <pivotArea dataOnly="0" labelOnly="1" offset="A256" fieldPosition="0">
        <references count="1">
          <reference field="0" count="1" defaultSubtotal="1">
            <x v="1"/>
          </reference>
        </references>
      </pivotArea>
    </format>
    <format dxfId="10946">
      <pivotArea dataOnly="0" labelOnly="1" fieldPosition="0">
        <references count="1">
          <reference field="0" count="1">
            <x v="2"/>
          </reference>
        </references>
      </pivotArea>
    </format>
    <format dxfId="10945">
      <pivotArea dataOnly="0" labelOnly="1" offset="A256" fieldPosition="0">
        <references count="1">
          <reference field="0" count="1" defaultSubtotal="1">
            <x v="2"/>
          </reference>
        </references>
      </pivotArea>
    </format>
    <format dxfId="10944">
      <pivotArea dataOnly="0" labelOnly="1" fieldPosition="0">
        <references count="1">
          <reference field="0" count="1">
            <x v="3"/>
          </reference>
        </references>
      </pivotArea>
    </format>
    <format dxfId="10943">
      <pivotArea dataOnly="0" labelOnly="1" offset="A256" fieldPosition="0">
        <references count="1">
          <reference field="0" count="1" defaultSubtotal="1">
            <x v="3"/>
          </reference>
        </references>
      </pivotArea>
    </format>
    <format dxfId="10942">
      <pivotArea dataOnly="0" labelOnly="1" fieldPosition="0">
        <references count="1">
          <reference field="0" count="1">
            <x v="4"/>
          </reference>
        </references>
      </pivotArea>
    </format>
    <format dxfId="10941">
      <pivotArea dataOnly="0" labelOnly="1" offset="A256" fieldPosition="0">
        <references count="1">
          <reference field="0" count="1" defaultSubtotal="1">
            <x v="4"/>
          </reference>
        </references>
      </pivotArea>
    </format>
    <format dxfId="10940">
      <pivotArea dataOnly="0" labelOnly="1" fieldPosition="0">
        <references count="1">
          <reference field="0" count="1">
            <x v="5"/>
          </reference>
        </references>
      </pivotArea>
    </format>
    <format dxfId="10939">
      <pivotArea dataOnly="0" labelOnly="1" offset="A256" fieldPosition="0">
        <references count="1">
          <reference field="0" count="1" defaultSubtotal="1">
            <x v="5"/>
          </reference>
        </references>
      </pivotArea>
    </format>
    <format dxfId="10938">
      <pivotArea dataOnly="0" labelOnly="1" fieldPosition="0">
        <references count="1">
          <reference field="0" count="1">
            <x v="6"/>
          </reference>
        </references>
      </pivotArea>
    </format>
    <format dxfId="10937">
      <pivotArea dataOnly="0" labelOnly="1" offset="A256" fieldPosition="0">
        <references count="1">
          <reference field="0" count="1" defaultSubtotal="1">
            <x v="6"/>
          </reference>
        </references>
      </pivotArea>
    </format>
    <format dxfId="10936">
      <pivotArea dataOnly="0" labelOnly="1" fieldPosition="0">
        <references count="1">
          <reference field="0" count="1">
            <x v="7"/>
          </reference>
        </references>
      </pivotArea>
    </format>
    <format dxfId="10935">
      <pivotArea dataOnly="0" labelOnly="1" offset="A256" fieldPosition="0">
        <references count="1">
          <reference field="0" count="1" defaultSubtotal="1">
            <x v="7"/>
          </reference>
        </references>
      </pivotArea>
    </format>
    <format dxfId="10934">
      <pivotArea dataOnly="0" labelOnly="1" fieldPosition="0">
        <references count="1">
          <reference field="0" count="1">
            <x v="8"/>
          </reference>
        </references>
      </pivotArea>
    </format>
    <format dxfId="10933">
      <pivotArea dataOnly="0" labelOnly="1" offset="A256" fieldPosition="0">
        <references count="1">
          <reference field="0" count="1" defaultSubtotal="1">
            <x v="8"/>
          </reference>
        </references>
      </pivotArea>
    </format>
    <format dxfId="10932">
      <pivotArea dataOnly="0" labelOnly="1" fieldPosition="0">
        <references count="1">
          <reference field="0" count="1">
            <x v="9"/>
          </reference>
        </references>
      </pivotArea>
    </format>
    <format dxfId="10931">
      <pivotArea dataOnly="0" labelOnly="1" offset="A256" fieldPosition="0">
        <references count="1">
          <reference field="0" count="1" defaultSubtotal="1">
            <x v="9"/>
          </reference>
        </references>
      </pivotArea>
    </format>
    <format dxfId="10930">
      <pivotArea dataOnly="0" labelOnly="1" fieldPosition="0">
        <references count="1">
          <reference field="0" count="1">
            <x v="10"/>
          </reference>
        </references>
      </pivotArea>
    </format>
    <format dxfId="10929">
      <pivotArea dataOnly="0" labelOnly="1" offset="A256" fieldPosition="0">
        <references count="1">
          <reference field="0" count="1" defaultSubtotal="1">
            <x v="10"/>
          </reference>
        </references>
      </pivotArea>
    </format>
    <format dxfId="10928">
      <pivotArea dataOnly="0" labelOnly="1" fieldPosition="0">
        <references count="1">
          <reference field="0" count="1">
            <x v="11"/>
          </reference>
        </references>
      </pivotArea>
    </format>
    <format dxfId="10927">
      <pivotArea dataOnly="0" labelOnly="1" offset="A256" fieldPosition="0">
        <references count="1">
          <reference field="0" count="1" defaultSubtotal="1">
            <x v="11"/>
          </reference>
        </references>
      </pivotArea>
    </format>
    <format dxfId="10926">
      <pivotArea dataOnly="0" labelOnly="1" fieldPosition="0">
        <references count="1">
          <reference field="0" count="1">
            <x v="12"/>
          </reference>
        </references>
      </pivotArea>
    </format>
    <format dxfId="10925">
      <pivotArea dataOnly="0" labelOnly="1" offset="A256" fieldPosition="0">
        <references count="1">
          <reference field="0" count="1" defaultSubtotal="1">
            <x v="12"/>
          </reference>
        </references>
      </pivotArea>
    </format>
    <format dxfId="10924">
      <pivotArea dataOnly="0" labelOnly="1" fieldPosition="0">
        <references count="1">
          <reference field="0" count="1">
            <x v="13"/>
          </reference>
        </references>
      </pivotArea>
    </format>
    <format dxfId="10923">
      <pivotArea dataOnly="0" labelOnly="1" offset="A256" fieldPosition="0">
        <references count="1">
          <reference field="0" count="1" defaultSubtotal="1">
            <x v="13"/>
          </reference>
        </references>
      </pivotArea>
    </format>
    <format dxfId="10922">
      <pivotArea dataOnly="0" labelOnly="1" fieldPosition="0">
        <references count="1">
          <reference field="0" count="1">
            <x v="14"/>
          </reference>
        </references>
      </pivotArea>
    </format>
    <format dxfId="10921">
      <pivotArea dataOnly="0" labelOnly="1" offset="A256" fieldPosition="0">
        <references count="1">
          <reference field="0" count="1" defaultSubtotal="1">
            <x v="14"/>
          </reference>
        </references>
      </pivotArea>
    </format>
    <format dxfId="10920">
      <pivotArea dataOnly="0" labelOnly="1" fieldPosition="0">
        <references count="1">
          <reference field="0" count="1">
            <x v="15"/>
          </reference>
        </references>
      </pivotArea>
    </format>
    <format dxfId="10919">
      <pivotArea dataOnly="0" labelOnly="1" offset="A256" fieldPosition="0">
        <references count="1">
          <reference field="0" count="1" defaultSubtotal="1">
            <x v="15"/>
          </reference>
        </references>
      </pivotArea>
    </format>
    <format dxfId="10918">
      <pivotArea dataOnly="0" labelOnly="1" fieldPosition="0">
        <references count="1">
          <reference field="0" count="1">
            <x v="16"/>
          </reference>
        </references>
      </pivotArea>
    </format>
    <format dxfId="10917">
      <pivotArea dataOnly="0" labelOnly="1" offset="A256" fieldPosition="0">
        <references count="1">
          <reference field="0" count="1" defaultSubtotal="1">
            <x v="16"/>
          </reference>
        </references>
      </pivotArea>
    </format>
    <format dxfId="10916">
      <pivotArea dataOnly="0" labelOnly="1" fieldPosition="0">
        <references count="1">
          <reference field="0" count="1">
            <x v="17"/>
          </reference>
        </references>
      </pivotArea>
    </format>
    <format dxfId="10915">
      <pivotArea dataOnly="0" labelOnly="1" offset="A256" fieldPosition="0">
        <references count="1">
          <reference field="0" count="1" defaultSubtotal="1">
            <x v="17"/>
          </reference>
        </references>
      </pivotArea>
    </format>
    <format dxfId="10914">
      <pivotArea dataOnly="0" labelOnly="1" fieldPosition="0">
        <references count="1">
          <reference field="0" count="1">
            <x v="18"/>
          </reference>
        </references>
      </pivotArea>
    </format>
    <format dxfId="10913">
      <pivotArea dataOnly="0" labelOnly="1" offset="A256" fieldPosition="0">
        <references count="1">
          <reference field="0" count="1" defaultSubtotal="1">
            <x v="18"/>
          </reference>
        </references>
      </pivotArea>
    </format>
    <format dxfId="10912">
      <pivotArea dataOnly="0" labelOnly="1" fieldPosition="0">
        <references count="1">
          <reference field="0" count="1">
            <x v="19"/>
          </reference>
        </references>
      </pivotArea>
    </format>
    <format dxfId="10911">
      <pivotArea dataOnly="0" labelOnly="1" offset="A256" fieldPosition="0">
        <references count="1">
          <reference field="0" count="1" defaultSubtotal="1">
            <x v="19"/>
          </reference>
        </references>
      </pivotArea>
    </format>
    <format dxfId="10910">
      <pivotArea dataOnly="0" labelOnly="1" fieldPosition="0">
        <references count="1">
          <reference field="0" count="1">
            <x v="20"/>
          </reference>
        </references>
      </pivotArea>
    </format>
    <format dxfId="10909">
      <pivotArea dataOnly="0" labelOnly="1" offset="A256" fieldPosition="0">
        <references count="1">
          <reference field="0" count="1" defaultSubtotal="1">
            <x v="20"/>
          </reference>
        </references>
      </pivotArea>
    </format>
    <format dxfId="10908">
      <pivotArea dataOnly="0" labelOnly="1" fieldPosition="0">
        <references count="1">
          <reference field="0" count="1">
            <x v="21"/>
          </reference>
        </references>
      </pivotArea>
    </format>
    <format dxfId="10907">
      <pivotArea dataOnly="0" labelOnly="1" offset="A256" fieldPosition="0">
        <references count="1">
          <reference field="0" count="1" defaultSubtotal="1">
            <x v="21"/>
          </reference>
        </references>
      </pivotArea>
    </format>
    <format dxfId="10906">
      <pivotArea dataOnly="0" labelOnly="1" fieldPosition="0">
        <references count="1">
          <reference field="0" count="1">
            <x v="22"/>
          </reference>
        </references>
      </pivotArea>
    </format>
    <format dxfId="10905">
      <pivotArea dataOnly="0" labelOnly="1" offset="A256" fieldPosition="0">
        <references count="1">
          <reference field="0" count="1" defaultSubtotal="1">
            <x v="22"/>
          </reference>
        </references>
      </pivotArea>
    </format>
    <format dxfId="10904">
      <pivotArea dataOnly="0" labelOnly="1" fieldPosition="0">
        <references count="1">
          <reference field="0" count="1">
            <x v="23"/>
          </reference>
        </references>
      </pivotArea>
    </format>
    <format dxfId="10903">
      <pivotArea dataOnly="0" labelOnly="1" offset="A256" fieldPosition="0">
        <references count="1">
          <reference field="0" count="1" defaultSubtotal="1">
            <x v="23"/>
          </reference>
        </references>
      </pivotArea>
    </format>
    <format dxfId="10902">
      <pivotArea dataOnly="0" labelOnly="1" fieldPosition="0">
        <references count="1">
          <reference field="0" count="1">
            <x v="24"/>
          </reference>
        </references>
      </pivotArea>
    </format>
    <format dxfId="10901">
      <pivotArea dataOnly="0" labelOnly="1" offset="A256" fieldPosition="0">
        <references count="1">
          <reference field="0" count="1" defaultSubtotal="1">
            <x v="24"/>
          </reference>
        </references>
      </pivotArea>
    </format>
    <format dxfId="10900">
      <pivotArea dataOnly="0" labelOnly="1" fieldPosition="0">
        <references count="1">
          <reference field="0" count="1">
            <x v="25"/>
          </reference>
        </references>
      </pivotArea>
    </format>
    <format dxfId="10899">
      <pivotArea dataOnly="0" labelOnly="1" offset="A256" fieldPosition="0">
        <references count="1">
          <reference field="0" count="1" defaultSubtotal="1">
            <x v="25"/>
          </reference>
        </references>
      </pivotArea>
    </format>
    <format dxfId="10898">
      <pivotArea dataOnly="0" labelOnly="1" fieldPosition="0">
        <references count="1">
          <reference field="0" count="1">
            <x v="26"/>
          </reference>
        </references>
      </pivotArea>
    </format>
    <format dxfId="10897">
      <pivotArea dataOnly="0" labelOnly="1" offset="A256" fieldPosition="0">
        <references count="1">
          <reference field="0" count="1" defaultSubtotal="1">
            <x v="26"/>
          </reference>
        </references>
      </pivotArea>
    </format>
    <format dxfId="10896">
      <pivotArea dataOnly="0" labelOnly="1" fieldPosition="0">
        <references count="1">
          <reference field="0" count="1">
            <x v="27"/>
          </reference>
        </references>
      </pivotArea>
    </format>
    <format dxfId="10895">
      <pivotArea dataOnly="0" labelOnly="1" offset="A256" fieldPosition="0">
        <references count="1">
          <reference field="0" count="1" defaultSubtotal="1">
            <x v="27"/>
          </reference>
        </references>
      </pivotArea>
    </format>
    <format dxfId="10894">
      <pivotArea dataOnly="0" labelOnly="1" fieldPosition="0">
        <references count="1">
          <reference field="0" count="1">
            <x v="28"/>
          </reference>
        </references>
      </pivotArea>
    </format>
    <format dxfId="10893">
      <pivotArea dataOnly="0" labelOnly="1" offset="A256" fieldPosition="0">
        <references count="1">
          <reference field="0" count="1" defaultSubtotal="1">
            <x v="28"/>
          </reference>
        </references>
      </pivotArea>
    </format>
    <format dxfId="10892">
      <pivotArea dataOnly="0" labelOnly="1" fieldPosition="0">
        <references count="1">
          <reference field="0" count="1">
            <x v="29"/>
          </reference>
        </references>
      </pivotArea>
    </format>
    <format dxfId="10891">
      <pivotArea dataOnly="0" labelOnly="1" offset="A256" fieldPosition="0">
        <references count="1">
          <reference field="0" count="1" defaultSubtotal="1">
            <x v="29"/>
          </reference>
        </references>
      </pivotArea>
    </format>
    <format dxfId="10890">
      <pivotArea dataOnly="0" labelOnly="1" fieldPosition="0">
        <references count="1">
          <reference field="0" count="1">
            <x v="30"/>
          </reference>
        </references>
      </pivotArea>
    </format>
    <format dxfId="10889">
      <pivotArea dataOnly="0" labelOnly="1" offset="A256" fieldPosition="0">
        <references count="1">
          <reference field="0" count="1" defaultSubtotal="1">
            <x v="30"/>
          </reference>
        </references>
      </pivotArea>
    </format>
    <format dxfId="10888">
      <pivotArea dataOnly="0" labelOnly="1" fieldPosition="0">
        <references count="1">
          <reference field="0" count="1">
            <x v="31"/>
          </reference>
        </references>
      </pivotArea>
    </format>
    <format dxfId="10887">
      <pivotArea dataOnly="0" labelOnly="1" offset="A256" fieldPosition="0">
        <references count="1">
          <reference field="0" count="1" defaultSubtotal="1">
            <x v="31"/>
          </reference>
        </references>
      </pivotArea>
    </format>
    <format dxfId="10886">
      <pivotArea dataOnly="0" labelOnly="1" fieldPosition="0">
        <references count="1">
          <reference field="0" count="1">
            <x v="32"/>
          </reference>
        </references>
      </pivotArea>
    </format>
    <format dxfId="10885">
      <pivotArea dataOnly="0" labelOnly="1" offset="A256" fieldPosition="0">
        <references count="1">
          <reference field="0" count="1" defaultSubtotal="1">
            <x v="32"/>
          </reference>
        </references>
      </pivotArea>
    </format>
    <format dxfId="10884">
      <pivotArea dataOnly="0" labelOnly="1" fieldPosition="0">
        <references count="1">
          <reference field="0" count="1">
            <x v="33"/>
          </reference>
        </references>
      </pivotArea>
    </format>
    <format dxfId="10883">
      <pivotArea dataOnly="0" labelOnly="1" offset="A256" fieldPosition="0">
        <references count="1">
          <reference field="0" count="1" defaultSubtotal="1">
            <x v="33"/>
          </reference>
        </references>
      </pivotArea>
    </format>
    <format dxfId="10882">
      <pivotArea dataOnly="0" labelOnly="1" fieldPosition="0">
        <references count="1">
          <reference field="0" count="1">
            <x v="34"/>
          </reference>
        </references>
      </pivotArea>
    </format>
    <format dxfId="10881">
      <pivotArea dataOnly="0" labelOnly="1" offset="A256" fieldPosition="0">
        <references count="1">
          <reference field="0" count="1" defaultSubtotal="1">
            <x v="34"/>
          </reference>
        </references>
      </pivotArea>
    </format>
    <format dxfId="10880">
      <pivotArea dataOnly="0" labelOnly="1" fieldPosition="0">
        <references count="1">
          <reference field="0" count="1">
            <x v="35"/>
          </reference>
        </references>
      </pivotArea>
    </format>
    <format dxfId="10879">
      <pivotArea dataOnly="0" labelOnly="1" offset="A256" fieldPosition="0">
        <references count="1">
          <reference field="0" count="1" defaultSubtotal="1">
            <x v="35"/>
          </reference>
        </references>
      </pivotArea>
    </format>
    <format dxfId="10878">
      <pivotArea dataOnly="0" labelOnly="1" fieldPosition="0">
        <references count="1">
          <reference field="0" count="1">
            <x v="36"/>
          </reference>
        </references>
      </pivotArea>
    </format>
    <format dxfId="10877">
      <pivotArea dataOnly="0" labelOnly="1" offset="A256" fieldPosition="0">
        <references count="1">
          <reference field="0" count="1" defaultSubtotal="1">
            <x v="36"/>
          </reference>
        </references>
      </pivotArea>
    </format>
    <format dxfId="10876">
      <pivotArea dataOnly="0" labelOnly="1" fieldPosition="0">
        <references count="1">
          <reference field="0" count="1">
            <x v="37"/>
          </reference>
        </references>
      </pivotArea>
    </format>
    <format dxfId="10875">
      <pivotArea dataOnly="0" labelOnly="1" offset="A256" fieldPosition="0">
        <references count="1">
          <reference field="0" count="1" defaultSubtotal="1">
            <x v="37"/>
          </reference>
        </references>
      </pivotArea>
    </format>
    <format dxfId="10874">
      <pivotArea dataOnly="0" labelOnly="1" fieldPosition="0">
        <references count="1">
          <reference field="0" count="1">
            <x v="38"/>
          </reference>
        </references>
      </pivotArea>
    </format>
    <format dxfId="10873">
      <pivotArea dataOnly="0" labelOnly="1" offset="A256" fieldPosition="0">
        <references count="1">
          <reference field="0" count="1" defaultSubtotal="1">
            <x v="38"/>
          </reference>
        </references>
      </pivotArea>
    </format>
    <format dxfId="10872">
      <pivotArea dataOnly="0" labelOnly="1" fieldPosition="0">
        <references count="1">
          <reference field="0" count="1">
            <x v="39"/>
          </reference>
        </references>
      </pivotArea>
    </format>
    <format dxfId="10871">
      <pivotArea dataOnly="0" labelOnly="1" offset="A256" fieldPosition="0">
        <references count="1">
          <reference field="0" count="1" defaultSubtotal="1">
            <x v="39"/>
          </reference>
        </references>
      </pivotArea>
    </format>
    <format dxfId="10870">
      <pivotArea dataOnly="0" labelOnly="1" fieldPosition="0">
        <references count="1">
          <reference field="0" count="1">
            <x v="40"/>
          </reference>
        </references>
      </pivotArea>
    </format>
    <format dxfId="10869">
      <pivotArea dataOnly="0" labelOnly="1" offset="A256" fieldPosition="0">
        <references count="1">
          <reference field="0" count="1" defaultSubtotal="1">
            <x v="40"/>
          </reference>
        </references>
      </pivotArea>
    </format>
    <format dxfId="10868">
      <pivotArea dataOnly="0" labelOnly="1" fieldPosition="0">
        <references count="1">
          <reference field="0" count="1">
            <x v="41"/>
          </reference>
        </references>
      </pivotArea>
    </format>
    <format dxfId="10867">
      <pivotArea dataOnly="0" labelOnly="1" offset="A256" fieldPosition="0">
        <references count="1">
          <reference field="0" count="1" defaultSubtotal="1">
            <x v="41"/>
          </reference>
        </references>
      </pivotArea>
    </format>
    <format dxfId="10866">
      <pivotArea dataOnly="0" labelOnly="1" fieldPosition="0">
        <references count="1">
          <reference field="0" count="1">
            <x v="42"/>
          </reference>
        </references>
      </pivotArea>
    </format>
    <format dxfId="10865">
      <pivotArea dataOnly="0" labelOnly="1" offset="A256" fieldPosition="0">
        <references count="1">
          <reference field="0" count="1" defaultSubtotal="1">
            <x v="42"/>
          </reference>
        </references>
      </pivotArea>
    </format>
    <format dxfId="10864">
      <pivotArea dataOnly="0" labelOnly="1" fieldPosition="0">
        <references count="1">
          <reference field="0" count="1">
            <x v="43"/>
          </reference>
        </references>
      </pivotArea>
    </format>
    <format dxfId="10863">
      <pivotArea dataOnly="0" labelOnly="1" offset="A256" fieldPosition="0">
        <references count="1">
          <reference field="0" count="1" defaultSubtotal="1">
            <x v="43"/>
          </reference>
        </references>
      </pivotArea>
    </format>
    <format dxfId="10862">
      <pivotArea dataOnly="0" labelOnly="1" fieldPosition="0">
        <references count="1">
          <reference field="0" count="1">
            <x v="44"/>
          </reference>
        </references>
      </pivotArea>
    </format>
    <format dxfId="10861">
      <pivotArea dataOnly="0" labelOnly="1" offset="A256" fieldPosition="0">
        <references count="1">
          <reference field="0" count="1" defaultSubtotal="1">
            <x v="44"/>
          </reference>
        </references>
      </pivotArea>
    </format>
    <format dxfId="10860">
      <pivotArea dataOnly="0" labelOnly="1" fieldPosition="0">
        <references count="1">
          <reference field="0" count="1">
            <x v="45"/>
          </reference>
        </references>
      </pivotArea>
    </format>
    <format dxfId="10859">
      <pivotArea dataOnly="0" labelOnly="1" offset="A256" fieldPosition="0">
        <references count="1">
          <reference field="0" count="1" defaultSubtotal="1">
            <x v="45"/>
          </reference>
        </references>
      </pivotArea>
    </format>
    <format dxfId="10858">
      <pivotArea dataOnly="0" labelOnly="1" fieldPosition="0">
        <references count="1">
          <reference field="0" count="1">
            <x v="46"/>
          </reference>
        </references>
      </pivotArea>
    </format>
    <format dxfId="10857">
      <pivotArea dataOnly="0" labelOnly="1" offset="A256" fieldPosition="0">
        <references count="1">
          <reference field="0" count="1" defaultSubtotal="1">
            <x v="46"/>
          </reference>
        </references>
      </pivotArea>
    </format>
    <format dxfId="10856">
      <pivotArea dataOnly="0" labelOnly="1" fieldPosition="0">
        <references count="1">
          <reference field="0" count="1">
            <x v="47"/>
          </reference>
        </references>
      </pivotArea>
    </format>
    <format dxfId="10855">
      <pivotArea dataOnly="0" labelOnly="1" offset="A256" fieldPosition="0">
        <references count="1">
          <reference field="0" count="1" defaultSubtotal="1">
            <x v="47"/>
          </reference>
        </references>
      </pivotArea>
    </format>
    <format dxfId="10854">
      <pivotArea dataOnly="0" labelOnly="1" fieldPosition="0">
        <references count="1">
          <reference field="0" count="1">
            <x v="48"/>
          </reference>
        </references>
      </pivotArea>
    </format>
    <format dxfId="10853">
      <pivotArea dataOnly="0" labelOnly="1" offset="A256" fieldPosition="0">
        <references count="1">
          <reference field="0" count="1" defaultSubtotal="1">
            <x v="48"/>
          </reference>
        </references>
      </pivotArea>
    </format>
    <format dxfId="10852">
      <pivotArea dataOnly="0" labelOnly="1" fieldPosition="0">
        <references count="1">
          <reference field="0" count="1">
            <x v="49"/>
          </reference>
        </references>
      </pivotArea>
    </format>
    <format dxfId="10851">
      <pivotArea dataOnly="0" labelOnly="1" offset="A256" fieldPosition="0">
        <references count="1">
          <reference field="0" count="1" defaultSubtotal="1">
            <x v="49"/>
          </reference>
        </references>
      </pivotArea>
    </format>
    <format dxfId="10850">
      <pivotArea dataOnly="0" labelOnly="1" fieldPosition="0">
        <references count="1">
          <reference field="0" count="1">
            <x v="50"/>
          </reference>
        </references>
      </pivotArea>
    </format>
    <format dxfId="10849">
      <pivotArea dataOnly="0" labelOnly="1" offset="A256" fieldPosition="0">
        <references count="1">
          <reference field="0" count="1" defaultSubtotal="1">
            <x v="50"/>
          </reference>
        </references>
      </pivotArea>
    </format>
    <format dxfId="10848">
      <pivotArea dataOnly="0" labelOnly="1" fieldPosition="0">
        <references count="1">
          <reference field="0" count="1">
            <x v="51"/>
          </reference>
        </references>
      </pivotArea>
    </format>
    <format dxfId="10847">
      <pivotArea dataOnly="0" labelOnly="1" offset="A256" fieldPosition="0">
        <references count="1">
          <reference field="0" count="1" defaultSubtotal="1">
            <x v="51"/>
          </reference>
        </references>
      </pivotArea>
    </format>
    <format dxfId="10846">
      <pivotArea dataOnly="0" labelOnly="1" fieldPosition="0">
        <references count="1">
          <reference field="0" count="1">
            <x v="52"/>
          </reference>
        </references>
      </pivotArea>
    </format>
    <format dxfId="10845">
      <pivotArea dataOnly="0" labelOnly="1" offset="A256" fieldPosition="0">
        <references count="1">
          <reference field="0" count="1" defaultSubtotal="1">
            <x v="52"/>
          </reference>
        </references>
      </pivotArea>
    </format>
    <format dxfId="10844">
      <pivotArea dataOnly="0" labelOnly="1" fieldPosition="0">
        <references count="1">
          <reference field="0" count="1">
            <x v="53"/>
          </reference>
        </references>
      </pivotArea>
    </format>
    <format dxfId="10843">
      <pivotArea dataOnly="0" labelOnly="1" offset="A256" fieldPosition="0">
        <references count="1">
          <reference field="0" count="1" defaultSubtotal="1">
            <x v="53"/>
          </reference>
        </references>
      </pivotArea>
    </format>
    <format dxfId="10842">
      <pivotArea dataOnly="0" labelOnly="1" fieldPosition="0">
        <references count="1">
          <reference field="0" count="1">
            <x v="54"/>
          </reference>
        </references>
      </pivotArea>
    </format>
    <format dxfId="10841">
      <pivotArea dataOnly="0" labelOnly="1" offset="A256" fieldPosition="0">
        <references count="1">
          <reference field="0" count="1" defaultSubtotal="1">
            <x v="54"/>
          </reference>
        </references>
      </pivotArea>
    </format>
    <format dxfId="10840">
      <pivotArea dataOnly="0" labelOnly="1" fieldPosition="0">
        <references count="1">
          <reference field="0" count="1">
            <x v="55"/>
          </reference>
        </references>
      </pivotArea>
    </format>
    <format dxfId="10839">
      <pivotArea dataOnly="0" labelOnly="1" offset="A256" fieldPosition="0">
        <references count="1">
          <reference field="0" count="1" defaultSubtotal="1">
            <x v="55"/>
          </reference>
        </references>
      </pivotArea>
    </format>
    <format dxfId="10838">
      <pivotArea dataOnly="0" labelOnly="1" fieldPosition="0">
        <references count="1">
          <reference field="0" count="1">
            <x v="56"/>
          </reference>
        </references>
      </pivotArea>
    </format>
    <format dxfId="10837">
      <pivotArea dataOnly="0" labelOnly="1" offset="A256" fieldPosition="0">
        <references count="1">
          <reference field="0" count="1" defaultSubtotal="1">
            <x v="56"/>
          </reference>
        </references>
      </pivotArea>
    </format>
    <format dxfId="10836">
      <pivotArea dataOnly="0" labelOnly="1" fieldPosition="0">
        <references count="1">
          <reference field="0" count="1">
            <x v="57"/>
          </reference>
        </references>
      </pivotArea>
    </format>
    <format dxfId="10835">
      <pivotArea dataOnly="0" labelOnly="1" offset="A256" fieldPosition="0">
        <references count="1">
          <reference field="0" count="1" defaultSubtotal="1">
            <x v="57"/>
          </reference>
        </references>
      </pivotArea>
    </format>
    <format dxfId="10834">
      <pivotArea dataOnly="0" labelOnly="1" fieldPosition="0">
        <references count="1">
          <reference field="0" count="1">
            <x v="58"/>
          </reference>
        </references>
      </pivotArea>
    </format>
    <format dxfId="10833">
      <pivotArea dataOnly="0" labelOnly="1" offset="A256" fieldPosition="0">
        <references count="1">
          <reference field="0" count="1" defaultSubtotal="1">
            <x v="58"/>
          </reference>
        </references>
      </pivotArea>
    </format>
    <format dxfId="10832">
      <pivotArea dataOnly="0" labelOnly="1" fieldPosition="0">
        <references count="1">
          <reference field="0" count="1">
            <x v="59"/>
          </reference>
        </references>
      </pivotArea>
    </format>
    <format dxfId="10831">
      <pivotArea dataOnly="0" labelOnly="1" offset="A256" fieldPosition="0">
        <references count="1">
          <reference field="0" count="1" defaultSubtotal="1">
            <x v="59"/>
          </reference>
        </references>
      </pivotArea>
    </format>
    <format dxfId="10830">
      <pivotArea dataOnly="0" labelOnly="1" fieldPosition="0">
        <references count="1">
          <reference field="0" count="1">
            <x v="60"/>
          </reference>
        </references>
      </pivotArea>
    </format>
    <format dxfId="10829">
      <pivotArea dataOnly="0" labelOnly="1" offset="A256" fieldPosition="0">
        <references count="1">
          <reference field="0" count="1" defaultSubtotal="1">
            <x v="60"/>
          </reference>
        </references>
      </pivotArea>
    </format>
    <format dxfId="10828">
      <pivotArea dataOnly="0" labelOnly="1" fieldPosition="0">
        <references count="1">
          <reference field="0" count="1">
            <x v="61"/>
          </reference>
        </references>
      </pivotArea>
    </format>
    <format dxfId="10827">
      <pivotArea dataOnly="0" labelOnly="1" offset="A256" fieldPosition="0">
        <references count="1">
          <reference field="0" count="1" defaultSubtotal="1">
            <x v="61"/>
          </reference>
        </references>
      </pivotArea>
    </format>
    <format dxfId="10826">
      <pivotArea dataOnly="0" labelOnly="1" fieldPosition="0">
        <references count="1">
          <reference field="0" count="1">
            <x v="62"/>
          </reference>
        </references>
      </pivotArea>
    </format>
    <format dxfId="10825">
      <pivotArea dataOnly="0" labelOnly="1" offset="A256" fieldPosition="0">
        <references count="1">
          <reference field="0" count="1" defaultSubtotal="1">
            <x v="62"/>
          </reference>
        </references>
      </pivotArea>
    </format>
    <format dxfId="10824">
      <pivotArea dataOnly="0" labelOnly="1" fieldPosition="0">
        <references count="1">
          <reference field="0" count="1">
            <x v="63"/>
          </reference>
        </references>
      </pivotArea>
    </format>
    <format dxfId="10823">
      <pivotArea dataOnly="0" labelOnly="1" offset="A256" fieldPosition="0">
        <references count="1">
          <reference field="0" count="1" defaultSubtotal="1">
            <x v="63"/>
          </reference>
        </references>
      </pivotArea>
    </format>
    <format dxfId="10822">
      <pivotArea dataOnly="0" labelOnly="1" fieldPosition="0">
        <references count="1">
          <reference field="0" count="1">
            <x v="64"/>
          </reference>
        </references>
      </pivotArea>
    </format>
    <format dxfId="10821">
      <pivotArea dataOnly="0" labelOnly="1" offset="A256" fieldPosition="0">
        <references count="1">
          <reference field="0" count="1" defaultSubtotal="1">
            <x v="64"/>
          </reference>
        </references>
      </pivotArea>
    </format>
    <format dxfId="10820">
      <pivotArea dataOnly="0" labelOnly="1" fieldPosition="0">
        <references count="1">
          <reference field="0" count="1">
            <x v="65"/>
          </reference>
        </references>
      </pivotArea>
    </format>
    <format dxfId="10819">
      <pivotArea dataOnly="0" labelOnly="1" offset="A256" fieldPosition="0">
        <references count="1">
          <reference field="0" count="1" defaultSubtotal="1">
            <x v="65"/>
          </reference>
        </references>
      </pivotArea>
    </format>
    <format dxfId="10818">
      <pivotArea dataOnly="0" labelOnly="1" fieldPosition="0">
        <references count="1">
          <reference field="0" count="1">
            <x v="66"/>
          </reference>
        </references>
      </pivotArea>
    </format>
    <format dxfId="10817">
      <pivotArea dataOnly="0" labelOnly="1" offset="A256" fieldPosition="0">
        <references count="1">
          <reference field="0" count="1" defaultSubtotal="1">
            <x v="66"/>
          </reference>
        </references>
      </pivotArea>
    </format>
    <format dxfId="10816">
      <pivotArea dataOnly="0" labelOnly="1" fieldPosition="0">
        <references count="1">
          <reference field="0" count="1">
            <x v="67"/>
          </reference>
        </references>
      </pivotArea>
    </format>
    <format dxfId="10815">
      <pivotArea dataOnly="0" labelOnly="1" offset="A256" fieldPosition="0">
        <references count="1">
          <reference field="0" count="1" defaultSubtotal="1">
            <x v="67"/>
          </reference>
        </references>
      </pivotArea>
    </format>
    <format dxfId="10814">
      <pivotArea dataOnly="0" labelOnly="1" fieldPosition="0">
        <references count="1">
          <reference field="0" count="1">
            <x v="68"/>
          </reference>
        </references>
      </pivotArea>
    </format>
    <format dxfId="10813">
      <pivotArea dataOnly="0" labelOnly="1" offset="A256" fieldPosition="0">
        <references count="1">
          <reference field="0" count="1" defaultSubtotal="1">
            <x v="68"/>
          </reference>
        </references>
      </pivotArea>
    </format>
    <format dxfId="10812">
      <pivotArea dataOnly="0" labelOnly="1" fieldPosition="0">
        <references count="1">
          <reference field="0" count="1">
            <x v="69"/>
          </reference>
        </references>
      </pivotArea>
    </format>
    <format dxfId="10811">
      <pivotArea dataOnly="0" labelOnly="1" offset="A256" fieldPosition="0">
        <references count="1">
          <reference field="0" count="1" defaultSubtotal="1">
            <x v="69"/>
          </reference>
        </references>
      </pivotArea>
    </format>
    <format dxfId="10810">
      <pivotArea dataOnly="0" labelOnly="1" fieldPosition="0">
        <references count="1">
          <reference field="0" count="1">
            <x v="70"/>
          </reference>
        </references>
      </pivotArea>
    </format>
    <format dxfId="10809">
      <pivotArea dataOnly="0" labelOnly="1" offset="A256" fieldPosition="0">
        <references count="1">
          <reference field="0" count="1" defaultSubtotal="1">
            <x v="70"/>
          </reference>
        </references>
      </pivotArea>
    </format>
    <format dxfId="10808">
      <pivotArea dataOnly="0" labelOnly="1" fieldPosition="0">
        <references count="1">
          <reference field="0" count="1">
            <x v="71"/>
          </reference>
        </references>
      </pivotArea>
    </format>
    <format dxfId="10807">
      <pivotArea dataOnly="0" labelOnly="1" offset="A256" fieldPosition="0">
        <references count="1">
          <reference field="0" count="1" defaultSubtotal="1">
            <x v="71"/>
          </reference>
        </references>
      </pivotArea>
    </format>
    <format dxfId="10806">
      <pivotArea dataOnly="0" labelOnly="1" fieldPosition="0">
        <references count="1">
          <reference field="0" count="1">
            <x v="72"/>
          </reference>
        </references>
      </pivotArea>
    </format>
    <format dxfId="10805">
      <pivotArea dataOnly="0" labelOnly="1" offset="A256" fieldPosition="0">
        <references count="1">
          <reference field="0" count="1" defaultSubtotal="1">
            <x v="72"/>
          </reference>
        </references>
      </pivotArea>
    </format>
    <format dxfId="10804">
      <pivotArea dataOnly="0" labelOnly="1" fieldPosition="0">
        <references count="1">
          <reference field="0" count="1">
            <x v="73"/>
          </reference>
        </references>
      </pivotArea>
    </format>
    <format dxfId="10803">
      <pivotArea dataOnly="0" labelOnly="1" offset="A256" fieldPosition="0">
        <references count="1">
          <reference field="0" count="1" defaultSubtotal="1">
            <x v="73"/>
          </reference>
        </references>
      </pivotArea>
    </format>
    <format dxfId="10802">
      <pivotArea dataOnly="0" labelOnly="1" fieldPosition="0">
        <references count="1">
          <reference field="0" count="1">
            <x v="74"/>
          </reference>
        </references>
      </pivotArea>
    </format>
    <format dxfId="10801">
      <pivotArea dataOnly="0" labelOnly="1" offset="A256" fieldPosition="0">
        <references count="1">
          <reference field="0" count="1" defaultSubtotal="1">
            <x v="74"/>
          </reference>
        </references>
      </pivotArea>
    </format>
    <format dxfId="10800">
      <pivotArea dataOnly="0" labelOnly="1" fieldPosition="0">
        <references count="1">
          <reference field="0" count="1">
            <x v="75"/>
          </reference>
        </references>
      </pivotArea>
    </format>
    <format dxfId="10799">
      <pivotArea dataOnly="0" labelOnly="1" offset="A256" fieldPosition="0">
        <references count="1">
          <reference field="0" count="1" defaultSubtotal="1">
            <x v="75"/>
          </reference>
        </references>
      </pivotArea>
    </format>
    <format dxfId="10798">
      <pivotArea dataOnly="0" labelOnly="1" fieldPosition="0">
        <references count="1">
          <reference field="0" count="1">
            <x v="76"/>
          </reference>
        </references>
      </pivotArea>
    </format>
    <format dxfId="10797">
      <pivotArea dataOnly="0" labelOnly="1" offset="A256" fieldPosition="0">
        <references count="1">
          <reference field="0" count="1" defaultSubtotal="1">
            <x v="76"/>
          </reference>
        </references>
      </pivotArea>
    </format>
    <format dxfId="10796">
      <pivotArea dataOnly="0" labelOnly="1" fieldPosition="0">
        <references count="1">
          <reference field="0" count="1">
            <x v="77"/>
          </reference>
        </references>
      </pivotArea>
    </format>
    <format dxfId="10795">
      <pivotArea dataOnly="0" labelOnly="1" offset="A256" fieldPosition="0">
        <references count="1">
          <reference field="0" count="1" defaultSubtotal="1">
            <x v="77"/>
          </reference>
        </references>
      </pivotArea>
    </format>
    <format dxfId="10794">
      <pivotArea dataOnly="0" labelOnly="1" fieldPosition="0">
        <references count="1">
          <reference field="0" count="1">
            <x v="78"/>
          </reference>
        </references>
      </pivotArea>
    </format>
    <format dxfId="10793">
      <pivotArea dataOnly="0" labelOnly="1" offset="A256" fieldPosition="0">
        <references count="1">
          <reference field="0" count="1" defaultSubtotal="1">
            <x v="78"/>
          </reference>
        </references>
      </pivotArea>
    </format>
    <format dxfId="10792">
      <pivotArea dataOnly="0" labelOnly="1" fieldPosition="0">
        <references count="1">
          <reference field="0" count="1">
            <x v="79"/>
          </reference>
        </references>
      </pivotArea>
    </format>
    <format dxfId="10791">
      <pivotArea dataOnly="0" labelOnly="1" offset="A256" fieldPosition="0">
        <references count="1">
          <reference field="0" count="1" defaultSubtotal="1">
            <x v="79"/>
          </reference>
        </references>
      </pivotArea>
    </format>
    <format dxfId="10790">
      <pivotArea dataOnly="0" labelOnly="1" fieldPosition="0">
        <references count="1">
          <reference field="0" count="1">
            <x v="80"/>
          </reference>
        </references>
      </pivotArea>
    </format>
    <format dxfId="10789">
      <pivotArea dataOnly="0" labelOnly="1" offset="A256" fieldPosition="0">
        <references count="1">
          <reference field="0" count="1" defaultSubtotal="1">
            <x v="80"/>
          </reference>
        </references>
      </pivotArea>
    </format>
    <format dxfId="10788">
      <pivotArea dataOnly="0" labelOnly="1" fieldPosition="0">
        <references count="1">
          <reference field="0" count="1">
            <x v="81"/>
          </reference>
        </references>
      </pivotArea>
    </format>
    <format dxfId="10787">
      <pivotArea dataOnly="0" labelOnly="1" offset="A256" fieldPosition="0">
        <references count="1">
          <reference field="0" count="1" defaultSubtotal="1">
            <x v="81"/>
          </reference>
        </references>
      </pivotArea>
    </format>
    <format dxfId="10786">
      <pivotArea dataOnly="0" labelOnly="1" fieldPosition="0">
        <references count="1">
          <reference field="0" count="1">
            <x v="82"/>
          </reference>
        </references>
      </pivotArea>
    </format>
    <format dxfId="10785">
      <pivotArea dataOnly="0" labelOnly="1" offset="A256" fieldPosition="0">
        <references count="1">
          <reference field="0" count="1" defaultSubtotal="1">
            <x v="82"/>
          </reference>
        </references>
      </pivotArea>
    </format>
    <format dxfId="10784">
      <pivotArea dataOnly="0" labelOnly="1" fieldPosition="0">
        <references count="1">
          <reference field="0" count="1">
            <x v="83"/>
          </reference>
        </references>
      </pivotArea>
    </format>
    <format dxfId="10783">
      <pivotArea dataOnly="0" labelOnly="1" offset="A256" fieldPosition="0">
        <references count="1">
          <reference field="0" count="1" defaultSubtotal="1">
            <x v="83"/>
          </reference>
        </references>
      </pivotArea>
    </format>
    <format dxfId="10782">
      <pivotArea dataOnly="0" labelOnly="1" fieldPosition="0">
        <references count="1">
          <reference field="0" count="1">
            <x v="84"/>
          </reference>
        </references>
      </pivotArea>
    </format>
    <format dxfId="10781">
      <pivotArea dataOnly="0" labelOnly="1" offset="A256" fieldPosition="0">
        <references count="1">
          <reference field="0" count="1" defaultSubtotal="1">
            <x v="84"/>
          </reference>
        </references>
      </pivotArea>
    </format>
    <format dxfId="10780">
      <pivotArea dataOnly="0" labelOnly="1" fieldPosition="0">
        <references count="1">
          <reference field="0" count="1">
            <x v="85"/>
          </reference>
        </references>
      </pivotArea>
    </format>
    <format dxfId="10779">
      <pivotArea dataOnly="0" labelOnly="1" offset="A256" fieldPosition="0">
        <references count="1">
          <reference field="0" count="1" defaultSubtotal="1">
            <x v="85"/>
          </reference>
        </references>
      </pivotArea>
    </format>
    <format dxfId="10778">
      <pivotArea dataOnly="0" labelOnly="1" fieldPosition="0">
        <references count="1">
          <reference field="0" count="1">
            <x v="86"/>
          </reference>
        </references>
      </pivotArea>
    </format>
    <format dxfId="10777">
      <pivotArea dataOnly="0" labelOnly="1" offset="A256" fieldPosition="0">
        <references count="1">
          <reference field="0" count="1" defaultSubtotal="1">
            <x v="86"/>
          </reference>
        </references>
      </pivotArea>
    </format>
    <format dxfId="10776">
      <pivotArea dataOnly="0" labelOnly="1" fieldPosition="0">
        <references count="1">
          <reference field="0" count="1">
            <x v="87"/>
          </reference>
        </references>
      </pivotArea>
    </format>
    <format dxfId="10775">
      <pivotArea dataOnly="0" labelOnly="1" offset="A256" fieldPosition="0">
        <references count="1">
          <reference field="0" count="1" defaultSubtotal="1">
            <x v="87"/>
          </reference>
        </references>
      </pivotArea>
    </format>
    <format dxfId="10774">
      <pivotArea dataOnly="0" labelOnly="1" fieldPosition="0">
        <references count="1">
          <reference field="0" count="1">
            <x v="88"/>
          </reference>
        </references>
      </pivotArea>
    </format>
    <format dxfId="10773">
      <pivotArea dataOnly="0" labelOnly="1" offset="A256" fieldPosition="0">
        <references count="1">
          <reference field="0" count="1" defaultSubtotal="1">
            <x v="88"/>
          </reference>
        </references>
      </pivotArea>
    </format>
    <format dxfId="10772">
      <pivotArea dataOnly="0" labelOnly="1" fieldPosition="0">
        <references count="1">
          <reference field="0" count="1">
            <x v="89"/>
          </reference>
        </references>
      </pivotArea>
    </format>
    <format dxfId="10771">
      <pivotArea dataOnly="0" labelOnly="1" offset="A256" fieldPosition="0">
        <references count="1">
          <reference field="0" count="1" defaultSubtotal="1">
            <x v="89"/>
          </reference>
        </references>
      </pivotArea>
    </format>
    <format dxfId="10770">
      <pivotArea dataOnly="0" labelOnly="1" fieldPosition="0">
        <references count="1">
          <reference field="0" count="1">
            <x v="90"/>
          </reference>
        </references>
      </pivotArea>
    </format>
    <format dxfId="10769">
      <pivotArea dataOnly="0" labelOnly="1" offset="A256" fieldPosition="0">
        <references count="1">
          <reference field="0" count="1" defaultSubtotal="1">
            <x v="90"/>
          </reference>
        </references>
      </pivotArea>
    </format>
    <format dxfId="10768">
      <pivotArea dataOnly="0" labelOnly="1" fieldPosition="0">
        <references count="1">
          <reference field="0" count="1">
            <x v="91"/>
          </reference>
        </references>
      </pivotArea>
    </format>
    <format dxfId="10767">
      <pivotArea dataOnly="0" labelOnly="1" offset="A256" fieldPosition="0">
        <references count="1">
          <reference field="0" count="1" defaultSubtotal="1">
            <x v="91"/>
          </reference>
        </references>
      </pivotArea>
    </format>
    <format dxfId="10766">
      <pivotArea dataOnly="0" labelOnly="1" fieldPosition="0">
        <references count="1">
          <reference field="0" count="1">
            <x v="92"/>
          </reference>
        </references>
      </pivotArea>
    </format>
    <format dxfId="10765">
      <pivotArea dataOnly="0" labelOnly="1" offset="A256" fieldPosition="0">
        <references count="1">
          <reference field="0" count="1" defaultSubtotal="1">
            <x v="92"/>
          </reference>
        </references>
      </pivotArea>
    </format>
    <format dxfId="10764">
      <pivotArea dataOnly="0" labelOnly="1" fieldPosition="0">
        <references count="1">
          <reference field="0" count="1">
            <x v="93"/>
          </reference>
        </references>
      </pivotArea>
    </format>
    <format dxfId="10763">
      <pivotArea dataOnly="0" labelOnly="1" offset="A256" fieldPosition="0">
        <references count="1">
          <reference field="0" count="1" defaultSubtotal="1">
            <x v="93"/>
          </reference>
        </references>
      </pivotArea>
    </format>
    <format dxfId="10762">
      <pivotArea dataOnly="0" labelOnly="1" fieldPosition="0">
        <references count="1">
          <reference field="0" count="1">
            <x v="94"/>
          </reference>
        </references>
      </pivotArea>
    </format>
    <format dxfId="10761">
      <pivotArea dataOnly="0" labelOnly="1" offset="A256" fieldPosition="0">
        <references count="1">
          <reference field="0" count="1" defaultSubtotal="1">
            <x v="94"/>
          </reference>
        </references>
      </pivotArea>
    </format>
    <format dxfId="10760">
      <pivotArea dataOnly="0" labelOnly="1" fieldPosition="0">
        <references count="1">
          <reference field="0" count="1">
            <x v="95"/>
          </reference>
        </references>
      </pivotArea>
    </format>
    <format dxfId="10759">
      <pivotArea dataOnly="0" labelOnly="1" offset="A256" fieldPosition="0">
        <references count="1">
          <reference field="0" count="1" defaultSubtotal="1">
            <x v="95"/>
          </reference>
        </references>
      </pivotArea>
    </format>
    <format dxfId="10758">
      <pivotArea dataOnly="0" labelOnly="1" fieldPosition="0">
        <references count="1">
          <reference field="0" count="1">
            <x v="96"/>
          </reference>
        </references>
      </pivotArea>
    </format>
    <format dxfId="10757">
      <pivotArea dataOnly="0" labelOnly="1" offset="A256" fieldPosition="0">
        <references count="1">
          <reference field="0" count="1" defaultSubtotal="1">
            <x v="96"/>
          </reference>
        </references>
      </pivotArea>
    </format>
    <format dxfId="10756">
      <pivotArea dataOnly="0" labelOnly="1" fieldPosition="0">
        <references count="1">
          <reference field="0" count="1">
            <x v="97"/>
          </reference>
        </references>
      </pivotArea>
    </format>
    <format dxfId="10755">
      <pivotArea dataOnly="0" labelOnly="1" offset="A256" fieldPosition="0">
        <references count="1">
          <reference field="0" count="1" defaultSubtotal="1">
            <x v="97"/>
          </reference>
        </references>
      </pivotArea>
    </format>
    <format dxfId="10754">
      <pivotArea dataOnly="0" labelOnly="1" fieldPosition="0">
        <references count="1">
          <reference field="0" count="1">
            <x v="98"/>
          </reference>
        </references>
      </pivotArea>
    </format>
    <format dxfId="10753">
      <pivotArea dataOnly="0" labelOnly="1" offset="A256" fieldPosition="0">
        <references count="1">
          <reference field="0" count="1" defaultSubtotal="1">
            <x v="98"/>
          </reference>
        </references>
      </pivotArea>
    </format>
    <format dxfId="10752">
      <pivotArea dataOnly="0" labelOnly="1" fieldPosition="0">
        <references count="1">
          <reference field="0" count="1">
            <x v="99"/>
          </reference>
        </references>
      </pivotArea>
    </format>
    <format dxfId="10751">
      <pivotArea dataOnly="0" labelOnly="1" offset="A256" fieldPosition="0">
        <references count="1">
          <reference field="0" count="1" defaultSubtotal="1">
            <x v="99"/>
          </reference>
        </references>
      </pivotArea>
    </format>
    <format dxfId="10750">
      <pivotArea dataOnly="0" labelOnly="1" fieldPosition="0">
        <references count="1">
          <reference field="0" count="1">
            <x v="100"/>
          </reference>
        </references>
      </pivotArea>
    </format>
    <format dxfId="10749">
      <pivotArea dataOnly="0" labelOnly="1" offset="A256" fieldPosition="0">
        <references count="1">
          <reference field="0" count="1" defaultSubtotal="1">
            <x v="100"/>
          </reference>
        </references>
      </pivotArea>
    </format>
    <format dxfId="10748">
      <pivotArea dataOnly="0" labelOnly="1" fieldPosition="0">
        <references count="1">
          <reference field="0" count="1">
            <x v="101"/>
          </reference>
        </references>
      </pivotArea>
    </format>
    <format dxfId="10747">
      <pivotArea dataOnly="0" labelOnly="1" offset="A256" fieldPosition="0">
        <references count="1">
          <reference field="0" count="1" defaultSubtotal="1">
            <x v="101"/>
          </reference>
        </references>
      </pivotArea>
    </format>
    <format dxfId="10746">
      <pivotArea dataOnly="0" labelOnly="1" fieldPosition="0">
        <references count="1">
          <reference field="0" count="1">
            <x v="102"/>
          </reference>
        </references>
      </pivotArea>
    </format>
    <format dxfId="10745">
      <pivotArea dataOnly="0" labelOnly="1" offset="A256" fieldPosition="0">
        <references count="1">
          <reference field="0" count="1" defaultSubtotal="1">
            <x v="102"/>
          </reference>
        </references>
      </pivotArea>
    </format>
    <format dxfId="10744">
      <pivotArea dataOnly="0" labelOnly="1" fieldPosition="0">
        <references count="1">
          <reference field="0" count="1">
            <x v="103"/>
          </reference>
        </references>
      </pivotArea>
    </format>
    <format dxfId="10743">
      <pivotArea dataOnly="0" labelOnly="1" offset="A256" fieldPosition="0">
        <references count="1">
          <reference field="0" count="1" defaultSubtotal="1">
            <x v="103"/>
          </reference>
        </references>
      </pivotArea>
    </format>
    <format dxfId="10742">
      <pivotArea dataOnly="0" labelOnly="1" fieldPosition="0">
        <references count="1">
          <reference field="0" count="1">
            <x v="104"/>
          </reference>
        </references>
      </pivotArea>
    </format>
    <format dxfId="10741">
      <pivotArea dataOnly="0" labelOnly="1" offset="A256" fieldPosition="0">
        <references count="1">
          <reference field="0" count="1" defaultSubtotal="1">
            <x v="104"/>
          </reference>
        </references>
      </pivotArea>
    </format>
    <format dxfId="10740">
      <pivotArea dataOnly="0" labelOnly="1" fieldPosition="0">
        <references count="1">
          <reference field="0" count="1">
            <x v="105"/>
          </reference>
        </references>
      </pivotArea>
    </format>
    <format dxfId="10739">
      <pivotArea dataOnly="0" labelOnly="1" offset="A256" fieldPosition="0">
        <references count="1">
          <reference field="0" count="1" defaultSubtotal="1">
            <x v="105"/>
          </reference>
        </references>
      </pivotArea>
    </format>
    <format dxfId="10738">
      <pivotArea dataOnly="0" labelOnly="1" fieldPosition="0">
        <references count="1">
          <reference field="0" count="1">
            <x v="106"/>
          </reference>
        </references>
      </pivotArea>
    </format>
    <format dxfId="10737">
      <pivotArea dataOnly="0" labelOnly="1" offset="A256" fieldPosition="0">
        <references count="1">
          <reference field="0" count="1" defaultSubtotal="1">
            <x v="106"/>
          </reference>
        </references>
      </pivotArea>
    </format>
    <format dxfId="10736">
      <pivotArea dataOnly="0" labelOnly="1" fieldPosition="0">
        <references count="1">
          <reference field="0" count="1">
            <x v="107"/>
          </reference>
        </references>
      </pivotArea>
    </format>
    <format dxfId="10735">
      <pivotArea dataOnly="0" labelOnly="1" offset="A256" fieldPosition="0">
        <references count="1">
          <reference field="0" count="1" defaultSubtotal="1">
            <x v="107"/>
          </reference>
        </references>
      </pivotArea>
    </format>
    <format dxfId="10734">
      <pivotArea dataOnly="0" labelOnly="1" fieldPosition="0">
        <references count="1">
          <reference field="0" count="1">
            <x v="108"/>
          </reference>
        </references>
      </pivotArea>
    </format>
    <format dxfId="10733">
      <pivotArea dataOnly="0" labelOnly="1" offset="A256" fieldPosition="0">
        <references count="1">
          <reference field="0" count="1" defaultSubtotal="1">
            <x v="108"/>
          </reference>
        </references>
      </pivotArea>
    </format>
    <format dxfId="10732">
      <pivotArea dataOnly="0" labelOnly="1" fieldPosition="0">
        <references count="1">
          <reference field="0" count="1">
            <x v="109"/>
          </reference>
        </references>
      </pivotArea>
    </format>
    <format dxfId="10731">
      <pivotArea dataOnly="0" labelOnly="1" offset="A256" fieldPosition="0">
        <references count="1">
          <reference field="0" count="1" defaultSubtotal="1">
            <x v="109"/>
          </reference>
        </references>
      </pivotArea>
    </format>
    <format dxfId="10730">
      <pivotArea dataOnly="0" labelOnly="1" fieldPosition="0">
        <references count="1">
          <reference field="0" count="1">
            <x v="110"/>
          </reference>
        </references>
      </pivotArea>
    </format>
    <format dxfId="10729">
      <pivotArea dataOnly="0" labelOnly="1" offset="A256" fieldPosition="0">
        <references count="1">
          <reference field="0" count="1" defaultSubtotal="1">
            <x v="110"/>
          </reference>
        </references>
      </pivotArea>
    </format>
    <format dxfId="10728">
      <pivotArea dataOnly="0" labelOnly="1" fieldPosition="0">
        <references count="1">
          <reference field="0" count="1">
            <x v="111"/>
          </reference>
        </references>
      </pivotArea>
    </format>
    <format dxfId="10727">
      <pivotArea dataOnly="0" labelOnly="1" offset="A256" fieldPosition="0">
        <references count="1">
          <reference field="0" count="1" defaultSubtotal="1">
            <x v="111"/>
          </reference>
        </references>
      </pivotArea>
    </format>
    <format dxfId="10726">
      <pivotArea dataOnly="0" labelOnly="1" fieldPosition="0">
        <references count="1">
          <reference field="0" count="1">
            <x v="112"/>
          </reference>
        </references>
      </pivotArea>
    </format>
    <format dxfId="10725">
      <pivotArea dataOnly="0" labelOnly="1" offset="A256" fieldPosition="0">
        <references count="1">
          <reference field="0" count="1" defaultSubtotal="1">
            <x v="112"/>
          </reference>
        </references>
      </pivotArea>
    </format>
    <format dxfId="10724">
      <pivotArea dataOnly="0" labelOnly="1" fieldPosition="0">
        <references count="1">
          <reference field="0" count="1">
            <x v="113"/>
          </reference>
        </references>
      </pivotArea>
    </format>
    <format dxfId="10723">
      <pivotArea dataOnly="0" labelOnly="1" offset="A256" fieldPosition="0">
        <references count="1">
          <reference field="0" count="1" defaultSubtotal="1">
            <x v="113"/>
          </reference>
        </references>
      </pivotArea>
    </format>
    <format dxfId="10722">
      <pivotArea dataOnly="0" labelOnly="1" fieldPosition="0">
        <references count="1">
          <reference field="0" count="1">
            <x v="114"/>
          </reference>
        </references>
      </pivotArea>
    </format>
    <format dxfId="10721">
      <pivotArea dataOnly="0" labelOnly="1" offset="A256" fieldPosition="0">
        <references count="1">
          <reference field="0" count="1" defaultSubtotal="1">
            <x v="114"/>
          </reference>
        </references>
      </pivotArea>
    </format>
    <format dxfId="10720">
      <pivotArea dataOnly="0" labelOnly="1" fieldPosition="0">
        <references count="1">
          <reference field="0" count="1">
            <x v="115"/>
          </reference>
        </references>
      </pivotArea>
    </format>
    <format dxfId="10719">
      <pivotArea dataOnly="0" labelOnly="1" offset="A256" fieldPosition="0">
        <references count="1">
          <reference field="0" count="1" defaultSubtotal="1">
            <x v="115"/>
          </reference>
        </references>
      </pivotArea>
    </format>
    <format dxfId="10718">
      <pivotArea dataOnly="0" labelOnly="1" fieldPosition="0">
        <references count="1">
          <reference field="0" count="1">
            <x v="116"/>
          </reference>
        </references>
      </pivotArea>
    </format>
    <format dxfId="10717">
      <pivotArea dataOnly="0" labelOnly="1" offset="A256" fieldPosition="0">
        <references count="1">
          <reference field="0" count="1" defaultSubtotal="1">
            <x v="116"/>
          </reference>
        </references>
      </pivotArea>
    </format>
    <format dxfId="10716">
      <pivotArea dataOnly="0" labelOnly="1" fieldPosition="0">
        <references count="1">
          <reference field="0" count="1">
            <x v="117"/>
          </reference>
        </references>
      </pivotArea>
    </format>
    <format dxfId="10715">
      <pivotArea dataOnly="0" labelOnly="1" offset="A256" fieldPosition="0">
        <references count="1">
          <reference field="0" count="1" defaultSubtotal="1">
            <x v="117"/>
          </reference>
        </references>
      </pivotArea>
    </format>
    <format dxfId="10714">
      <pivotArea dataOnly="0" labelOnly="1" fieldPosition="0">
        <references count="1">
          <reference field="0" count="1">
            <x v="118"/>
          </reference>
        </references>
      </pivotArea>
    </format>
    <format dxfId="10713">
      <pivotArea dataOnly="0" labelOnly="1" offset="A256" fieldPosition="0">
        <references count="1">
          <reference field="0" count="1" defaultSubtotal="1">
            <x v="118"/>
          </reference>
        </references>
      </pivotArea>
    </format>
    <format dxfId="10712">
      <pivotArea dataOnly="0" labelOnly="1" fieldPosition="0">
        <references count="1">
          <reference field="0" count="1">
            <x v="119"/>
          </reference>
        </references>
      </pivotArea>
    </format>
    <format dxfId="10711">
      <pivotArea dataOnly="0" labelOnly="1" offset="A256" fieldPosition="0">
        <references count="1">
          <reference field="0" count="1" defaultSubtotal="1">
            <x v="119"/>
          </reference>
        </references>
      </pivotArea>
    </format>
    <format dxfId="10710">
      <pivotArea dataOnly="0" labelOnly="1" fieldPosition="0">
        <references count="1">
          <reference field="0" count="1">
            <x v="120"/>
          </reference>
        </references>
      </pivotArea>
    </format>
    <format dxfId="10709">
      <pivotArea dataOnly="0" labelOnly="1" offset="A256" fieldPosition="0">
        <references count="1">
          <reference field="0" count="1" defaultSubtotal="1">
            <x v="120"/>
          </reference>
        </references>
      </pivotArea>
    </format>
    <format dxfId="10708">
      <pivotArea dataOnly="0" labelOnly="1" fieldPosition="0">
        <references count="1">
          <reference field="0" count="1">
            <x v="121"/>
          </reference>
        </references>
      </pivotArea>
    </format>
    <format dxfId="10707">
      <pivotArea dataOnly="0" labelOnly="1" offset="A256" fieldPosition="0">
        <references count="1">
          <reference field="0" count="1" defaultSubtotal="1">
            <x v="121"/>
          </reference>
        </references>
      </pivotArea>
    </format>
    <format dxfId="10706">
      <pivotArea dataOnly="0" labelOnly="1" fieldPosition="0">
        <references count="1">
          <reference field="0" count="1">
            <x v="122"/>
          </reference>
        </references>
      </pivotArea>
    </format>
    <format dxfId="10705">
      <pivotArea dataOnly="0" labelOnly="1" offset="A256" fieldPosition="0">
        <references count="1">
          <reference field="0" count="1" defaultSubtotal="1">
            <x v="122"/>
          </reference>
        </references>
      </pivotArea>
    </format>
    <format dxfId="10704">
      <pivotArea dataOnly="0" labelOnly="1" fieldPosition="0">
        <references count="1">
          <reference field="0" count="1">
            <x v="123"/>
          </reference>
        </references>
      </pivotArea>
    </format>
    <format dxfId="10703">
      <pivotArea dataOnly="0" labelOnly="1" offset="A256" fieldPosition="0">
        <references count="1">
          <reference field="0" count="1" defaultSubtotal="1">
            <x v="123"/>
          </reference>
        </references>
      </pivotArea>
    </format>
    <format dxfId="10702">
      <pivotArea dataOnly="0" labelOnly="1" fieldPosition="0">
        <references count="1">
          <reference field="0" count="1">
            <x v="124"/>
          </reference>
        </references>
      </pivotArea>
    </format>
    <format dxfId="10701">
      <pivotArea dataOnly="0" labelOnly="1" offset="A256" fieldPosition="0">
        <references count="1">
          <reference field="0" count="1" defaultSubtotal="1">
            <x v="124"/>
          </reference>
        </references>
      </pivotArea>
    </format>
    <format dxfId="10700">
      <pivotArea dataOnly="0" labelOnly="1" fieldPosition="0">
        <references count="1">
          <reference field="0" count="1">
            <x v="125"/>
          </reference>
        </references>
      </pivotArea>
    </format>
    <format dxfId="10699">
      <pivotArea dataOnly="0" labelOnly="1" offset="A256" fieldPosition="0">
        <references count="1">
          <reference field="0" count="1" defaultSubtotal="1">
            <x v="125"/>
          </reference>
        </references>
      </pivotArea>
    </format>
    <format dxfId="10698">
      <pivotArea dataOnly="0" labelOnly="1" fieldPosition="0">
        <references count="1">
          <reference field="0" count="1">
            <x v="126"/>
          </reference>
        </references>
      </pivotArea>
    </format>
    <format dxfId="10697">
      <pivotArea dataOnly="0" labelOnly="1" offset="A256" fieldPosition="0">
        <references count="1">
          <reference field="0" count="1" defaultSubtotal="1">
            <x v="126"/>
          </reference>
        </references>
      </pivotArea>
    </format>
    <format dxfId="10696">
      <pivotArea dataOnly="0" labelOnly="1" fieldPosition="0">
        <references count="1">
          <reference field="0" count="1">
            <x v="127"/>
          </reference>
        </references>
      </pivotArea>
    </format>
    <format dxfId="10695">
      <pivotArea dataOnly="0" labelOnly="1" offset="A256" fieldPosition="0">
        <references count="1">
          <reference field="0" count="1" defaultSubtotal="1">
            <x v="127"/>
          </reference>
        </references>
      </pivotArea>
    </format>
    <format dxfId="10694">
      <pivotArea dataOnly="0" labelOnly="1" fieldPosition="0">
        <references count="1">
          <reference field="0" count="1">
            <x v="128"/>
          </reference>
        </references>
      </pivotArea>
    </format>
    <format dxfId="10693">
      <pivotArea dataOnly="0" labelOnly="1" offset="A256" fieldPosition="0">
        <references count="1">
          <reference field="0" count="1" defaultSubtotal="1">
            <x v="128"/>
          </reference>
        </references>
      </pivotArea>
    </format>
    <format dxfId="10692">
      <pivotArea dataOnly="0" labelOnly="1" fieldPosition="0">
        <references count="1">
          <reference field="0" count="1">
            <x v="129"/>
          </reference>
        </references>
      </pivotArea>
    </format>
    <format dxfId="10691">
      <pivotArea dataOnly="0" labelOnly="1" offset="A256" fieldPosition="0">
        <references count="1">
          <reference field="0" count="1" defaultSubtotal="1">
            <x v="129"/>
          </reference>
        </references>
      </pivotArea>
    </format>
    <format dxfId="10690">
      <pivotArea dataOnly="0" labelOnly="1" fieldPosition="0">
        <references count="1">
          <reference field="0" count="1">
            <x v="130"/>
          </reference>
        </references>
      </pivotArea>
    </format>
    <format dxfId="10689">
      <pivotArea dataOnly="0" labelOnly="1" offset="A256" fieldPosition="0">
        <references count="1">
          <reference field="0" count="1" defaultSubtotal="1">
            <x v="130"/>
          </reference>
        </references>
      </pivotArea>
    </format>
    <format dxfId="10688">
      <pivotArea dataOnly="0" labelOnly="1" fieldPosition="0">
        <references count="1">
          <reference field="0" count="1">
            <x v="131"/>
          </reference>
        </references>
      </pivotArea>
    </format>
    <format dxfId="10687">
      <pivotArea dataOnly="0" labelOnly="1" offset="A256" fieldPosition="0">
        <references count="1">
          <reference field="0" count="1" defaultSubtotal="1">
            <x v="131"/>
          </reference>
        </references>
      </pivotArea>
    </format>
    <format dxfId="10686">
      <pivotArea dataOnly="0" labelOnly="1" fieldPosition="0">
        <references count="1">
          <reference field="0" count="1">
            <x v="132"/>
          </reference>
        </references>
      </pivotArea>
    </format>
    <format dxfId="10685">
      <pivotArea dataOnly="0" labelOnly="1" offset="A256" fieldPosition="0">
        <references count="1">
          <reference field="0" count="1" defaultSubtotal="1">
            <x v="132"/>
          </reference>
        </references>
      </pivotArea>
    </format>
    <format dxfId="10684">
      <pivotArea dataOnly="0" labelOnly="1" fieldPosition="0">
        <references count="1">
          <reference field="0" count="1">
            <x v="133"/>
          </reference>
        </references>
      </pivotArea>
    </format>
    <format dxfId="10683">
      <pivotArea dataOnly="0" labelOnly="1" offset="A256" fieldPosition="0">
        <references count="1">
          <reference field="0" count="1" defaultSubtotal="1">
            <x v="133"/>
          </reference>
        </references>
      </pivotArea>
    </format>
    <format dxfId="10682">
      <pivotArea dataOnly="0" labelOnly="1" fieldPosition="0">
        <references count="1">
          <reference field="0" count="1">
            <x v="134"/>
          </reference>
        </references>
      </pivotArea>
    </format>
    <format dxfId="10681">
      <pivotArea dataOnly="0" labelOnly="1" offset="A256" fieldPosition="0">
        <references count="1">
          <reference field="0" count="1" defaultSubtotal="1">
            <x v="134"/>
          </reference>
        </references>
      </pivotArea>
    </format>
    <format dxfId="10680">
      <pivotArea dataOnly="0" labelOnly="1" fieldPosition="0">
        <references count="1">
          <reference field="0" count="1">
            <x v="135"/>
          </reference>
        </references>
      </pivotArea>
    </format>
    <format dxfId="10679">
      <pivotArea dataOnly="0" labelOnly="1" offset="A256" fieldPosition="0">
        <references count="1">
          <reference field="0" count="1" defaultSubtotal="1">
            <x v="135"/>
          </reference>
        </references>
      </pivotArea>
    </format>
    <format dxfId="10678">
      <pivotArea dataOnly="0" labelOnly="1" fieldPosition="0">
        <references count="1">
          <reference field="0" count="1">
            <x v="136"/>
          </reference>
        </references>
      </pivotArea>
    </format>
    <format dxfId="10677">
      <pivotArea dataOnly="0" labelOnly="1" offset="A256" fieldPosition="0">
        <references count="1">
          <reference field="0" count="1" defaultSubtotal="1">
            <x v="136"/>
          </reference>
        </references>
      </pivotArea>
    </format>
    <format dxfId="10676">
      <pivotArea dataOnly="0" labelOnly="1" fieldPosition="0">
        <references count="1">
          <reference field="0" count="1">
            <x v="137"/>
          </reference>
        </references>
      </pivotArea>
    </format>
    <format dxfId="10675">
      <pivotArea dataOnly="0" labelOnly="1" offset="A256" fieldPosition="0">
        <references count="1">
          <reference field="0" count="1" defaultSubtotal="1">
            <x v="137"/>
          </reference>
        </references>
      </pivotArea>
    </format>
    <format dxfId="10674">
      <pivotArea dataOnly="0" labelOnly="1" fieldPosition="0">
        <references count="1">
          <reference field="0" count="1">
            <x v="138"/>
          </reference>
        </references>
      </pivotArea>
    </format>
    <format dxfId="10673">
      <pivotArea dataOnly="0" labelOnly="1" offset="A256" fieldPosition="0">
        <references count="1">
          <reference field="0" count="1" defaultSubtotal="1">
            <x v="138"/>
          </reference>
        </references>
      </pivotArea>
    </format>
    <format dxfId="10672">
      <pivotArea dataOnly="0" labelOnly="1" fieldPosition="0">
        <references count="1">
          <reference field="0" count="1">
            <x v="139"/>
          </reference>
        </references>
      </pivotArea>
    </format>
    <format dxfId="10671">
      <pivotArea dataOnly="0" labelOnly="1" offset="A256" fieldPosition="0">
        <references count="1">
          <reference field="0" count="1" defaultSubtotal="1">
            <x v="139"/>
          </reference>
        </references>
      </pivotArea>
    </format>
    <format dxfId="10670">
      <pivotArea dataOnly="0" labelOnly="1" fieldPosition="0">
        <references count="1">
          <reference field="0" count="1">
            <x v="140"/>
          </reference>
        </references>
      </pivotArea>
    </format>
    <format dxfId="10669">
      <pivotArea dataOnly="0" labelOnly="1" offset="A256" fieldPosition="0">
        <references count="1">
          <reference field="0" count="1" defaultSubtotal="1">
            <x v="140"/>
          </reference>
        </references>
      </pivotArea>
    </format>
    <format dxfId="10668">
      <pivotArea dataOnly="0" labelOnly="1" fieldPosition="0">
        <references count="1">
          <reference field="0" count="1">
            <x v="141"/>
          </reference>
        </references>
      </pivotArea>
    </format>
    <format dxfId="10667">
      <pivotArea dataOnly="0" labelOnly="1" offset="A256" fieldPosition="0">
        <references count="1">
          <reference field="0" count="1" defaultSubtotal="1">
            <x v="141"/>
          </reference>
        </references>
      </pivotArea>
    </format>
    <format dxfId="10666">
      <pivotArea dataOnly="0" labelOnly="1" fieldPosition="0">
        <references count="1">
          <reference field="0" count="1">
            <x v="142"/>
          </reference>
        </references>
      </pivotArea>
    </format>
    <format dxfId="10665">
      <pivotArea dataOnly="0" labelOnly="1" offset="A256" fieldPosition="0">
        <references count="1">
          <reference field="0" count="1" defaultSubtotal="1">
            <x v="142"/>
          </reference>
        </references>
      </pivotArea>
    </format>
    <format dxfId="10664">
      <pivotArea dataOnly="0" labelOnly="1" grandRow="1" outline="0" offset="A256" fieldPosition="0"/>
    </format>
    <format dxfId="10663">
      <pivotArea dataOnly="0" labelOnly="1" fieldPosition="0">
        <references count="2">
          <reference field="0" count="1" selected="0">
            <x v="26"/>
          </reference>
          <reference field="1" count="1">
            <x v="153"/>
          </reference>
        </references>
      </pivotArea>
    </format>
    <format dxfId="10662">
      <pivotArea dataOnly="0" labelOnly="1" offset="IV256" fieldPosition="0">
        <references count="1">
          <reference field="0" count="1" defaultSubtotal="1">
            <x v="26"/>
          </reference>
        </references>
      </pivotArea>
    </format>
    <format dxfId="10661">
      <pivotArea dataOnly="0" labelOnly="1" offset="IV256" fieldPosition="0">
        <references count="1">
          <reference field="0" count="1" defaultSubtotal="1">
            <x v="27"/>
          </reference>
        </references>
      </pivotArea>
    </format>
    <format dxfId="10660">
      <pivotArea dataOnly="0" labelOnly="1" offset="IV256" fieldPosition="0">
        <references count="1">
          <reference field="0" count="1" defaultSubtotal="1">
            <x v="28"/>
          </reference>
        </references>
      </pivotArea>
    </format>
    <format dxfId="10659">
      <pivotArea dataOnly="0" labelOnly="1" offset="IV256" fieldPosition="0">
        <references count="1">
          <reference field="0" count="1" defaultSubtotal="1">
            <x v="29"/>
          </reference>
        </references>
      </pivotArea>
    </format>
    <format dxfId="10658">
      <pivotArea dataOnly="0" labelOnly="1" offset="IV256" fieldPosition="0">
        <references count="1">
          <reference field="0" count="1" defaultSubtotal="1">
            <x v="30"/>
          </reference>
        </references>
      </pivotArea>
    </format>
    <format dxfId="10657">
      <pivotArea dataOnly="0" labelOnly="1" offset="IV256" fieldPosition="0">
        <references count="1">
          <reference field="0" count="1" defaultSubtotal="1">
            <x v="31"/>
          </reference>
        </references>
      </pivotArea>
    </format>
    <format dxfId="10656">
      <pivotArea dataOnly="0" labelOnly="1" offset="IV256" fieldPosition="0">
        <references count="1">
          <reference field="0" count="1" defaultSubtotal="1">
            <x v="32"/>
          </reference>
        </references>
      </pivotArea>
    </format>
    <format dxfId="10655">
      <pivotArea dataOnly="0" labelOnly="1" offset="IV256" fieldPosition="0">
        <references count="1">
          <reference field="0" count="1" defaultSubtotal="1">
            <x v="33"/>
          </reference>
        </references>
      </pivotArea>
    </format>
    <format dxfId="10654">
      <pivotArea dataOnly="0" labelOnly="1" offset="IV256" fieldPosition="0">
        <references count="1">
          <reference field="0" count="1" defaultSubtotal="1">
            <x v="34"/>
          </reference>
        </references>
      </pivotArea>
    </format>
    <format dxfId="10653">
      <pivotArea dataOnly="0" labelOnly="1" offset="IV256" fieldPosition="0">
        <references count="1">
          <reference field="0" count="1" defaultSubtotal="1">
            <x v="35"/>
          </reference>
        </references>
      </pivotArea>
    </format>
    <format dxfId="10652">
      <pivotArea dataOnly="0" labelOnly="1" offset="IV256" fieldPosition="0">
        <references count="1">
          <reference field="0" count="1" defaultSubtotal="1">
            <x v="36"/>
          </reference>
        </references>
      </pivotArea>
    </format>
    <format dxfId="10651">
      <pivotArea dataOnly="0" labelOnly="1" offset="IV256" fieldPosition="0">
        <references count="1">
          <reference field="0" count="1" defaultSubtotal="1">
            <x v="37"/>
          </reference>
        </references>
      </pivotArea>
    </format>
    <format dxfId="10650">
      <pivotArea dataOnly="0" labelOnly="1" offset="IV256" fieldPosition="0">
        <references count="1">
          <reference field="0" count="1" defaultSubtotal="1">
            <x v="38"/>
          </reference>
        </references>
      </pivotArea>
    </format>
    <format dxfId="10649">
      <pivotArea dataOnly="0" labelOnly="1" offset="IV256" fieldPosition="0">
        <references count="1">
          <reference field="0" count="1" defaultSubtotal="1">
            <x v="39"/>
          </reference>
        </references>
      </pivotArea>
    </format>
    <format dxfId="10648">
      <pivotArea dataOnly="0" labelOnly="1" offset="IV256" fieldPosition="0">
        <references count="1">
          <reference field="0" count="1" defaultSubtotal="1">
            <x v="40"/>
          </reference>
        </references>
      </pivotArea>
    </format>
    <format dxfId="10647">
      <pivotArea dataOnly="0" labelOnly="1" offset="IV256" fieldPosition="0">
        <references count="1">
          <reference field="0" count="1" defaultSubtotal="1">
            <x v="41"/>
          </reference>
        </references>
      </pivotArea>
    </format>
    <format dxfId="10646">
      <pivotArea dataOnly="0" labelOnly="1" offset="IV256" fieldPosition="0">
        <references count="1">
          <reference field="0" count="1" defaultSubtotal="1">
            <x v="42"/>
          </reference>
        </references>
      </pivotArea>
    </format>
    <format dxfId="10645">
      <pivotArea dataOnly="0" labelOnly="1" offset="IV256" fieldPosition="0">
        <references count="1">
          <reference field="0" count="1" defaultSubtotal="1">
            <x v="43"/>
          </reference>
        </references>
      </pivotArea>
    </format>
    <format dxfId="10644">
      <pivotArea dataOnly="0" labelOnly="1" offset="IV256" fieldPosition="0">
        <references count="1">
          <reference field="0" count="1" defaultSubtotal="1">
            <x v="44"/>
          </reference>
        </references>
      </pivotArea>
    </format>
    <format dxfId="10643">
      <pivotArea dataOnly="0" labelOnly="1" offset="IV256" fieldPosition="0">
        <references count="1">
          <reference field="0" count="1" defaultSubtotal="1">
            <x v="45"/>
          </reference>
        </references>
      </pivotArea>
    </format>
    <format dxfId="10642">
      <pivotArea dataOnly="0" labelOnly="1" offset="IV256" fieldPosition="0">
        <references count="1">
          <reference field="0" count="1" defaultSubtotal="1">
            <x v="46"/>
          </reference>
        </references>
      </pivotArea>
    </format>
    <format dxfId="10641">
      <pivotArea dataOnly="0" labelOnly="1" offset="IV256" fieldPosition="0">
        <references count="1">
          <reference field="0" count="1" defaultSubtotal="1">
            <x v="47"/>
          </reference>
        </references>
      </pivotArea>
    </format>
    <format dxfId="10640">
      <pivotArea dataOnly="0" labelOnly="1" offset="IV256" fieldPosition="0">
        <references count="1">
          <reference field="0" count="1" defaultSubtotal="1">
            <x v="48"/>
          </reference>
        </references>
      </pivotArea>
    </format>
    <format dxfId="10639">
      <pivotArea dataOnly="0" labelOnly="1" offset="IV256" fieldPosition="0">
        <references count="1">
          <reference field="0" count="1" defaultSubtotal="1">
            <x v="49"/>
          </reference>
        </references>
      </pivotArea>
    </format>
    <format dxfId="10638">
      <pivotArea dataOnly="0" labelOnly="1" offset="IV256" fieldPosition="0">
        <references count="1">
          <reference field="0" count="1" defaultSubtotal="1">
            <x v="50"/>
          </reference>
        </references>
      </pivotArea>
    </format>
    <format dxfId="10637">
      <pivotArea dataOnly="0" labelOnly="1" offset="IV256" fieldPosition="0">
        <references count="1">
          <reference field="0" count="1" defaultSubtotal="1">
            <x v="51"/>
          </reference>
        </references>
      </pivotArea>
    </format>
    <format dxfId="10636">
      <pivotArea dataOnly="0" labelOnly="1" offset="IV256" fieldPosition="0">
        <references count="1">
          <reference field="0" count="1" defaultSubtotal="1">
            <x v="52"/>
          </reference>
        </references>
      </pivotArea>
    </format>
    <format dxfId="10635">
      <pivotArea dataOnly="0" labelOnly="1" offset="IV256" fieldPosition="0">
        <references count="1">
          <reference field="0" count="1" defaultSubtotal="1">
            <x v="53"/>
          </reference>
        </references>
      </pivotArea>
    </format>
    <format dxfId="10634">
      <pivotArea dataOnly="0" labelOnly="1" offset="IV256" fieldPosition="0">
        <references count="1">
          <reference field="0" count="1" defaultSubtotal="1">
            <x v="54"/>
          </reference>
        </references>
      </pivotArea>
    </format>
    <format dxfId="10633">
      <pivotArea dataOnly="0" labelOnly="1" offset="IV256" fieldPosition="0">
        <references count="1">
          <reference field="0" count="1" defaultSubtotal="1">
            <x v="55"/>
          </reference>
        </references>
      </pivotArea>
    </format>
    <format dxfId="10632">
      <pivotArea dataOnly="0" labelOnly="1" offset="IV256" fieldPosition="0">
        <references count="1">
          <reference field="0" count="1" defaultSubtotal="1">
            <x v="56"/>
          </reference>
        </references>
      </pivotArea>
    </format>
    <format dxfId="10631">
      <pivotArea dataOnly="0" labelOnly="1" offset="IV256" fieldPosition="0">
        <references count="1">
          <reference field="0" count="1" defaultSubtotal="1">
            <x v="57"/>
          </reference>
        </references>
      </pivotArea>
    </format>
    <format dxfId="10630">
      <pivotArea dataOnly="0" labelOnly="1" offset="IV256" fieldPosition="0">
        <references count="1">
          <reference field="0" count="1" defaultSubtotal="1">
            <x v="58"/>
          </reference>
        </references>
      </pivotArea>
    </format>
    <format dxfId="10629">
      <pivotArea dataOnly="0" labelOnly="1" offset="IV256" fieldPosition="0">
        <references count="1">
          <reference field="0" count="1" defaultSubtotal="1">
            <x v="59"/>
          </reference>
        </references>
      </pivotArea>
    </format>
    <format dxfId="10628">
      <pivotArea dataOnly="0" labelOnly="1" offset="IV256" fieldPosition="0">
        <references count="1">
          <reference field="0" count="1" defaultSubtotal="1">
            <x v="60"/>
          </reference>
        </references>
      </pivotArea>
    </format>
    <format dxfId="10627">
      <pivotArea dataOnly="0" labelOnly="1" offset="IV256" fieldPosition="0">
        <references count="1">
          <reference field="0" count="1" defaultSubtotal="1">
            <x v="61"/>
          </reference>
        </references>
      </pivotArea>
    </format>
    <format dxfId="10626">
      <pivotArea dataOnly="0" labelOnly="1" offset="IV256" fieldPosition="0">
        <references count="1">
          <reference field="0" count="1" defaultSubtotal="1">
            <x v="62"/>
          </reference>
        </references>
      </pivotArea>
    </format>
    <format dxfId="10625">
      <pivotArea dataOnly="0" labelOnly="1" offset="IV256" fieldPosition="0">
        <references count="1">
          <reference field="0" count="1" defaultSubtotal="1">
            <x v="63"/>
          </reference>
        </references>
      </pivotArea>
    </format>
    <format dxfId="10624">
      <pivotArea dataOnly="0" labelOnly="1" offset="IV256" fieldPosition="0">
        <references count="1">
          <reference field="0" count="1" defaultSubtotal="1">
            <x v="64"/>
          </reference>
        </references>
      </pivotArea>
    </format>
    <format dxfId="10623">
      <pivotArea dataOnly="0" labelOnly="1" offset="IV256" fieldPosition="0">
        <references count="1">
          <reference field="0" count="1" defaultSubtotal="1">
            <x v="65"/>
          </reference>
        </references>
      </pivotArea>
    </format>
    <format dxfId="10622">
      <pivotArea dataOnly="0" labelOnly="1" offset="IV256" fieldPosition="0">
        <references count="1">
          <reference field="0" count="1" defaultSubtotal="1">
            <x v="66"/>
          </reference>
        </references>
      </pivotArea>
    </format>
    <format dxfId="10621">
      <pivotArea dataOnly="0" labelOnly="1" offset="IV256" fieldPosition="0">
        <references count="1">
          <reference field="0" count="1" defaultSubtotal="1">
            <x v="67"/>
          </reference>
        </references>
      </pivotArea>
    </format>
    <format dxfId="10620">
      <pivotArea dataOnly="0" labelOnly="1" offset="IV256" fieldPosition="0">
        <references count="1">
          <reference field="0" count="1" defaultSubtotal="1">
            <x v="68"/>
          </reference>
        </references>
      </pivotArea>
    </format>
    <format dxfId="10619">
      <pivotArea dataOnly="0" labelOnly="1" offset="IV256" fieldPosition="0">
        <references count="1">
          <reference field="0" count="1" defaultSubtotal="1">
            <x v="69"/>
          </reference>
        </references>
      </pivotArea>
    </format>
    <format dxfId="10618">
      <pivotArea dataOnly="0" labelOnly="1" offset="IV256" fieldPosition="0">
        <references count="1">
          <reference field="0" count="1" defaultSubtotal="1">
            <x v="70"/>
          </reference>
        </references>
      </pivotArea>
    </format>
    <format dxfId="10617">
      <pivotArea dataOnly="0" labelOnly="1" offset="IV256" fieldPosition="0">
        <references count="1">
          <reference field="0" count="1" defaultSubtotal="1">
            <x v="71"/>
          </reference>
        </references>
      </pivotArea>
    </format>
    <format dxfId="10616">
      <pivotArea dataOnly="0" labelOnly="1" offset="IV256" fieldPosition="0">
        <references count="1">
          <reference field="0" count="1" defaultSubtotal="1">
            <x v="72"/>
          </reference>
        </references>
      </pivotArea>
    </format>
    <format dxfId="10615">
      <pivotArea dataOnly="0" labelOnly="1" offset="IV256" fieldPosition="0">
        <references count="1">
          <reference field="0" count="1" defaultSubtotal="1">
            <x v="73"/>
          </reference>
        </references>
      </pivotArea>
    </format>
    <format dxfId="10614">
      <pivotArea dataOnly="0" labelOnly="1" offset="IV256" fieldPosition="0">
        <references count="1">
          <reference field="0" count="1" defaultSubtotal="1">
            <x v="74"/>
          </reference>
        </references>
      </pivotArea>
    </format>
    <format dxfId="10613">
      <pivotArea dataOnly="0" labelOnly="1" offset="IV256" fieldPosition="0">
        <references count="1">
          <reference field="0" count="1" defaultSubtotal="1">
            <x v="75"/>
          </reference>
        </references>
      </pivotArea>
    </format>
    <format dxfId="10612">
      <pivotArea dataOnly="0" labelOnly="1" offset="IV256" fieldPosition="0">
        <references count="1">
          <reference field="0" count="1" defaultSubtotal="1">
            <x v="76"/>
          </reference>
        </references>
      </pivotArea>
    </format>
    <format dxfId="10611">
      <pivotArea dataOnly="0" labelOnly="1" offset="IV256" fieldPosition="0">
        <references count="1">
          <reference field="0" count="1" defaultSubtotal="1">
            <x v="77"/>
          </reference>
        </references>
      </pivotArea>
    </format>
    <format dxfId="10610">
      <pivotArea dataOnly="0" labelOnly="1" offset="IV256" fieldPosition="0">
        <references count="1">
          <reference field="0" count="1" defaultSubtotal="1">
            <x v="78"/>
          </reference>
        </references>
      </pivotArea>
    </format>
    <format dxfId="10609">
      <pivotArea dataOnly="0" labelOnly="1" offset="IV256" fieldPosition="0">
        <references count="1">
          <reference field="0" count="1" defaultSubtotal="1">
            <x v="79"/>
          </reference>
        </references>
      </pivotArea>
    </format>
    <format dxfId="10608">
      <pivotArea dataOnly="0" labelOnly="1" offset="IV256" fieldPosition="0">
        <references count="1">
          <reference field="0" count="1" defaultSubtotal="1">
            <x v="80"/>
          </reference>
        </references>
      </pivotArea>
    </format>
    <format dxfId="10607">
      <pivotArea dataOnly="0" labelOnly="1" offset="IV256" fieldPosition="0">
        <references count="1">
          <reference field="0" count="1" defaultSubtotal="1">
            <x v="81"/>
          </reference>
        </references>
      </pivotArea>
    </format>
    <format dxfId="10606">
      <pivotArea dataOnly="0" labelOnly="1" offset="IV256" fieldPosition="0">
        <references count="1">
          <reference field="0" count="1" defaultSubtotal="1">
            <x v="82"/>
          </reference>
        </references>
      </pivotArea>
    </format>
    <format dxfId="10605">
      <pivotArea dataOnly="0" labelOnly="1" offset="IV256" fieldPosition="0">
        <references count="1">
          <reference field="0" count="1" defaultSubtotal="1">
            <x v="83"/>
          </reference>
        </references>
      </pivotArea>
    </format>
    <format dxfId="10604">
      <pivotArea dataOnly="0" labelOnly="1" offset="IV256" fieldPosition="0">
        <references count="1">
          <reference field="0" count="1" defaultSubtotal="1">
            <x v="84"/>
          </reference>
        </references>
      </pivotArea>
    </format>
    <format dxfId="10603">
      <pivotArea dataOnly="0" labelOnly="1" offset="IV256" fieldPosition="0">
        <references count="1">
          <reference field="0" count="1" defaultSubtotal="1">
            <x v="85"/>
          </reference>
        </references>
      </pivotArea>
    </format>
    <format dxfId="10602">
      <pivotArea dataOnly="0" labelOnly="1" offset="IV256" fieldPosition="0">
        <references count="1">
          <reference field="0" count="1" defaultSubtotal="1">
            <x v="86"/>
          </reference>
        </references>
      </pivotArea>
    </format>
    <format dxfId="10601">
      <pivotArea dataOnly="0" labelOnly="1" offset="IV256" fieldPosition="0">
        <references count="1">
          <reference field="0" count="1" defaultSubtotal="1">
            <x v="87"/>
          </reference>
        </references>
      </pivotArea>
    </format>
    <format dxfId="10600">
      <pivotArea dataOnly="0" labelOnly="1" offset="IV256" fieldPosition="0">
        <references count="1">
          <reference field="0" count="1" defaultSubtotal="1">
            <x v="88"/>
          </reference>
        </references>
      </pivotArea>
    </format>
    <format dxfId="10599">
      <pivotArea dataOnly="0" labelOnly="1" offset="IV256" fieldPosition="0">
        <references count="1">
          <reference field="0" count="1" defaultSubtotal="1">
            <x v="89"/>
          </reference>
        </references>
      </pivotArea>
    </format>
    <format dxfId="10598">
      <pivotArea dataOnly="0" labelOnly="1" offset="IV256" fieldPosition="0">
        <references count="1">
          <reference field="0" count="1" defaultSubtotal="1">
            <x v="90"/>
          </reference>
        </references>
      </pivotArea>
    </format>
    <format dxfId="10597">
      <pivotArea dataOnly="0" labelOnly="1" offset="IV256" fieldPosition="0">
        <references count="1">
          <reference field="0" count="1" defaultSubtotal="1">
            <x v="91"/>
          </reference>
        </references>
      </pivotArea>
    </format>
    <format dxfId="10596">
      <pivotArea dataOnly="0" labelOnly="1" offset="IV256" fieldPosition="0">
        <references count="1">
          <reference field="0" count="1" defaultSubtotal="1">
            <x v="92"/>
          </reference>
        </references>
      </pivotArea>
    </format>
    <format dxfId="10595">
      <pivotArea dataOnly="0" labelOnly="1" offset="IV256" fieldPosition="0">
        <references count="1">
          <reference field="0" count="1" defaultSubtotal="1">
            <x v="93"/>
          </reference>
        </references>
      </pivotArea>
    </format>
    <format dxfId="10594">
      <pivotArea dataOnly="0" labelOnly="1" offset="IV256" fieldPosition="0">
        <references count="1">
          <reference field="0" count="1" defaultSubtotal="1">
            <x v="94"/>
          </reference>
        </references>
      </pivotArea>
    </format>
    <format dxfId="10593">
      <pivotArea dataOnly="0" labelOnly="1" offset="IV256" fieldPosition="0">
        <references count="1">
          <reference field="0" count="1" defaultSubtotal="1">
            <x v="95"/>
          </reference>
        </references>
      </pivotArea>
    </format>
    <format dxfId="10592">
      <pivotArea dataOnly="0" labelOnly="1" offset="IV256" fieldPosition="0">
        <references count="1">
          <reference field="0" count="1" defaultSubtotal="1">
            <x v="96"/>
          </reference>
        </references>
      </pivotArea>
    </format>
    <format dxfId="10591">
      <pivotArea dataOnly="0" labelOnly="1" offset="IV256" fieldPosition="0">
        <references count="1">
          <reference field="0" count="1" defaultSubtotal="1">
            <x v="97"/>
          </reference>
        </references>
      </pivotArea>
    </format>
    <format dxfId="10590">
      <pivotArea dataOnly="0" labelOnly="1" offset="IV256" fieldPosition="0">
        <references count="1">
          <reference field="0" count="1" defaultSubtotal="1">
            <x v="98"/>
          </reference>
        </references>
      </pivotArea>
    </format>
    <format dxfId="10589">
      <pivotArea dataOnly="0" labelOnly="1" offset="IV256" fieldPosition="0">
        <references count="1">
          <reference field="0" count="1" defaultSubtotal="1">
            <x v="99"/>
          </reference>
        </references>
      </pivotArea>
    </format>
    <format dxfId="10588">
      <pivotArea dataOnly="0" labelOnly="1" offset="IV256" fieldPosition="0">
        <references count="1">
          <reference field="0" count="1" defaultSubtotal="1">
            <x v="100"/>
          </reference>
        </references>
      </pivotArea>
    </format>
    <format dxfId="10587">
      <pivotArea dataOnly="0" labelOnly="1" offset="IV256" fieldPosition="0">
        <references count="1">
          <reference field="0" count="1" defaultSubtotal="1">
            <x v="101"/>
          </reference>
        </references>
      </pivotArea>
    </format>
    <format dxfId="10586">
      <pivotArea dataOnly="0" labelOnly="1" offset="IV256" fieldPosition="0">
        <references count="1">
          <reference field="0" count="1" defaultSubtotal="1">
            <x v="102"/>
          </reference>
        </references>
      </pivotArea>
    </format>
    <format dxfId="10585">
      <pivotArea dataOnly="0" labelOnly="1" offset="IV256" fieldPosition="0">
        <references count="1">
          <reference field="0" count="1" defaultSubtotal="1">
            <x v="103"/>
          </reference>
        </references>
      </pivotArea>
    </format>
    <format dxfId="10584">
      <pivotArea dataOnly="0" labelOnly="1" offset="IV256" fieldPosition="0">
        <references count="1">
          <reference field="0" count="1" defaultSubtotal="1">
            <x v="104"/>
          </reference>
        </references>
      </pivotArea>
    </format>
    <format dxfId="10583">
      <pivotArea dataOnly="0" labelOnly="1" offset="IV256" fieldPosition="0">
        <references count="1">
          <reference field="0" count="1" defaultSubtotal="1">
            <x v="105"/>
          </reference>
        </references>
      </pivotArea>
    </format>
    <format dxfId="10582">
      <pivotArea dataOnly="0" labelOnly="1" offset="IV256" fieldPosition="0">
        <references count="1">
          <reference field="0" count="1" defaultSubtotal="1">
            <x v="106"/>
          </reference>
        </references>
      </pivotArea>
    </format>
    <format dxfId="10581">
      <pivotArea dataOnly="0" labelOnly="1" offset="IV256" fieldPosition="0">
        <references count="1">
          <reference field="0" count="1" defaultSubtotal="1">
            <x v="107"/>
          </reference>
        </references>
      </pivotArea>
    </format>
    <format dxfId="10580">
      <pivotArea dataOnly="0" labelOnly="1" offset="IV256" fieldPosition="0">
        <references count="1">
          <reference field="0" count="1" defaultSubtotal="1">
            <x v="108"/>
          </reference>
        </references>
      </pivotArea>
    </format>
    <format dxfId="10579">
      <pivotArea dataOnly="0" labelOnly="1" offset="IV256" fieldPosition="0">
        <references count="1">
          <reference field="0" count="1" defaultSubtotal="1">
            <x v="109"/>
          </reference>
        </references>
      </pivotArea>
    </format>
    <format dxfId="10578">
      <pivotArea dataOnly="0" labelOnly="1" offset="IV256" fieldPosition="0">
        <references count="1">
          <reference field="0" count="1" defaultSubtotal="1">
            <x v="110"/>
          </reference>
        </references>
      </pivotArea>
    </format>
    <format dxfId="10577">
      <pivotArea dataOnly="0" labelOnly="1" offset="IV256" fieldPosition="0">
        <references count="1">
          <reference field="0" count="1" defaultSubtotal="1">
            <x v="111"/>
          </reference>
        </references>
      </pivotArea>
    </format>
    <format dxfId="10576">
      <pivotArea dataOnly="0" labelOnly="1" offset="IV256" fieldPosition="0">
        <references count="1">
          <reference field="0" count="1" defaultSubtotal="1">
            <x v="112"/>
          </reference>
        </references>
      </pivotArea>
    </format>
    <format dxfId="10575">
      <pivotArea dataOnly="0" labelOnly="1" offset="IV256" fieldPosition="0">
        <references count="1">
          <reference field="0" count="1" defaultSubtotal="1">
            <x v="113"/>
          </reference>
        </references>
      </pivotArea>
    </format>
    <format dxfId="10574">
      <pivotArea dataOnly="0" labelOnly="1" offset="IV256" fieldPosition="0">
        <references count="1">
          <reference field="0" count="1" defaultSubtotal="1">
            <x v="114"/>
          </reference>
        </references>
      </pivotArea>
    </format>
    <format dxfId="10573">
      <pivotArea dataOnly="0" labelOnly="1" offset="IV256" fieldPosition="0">
        <references count="1">
          <reference field="0" count="1" defaultSubtotal="1">
            <x v="115"/>
          </reference>
        </references>
      </pivotArea>
    </format>
    <format dxfId="10572">
      <pivotArea dataOnly="0" labelOnly="1" offset="IV256" fieldPosition="0">
        <references count="1">
          <reference field="0" count="1" defaultSubtotal="1">
            <x v="116"/>
          </reference>
        </references>
      </pivotArea>
    </format>
    <format dxfId="10571">
      <pivotArea dataOnly="0" labelOnly="1" offset="IV256" fieldPosition="0">
        <references count="1">
          <reference field="0" count="1" defaultSubtotal="1">
            <x v="117"/>
          </reference>
        </references>
      </pivotArea>
    </format>
    <format dxfId="10570">
      <pivotArea dataOnly="0" labelOnly="1" offset="IV256" fieldPosition="0">
        <references count="1">
          <reference field="0" count="1" defaultSubtotal="1">
            <x v="118"/>
          </reference>
        </references>
      </pivotArea>
    </format>
    <format dxfId="10569">
      <pivotArea dataOnly="0" labelOnly="1" offset="IV256" fieldPosition="0">
        <references count="1">
          <reference field="0" count="1" defaultSubtotal="1">
            <x v="119"/>
          </reference>
        </references>
      </pivotArea>
    </format>
    <format dxfId="10568">
      <pivotArea dataOnly="0" labelOnly="1" offset="IV256" fieldPosition="0">
        <references count="1">
          <reference field="0" count="1" defaultSubtotal="1">
            <x v="120"/>
          </reference>
        </references>
      </pivotArea>
    </format>
    <format dxfId="10567">
      <pivotArea dataOnly="0" labelOnly="1" offset="IV256" fieldPosition="0">
        <references count="1">
          <reference field="0" count="1" defaultSubtotal="1">
            <x v="121"/>
          </reference>
        </references>
      </pivotArea>
    </format>
    <format dxfId="10566">
      <pivotArea dataOnly="0" labelOnly="1" offset="IV256" fieldPosition="0">
        <references count="1">
          <reference field="0" count="1" defaultSubtotal="1">
            <x v="122"/>
          </reference>
        </references>
      </pivotArea>
    </format>
    <format dxfId="10565">
      <pivotArea dataOnly="0" labelOnly="1" offset="IV256" fieldPosition="0">
        <references count="1">
          <reference field="0" count="1" defaultSubtotal="1">
            <x v="123"/>
          </reference>
        </references>
      </pivotArea>
    </format>
    <format dxfId="10564">
      <pivotArea dataOnly="0" labelOnly="1" offset="IV256" fieldPosition="0">
        <references count="1">
          <reference field="0" count="1" defaultSubtotal="1">
            <x v="124"/>
          </reference>
        </references>
      </pivotArea>
    </format>
    <format dxfId="10563">
      <pivotArea dataOnly="0" labelOnly="1" offset="IV256" fieldPosition="0">
        <references count="1">
          <reference field="0" count="1" defaultSubtotal="1">
            <x v="125"/>
          </reference>
        </references>
      </pivotArea>
    </format>
    <format dxfId="10562">
      <pivotArea dataOnly="0" labelOnly="1" offset="IV256" fieldPosition="0">
        <references count="1">
          <reference field="0" count="1" defaultSubtotal="1">
            <x v="126"/>
          </reference>
        </references>
      </pivotArea>
    </format>
    <format dxfId="10561">
      <pivotArea dataOnly="0" labelOnly="1" offset="IV256" fieldPosition="0">
        <references count="1">
          <reference field="0" count="1" defaultSubtotal="1">
            <x v="127"/>
          </reference>
        </references>
      </pivotArea>
    </format>
    <format dxfId="10560">
      <pivotArea dataOnly="0" labelOnly="1" offset="IV256" fieldPosition="0">
        <references count="1">
          <reference field="0" count="1" defaultSubtotal="1">
            <x v="128"/>
          </reference>
        </references>
      </pivotArea>
    </format>
    <format dxfId="10559">
      <pivotArea dataOnly="0" labelOnly="1" offset="IV256" fieldPosition="0">
        <references count="1">
          <reference field="0" count="1" defaultSubtotal="1">
            <x v="129"/>
          </reference>
        </references>
      </pivotArea>
    </format>
    <format dxfId="10558">
      <pivotArea dataOnly="0" labelOnly="1" offset="IV256" fieldPosition="0">
        <references count="1">
          <reference field="0" count="1" defaultSubtotal="1">
            <x v="130"/>
          </reference>
        </references>
      </pivotArea>
    </format>
    <format dxfId="10557">
      <pivotArea dataOnly="0" labelOnly="1" offset="IV256" fieldPosition="0">
        <references count="1">
          <reference field="0" count="1" defaultSubtotal="1">
            <x v="131"/>
          </reference>
        </references>
      </pivotArea>
    </format>
    <format dxfId="10556">
      <pivotArea dataOnly="0" labelOnly="1" offset="IV256" fieldPosition="0">
        <references count="1">
          <reference field="0" count="1" defaultSubtotal="1">
            <x v="132"/>
          </reference>
        </references>
      </pivotArea>
    </format>
    <format dxfId="10555">
      <pivotArea dataOnly="0" labelOnly="1" offset="IV256" fieldPosition="0">
        <references count="1">
          <reference field="0" count="1" defaultSubtotal="1">
            <x v="133"/>
          </reference>
        </references>
      </pivotArea>
    </format>
    <format dxfId="10554">
      <pivotArea dataOnly="0" labelOnly="1" offset="IV256" fieldPosition="0">
        <references count="1">
          <reference field="0" count="1" defaultSubtotal="1">
            <x v="134"/>
          </reference>
        </references>
      </pivotArea>
    </format>
    <format dxfId="10553">
      <pivotArea dataOnly="0" labelOnly="1" offset="IV256" fieldPosition="0">
        <references count="1">
          <reference field="0" count="1" defaultSubtotal="1">
            <x v="135"/>
          </reference>
        </references>
      </pivotArea>
    </format>
    <format dxfId="10552">
      <pivotArea dataOnly="0" labelOnly="1" offset="IV256" fieldPosition="0">
        <references count="1">
          <reference field="0" count="1" defaultSubtotal="1">
            <x v="136"/>
          </reference>
        </references>
      </pivotArea>
    </format>
    <format dxfId="10551">
      <pivotArea dataOnly="0" labelOnly="1" offset="IV256" fieldPosition="0">
        <references count="1">
          <reference field="0" count="1" defaultSubtotal="1">
            <x v="137"/>
          </reference>
        </references>
      </pivotArea>
    </format>
    <format dxfId="10550">
      <pivotArea dataOnly="0" labelOnly="1" offset="IV256" fieldPosition="0">
        <references count="1">
          <reference field="0" count="1" defaultSubtotal="1">
            <x v="138"/>
          </reference>
        </references>
      </pivotArea>
    </format>
    <format dxfId="10549">
      <pivotArea dataOnly="0" labelOnly="1" offset="IV256" fieldPosition="0">
        <references count="1">
          <reference field="0" count="1" defaultSubtotal="1">
            <x v="139"/>
          </reference>
        </references>
      </pivotArea>
    </format>
    <format dxfId="10548">
      <pivotArea dataOnly="0" labelOnly="1" offset="IV256" fieldPosition="0">
        <references count="1">
          <reference field="0" count="1" defaultSubtotal="1">
            <x v="140"/>
          </reference>
        </references>
      </pivotArea>
    </format>
    <format dxfId="10547">
      <pivotArea dataOnly="0" labelOnly="1" offset="IV256" fieldPosition="0">
        <references count="1">
          <reference field="0" count="1" defaultSubtotal="1">
            <x v="141"/>
          </reference>
        </references>
      </pivotArea>
    </format>
    <format dxfId="10546">
      <pivotArea dataOnly="0" labelOnly="1" offset="IV256" fieldPosition="0">
        <references count="1">
          <reference field="0" count="1" defaultSubtotal="1">
            <x v="142"/>
          </reference>
        </references>
      </pivotArea>
    </format>
    <format dxfId="10545">
      <pivotArea dataOnly="0" labelOnly="1" grandRow="1" outline="0" offset="IV256" fieldPosition="0"/>
    </format>
    <format dxfId="10544">
      <pivotArea dataOnly="0" labelOnly="1" fieldPosition="0">
        <references count="2">
          <reference field="0" count="1" selected="0">
            <x v="26"/>
          </reference>
          <reference field="1" count="4">
            <x v="152"/>
            <x v="153"/>
            <x v="154"/>
            <x v="155"/>
          </reference>
        </references>
      </pivotArea>
    </format>
    <format dxfId="10543">
      <pivotArea dataOnly="0" labelOnly="1" fieldPosition="0">
        <references count="2">
          <reference field="0" count="1" selected="0">
            <x v="27"/>
          </reference>
          <reference field="1" count="2">
            <x v="156"/>
            <x v="157"/>
          </reference>
        </references>
      </pivotArea>
    </format>
    <format dxfId="10542">
      <pivotArea dataOnly="0" labelOnly="1" fieldPosition="0">
        <references count="2">
          <reference field="0" count="1" selected="0">
            <x v="28"/>
          </reference>
          <reference field="1" count="3">
            <x v="158"/>
            <x v="159"/>
            <x v="160"/>
          </reference>
        </references>
      </pivotArea>
    </format>
    <format dxfId="10541">
      <pivotArea dataOnly="0" labelOnly="1" fieldPosition="0">
        <references count="2">
          <reference field="0" count="1" selected="0">
            <x v="29"/>
          </reference>
          <reference field="1" count="8">
            <x v="161"/>
            <x v="162"/>
            <x v="163"/>
            <x v="164"/>
            <x v="165"/>
            <x v="166"/>
            <x v="167"/>
            <x v="168"/>
          </reference>
        </references>
      </pivotArea>
    </format>
    <format dxfId="10540">
      <pivotArea dataOnly="0" labelOnly="1" fieldPosition="0">
        <references count="2">
          <reference field="0" count="1" selected="0">
            <x v="30"/>
          </reference>
          <reference field="1" count="7">
            <x v="169"/>
            <x v="170"/>
            <x v="171"/>
            <x v="172"/>
            <x v="173"/>
            <x v="174"/>
            <x v="175"/>
          </reference>
        </references>
      </pivotArea>
    </format>
    <format dxfId="10539">
      <pivotArea dataOnly="0" labelOnly="1" fieldPosition="0">
        <references count="2">
          <reference field="0" count="1" selected="0">
            <x v="31"/>
          </reference>
          <reference field="1" count="4">
            <x v="176"/>
            <x v="177"/>
            <x v="178"/>
            <x v="179"/>
          </reference>
        </references>
      </pivotArea>
    </format>
    <format dxfId="10538">
      <pivotArea dataOnly="0" labelOnly="1" fieldPosition="0">
        <references count="2">
          <reference field="0" count="1" selected="0">
            <x v="32"/>
          </reference>
          <reference field="1" count="1">
            <x v="180"/>
          </reference>
        </references>
      </pivotArea>
    </format>
    <format dxfId="10537">
      <pivotArea dataOnly="0" labelOnly="1" fieldPosition="0">
        <references count="2">
          <reference field="0" count="1" selected="0">
            <x v="33"/>
          </reference>
          <reference field="1" count="3">
            <x v="433"/>
            <x v="434"/>
            <x v="435"/>
          </reference>
        </references>
      </pivotArea>
    </format>
    <format dxfId="10536">
      <pivotArea dataOnly="0" labelOnly="1" fieldPosition="0">
        <references count="2">
          <reference field="0" count="1" selected="0">
            <x v="34"/>
          </reference>
          <reference field="1" count="4">
            <x v="181"/>
            <x v="182"/>
            <x v="183"/>
            <x v="184"/>
          </reference>
        </references>
      </pivotArea>
    </format>
    <format dxfId="10535">
      <pivotArea dataOnly="0" labelOnly="1" fieldPosition="0">
        <references count="2">
          <reference field="0" count="1" selected="0">
            <x v="35"/>
          </reference>
          <reference field="1" count="4">
            <x v="185"/>
            <x v="186"/>
            <x v="187"/>
            <x v="188"/>
          </reference>
        </references>
      </pivotArea>
    </format>
    <format dxfId="10534">
      <pivotArea dataOnly="0" labelOnly="1" fieldPosition="0">
        <references count="2">
          <reference field="0" count="1" selected="0">
            <x v="36"/>
          </reference>
          <reference field="1" count="5">
            <x v="189"/>
            <x v="190"/>
            <x v="191"/>
            <x v="192"/>
            <x v="193"/>
          </reference>
        </references>
      </pivotArea>
    </format>
    <format dxfId="10533">
      <pivotArea dataOnly="0" labelOnly="1" fieldPosition="0">
        <references count="2">
          <reference field="0" count="1" selected="0">
            <x v="37"/>
          </reference>
          <reference field="1" count="7">
            <x v="194"/>
            <x v="195"/>
            <x v="196"/>
            <x v="197"/>
            <x v="198"/>
            <x v="199"/>
            <x v="200"/>
          </reference>
        </references>
      </pivotArea>
    </format>
    <format dxfId="10532">
      <pivotArea dataOnly="0" labelOnly="1" fieldPosition="0">
        <references count="2">
          <reference field="0" count="1" selected="0">
            <x v="38"/>
          </reference>
          <reference field="1" count="11">
            <x v="201"/>
            <x v="202"/>
            <x v="203"/>
            <x v="204"/>
            <x v="205"/>
            <x v="206"/>
            <x v="207"/>
            <x v="208"/>
            <x v="209"/>
            <x v="368"/>
            <x v="390"/>
          </reference>
        </references>
      </pivotArea>
    </format>
    <format dxfId="10531">
      <pivotArea dataOnly="0" labelOnly="1" fieldPosition="0">
        <references count="2">
          <reference field="0" count="1" selected="0">
            <x v="39"/>
          </reference>
          <reference field="1" count="7">
            <x v="210"/>
            <x v="211"/>
            <x v="212"/>
            <x v="213"/>
            <x v="214"/>
            <x v="215"/>
            <x v="216"/>
          </reference>
        </references>
      </pivotArea>
    </format>
    <format dxfId="10530">
      <pivotArea dataOnly="0" labelOnly="1" fieldPosition="0">
        <references count="2">
          <reference field="0" count="1" selected="0">
            <x v="40"/>
          </reference>
          <reference field="1" count="7">
            <x v="217"/>
            <x v="218"/>
            <x v="219"/>
            <x v="220"/>
            <x v="221"/>
            <x v="222"/>
            <x v="223"/>
          </reference>
        </references>
      </pivotArea>
    </format>
    <format dxfId="10529">
      <pivotArea dataOnly="0" labelOnly="1" fieldPosition="0">
        <references count="2">
          <reference field="0" count="1" selected="0">
            <x v="41"/>
          </reference>
          <reference field="1" count="8">
            <x v="224"/>
            <x v="225"/>
            <x v="226"/>
            <x v="227"/>
            <x v="228"/>
            <x v="229"/>
            <x v="230"/>
            <x v="231"/>
          </reference>
        </references>
      </pivotArea>
    </format>
    <format dxfId="10528">
      <pivotArea dataOnly="0" labelOnly="1" fieldPosition="0">
        <references count="2">
          <reference field="0" count="1" selected="0">
            <x v="42"/>
          </reference>
          <reference field="1" count="4">
            <x v="232"/>
            <x v="233"/>
            <x v="234"/>
            <x v="235"/>
          </reference>
        </references>
      </pivotArea>
    </format>
    <format dxfId="10527">
      <pivotArea dataOnly="0" labelOnly="1" fieldPosition="0">
        <references count="2">
          <reference field="0" count="1" selected="0">
            <x v="43"/>
          </reference>
          <reference field="1" count="8">
            <x v="236"/>
            <x v="237"/>
            <x v="238"/>
            <x v="239"/>
            <x v="240"/>
            <x v="241"/>
            <x v="242"/>
            <x v="243"/>
          </reference>
        </references>
      </pivotArea>
    </format>
    <format dxfId="10526">
      <pivotArea dataOnly="0" labelOnly="1" fieldPosition="0">
        <references count="2">
          <reference field="0" count="1" selected="0">
            <x v="44"/>
          </reference>
          <reference field="1" count="7">
            <x v="244"/>
            <x v="245"/>
            <x v="246"/>
            <x v="247"/>
            <x v="248"/>
            <x v="249"/>
            <x v="250"/>
          </reference>
        </references>
      </pivotArea>
    </format>
    <format dxfId="10525">
      <pivotArea dataOnly="0" labelOnly="1" fieldPosition="0">
        <references count="2">
          <reference field="0" count="1" selected="0">
            <x v="45"/>
          </reference>
          <reference field="1" count="8">
            <x v="251"/>
            <x v="252"/>
            <x v="253"/>
            <x v="254"/>
            <x v="255"/>
            <x v="256"/>
            <x v="257"/>
            <x v="258"/>
          </reference>
        </references>
      </pivotArea>
    </format>
    <format dxfId="1052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523">
      <pivotArea dataOnly="0" labelOnly="1" fieldPosition="0">
        <references count="2">
          <reference field="0" count="1" selected="0">
            <x v="47"/>
          </reference>
          <reference field="1" count="7">
            <x v="273"/>
            <x v="274"/>
            <x v="275"/>
            <x v="276"/>
            <x v="277"/>
            <x v="278"/>
            <x v="279"/>
          </reference>
        </references>
      </pivotArea>
    </format>
    <format dxfId="10522">
      <pivotArea dataOnly="0" labelOnly="1" fieldPosition="0">
        <references count="2">
          <reference field="0" count="1" selected="0">
            <x v="48"/>
          </reference>
          <reference field="1" count="5">
            <x v="280"/>
            <x v="281"/>
            <x v="282"/>
            <x v="283"/>
            <x v="284"/>
          </reference>
        </references>
      </pivotArea>
    </format>
    <format dxfId="10521">
      <pivotArea dataOnly="0" labelOnly="1" fieldPosition="0">
        <references count="2">
          <reference field="0" count="1" selected="0">
            <x v="49"/>
          </reference>
          <reference field="1" count="1">
            <x v="285"/>
          </reference>
        </references>
      </pivotArea>
    </format>
    <format dxfId="10520">
      <pivotArea dataOnly="0" labelOnly="1" fieldPosition="0">
        <references count="2">
          <reference field="0" count="1" selected="0">
            <x v="50"/>
          </reference>
          <reference field="1" count="7">
            <x v="286"/>
            <x v="287"/>
            <x v="288"/>
            <x v="289"/>
            <x v="290"/>
            <x v="291"/>
            <x v="292"/>
          </reference>
        </references>
      </pivotArea>
    </format>
    <format dxfId="10519">
      <pivotArea dataOnly="0" labelOnly="1" fieldPosition="0">
        <references count="2">
          <reference field="0" count="1" selected="0">
            <x v="51"/>
          </reference>
          <reference field="1" count="9">
            <x v="293"/>
            <x v="294"/>
            <x v="295"/>
            <x v="296"/>
            <x v="297"/>
            <x v="298"/>
            <x v="299"/>
            <x v="300"/>
            <x v="301"/>
          </reference>
        </references>
      </pivotArea>
    </format>
    <format dxfId="10518">
      <pivotArea dataOnly="0" labelOnly="1" fieldPosition="0">
        <references count="2">
          <reference field="0" count="1" selected="0">
            <x v="52"/>
          </reference>
          <reference field="1" count="3">
            <x v="302"/>
            <x v="303"/>
            <x v="304"/>
          </reference>
        </references>
      </pivotArea>
    </format>
    <format dxfId="10517">
      <pivotArea dataOnly="0" labelOnly="1" fieldPosition="0">
        <references count="2">
          <reference field="0" count="1" selected="0">
            <x v="53"/>
          </reference>
          <reference field="1" count="7">
            <x v="305"/>
            <x v="306"/>
            <x v="307"/>
            <x v="308"/>
            <x v="309"/>
            <x v="310"/>
            <x v="398"/>
          </reference>
        </references>
      </pivotArea>
    </format>
    <format dxfId="1051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515">
      <pivotArea dataOnly="0" labelOnly="1" fieldPosition="0">
        <references count="2">
          <reference field="0" count="1" selected="0">
            <x v="55"/>
          </reference>
          <reference field="1" count="1">
            <x v="326"/>
          </reference>
        </references>
      </pivotArea>
    </format>
    <format dxfId="10514">
      <pivotArea dataOnly="0" labelOnly="1" fieldPosition="0">
        <references count="2">
          <reference field="0" count="1" selected="0">
            <x v="56"/>
          </reference>
          <reference field="1" count="4">
            <x v="327"/>
            <x v="328"/>
            <x v="329"/>
            <x v="330"/>
          </reference>
        </references>
      </pivotArea>
    </format>
    <format dxfId="10513">
      <pivotArea dataOnly="0" labelOnly="1" fieldPosition="0">
        <references count="2">
          <reference field="0" count="1" selected="0">
            <x v="57"/>
          </reference>
          <reference field="1" count="1">
            <x v="331"/>
          </reference>
        </references>
      </pivotArea>
    </format>
    <format dxfId="10512">
      <pivotArea dataOnly="0" labelOnly="1" fieldPosition="0">
        <references count="2">
          <reference field="0" count="1" selected="0">
            <x v="58"/>
          </reference>
          <reference field="1" count="4">
            <x v="332"/>
            <x v="333"/>
            <x v="334"/>
            <x v="335"/>
          </reference>
        </references>
      </pivotArea>
    </format>
    <format dxfId="10511">
      <pivotArea dataOnly="0" labelOnly="1" fieldPosition="0">
        <references count="2">
          <reference field="0" count="1" selected="0">
            <x v="59"/>
          </reference>
          <reference field="1" count="4">
            <x v="336"/>
            <x v="337"/>
            <x v="338"/>
            <x v="339"/>
          </reference>
        </references>
      </pivotArea>
    </format>
    <format dxfId="10510">
      <pivotArea dataOnly="0" labelOnly="1" fieldPosition="0">
        <references count="2">
          <reference field="0" count="1" selected="0">
            <x v="60"/>
          </reference>
          <reference field="1" count="1">
            <x v="340"/>
          </reference>
        </references>
      </pivotArea>
    </format>
    <format dxfId="10509">
      <pivotArea dataOnly="0" labelOnly="1" fieldPosition="0">
        <references count="2">
          <reference field="0" count="1" selected="0">
            <x v="61"/>
          </reference>
          <reference field="1" count="1">
            <x v="342"/>
          </reference>
        </references>
      </pivotArea>
    </format>
    <format dxfId="10508">
      <pivotArea dataOnly="0" labelOnly="1" fieldPosition="0">
        <references count="2">
          <reference field="0" count="1" selected="0">
            <x v="62"/>
          </reference>
          <reference field="1" count="1">
            <x v="341"/>
          </reference>
        </references>
      </pivotArea>
    </format>
    <format dxfId="10507">
      <pivotArea dataOnly="0" labelOnly="1" fieldPosition="0">
        <references count="2">
          <reference field="0" count="1" selected="0">
            <x v="63"/>
          </reference>
          <reference field="1" count="1">
            <x v="343"/>
          </reference>
        </references>
      </pivotArea>
    </format>
    <format dxfId="10506">
      <pivotArea dataOnly="0" labelOnly="1" fieldPosition="0">
        <references count="2">
          <reference field="0" count="1" selected="0">
            <x v="64"/>
          </reference>
          <reference field="1" count="1">
            <x v="344"/>
          </reference>
        </references>
      </pivotArea>
    </format>
    <format dxfId="10505">
      <pivotArea dataOnly="0" labelOnly="1" fieldPosition="0">
        <references count="2">
          <reference field="0" count="1" selected="0">
            <x v="65"/>
          </reference>
          <reference field="1" count="1">
            <x v="345"/>
          </reference>
        </references>
      </pivotArea>
    </format>
    <format dxfId="10504">
      <pivotArea dataOnly="0" labelOnly="1" fieldPosition="0">
        <references count="2">
          <reference field="0" count="1" selected="0">
            <x v="66"/>
          </reference>
          <reference field="1" count="1">
            <x v="346"/>
          </reference>
        </references>
      </pivotArea>
    </format>
    <format dxfId="10503">
      <pivotArea dataOnly="0" labelOnly="1" fieldPosition="0">
        <references count="2">
          <reference field="0" count="1" selected="0">
            <x v="67"/>
          </reference>
          <reference field="1" count="1">
            <x v="427"/>
          </reference>
        </references>
      </pivotArea>
    </format>
    <format dxfId="10502">
      <pivotArea dataOnly="0" labelOnly="1" fieldPosition="0">
        <references count="2">
          <reference field="0" count="1" selected="0">
            <x v="68"/>
          </reference>
          <reference field="1" count="1">
            <x v="428"/>
          </reference>
        </references>
      </pivotArea>
    </format>
    <format dxfId="10501">
      <pivotArea dataOnly="0" labelOnly="1" fieldPosition="0">
        <references count="2">
          <reference field="0" count="1" selected="0">
            <x v="69"/>
          </reference>
          <reference field="1" count="1">
            <x v="347"/>
          </reference>
        </references>
      </pivotArea>
    </format>
    <format dxfId="10500">
      <pivotArea dataOnly="0" labelOnly="1" fieldPosition="0">
        <references count="2">
          <reference field="0" count="1" selected="0">
            <x v="70"/>
          </reference>
          <reference field="1" count="1">
            <x v="348"/>
          </reference>
        </references>
      </pivotArea>
    </format>
    <format dxfId="10499">
      <pivotArea dataOnly="0" labelOnly="1" fieldPosition="0">
        <references count="2">
          <reference field="0" count="1" selected="0">
            <x v="71"/>
          </reference>
          <reference field="1" count="1">
            <x v="349"/>
          </reference>
        </references>
      </pivotArea>
    </format>
    <format dxfId="10498">
      <pivotArea dataOnly="0" labelOnly="1" fieldPosition="0">
        <references count="2">
          <reference field="0" count="1" selected="0">
            <x v="72"/>
          </reference>
          <reference field="1" count="1">
            <x v="350"/>
          </reference>
        </references>
      </pivotArea>
    </format>
    <format dxfId="10497">
      <pivotArea dataOnly="0" labelOnly="1" fieldPosition="0">
        <references count="2">
          <reference field="0" count="1" selected="0">
            <x v="73"/>
          </reference>
          <reference field="1" count="1">
            <x v="351"/>
          </reference>
        </references>
      </pivotArea>
    </format>
    <format dxfId="10496">
      <pivotArea dataOnly="0" labelOnly="1" fieldPosition="0">
        <references count="2">
          <reference field="0" count="1" selected="0">
            <x v="74"/>
          </reference>
          <reference field="1" count="1">
            <x v="352"/>
          </reference>
        </references>
      </pivotArea>
    </format>
    <format dxfId="10495">
      <pivotArea dataOnly="0" labelOnly="1" fieldPosition="0">
        <references count="2">
          <reference field="0" count="1" selected="0">
            <x v="75"/>
          </reference>
          <reference field="1" count="1">
            <x v="353"/>
          </reference>
        </references>
      </pivotArea>
    </format>
    <format dxfId="10494">
      <pivotArea dataOnly="0" labelOnly="1" fieldPosition="0">
        <references count="2">
          <reference field="0" count="1" selected="0">
            <x v="76"/>
          </reference>
          <reference field="1" count="1">
            <x v="354"/>
          </reference>
        </references>
      </pivotArea>
    </format>
    <format dxfId="10493">
      <pivotArea dataOnly="0" labelOnly="1" fieldPosition="0">
        <references count="2">
          <reference field="0" count="1" selected="0">
            <x v="77"/>
          </reference>
          <reference field="1" count="1">
            <x v="355"/>
          </reference>
        </references>
      </pivotArea>
    </format>
    <format dxfId="10492">
      <pivotArea dataOnly="0" labelOnly="1" fieldPosition="0">
        <references count="2">
          <reference field="0" count="1" selected="0">
            <x v="78"/>
          </reference>
          <reference field="1" count="1">
            <x v="356"/>
          </reference>
        </references>
      </pivotArea>
    </format>
    <format dxfId="10491">
      <pivotArea dataOnly="0" labelOnly="1" fieldPosition="0">
        <references count="2">
          <reference field="0" count="1" selected="0">
            <x v="79"/>
          </reference>
          <reference field="1" count="1">
            <x v="357"/>
          </reference>
        </references>
      </pivotArea>
    </format>
    <format dxfId="10490">
      <pivotArea dataOnly="0" labelOnly="1" fieldPosition="0">
        <references count="2">
          <reference field="0" count="1" selected="0">
            <x v="80"/>
          </reference>
          <reference field="1" count="1">
            <x v="358"/>
          </reference>
        </references>
      </pivotArea>
    </format>
    <format dxfId="10489">
      <pivotArea dataOnly="0" labelOnly="1" fieldPosition="0">
        <references count="2">
          <reference field="0" count="1" selected="0">
            <x v="81"/>
          </reference>
          <reference field="1" count="1">
            <x v="359"/>
          </reference>
        </references>
      </pivotArea>
    </format>
    <format dxfId="10488">
      <pivotArea dataOnly="0" labelOnly="1" fieldPosition="0">
        <references count="2">
          <reference field="0" count="1" selected="0">
            <x v="82"/>
          </reference>
          <reference field="1" count="1">
            <x v="360"/>
          </reference>
        </references>
      </pivotArea>
    </format>
    <format dxfId="10487">
      <pivotArea dataOnly="0" labelOnly="1" fieldPosition="0">
        <references count="2">
          <reference field="0" count="1" selected="0">
            <x v="83"/>
          </reference>
          <reference field="1" count="1">
            <x v="361"/>
          </reference>
        </references>
      </pivotArea>
    </format>
    <format dxfId="10486">
      <pivotArea dataOnly="0" labelOnly="1" fieldPosition="0">
        <references count="2">
          <reference field="0" count="1" selected="0">
            <x v="84"/>
          </reference>
          <reference field="1" count="1">
            <x v="362"/>
          </reference>
        </references>
      </pivotArea>
    </format>
    <format dxfId="10485">
      <pivotArea dataOnly="0" labelOnly="1" fieldPosition="0">
        <references count="2">
          <reference field="0" count="1" selected="0">
            <x v="85"/>
          </reference>
          <reference field="1" count="1">
            <x v="363"/>
          </reference>
        </references>
      </pivotArea>
    </format>
    <format dxfId="10484">
      <pivotArea dataOnly="0" labelOnly="1" fieldPosition="0">
        <references count="2">
          <reference field="0" count="1" selected="0">
            <x v="86"/>
          </reference>
          <reference field="1" count="1">
            <x v="364"/>
          </reference>
        </references>
      </pivotArea>
    </format>
    <format dxfId="10483">
      <pivotArea dataOnly="0" labelOnly="1" fieldPosition="0">
        <references count="2">
          <reference field="0" count="1" selected="0">
            <x v="87"/>
          </reference>
          <reference field="1" count="1">
            <x v="365"/>
          </reference>
        </references>
      </pivotArea>
    </format>
    <format dxfId="10482">
      <pivotArea dataOnly="0" labelOnly="1" fieldPosition="0">
        <references count="2">
          <reference field="0" count="1" selected="0">
            <x v="88"/>
          </reference>
          <reference field="1" count="1">
            <x v="366"/>
          </reference>
        </references>
      </pivotArea>
    </format>
    <format dxfId="10481">
      <pivotArea dataOnly="0" labelOnly="1" fieldPosition="0">
        <references count="2">
          <reference field="0" count="1" selected="0">
            <x v="89"/>
          </reference>
          <reference field="1" count="1">
            <x v="367"/>
          </reference>
        </references>
      </pivotArea>
    </format>
    <format dxfId="10480">
      <pivotArea dataOnly="0" labelOnly="1" fieldPosition="0">
        <references count="2">
          <reference field="0" count="1" selected="0">
            <x v="90"/>
          </reference>
          <reference field="1" count="1">
            <x v="369"/>
          </reference>
        </references>
      </pivotArea>
    </format>
    <format dxfId="10479">
      <pivotArea dataOnly="0" labelOnly="1" fieldPosition="0">
        <references count="2">
          <reference field="0" count="1" selected="0">
            <x v="91"/>
          </reference>
          <reference field="1" count="1">
            <x v="370"/>
          </reference>
        </references>
      </pivotArea>
    </format>
    <format dxfId="10478">
      <pivotArea dataOnly="0" labelOnly="1" fieldPosition="0">
        <references count="2">
          <reference field="0" count="1" selected="0">
            <x v="92"/>
          </reference>
          <reference field="1" count="1">
            <x v="371"/>
          </reference>
        </references>
      </pivotArea>
    </format>
    <format dxfId="10477">
      <pivotArea dataOnly="0" labelOnly="1" fieldPosition="0">
        <references count="2">
          <reference field="0" count="1" selected="0">
            <x v="93"/>
          </reference>
          <reference field="1" count="1">
            <x v="372"/>
          </reference>
        </references>
      </pivotArea>
    </format>
    <format dxfId="10476">
      <pivotArea dataOnly="0" labelOnly="1" fieldPosition="0">
        <references count="2">
          <reference field="0" count="1" selected="0">
            <x v="94"/>
          </reference>
          <reference field="1" count="1">
            <x v="373"/>
          </reference>
        </references>
      </pivotArea>
    </format>
    <format dxfId="10475">
      <pivotArea dataOnly="0" labelOnly="1" fieldPosition="0">
        <references count="2">
          <reference field="0" count="1" selected="0">
            <x v="95"/>
          </reference>
          <reference field="1" count="1">
            <x v="374"/>
          </reference>
        </references>
      </pivotArea>
    </format>
    <format dxfId="10474">
      <pivotArea dataOnly="0" labelOnly="1" fieldPosition="0">
        <references count="2">
          <reference field="0" count="1" selected="0">
            <x v="96"/>
          </reference>
          <reference field="1" count="1">
            <x v="375"/>
          </reference>
        </references>
      </pivotArea>
    </format>
    <format dxfId="10473">
      <pivotArea dataOnly="0" labelOnly="1" fieldPosition="0">
        <references count="2">
          <reference field="0" count="1" selected="0">
            <x v="97"/>
          </reference>
          <reference field="1" count="1">
            <x v="376"/>
          </reference>
        </references>
      </pivotArea>
    </format>
    <format dxfId="10472">
      <pivotArea dataOnly="0" labelOnly="1" fieldPosition="0">
        <references count="2">
          <reference field="0" count="1" selected="0">
            <x v="98"/>
          </reference>
          <reference field="1" count="1">
            <x v="377"/>
          </reference>
        </references>
      </pivotArea>
    </format>
    <format dxfId="10471">
      <pivotArea dataOnly="0" labelOnly="1" fieldPosition="0">
        <references count="2">
          <reference field="0" count="1" selected="0">
            <x v="99"/>
          </reference>
          <reference field="1" count="1">
            <x v="378"/>
          </reference>
        </references>
      </pivotArea>
    </format>
    <format dxfId="10470">
      <pivotArea dataOnly="0" labelOnly="1" fieldPosition="0">
        <references count="2">
          <reference field="0" count="1" selected="0">
            <x v="100"/>
          </reference>
          <reference field="1" count="1">
            <x v="379"/>
          </reference>
        </references>
      </pivotArea>
    </format>
    <format dxfId="10469">
      <pivotArea dataOnly="0" labelOnly="1" fieldPosition="0">
        <references count="2">
          <reference field="0" count="1" selected="0">
            <x v="101"/>
          </reference>
          <reference field="1" count="9">
            <x v="380"/>
            <x v="381"/>
            <x v="382"/>
            <x v="383"/>
            <x v="384"/>
            <x v="385"/>
            <x v="386"/>
            <x v="387"/>
            <x v="429"/>
          </reference>
        </references>
      </pivotArea>
    </format>
    <format dxfId="10468">
      <pivotArea dataOnly="0" labelOnly="1" fieldPosition="0">
        <references count="2">
          <reference field="0" count="1" selected="0">
            <x v="102"/>
          </reference>
          <reference field="1" count="1">
            <x v="388"/>
          </reference>
        </references>
      </pivotArea>
    </format>
    <format dxfId="10467">
      <pivotArea dataOnly="0" labelOnly="1" fieldPosition="0">
        <references count="2">
          <reference field="0" count="1" selected="0">
            <x v="103"/>
          </reference>
          <reference field="1" count="1">
            <x v="389"/>
          </reference>
        </references>
      </pivotArea>
    </format>
    <format dxfId="10466">
      <pivotArea dataOnly="0" labelOnly="1" fieldPosition="0">
        <references count="2">
          <reference field="0" count="1" selected="0">
            <x v="104"/>
          </reference>
          <reference field="1" count="1">
            <x v="391"/>
          </reference>
        </references>
      </pivotArea>
    </format>
    <format dxfId="10465">
      <pivotArea dataOnly="0" labelOnly="1" fieldPosition="0">
        <references count="2">
          <reference field="0" count="1" selected="0">
            <x v="105"/>
          </reference>
          <reference field="1" count="1">
            <x v="392"/>
          </reference>
        </references>
      </pivotArea>
    </format>
    <format dxfId="10464">
      <pivotArea dataOnly="0" labelOnly="1" fieldPosition="0">
        <references count="2">
          <reference field="0" count="1" selected="0">
            <x v="106"/>
          </reference>
          <reference field="1" count="1">
            <x v="393"/>
          </reference>
        </references>
      </pivotArea>
    </format>
    <format dxfId="10463">
      <pivotArea dataOnly="0" labelOnly="1" fieldPosition="0">
        <references count="2">
          <reference field="0" count="1" selected="0">
            <x v="107"/>
          </reference>
          <reference field="1" count="1">
            <x v="394"/>
          </reference>
        </references>
      </pivotArea>
    </format>
    <format dxfId="10462">
      <pivotArea dataOnly="0" labelOnly="1" fieldPosition="0">
        <references count="2">
          <reference field="0" count="1" selected="0">
            <x v="108"/>
          </reference>
          <reference field="1" count="2">
            <x v="395"/>
            <x v="436"/>
          </reference>
        </references>
      </pivotArea>
    </format>
    <format dxfId="10461">
      <pivotArea dataOnly="0" labelOnly="1" fieldPosition="0">
        <references count="2">
          <reference field="0" count="1" selected="0">
            <x v="109"/>
          </reference>
          <reference field="1" count="2">
            <x v="396"/>
            <x v="397"/>
          </reference>
        </references>
      </pivotArea>
    </format>
    <format dxfId="10460">
      <pivotArea dataOnly="0" labelOnly="1" fieldPosition="0">
        <references count="2">
          <reference field="0" count="1" selected="0">
            <x v="110"/>
          </reference>
          <reference field="1" count="1">
            <x v="399"/>
          </reference>
        </references>
      </pivotArea>
    </format>
    <format dxfId="10459">
      <pivotArea dataOnly="0" labelOnly="1" fieldPosition="0">
        <references count="2">
          <reference field="0" count="1" selected="0">
            <x v="111"/>
          </reference>
          <reference field="1" count="1">
            <x v="400"/>
          </reference>
        </references>
      </pivotArea>
    </format>
    <format dxfId="10458">
      <pivotArea dataOnly="0" labelOnly="1" fieldPosition="0">
        <references count="2">
          <reference field="0" count="1" selected="0">
            <x v="112"/>
          </reference>
          <reference field="1" count="1">
            <x v="401"/>
          </reference>
        </references>
      </pivotArea>
    </format>
    <format dxfId="10457">
      <pivotArea dataOnly="0" labelOnly="1" fieldPosition="0">
        <references count="2">
          <reference field="0" count="1" selected="0">
            <x v="113"/>
          </reference>
          <reference field="1" count="1">
            <x v="402"/>
          </reference>
        </references>
      </pivotArea>
    </format>
    <format dxfId="10456">
      <pivotArea dataOnly="0" labelOnly="1" fieldPosition="0">
        <references count="2">
          <reference field="0" count="1" selected="0">
            <x v="114"/>
          </reference>
          <reference field="1" count="1">
            <x v="403"/>
          </reference>
        </references>
      </pivotArea>
    </format>
    <format dxfId="10455">
      <pivotArea dataOnly="0" labelOnly="1" fieldPosition="0">
        <references count="2">
          <reference field="0" count="1" selected="0">
            <x v="115"/>
          </reference>
          <reference field="1" count="2">
            <x v="404"/>
            <x v="437"/>
          </reference>
        </references>
      </pivotArea>
    </format>
    <format dxfId="10454">
      <pivotArea dataOnly="0" labelOnly="1" fieldPosition="0">
        <references count="2">
          <reference field="0" count="1" selected="0">
            <x v="116"/>
          </reference>
          <reference field="1" count="1">
            <x v="405"/>
          </reference>
        </references>
      </pivotArea>
    </format>
    <format dxfId="10453">
      <pivotArea dataOnly="0" labelOnly="1" fieldPosition="0">
        <references count="2">
          <reference field="0" count="1" selected="0">
            <x v="117"/>
          </reference>
          <reference field="1" count="1">
            <x v="406"/>
          </reference>
        </references>
      </pivotArea>
    </format>
    <format dxfId="10452">
      <pivotArea dataOnly="0" labelOnly="1" fieldPosition="0">
        <references count="2">
          <reference field="0" count="1" selected="0">
            <x v="118"/>
          </reference>
          <reference field="1" count="1">
            <x v="407"/>
          </reference>
        </references>
      </pivotArea>
    </format>
    <format dxfId="10451">
      <pivotArea dataOnly="0" labelOnly="1" fieldPosition="0">
        <references count="2">
          <reference field="0" count="1" selected="0">
            <x v="119"/>
          </reference>
          <reference field="1" count="1">
            <x v="408"/>
          </reference>
        </references>
      </pivotArea>
    </format>
    <format dxfId="10450">
      <pivotArea dataOnly="0" labelOnly="1" fieldPosition="0">
        <references count="2">
          <reference field="0" count="1" selected="0">
            <x v="120"/>
          </reference>
          <reference field="1" count="1">
            <x v="409"/>
          </reference>
        </references>
      </pivotArea>
    </format>
    <format dxfId="10449">
      <pivotArea dataOnly="0" labelOnly="1" fieldPosition="0">
        <references count="2">
          <reference field="0" count="1" selected="0">
            <x v="121"/>
          </reference>
          <reference field="1" count="1">
            <x v="410"/>
          </reference>
        </references>
      </pivotArea>
    </format>
    <format dxfId="10448">
      <pivotArea dataOnly="0" labelOnly="1" fieldPosition="0">
        <references count="2">
          <reference field="0" count="1" selected="0">
            <x v="122"/>
          </reference>
          <reference field="1" count="1">
            <x v="411"/>
          </reference>
        </references>
      </pivotArea>
    </format>
    <format dxfId="10447">
      <pivotArea dataOnly="0" labelOnly="1" fieldPosition="0">
        <references count="2">
          <reference field="0" count="1" selected="0">
            <x v="123"/>
          </reference>
          <reference field="1" count="1">
            <x v="412"/>
          </reference>
        </references>
      </pivotArea>
    </format>
    <format dxfId="10446">
      <pivotArea dataOnly="0" labelOnly="1" fieldPosition="0">
        <references count="2">
          <reference field="0" count="1" selected="0">
            <x v="124"/>
          </reference>
          <reference field="1" count="1">
            <x v="413"/>
          </reference>
        </references>
      </pivotArea>
    </format>
    <format dxfId="10445">
      <pivotArea dataOnly="0" labelOnly="1" fieldPosition="0">
        <references count="2">
          <reference field="0" count="1" selected="0">
            <x v="125"/>
          </reference>
          <reference field="1" count="3">
            <x v="414"/>
            <x v="438"/>
            <x v="439"/>
          </reference>
        </references>
      </pivotArea>
    </format>
    <format dxfId="10444">
      <pivotArea dataOnly="0" labelOnly="1" fieldPosition="0">
        <references count="2">
          <reference field="0" count="1" selected="0">
            <x v="126"/>
          </reference>
          <reference field="1" count="1">
            <x v="440"/>
          </reference>
        </references>
      </pivotArea>
    </format>
    <format dxfId="10443">
      <pivotArea dataOnly="0" labelOnly="1" fieldPosition="0">
        <references count="2">
          <reference field="0" count="1" selected="0">
            <x v="127"/>
          </reference>
          <reference field="1" count="1">
            <x v="442"/>
          </reference>
        </references>
      </pivotArea>
    </format>
    <format dxfId="10442">
      <pivotArea dataOnly="0" labelOnly="1" fieldPosition="0">
        <references count="2">
          <reference field="0" count="1" selected="0">
            <x v="128"/>
          </reference>
          <reference field="1" count="1">
            <x v="422"/>
          </reference>
        </references>
      </pivotArea>
    </format>
    <format dxfId="10441">
      <pivotArea dataOnly="0" labelOnly="1" fieldPosition="0">
        <references count="2">
          <reference field="0" count="1" selected="0">
            <x v="129"/>
          </reference>
          <reference field="1" count="1">
            <x v="444"/>
          </reference>
        </references>
      </pivotArea>
    </format>
    <format dxfId="10440">
      <pivotArea dataOnly="0" labelOnly="1" fieldPosition="0">
        <references count="2">
          <reference field="0" count="1" selected="0">
            <x v="130"/>
          </reference>
          <reference field="1" count="1">
            <x v="441"/>
          </reference>
        </references>
      </pivotArea>
    </format>
    <format dxfId="10439">
      <pivotArea dataOnly="0" labelOnly="1" fieldPosition="0">
        <references count="2">
          <reference field="0" count="1" selected="0">
            <x v="131"/>
          </reference>
          <reference field="1" count="1">
            <x v="415"/>
          </reference>
        </references>
      </pivotArea>
    </format>
    <format dxfId="10438">
      <pivotArea dataOnly="0" labelOnly="1" fieldPosition="0">
        <references count="2">
          <reference field="0" count="1" selected="0">
            <x v="132"/>
          </reference>
          <reference field="1" count="1">
            <x v="423"/>
          </reference>
        </references>
      </pivotArea>
    </format>
    <format dxfId="10437">
      <pivotArea dataOnly="0" labelOnly="1" fieldPosition="0">
        <references count="2">
          <reference field="0" count="1" selected="0">
            <x v="133"/>
          </reference>
          <reference field="1" count="2">
            <x v="416"/>
            <x v="417"/>
          </reference>
        </references>
      </pivotArea>
    </format>
    <format dxfId="10436">
      <pivotArea dataOnly="0" labelOnly="1" fieldPosition="0">
        <references count="2">
          <reference field="0" count="1" selected="0">
            <x v="134"/>
          </reference>
          <reference field="1" count="1">
            <x v="418"/>
          </reference>
        </references>
      </pivotArea>
    </format>
    <format dxfId="10435">
      <pivotArea dataOnly="0" labelOnly="1" fieldPosition="0">
        <references count="2">
          <reference field="0" count="1" selected="0">
            <x v="135"/>
          </reference>
          <reference field="1" count="1">
            <x v="419"/>
          </reference>
        </references>
      </pivotArea>
    </format>
    <format dxfId="10434">
      <pivotArea dataOnly="0" labelOnly="1" fieldPosition="0">
        <references count="2">
          <reference field="0" count="1" selected="0">
            <x v="136"/>
          </reference>
          <reference field="1" count="1">
            <x v="424"/>
          </reference>
        </references>
      </pivotArea>
    </format>
    <format dxfId="10433">
      <pivotArea dataOnly="0" labelOnly="1" fieldPosition="0">
        <references count="2">
          <reference field="0" count="1" selected="0">
            <x v="137"/>
          </reference>
          <reference field="1" count="1">
            <x v="425"/>
          </reference>
        </references>
      </pivotArea>
    </format>
    <format dxfId="10432">
      <pivotArea dataOnly="0" labelOnly="1" fieldPosition="0">
        <references count="2">
          <reference field="0" count="1" selected="0">
            <x v="138"/>
          </reference>
          <reference field="1" count="1">
            <x v="426"/>
          </reference>
        </references>
      </pivotArea>
    </format>
    <format dxfId="10431">
      <pivotArea dataOnly="0" labelOnly="1" fieldPosition="0">
        <references count="2">
          <reference field="0" count="1" selected="0">
            <x v="139"/>
          </reference>
          <reference field="1" count="1">
            <x v="420"/>
          </reference>
        </references>
      </pivotArea>
    </format>
    <format dxfId="10430">
      <pivotArea dataOnly="0" labelOnly="1" fieldPosition="0">
        <references count="2">
          <reference field="0" count="1" selected="0">
            <x v="140"/>
          </reference>
          <reference field="1" count="1">
            <x v="421"/>
          </reference>
        </references>
      </pivotArea>
    </format>
    <format dxfId="10429">
      <pivotArea dataOnly="0" labelOnly="1" fieldPosition="0">
        <references count="2">
          <reference field="0" count="1" selected="0">
            <x v="141"/>
          </reference>
          <reference field="1" count="1">
            <x v="443"/>
          </reference>
        </references>
      </pivotArea>
    </format>
    <format dxfId="10428">
      <pivotArea dataOnly="0" labelOnly="1" fieldPosition="0">
        <references count="2">
          <reference field="0" count="1" selected="0">
            <x v="142"/>
          </reference>
          <reference field="1" count="1">
            <x v="445"/>
          </reference>
        </references>
      </pivotArea>
    </format>
    <format dxfId="10427">
      <pivotArea type="all" dataOnly="0" outline="0" fieldPosition="0"/>
    </format>
    <format dxfId="10426">
      <pivotArea outline="0" collapsedLevelsAreSubtotals="1" fieldPosition="0"/>
    </format>
    <format dxfId="10425">
      <pivotArea field="0" type="button" dataOnly="0" labelOnly="1" outline="0" axis="axisRow" fieldPosition="0"/>
    </format>
    <format dxfId="10424">
      <pivotArea field="1" type="button" dataOnly="0" labelOnly="1" outline="0" axis="axisRow" fieldPosition="1"/>
    </format>
    <format dxfId="1042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42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42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42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41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41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41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41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41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41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413">
      <pivotArea dataOnly="0" labelOnly="1" fieldPosition="0">
        <references count="1">
          <reference field="0" count="18">
            <x v="125"/>
            <x v="126"/>
            <x v="127"/>
            <x v="128"/>
            <x v="129"/>
            <x v="130"/>
            <x v="131"/>
            <x v="132"/>
            <x v="133"/>
            <x v="134"/>
            <x v="135"/>
            <x v="136"/>
            <x v="137"/>
            <x v="138"/>
            <x v="139"/>
            <x v="140"/>
            <x v="141"/>
            <x v="142"/>
          </reference>
        </references>
      </pivotArea>
    </format>
    <format dxfId="1041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411">
      <pivotArea dataOnly="0" labelOnly="1" grandRow="1" outline="0" fieldPosition="0"/>
    </format>
    <format dxfId="10410">
      <pivotArea dataOnly="0" labelOnly="1" fieldPosition="0">
        <references count="2">
          <reference field="0" count="1" selected="0">
            <x v="0"/>
          </reference>
          <reference field="1" count="2">
            <x v="0"/>
            <x v="1"/>
          </reference>
        </references>
      </pivotArea>
    </format>
    <format dxfId="10409">
      <pivotArea dataOnly="0" labelOnly="1" fieldPosition="0">
        <references count="2">
          <reference field="0" count="1" selected="0">
            <x v="1"/>
          </reference>
          <reference field="1" count="10">
            <x v="2"/>
            <x v="3"/>
            <x v="4"/>
            <x v="5"/>
            <x v="6"/>
            <x v="7"/>
            <x v="10"/>
            <x v="11"/>
            <x v="430"/>
            <x v="431"/>
          </reference>
        </references>
      </pivotArea>
    </format>
    <format dxfId="10408">
      <pivotArea dataOnly="0" labelOnly="1" fieldPosition="0">
        <references count="2">
          <reference field="0" count="1" selected="0">
            <x v="2"/>
          </reference>
          <reference field="1" count="6">
            <x v="12"/>
            <x v="13"/>
            <x v="14"/>
            <x v="15"/>
            <x v="16"/>
            <x v="17"/>
          </reference>
        </references>
      </pivotArea>
    </format>
    <format dxfId="1040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406">
      <pivotArea dataOnly="0" labelOnly="1" fieldPosition="0">
        <references count="2">
          <reference field="0" count="1" selected="0">
            <x v="4"/>
          </reference>
          <reference field="1" count="6">
            <x v="33"/>
            <x v="34"/>
            <x v="35"/>
            <x v="36"/>
            <x v="37"/>
            <x v="38"/>
          </reference>
        </references>
      </pivotArea>
    </format>
    <format dxfId="10405">
      <pivotArea dataOnly="0" labelOnly="1" fieldPosition="0">
        <references count="2">
          <reference field="0" count="1" selected="0">
            <x v="5"/>
          </reference>
          <reference field="1" count="8">
            <x v="39"/>
            <x v="40"/>
            <x v="41"/>
            <x v="42"/>
            <x v="43"/>
            <x v="44"/>
            <x v="45"/>
            <x v="46"/>
          </reference>
        </references>
      </pivotArea>
    </format>
    <format dxfId="10404">
      <pivotArea dataOnly="0" labelOnly="1" fieldPosition="0">
        <references count="2">
          <reference field="0" count="1" selected="0">
            <x v="6"/>
          </reference>
          <reference field="1" count="5">
            <x v="47"/>
            <x v="48"/>
            <x v="49"/>
            <x v="50"/>
            <x v="51"/>
          </reference>
        </references>
      </pivotArea>
    </format>
    <format dxfId="10403">
      <pivotArea dataOnly="0" labelOnly="1" fieldPosition="0">
        <references count="2">
          <reference field="0" count="1" selected="0">
            <x v="7"/>
          </reference>
          <reference field="1" count="6">
            <x v="52"/>
            <x v="53"/>
            <x v="54"/>
            <x v="55"/>
            <x v="56"/>
            <x v="57"/>
          </reference>
        </references>
      </pivotArea>
    </format>
    <format dxfId="10402">
      <pivotArea dataOnly="0" labelOnly="1" fieldPosition="0">
        <references count="2">
          <reference field="0" count="1" selected="0">
            <x v="8"/>
          </reference>
          <reference field="1" count="6">
            <x v="58"/>
            <x v="59"/>
            <x v="60"/>
            <x v="61"/>
            <x v="62"/>
            <x v="63"/>
          </reference>
        </references>
      </pivotArea>
    </format>
    <format dxfId="10401">
      <pivotArea dataOnly="0" labelOnly="1" fieldPosition="0">
        <references count="2">
          <reference field="0" count="1" selected="0">
            <x v="9"/>
          </reference>
          <reference field="1" count="5">
            <x v="64"/>
            <x v="65"/>
            <x v="66"/>
            <x v="67"/>
            <x v="68"/>
          </reference>
        </references>
      </pivotArea>
    </format>
    <format dxfId="10400">
      <pivotArea dataOnly="0" labelOnly="1" fieldPosition="0">
        <references count="2">
          <reference field="0" count="1" selected="0">
            <x v="10"/>
          </reference>
          <reference field="1" count="3">
            <x v="69"/>
            <x v="70"/>
            <x v="71"/>
          </reference>
        </references>
      </pivotArea>
    </format>
    <format dxfId="10399">
      <pivotArea dataOnly="0" labelOnly="1" fieldPosition="0">
        <references count="2">
          <reference field="0" count="1" selected="0">
            <x v="11"/>
          </reference>
          <reference field="1" count="6">
            <x v="72"/>
            <x v="73"/>
            <x v="74"/>
            <x v="75"/>
            <x v="76"/>
            <x v="77"/>
          </reference>
        </references>
      </pivotArea>
    </format>
    <format dxfId="10398">
      <pivotArea dataOnly="0" labelOnly="1" fieldPosition="0">
        <references count="2">
          <reference field="0" count="1" selected="0">
            <x v="12"/>
          </reference>
          <reference field="1" count="5">
            <x v="78"/>
            <x v="79"/>
            <x v="80"/>
            <x v="81"/>
            <x v="82"/>
          </reference>
        </references>
      </pivotArea>
    </format>
    <format dxfId="10397">
      <pivotArea dataOnly="0" labelOnly="1" fieldPosition="0">
        <references count="2">
          <reference field="0" count="1" selected="0">
            <x v="13"/>
          </reference>
          <reference field="1" count="4">
            <x v="83"/>
            <x v="84"/>
            <x v="85"/>
            <x v="86"/>
          </reference>
        </references>
      </pivotArea>
    </format>
    <format dxfId="1039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395">
      <pivotArea dataOnly="0" labelOnly="1" fieldPosition="0">
        <references count="2">
          <reference field="0" count="1" selected="0">
            <x v="15"/>
          </reference>
          <reference field="1" count="3">
            <x v="104"/>
            <x v="105"/>
            <x v="106"/>
          </reference>
        </references>
      </pivotArea>
    </format>
    <format dxfId="10394">
      <pivotArea dataOnly="0" labelOnly="1" fieldPosition="0">
        <references count="2">
          <reference field="0" count="1" selected="0">
            <x v="16"/>
          </reference>
          <reference field="1" count="11">
            <x v="8"/>
            <x v="9"/>
            <x v="107"/>
            <x v="108"/>
            <x v="109"/>
            <x v="110"/>
            <x v="111"/>
            <x v="112"/>
            <x v="113"/>
            <x v="114"/>
            <x v="115"/>
          </reference>
        </references>
      </pivotArea>
    </format>
    <format dxfId="10393">
      <pivotArea dataOnly="0" labelOnly="1" fieldPosition="0">
        <references count="2">
          <reference field="0" count="1" selected="0">
            <x v="17"/>
          </reference>
          <reference field="1" count="1">
            <x v="116"/>
          </reference>
        </references>
      </pivotArea>
    </format>
    <format dxfId="10392">
      <pivotArea dataOnly="0" labelOnly="1" fieldPosition="0">
        <references count="2">
          <reference field="0" count="1" selected="0">
            <x v="18"/>
          </reference>
          <reference field="1" count="3">
            <x v="117"/>
            <x v="118"/>
            <x v="119"/>
          </reference>
        </references>
      </pivotArea>
    </format>
    <format dxfId="10391">
      <pivotArea dataOnly="0" labelOnly="1" fieldPosition="0">
        <references count="2">
          <reference field="0" count="1" selected="0">
            <x v="19"/>
          </reference>
          <reference field="1" count="8">
            <x v="120"/>
            <x v="121"/>
            <x v="122"/>
            <x v="123"/>
            <x v="124"/>
            <x v="125"/>
            <x v="126"/>
            <x v="127"/>
          </reference>
        </references>
      </pivotArea>
    </format>
    <format dxfId="10390">
      <pivotArea dataOnly="0" labelOnly="1" fieldPosition="0">
        <references count="2">
          <reference field="0" count="1" selected="0">
            <x v="20"/>
          </reference>
          <reference field="1" count="9">
            <x v="128"/>
            <x v="129"/>
            <x v="130"/>
            <x v="131"/>
            <x v="132"/>
            <x v="133"/>
            <x v="134"/>
            <x v="135"/>
            <x v="136"/>
          </reference>
        </references>
      </pivotArea>
    </format>
    <format dxfId="10389">
      <pivotArea dataOnly="0" labelOnly="1" fieldPosition="0">
        <references count="2">
          <reference field="0" count="1" selected="0">
            <x v="21"/>
          </reference>
          <reference field="1" count="4">
            <x v="137"/>
            <x v="138"/>
            <x v="139"/>
            <x v="140"/>
          </reference>
        </references>
      </pivotArea>
    </format>
    <format dxfId="10388">
      <pivotArea dataOnly="0" labelOnly="1" fieldPosition="0">
        <references count="2">
          <reference field="0" count="1" selected="0">
            <x v="22"/>
          </reference>
          <reference field="1" count="3">
            <x v="141"/>
            <x v="142"/>
            <x v="143"/>
          </reference>
        </references>
      </pivotArea>
    </format>
    <format dxfId="10387">
      <pivotArea dataOnly="0" labelOnly="1" fieldPosition="0">
        <references count="2">
          <reference field="0" count="1" selected="0">
            <x v="23"/>
          </reference>
          <reference field="1" count="3">
            <x v="144"/>
            <x v="145"/>
            <x v="146"/>
          </reference>
        </references>
      </pivotArea>
    </format>
    <format dxfId="10386">
      <pivotArea dataOnly="0" labelOnly="1" fieldPosition="0">
        <references count="2">
          <reference field="0" count="1" selected="0">
            <x v="24"/>
          </reference>
          <reference field="1" count="2">
            <x v="147"/>
            <x v="148"/>
          </reference>
        </references>
      </pivotArea>
    </format>
    <format dxfId="10385">
      <pivotArea dataOnly="0" labelOnly="1" fieldPosition="0">
        <references count="2">
          <reference field="0" count="1" selected="0">
            <x v="25"/>
          </reference>
          <reference field="1" count="3">
            <x v="149"/>
            <x v="150"/>
            <x v="151"/>
          </reference>
        </references>
      </pivotArea>
    </format>
    <format dxfId="10384">
      <pivotArea dataOnly="0" labelOnly="1" fieldPosition="0">
        <references count="2">
          <reference field="0" count="1" selected="0">
            <x v="26"/>
          </reference>
          <reference field="1" count="4">
            <x v="152"/>
            <x v="153"/>
            <x v="154"/>
            <x v="155"/>
          </reference>
        </references>
      </pivotArea>
    </format>
    <format dxfId="10383">
      <pivotArea dataOnly="0" labelOnly="1" fieldPosition="0">
        <references count="2">
          <reference field="0" count="1" selected="0">
            <x v="27"/>
          </reference>
          <reference field="1" count="2">
            <x v="156"/>
            <x v="157"/>
          </reference>
        </references>
      </pivotArea>
    </format>
    <format dxfId="10382">
      <pivotArea dataOnly="0" labelOnly="1" fieldPosition="0">
        <references count="2">
          <reference field="0" count="1" selected="0">
            <x v="28"/>
          </reference>
          <reference field="1" count="3">
            <x v="158"/>
            <x v="159"/>
            <x v="160"/>
          </reference>
        </references>
      </pivotArea>
    </format>
    <format dxfId="10381">
      <pivotArea dataOnly="0" labelOnly="1" fieldPosition="0">
        <references count="2">
          <reference field="0" count="1" selected="0">
            <x v="29"/>
          </reference>
          <reference field="1" count="8">
            <x v="161"/>
            <x v="162"/>
            <x v="163"/>
            <x v="164"/>
            <x v="165"/>
            <x v="166"/>
            <x v="167"/>
            <x v="168"/>
          </reference>
        </references>
      </pivotArea>
    </format>
    <format dxfId="10380">
      <pivotArea dataOnly="0" labelOnly="1" fieldPosition="0">
        <references count="2">
          <reference field="0" count="1" selected="0">
            <x v="30"/>
          </reference>
          <reference field="1" count="7">
            <x v="169"/>
            <x v="170"/>
            <x v="171"/>
            <x v="172"/>
            <x v="173"/>
            <x v="174"/>
            <x v="175"/>
          </reference>
        </references>
      </pivotArea>
    </format>
    <format dxfId="10379">
      <pivotArea dataOnly="0" labelOnly="1" fieldPosition="0">
        <references count="2">
          <reference field="0" count="1" selected="0">
            <x v="31"/>
          </reference>
          <reference field="1" count="4">
            <x v="176"/>
            <x v="177"/>
            <x v="178"/>
            <x v="179"/>
          </reference>
        </references>
      </pivotArea>
    </format>
    <format dxfId="10378">
      <pivotArea dataOnly="0" labelOnly="1" fieldPosition="0">
        <references count="2">
          <reference field="0" count="1" selected="0">
            <x v="32"/>
          </reference>
          <reference field="1" count="1">
            <x v="180"/>
          </reference>
        </references>
      </pivotArea>
    </format>
    <format dxfId="10377">
      <pivotArea dataOnly="0" labelOnly="1" fieldPosition="0">
        <references count="2">
          <reference field="0" count="1" selected="0">
            <x v="33"/>
          </reference>
          <reference field="1" count="3">
            <x v="433"/>
            <x v="434"/>
            <x v="435"/>
          </reference>
        </references>
      </pivotArea>
    </format>
    <format dxfId="10376">
      <pivotArea dataOnly="0" labelOnly="1" fieldPosition="0">
        <references count="2">
          <reference field="0" count="1" selected="0">
            <x v="34"/>
          </reference>
          <reference field="1" count="4">
            <x v="181"/>
            <x v="182"/>
            <x v="183"/>
            <x v="184"/>
          </reference>
        </references>
      </pivotArea>
    </format>
    <format dxfId="10375">
      <pivotArea dataOnly="0" labelOnly="1" fieldPosition="0">
        <references count="2">
          <reference field="0" count="1" selected="0">
            <x v="35"/>
          </reference>
          <reference field="1" count="4">
            <x v="185"/>
            <x v="186"/>
            <x v="187"/>
            <x v="188"/>
          </reference>
        </references>
      </pivotArea>
    </format>
    <format dxfId="10374">
      <pivotArea dataOnly="0" labelOnly="1" fieldPosition="0">
        <references count="2">
          <reference field="0" count="1" selected="0">
            <x v="36"/>
          </reference>
          <reference field="1" count="5">
            <x v="189"/>
            <x v="190"/>
            <x v="191"/>
            <x v="192"/>
            <x v="193"/>
          </reference>
        </references>
      </pivotArea>
    </format>
    <format dxfId="10373">
      <pivotArea dataOnly="0" labelOnly="1" fieldPosition="0">
        <references count="2">
          <reference field="0" count="1" selected="0">
            <x v="37"/>
          </reference>
          <reference field="1" count="7">
            <x v="194"/>
            <x v="195"/>
            <x v="196"/>
            <x v="197"/>
            <x v="198"/>
            <x v="199"/>
            <x v="200"/>
          </reference>
        </references>
      </pivotArea>
    </format>
    <format dxfId="10372">
      <pivotArea dataOnly="0" labelOnly="1" fieldPosition="0">
        <references count="2">
          <reference field="0" count="1" selected="0">
            <x v="38"/>
          </reference>
          <reference field="1" count="11">
            <x v="201"/>
            <x v="202"/>
            <x v="203"/>
            <x v="204"/>
            <x v="205"/>
            <x v="206"/>
            <x v="207"/>
            <x v="208"/>
            <x v="209"/>
            <x v="368"/>
            <x v="390"/>
          </reference>
        </references>
      </pivotArea>
    </format>
    <format dxfId="10371">
      <pivotArea dataOnly="0" labelOnly="1" fieldPosition="0">
        <references count="2">
          <reference field="0" count="1" selected="0">
            <x v="39"/>
          </reference>
          <reference field="1" count="7">
            <x v="210"/>
            <x v="211"/>
            <x v="212"/>
            <x v="213"/>
            <x v="214"/>
            <x v="215"/>
            <x v="216"/>
          </reference>
        </references>
      </pivotArea>
    </format>
    <format dxfId="10370">
      <pivotArea dataOnly="0" labelOnly="1" fieldPosition="0">
        <references count="2">
          <reference field="0" count="1" selected="0">
            <x v="40"/>
          </reference>
          <reference field="1" count="7">
            <x v="217"/>
            <x v="218"/>
            <x v="219"/>
            <x v="220"/>
            <x v="221"/>
            <x v="222"/>
            <x v="223"/>
          </reference>
        </references>
      </pivotArea>
    </format>
    <format dxfId="10369">
      <pivotArea dataOnly="0" labelOnly="1" fieldPosition="0">
        <references count="2">
          <reference field="0" count="1" selected="0">
            <x v="41"/>
          </reference>
          <reference field="1" count="8">
            <x v="224"/>
            <x v="225"/>
            <x v="226"/>
            <x v="227"/>
            <x v="228"/>
            <x v="229"/>
            <x v="230"/>
            <x v="231"/>
          </reference>
        </references>
      </pivotArea>
    </format>
    <format dxfId="10368">
      <pivotArea dataOnly="0" labelOnly="1" fieldPosition="0">
        <references count="2">
          <reference field="0" count="1" selected="0">
            <x v="42"/>
          </reference>
          <reference field="1" count="4">
            <x v="232"/>
            <x v="233"/>
            <x v="234"/>
            <x v="235"/>
          </reference>
        </references>
      </pivotArea>
    </format>
    <format dxfId="10367">
      <pivotArea dataOnly="0" labelOnly="1" fieldPosition="0">
        <references count="2">
          <reference field="0" count="1" selected="0">
            <x v="43"/>
          </reference>
          <reference field="1" count="8">
            <x v="236"/>
            <x v="237"/>
            <x v="238"/>
            <x v="239"/>
            <x v="240"/>
            <x v="241"/>
            <x v="242"/>
            <x v="243"/>
          </reference>
        </references>
      </pivotArea>
    </format>
    <format dxfId="10366">
      <pivotArea dataOnly="0" labelOnly="1" fieldPosition="0">
        <references count="2">
          <reference field="0" count="1" selected="0">
            <x v="44"/>
          </reference>
          <reference field="1" count="7">
            <x v="244"/>
            <x v="245"/>
            <x v="246"/>
            <x v="247"/>
            <x v="248"/>
            <x v="249"/>
            <x v="250"/>
          </reference>
        </references>
      </pivotArea>
    </format>
    <format dxfId="10365">
      <pivotArea dataOnly="0" labelOnly="1" fieldPosition="0">
        <references count="2">
          <reference field="0" count="1" selected="0">
            <x v="45"/>
          </reference>
          <reference field="1" count="8">
            <x v="251"/>
            <x v="252"/>
            <x v="253"/>
            <x v="254"/>
            <x v="255"/>
            <x v="256"/>
            <x v="257"/>
            <x v="258"/>
          </reference>
        </references>
      </pivotArea>
    </format>
    <format dxfId="1036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363">
      <pivotArea dataOnly="0" labelOnly="1" fieldPosition="0">
        <references count="2">
          <reference field="0" count="1" selected="0">
            <x v="47"/>
          </reference>
          <reference field="1" count="7">
            <x v="273"/>
            <x v="274"/>
            <x v="275"/>
            <x v="276"/>
            <x v="277"/>
            <x v="278"/>
            <x v="279"/>
          </reference>
        </references>
      </pivotArea>
    </format>
    <format dxfId="10362">
      <pivotArea dataOnly="0" labelOnly="1" fieldPosition="0">
        <references count="2">
          <reference field="0" count="1" selected="0">
            <x v="48"/>
          </reference>
          <reference field="1" count="5">
            <x v="280"/>
            <x v="281"/>
            <x v="282"/>
            <x v="283"/>
            <x v="284"/>
          </reference>
        </references>
      </pivotArea>
    </format>
    <format dxfId="10361">
      <pivotArea dataOnly="0" labelOnly="1" fieldPosition="0">
        <references count="2">
          <reference field="0" count="1" selected="0">
            <x v="49"/>
          </reference>
          <reference field="1" count="1">
            <x v="285"/>
          </reference>
        </references>
      </pivotArea>
    </format>
    <format dxfId="10360">
      <pivotArea dataOnly="0" labelOnly="1" fieldPosition="0">
        <references count="2">
          <reference field="0" count="1" selected="0">
            <x v="50"/>
          </reference>
          <reference field="1" count="7">
            <x v="286"/>
            <x v="287"/>
            <x v="288"/>
            <x v="289"/>
            <x v="290"/>
            <x v="291"/>
            <x v="292"/>
          </reference>
        </references>
      </pivotArea>
    </format>
    <format dxfId="10359">
      <pivotArea dataOnly="0" labelOnly="1" fieldPosition="0">
        <references count="2">
          <reference field="0" count="1" selected="0">
            <x v="51"/>
          </reference>
          <reference field="1" count="9">
            <x v="293"/>
            <x v="294"/>
            <x v="295"/>
            <x v="296"/>
            <x v="297"/>
            <x v="298"/>
            <x v="299"/>
            <x v="300"/>
            <x v="301"/>
          </reference>
        </references>
      </pivotArea>
    </format>
    <format dxfId="10358">
      <pivotArea dataOnly="0" labelOnly="1" fieldPosition="0">
        <references count="2">
          <reference field="0" count="1" selected="0">
            <x v="52"/>
          </reference>
          <reference field="1" count="3">
            <x v="302"/>
            <x v="303"/>
            <x v="304"/>
          </reference>
        </references>
      </pivotArea>
    </format>
    <format dxfId="10357">
      <pivotArea dataOnly="0" labelOnly="1" fieldPosition="0">
        <references count="2">
          <reference field="0" count="1" selected="0">
            <x v="53"/>
          </reference>
          <reference field="1" count="7">
            <x v="305"/>
            <x v="306"/>
            <x v="307"/>
            <x v="308"/>
            <x v="309"/>
            <x v="310"/>
            <x v="398"/>
          </reference>
        </references>
      </pivotArea>
    </format>
    <format dxfId="1035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355">
      <pivotArea dataOnly="0" labelOnly="1" fieldPosition="0">
        <references count="2">
          <reference field="0" count="1" selected="0">
            <x v="55"/>
          </reference>
          <reference field="1" count="1">
            <x v="326"/>
          </reference>
        </references>
      </pivotArea>
    </format>
    <format dxfId="10354">
      <pivotArea dataOnly="0" labelOnly="1" fieldPosition="0">
        <references count="2">
          <reference field="0" count="1" selected="0">
            <x v="56"/>
          </reference>
          <reference field="1" count="4">
            <x v="327"/>
            <x v="328"/>
            <x v="329"/>
            <x v="330"/>
          </reference>
        </references>
      </pivotArea>
    </format>
    <format dxfId="10353">
      <pivotArea dataOnly="0" labelOnly="1" fieldPosition="0">
        <references count="2">
          <reference field="0" count="1" selected="0">
            <x v="57"/>
          </reference>
          <reference field="1" count="1">
            <x v="331"/>
          </reference>
        </references>
      </pivotArea>
    </format>
    <format dxfId="10352">
      <pivotArea dataOnly="0" labelOnly="1" fieldPosition="0">
        <references count="2">
          <reference field="0" count="1" selected="0">
            <x v="58"/>
          </reference>
          <reference field="1" count="4">
            <x v="332"/>
            <x v="333"/>
            <x v="334"/>
            <x v="335"/>
          </reference>
        </references>
      </pivotArea>
    </format>
    <format dxfId="10351">
      <pivotArea dataOnly="0" labelOnly="1" fieldPosition="0">
        <references count="2">
          <reference field="0" count="1" selected="0">
            <x v="59"/>
          </reference>
          <reference field="1" count="4">
            <x v="336"/>
            <x v="337"/>
            <x v="338"/>
            <x v="339"/>
          </reference>
        </references>
      </pivotArea>
    </format>
    <format dxfId="10350">
      <pivotArea dataOnly="0" labelOnly="1" fieldPosition="0">
        <references count="2">
          <reference field="0" count="1" selected="0">
            <x v="60"/>
          </reference>
          <reference field="1" count="1">
            <x v="340"/>
          </reference>
        </references>
      </pivotArea>
    </format>
    <format dxfId="10349">
      <pivotArea dataOnly="0" labelOnly="1" fieldPosition="0">
        <references count="2">
          <reference field="0" count="1" selected="0">
            <x v="61"/>
          </reference>
          <reference field="1" count="1">
            <x v="342"/>
          </reference>
        </references>
      </pivotArea>
    </format>
    <format dxfId="10348">
      <pivotArea dataOnly="0" labelOnly="1" fieldPosition="0">
        <references count="2">
          <reference field="0" count="1" selected="0">
            <x v="62"/>
          </reference>
          <reference field="1" count="1">
            <x v="341"/>
          </reference>
        </references>
      </pivotArea>
    </format>
    <format dxfId="10347">
      <pivotArea dataOnly="0" labelOnly="1" fieldPosition="0">
        <references count="2">
          <reference field="0" count="1" selected="0">
            <x v="63"/>
          </reference>
          <reference field="1" count="1">
            <x v="343"/>
          </reference>
        </references>
      </pivotArea>
    </format>
    <format dxfId="10346">
      <pivotArea dataOnly="0" labelOnly="1" fieldPosition="0">
        <references count="2">
          <reference field="0" count="1" selected="0">
            <x v="64"/>
          </reference>
          <reference field="1" count="1">
            <x v="344"/>
          </reference>
        </references>
      </pivotArea>
    </format>
    <format dxfId="10345">
      <pivotArea dataOnly="0" labelOnly="1" fieldPosition="0">
        <references count="2">
          <reference field="0" count="1" selected="0">
            <x v="65"/>
          </reference>
          <reference field="1" count="1">
            <x v="345"/>
          </reference>
        </references>
      </pivotArea>
    </format>
    <format dxfId="10344">
      <pivotArea dataOnly="0" labelOnly="1" fieldPosition="0">
        <references count="2">
          <reference field="0" count="1" selected="0">
            <x v="66"/>
          </reference>
          <reference field="1" count="1">
            <x v="346"/>
          </reference>
        </references>
      </pivotArea>
    </format>
    <format dxfId="10343">
      <pivotArea dataOnly="0" labelOnly="1" fieldPosition="0">
        <references count="2">
          <reference field="0" count="1" selected="0">
            <x v="67"/>
          </reference>
          <reference field="1" count="1">
            <x v="427"/>
          </reference>
        </references>
      </pivotArea>
    </format>
    <format dxfId="10342">
      <pivotArea dataOnly="0" labelOnly="1" fieldPosition="0">
        <references count="2">
          <reference field="0" count="1" selected="0">
            <x v="68"/>
          </reference>
          <reference field="1" count="1">
            <x v="428"/>
          </reference>
        </references>
      </pivotArea>
    </format>
    <format dxfId="10341">
      <pivotArea dataOnly="0" labelOnly="1" fieldPosition="0">
        <references count="2">
          <reference field="0" count="1" selected="0">
            <x v="69"/>
          </reference>
          <reference field="1" count="1">
            <x v="347"/>
          </reference>
        </references>
      </pivotArea>
    </format>
    <format dxfId="10340">
      <pivotArea dataOnly="0" labelOnly="1" fieldPosition="0">
        <references count="2">
          <reference field="0" count="1" selected="0">
            <x v="70"/>
          </reference>
          <reference field="1" count="1">
            <x v="348"/>
          </reference>
        </references>
      </pivotArea>
    </format>
    <format dxfId="10339">
      <pivotArea dataOnly="0" labelOnly="1" fieldPosition="0">
        <references count="2">
          <reference field="0" count="1" selected="0">
            <x v="71"/>
          </reference>
          <reference field="1" count="1">
            <x v="349"/>
          </reference>
        </references>
      </pivotArea>
    </format>
    <format dxfId="10338">
      <pivotArea dataOnly="0" labelOnly="1" fieldPosition="0">
        <references count="2">
          <reference field="0" count="1" selected="0">
            <x v="72"/>
          </reference>
          <reference field="1" count="1">
            <x v="350"/>
          </reference>
        </references>
      </pivotArea>
    </format>
    <format dxfId="10337">
      <pivotArea dataOnly="0" labelOnly="1" fieldPosition="0">
        <references count="2">
          <reference field="0" count="1" selected="0">
            <x v="73"/>
          </reference>
          <reference field="1" count="1">
            <x v="351"/>
          </reference>
        </references>
      </pivotArea>
    </format>
    <format dxfId="10336">
      <pivotArea dataOnly="0" labelOnly="1" fieldPosition="0">
        <references count="2">
          <reference field="0" count="1" selected="0">
            <x v="74"/>
          </reference>
          <reference field="1" count="1">
            <x v="352"/>
          </reference>
        </references>
      </pivotArea>
    </format>
    <format dxfId="10335">
      <pivotArea dataOnly="0" labelOnly="1" fieldPosition="0">
        <references count="2">
          <reference field="0" count="1" selected="0">
            <x v="75"/>
          </reference>
          <reference field="1" count="1">
            <x v="353"/>
          </reference>
        </references>
      </pivotArea>
    </format>
    <format dxfId="10334">
      <pivotArea dataOnly="0" labelOnly="1" fieldPosition="0">
        <references count="2">
          <reference field="0" count="1" selected="0">
            <x v="76"/>
          </reference>
          <reference field="1" count="1">
            <x v="354"/>
          </reference>
        </references>
      </pivotArea>
    </format>
    <format dxfId="10333">
      <pivotArea dataOnly="0" labelOnly="1" fieldPosition="0">
        <references count="2">
          <reference field="0" count="1" selected="0">
            <x v="77"/>
          </reference>
          <reference field="1" count="1">
            <x v="355"/>
          </reference>
        </references>
      </pivotArea>
    </format>
    <format dxfId="10332">
      <pivotArea dataOnly="0" labelOnly="1" fieldPosition="0">
        <references count="2">
          <reference field="0" count="1" selected="0">
            <x v="78"/>
          </reference>
          <reference field="1" count="1">
            <x v="356"/>
          </reference>
        </references>
      </pivotArea>
    </format>
    <format dxfId="10331">
      <pivotArea dataOnly="0" labelOnly="1" fieldPosition="0">
        <references count="2">
          <reference field="0" count="1" selected="0">
            <x v="79"/>
          </reference>
          <reference field="1" count="1">
            <x v="357"/>
          </reference>
        </references>
      </pivotArea>
    </format>
    <format dxfId="10330">
      <pivotArea dataOnly="0" labelOnly="1" fieldPosition="0">
        <references count="2">
          <reference field="0" count="1" selected="0">
            <x v="80"/>
          </reference>
          <reference field="1" count="1">
            <x v="358"/>
          </reference>
        </references>
      </pivotArea>
    </format>
    <format dxfId="10329">
      <pivotArea dataOnly="0" labelOnly="1" fieldPosition="0">
        <references count="2">
          <reference field="0" count="1" selected="0">
            <x v="81"/>
          </reference>
          <reference field="1" count="1">
            <x v="359"/>
          </reference>
        </references>
      </pivotArea>
    </format>
    <format dxfId="10328">
      <pivotArea dataOnly="0" labelOnly="1" fieldPosition="0">
        <references count="2">
          <reference field="0" count="1" selected="0">
            <x v="82"/>
          </reference>
          <reference field="1" count="1">
            <x v="360"/>
          </reference>
        </references>
      </pivotArea>
    </format>
    <format dxfId="10327">
      <pivotArea dataOnly="0" labelOnly="1" fieldPosition="0">
        <references count="2">
          <reference field="0" count="1" selected="0">
            <x v="83"/>
          </reference>
          <reference field="1" count="1">
            <x v="361"/>
          </reference>
        </references>
      </pivotArea>
    </format>
    <format dxfId="10326">
      <pivotArea dataOnly="0" labelOnly="1" fieldPosition="0">
        <references count="2">
          <reference field="0" count="1" selected="0">
            <x v="84"/>
          </reference>
          <reference field="1" count="1">
            <x v="362"/>
          </reference>
        </references>
      </pivotArea>
    </format>
    <format dxfId="10325">
      <pivotArea dataOnly="0" labelOnly="1" fieldPosition="0">
        <references count="2">
          <reference field="0" count="1" selected="0">
            <x v="85"/>
          </reference>
          <reference field="1" count="1">
            <x v="363"/>
          </reference>
        </references>
      </pivotArea>
    </format>
    <format dxfId="10324">
      <pivotArea dataOnly="0" labelOnly="1" fieldPosition="0">
        <references count="2">
          <reference field="0" count="1" selected="0">
            <x v="86"/>
          </reference>
          <reference field="1" count="1">
            <x v="364"/>
          </reference>
        </references>
      </pivotArea>
    </format>
    <format dxfId="10323">
      <pivotArea dataOnly="0" labelOnly="1" fieldPosition="0">
        <references count="2">
          <reference field="0" count="1" selected="0">
            <x v="87"/>
          </reference>
          <reference field="1" count="1">
            <x v="365"/>
          </reference>
        </references>
      </pivotArea>
    </format>
    <format dxfId="10322">
      <pivotArea dataOnly="0" labelOnly="1" fieldPosition="0">
        <references count="2">
          <reference field="0" count="1" selected="0">
            <x v="88"/>
          </reference>
          <reference field="1" count="1">
            <x v="366"/>
          </reference>
        </references>
      </pivotArea>
    </format>
    <format dxfId="10321">
      <pivotArea dataOnly="0" labelOnly="1" fieldPosition="0">
        <references count="2">
          <reference field="0" count="1" selected="0">
            <x v="89"/>
          </reference>
          <reference field="1" count="1">
            <x v="367"/>
          </reference>
        </references>
      </pivotArea>
    </format>
    <format dxfId="10320">
      <pivotArea dataOnly="0" labelOnly="1" fieldPosition="0">
        <references count="2">
          <reference field="0" count="1" selected="0">
            <x v="90"/>
          </reference>
          <reference field="1" count="1">
            <x v="369"/>
          </reference>
        </references>
      </pivotArea>
    </format>
    <format dxfId="10319">
      <pivotArea dataOnly="0" labelOnly="1" fieldPosition="0">
        <references count="2">
          <reference field="0" count="1" selected="0">
            <x v="91"/>
          </reference>
          <reference field="1" count="1">
            <x v="370"/>
          </reference>
        </references>
      </pivotArea>
    </format>
    <format dxfId="10318">
      <pivotArea dataOnly="0" labelOnly="1" fieldPosition="0">
        <references count="2">
          <reference field="0" count="1" selected="0">
            <x v="92"/>
          </reference>
          <reference field="1" count="1">
            <x v="371"/>
          </reference>
        </references>
      </pivotArea>
    </format>
    <format dxfId="10317">
      <pivotArea dataOnly="0" labelOnly="1" fieldPosition="0">
        <references count="2">
          <reference field="0" count="1" selected="0">
            <x v="93"/>
          </reference>
          <reference field="1" count="1">
            <x v="372"/>
          </reference>
        </references>
      </pivotArea>
    </format>
    <format dxfId="10316">
      <pivotArea dataOnly="0" labelOnly="1" fieldPosition="0">
        <references count="2">
          <reference field="0" count="1" selected="0">
            <x v="94"/>
          </reference>
          <reference field="1" count="1">
            <x v="373"/>
          </reference>
        </references>
      </pivotArea>
    </format>
    <format dxfId="10315">
      <pivotArea dataOnly="0" labelOnly="1" fieldPosition="0">
        <references count="2">
          <reference field="0" count="1" selected="0">
            <x v="95"/>
          </reference>
          <reference field="1" count="1">
            <x v="374"/>
          </reference>
        </references>
      </pivotArea>
    </format>
    <format dxfId="10314">
      <pivotArea dataOnly="0" labelOnly="1" fieldPosition="0">
        <references count="2">
          <reference field="0" count="1" selected="0">
            <x v="96"/>
          </reference>
          <reference field="1" count="1">
            <x v="375"/>
          </reference>
        </references>
      </pivotArea>
    </format>
    <format dxfId="10313">
      <pivotArea dataOnly="0" labelOnly="1" fieldPosition="0">
        <references count="2">
          <reference field="0" count="1" selected="0">
            <x v="97"/>
          </reference>
          <reference field="1" count="1">
            <x v="376"/>
          </reference>
        </references>
      </pivotArea>
    </format>
    <format dxfId="10312">
      <pivotArea dataOnly="0" labelOnly="1" fieldPosition="0">
        <references count="2">
          <reference field="0" count="1" selected="0">
            <x v="98"/>
          </reference>
          <reference field="1" count="1">
            <x v="377"/>
          </reference>
        </references>
      </pivotArea>
    </format>
    <format dxfId="10311">
      <pivotArea dataOnly="0" labelOnly="1" fieldPosition="0">
        <references count="2">
          <reference field="0" count="1" selected="0">
            <x v="99"/>
          </reference>
          <reference field="1" count="1">
            <x v="378"/>
          </reference>
        </references>
      </pivotArea>
    </format>
    <format dxfId="10310">
      <pivotArea dataOnly="0" labelOnly="1" fieldPosition="0">
        <references count="2">
          <reference field="0" count="1" selected="0">
            <x v="100"/>
          </reference>
          <reference field="1" count="1">
            <x v="379"/>
          </reference>
        </references>
      </pivotArea>
    </format>
    <format dxfId="10309">
      <pivotArea dataOnly="0" labelOnly="1" fieldPosition="0">
        <references count="2">
          <reference field="0" count="1" selected="0">
            <x v="101"/>
          </reference>
          <reference field="1" count="9">
            <x v="380"/>
            <x v="381"/>
            <x v="382"/>
            <x v="383"/>
            <x v="384"/>
            <x v="385"/>
            <x v="386"/>
            <x v="387"/>
            <x v="429"/>
          </reference>
        </references>
      </pivotArea>
    </format>
    <format dxfId="10308">
      <pivotArea dataOnly="0" labelOnly="1" fieldPosition="0">
        <references count="2">
          <reference field="0" count="1" selected="0">
            <x v="102"/>
          </reference>
          <reference field="1" count="1">
            <x v="388"/>
          </reference>
        </references>
      </pivotArea>
    </format>
    <format dxfId="10307">
      <pivotArea dataOnly="0" labelOnly="1" fieldPosition="0">
        <references count="2">
          <reference field="0" count="1" selected="0">
            <x v="103"/>
          </reference>
          <reference field="1" count="1">
            <x v="389"/>
          </reference>
        </references>
      </pivotArea>
    </format>
    <format dxfId="10306">
      <pivotArea dataOnly="0" labelOnly="1" fieldPosition="0">
        <references count="2">
          <reference field="0" count="1" selected="0">
            <x v="104"/>
          </reference>
          <reference field="1" count="1">
            <x v="391"/>
          </reference>
        </references>
      </pivotArea>
    </format>
    <format dxfId="10305">
      <pivotArea dataOnly="0" labelOnly="1" fieldPosition="0">
        <references count="2">
          <reference field="0" count="1" selected="0">
            <x v="105"/>
          </reference>
          <reference field="1" count="1">
            <x v="392"/>
          </reference>
        </references>
      </pivotArea>
    </format>
    <format dxfId="10304">
      <pivotArea dataOnly="0" labelOnly="1" fieldPosition="0">
        <references count="2">
          <reference field="0" count="1" selected="0">
            <x v="106"/>
          </reference>
          <reference field="1" count="1">
            <x v="393"/>
          </reference>
        </references>
      </pivotArea>
    </format>
    <format dxfId="10303">
      <pivotArea dataOnly="0" labelOnly="1" fieldPosition="0">
        <references count="2">
          <reference field="0" count="1" selected="0">
            <x v="107"/>
          </reference>
          <reference field="1" count="1">
            <x v="394"/>
          </reference>
        </references>
      </pivotArea>
    </format>
    <format dxfId="10302">
      <pivotArea dataOnly="0" labelOnly="1" fieldPosition="0">
        <references count="2">
          <reference field="0" count="1" selected="0">
            <x v="108"/>
          </reference>
          <reference field="1" count="2">
            <x v="395"/>
            <x v="436"/>
          </reference>
        </references>
      </pivotArea>
    </format>
    <format dxfId="10301">
      <pivotArea dataOnly="0" labelOnly="1" fieldPosition="0">
        <references count="2">
          <reference field="0" count="1" selected="0">
            <x v="109"/>
          </reference>
          <reference field="1" count="2">
            <x v="396"/>
            <x v="397"/>
          </reference>
        </references>
      </pivotArea>
    </format>
    <format dxfId="10300">
      <pivotArea dataOnly="0" labelOnly="1" fieldPosition="0">
        <references count="2">
          <reference field="0" count="1" selected="0">
            <x v="110"/>
          </reference>
          <reference field="1" count="1">
            <x v="399"/>
          </reference>
        </references>
      </pivotArea>
    </format>
    <format dxfId="10299">
      <pivotArea dataOnly="0" labelOnly="1" fieldPosition="0">
        <references count="2">
          <reference field="0" count="1" selected="0">
            <x v="111"/>
          </reference>
          <reference field="1" count="1">
            <x v="400"/>
          </reference>
        </references>
      </pivotArea>
    </format>
    <format dxfId="10298">
      <pivotArea dataOnly="0" labelOnly="1" fieldPosition="0">
        <references count="2">
          <reference field="0" count="1" selected="0">
            <x v="112"/>
          </reference>
          <reference field="1" count="1">
            <x v="401"/>
          </reference>
        </references>
      </pivotArea>
    </format>
    <format dxfId="10297">
      <pivotArea dataOnly="0" labelOnly="1" fieldPosition="0">
        <references count="2">
          <reference field="0" count="1" selected="0">
            <x v="113"/>
          </reference>
          <reference field="1" count="1">
            <x v="402"/>
          </reference>
        </references>
      </pivotArea>
    </format>
    <format dxfId="10296">
      <pivotArea dataOnly="0" labelOnly="1" fieldPosition="0">
        <references count="2">
          <reference field="0" count="1" selected="0">
            <x v="114"/>
          </reference>
          <reference field="1" count="1">
            <x v="403"/>
          </reference>
        </references>
      </pivotArea>
    </format>
    <format dxfId="10295">
      <pivotArea dataOnly="0" labelOnly="1" fieldPosition="0">
        <references count="2">
          <reference field="0" count="1" selected="0">
            <x v="115"/>
          </reference>
          <reference field="1" count="2">
            <x v="404"/>
            <x v="437"/>
          </reference>
        </references>
      </pivotArea>
    </format>
    <format dxfId="10294">
      <pivotArea dataOnly="0" labelOnly="1" fieldPosition="0">
        <references count="2">
          <reference field="0" count="1" selected="0">
            <x v="116"/>
          </reference>
          <reference field="1" count="1">
            <x v="405"/>
          </reference>
        </references>
      </pivotArea>
    </format>
    <format dxfId="10293">
      <pivotArea dataOnly="0" labelOnly="1" fieldPosition="0">
        <references count="2">
          <reference field="0" count="1" selected="0">
            <x v="117"/>
          </reference>
          <reference field="1" count="1">
            <x v="406"/>
          </reference>
        </references>
      </pivotArea>
    </format>
    <format dxfId="10292">
      <pivotArea dataOnly="0" labelOnly="1" fieldPosition="0">
        <references count="2">
          <reference field="0" count="1" selected="0">
            <x v="118"/>
          </reference>
          <reference field="1" count="1">
            <x v="407"/>
          </reference>
        </references>
      </pivotArea>
    </format>
    <format dxfId="10291">
      <pivotArea dataOnly="0" labelOnly="1" fieldPosition="0">
        <references count="2">
          <reference field="0" count="1" selected="0">
            <x v="119"/>
          </reference>
          <reference field="1" count="1">
            <x v="408"/>
          </reference>
        </references>
      </pivotArea>
    </format>
    <format dxfId="10290">
      <pivotArea dataOnly="0" labelOnly="1" fieldPosition="0">
        <references count="2">
          <reference field="0" count="1" selected="0">
            <x v="120"/>
          </reference>
          <reference field="1" count="1">
            <x v="409"/>
          </reference>
        </references>
      </pivotArea>
    </format>
    <format dxfId="10289">
      <pivotArea dataOnly="0" labelOnly="1" fieldPosition="0">
        <references count="2">
          <reference field="0" count="1" selected="0">
            <x v="121"/>
          </reference>
          <reference field="1" count="1">
            <x v="410"/>
          </reference>
        </references>
      </pivotArea>
    </format>
    <format dxfId="10288">
      <pivotArea dataOnly="0" labelOnly="1" fieldPosition="0">
        <references count="2">
          <reference field="0" count="1" selected="0">
            <x v="122"/>
          </reference>
          <reference field="1" count="1">
            <x v="411"/>
          </reference>
        </references>
      </pivotArea>
    </format>
    <format dxfId="10287">
      <pivotArea dataOnly="0" labelOnly="1" fieldPosition="0">
        <references count="2">
          <reference field="0" count="1" selected="0">
            <x v="123"/>
          </reference>
          <reference field="1" count="1">
            <x v="412"/>
          </reference>
        </references>
      </pivotArea>
    </format>
    <format dxfId="10286">
      <pivotArea dataOnly="0" labelOnly="1" fieldPosition="0">
        <references count="2">
          <reference field="0" count="1" selected="0">
            <x v="124"/>
          </reference>
          <reference field="1" count="1">
            <x v="413"/>
          </reference>
        </references>
      </pivotArea>
    </format>
    <format dxfId="10285">
      <pivotArea dataOnly="0" labelOnly="1" fieldPosition="0">
        <references count="2">
          <reference field="0" count="1" selected="0">
            <x v="125"/>
          </reference>
          <reference field="1" count="3">
            <x v="414"/>
            <x v="438"/>
            <x v="439"/>
          </reference>
        </references>
      </pivotArea>
    </format>
    <format dxfId="10284">
      <pivotArea dataOnly="0" labelOnly="1" fieldPosition="0">
        <references count="2">
          <reference field="0" count="1" selected="0">
            <x v="126"/>
          </reference>
          <reference field="1" count="1">
            <x v="440"/>
          </reference>
        </references>
      </pivotArea>
    </format>
    <format dxfId="10283">
      <pivotArea dataOnly="0" labelOnly="1" fieldPosition="0">
        <references count="2">
          <reference field="0" count="1" selected="0">
            <x v="127"/>
          </reference>
          <reference field="1" count="1">
            <x v="442"/>
          </reference>
        </references>
      </pivotArea>
    </format>
    <format dxfId="10282">
      <pivotArea dataOnly="0" labelOnly="1" fieldPosition="0">
        <references count="2">
          <reference field="0" count="1" selected="0">
            <x v="128"/>
          </reference>
          <reference field="1" count="1">
            <x v="422"/>
          </reference>
        </references>
      </pivotArea>
    </format>
    <format dxfId="10281">
      <pivotArea dataOnly="0" labelOnly="1" fieldPosition="0">
        <references count="2">
          <reference field="0" count="1" selected="0">
            <x v="129"/>
          </reference>
          <reference field="1" count="1">
            <x v="444"/>
          </reference>
        </references>
      </pivotArea>
    </format>
    <format dxfId="10280">
      <pivotArea dataOnly="0" labelOnly="1" fieldPosition="0">
        <references count="2">
          <reference field="0" count="1" selected="0">
            <x v="130"/>
          </reference>
          <reference field="1" count="1">
            <x v="441"/>
          </reference>
        </references>
      </pivotArea>
    </format>
    <format dxfId="10279">
      <pivotArea dataOnly="0" labelOnly="1" fieldPosition="0">
        <references count="2">
          <reference field="0" count="1" selected="0">
            <x v="131"/>
          </reference>
          <reference field="1" count="1">
            <x v="415"/>
          </reference>
        </references>
      </pivotArea>
    </format>
    <format dxfId="10278">
      <pivotArea dataOnly="0" labelOnly="1" fieldPosition="0">
        <references count="2">
          <reference field="0" count="1" selected="0">
            <x v="132"/>
          </reference>
          <reference field="1" count="1">
            <x v="423"/>
          </reference>
        </references>
      </pivotArea>
    </format>
    <format dxfId="10277">
      <pivotArea dataOnly="0" labelOnly="1" fieldPosition="0">
        <references count="2">
          <reference field="0" count="1" selected="0">
            <x v="133"/>
          </reference>
          <reference field="1" count="2">
            <x v="416"/>
            <x v="417"/>
          </reference>
        </references>
      </pivotArea>
    </format>
    <format dxfId="10276">
      <pivotArea dataOnly="0" labelOnly="1" fieldPosition="0">
        <references count="2">
          <reference field="0" count="1" selected="0">
            <x v="134"/>
          </reference>
          <reference field="1" count="1">
            <x v="418"/>
          </reference>
        </references>
      </pivotArea>
    </format>
    <format dxfId="10275">
      <pivotArea dataOnly="0" labelOnly="1" fieldPosition="0">
        <references count="2">
          <reference field="0" count="1" selected="0">
            <x v="135"/>
          </reference>
          <reference field="1" count="1">
            <x v="419"/>
          </reference>
        </references>
      </pivotArea>
    </format>
    <format dxfId="10274">
      <pivotArea dataOnly="0" labelOnly="1" fieldPosition="0">
        <references count="2">
          <reference field="0" count="1" selected="0">
            <x v="136"/>
          </reference>
          <reference field="1" count="1">
            <x v="424"/>
          </reference>
        </references>
      </pivotArea>
    </format>
    <format dxfId="10273">
      <pivotArea dataOnly="0" labelOnly="1" fieldPosition="0">
        <references count="2">
          <reference field="0" count="1" selected="0">
            <x v="137"/>
          </reference>
          <reference field="1" count="1">
            <x v="425"/>
          </reference>
        </references>
      </pivotArea>
    </format>
    <format dxfId="10272">
      <pivotArea dataOnly="0" labelOnly="1" fieldPosition="0">
        <references count="2">
          <reference field="0" count="1" selected="0">
            <x v="138"/>
          </reference>
          <reference field="1" count="1">
            <x v="426"/>
          </reference>
        </references>
      </pivotArea>
    </format>
    <format dxfId="10271">
      <pivotArea dataOnly="0" labelOnly="1" fieldPosition="0">
        <references count="2">
          <reference field="0" count="1" selected="0">
            <x v="139"/>
          </reference>
          <reference field="1" count="1">
            <x v="420"/>
          </reference>
        </references>
      </pivotArea>
    </format>
    <format dxfId="10270">
      <pivotArea dataOnly="0" labelOnly="1" fieldPosition="0">
        <references count="2">
          <reference field="0" count="1" selected="0">
            <x v="140"/>
          </reference>
          <reference field="1" count="1">
            <x v="421"/>
          </reference>
        </references>
      </pivotArea>
    </format>
    <format dxfId="10269">
      <pivotArea dataOnly="0" labelOnly="1" fieldPosition="0">
        <references count="2">
          <reference field="0" count="1" selected="0">
            <x v="141"/>
          </reference>
          <reference field="1" count="1">
            <x v="443"/>
          </reference>
        </references>
      </pivotArea>
    </format>
    <format dxfId="10268">
      <pivotArea dataOnly="0" labelOnly="1" fieldPosition="0">
        <references count="2">
          <reference field="0" count="1" selected="0">
            <x v="142"/>
          </reference>
          <reference field="1" count="1">
            <x v="445"/>
          </reference>
        </references>
      </pivotArea>
    </format>
    <format dxfId="1026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81051F-2EB8-4EFE-AC8D-8C8DFEA79538}" name="PivotTable24"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M4:BR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2" baseField="1" baseItem="0"/>
    <dataField name="Sum of FCCS_Journal Input" fld="43" baseField="1" baseItem="0"/>
    <dataField name="Sum of FCCS_Other Data" fld="44" baseField="1" baseItem="0"/>
    <dataField name="Sum of FCCS_Total Data Source" fld="45" baseField="1" baseItem="0"/>
  </dataFields>
  <formats count="936">
    <format dxfId="1877">
      <pivotArea type="all" dataOnly="0" outline="0" fieldPosition="0"/>
    </format>
    <format dxfId="1876">
      <pivotArea outline="0" collapsedLevelsAreSubtotals="1" fieldPosition="0"/>
    </format>
    <format dxfId="1875">
      <pivotArea field="0" type="button" dataOnly="0" labelOnly="1" outline="0" axis="axisRow" fieldPosition="0"/>
    </format>
    <format dxfId="1874">
      <pivotArea field="1" type="button" dataOnly="0" labelOnly="1" outline="0" axis="axisRow" fieldPosition="1"/>
    </format>
    <format dxfId="187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87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87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87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86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86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86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86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86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86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863">
      <pivotArea dataOnly="0" labelOnly="1" fieldPosition="0">
        <references count="1">
          <reference field="0" count="18">
            <x v="125"/>
            <x v="126"/>
            <x v="127"/>
            <x v="128"/>
            <x v="129"/>
            <x v="130"/>
            <x v="131"/>
            <x v="132"/>
            <x v="133"/>
            <x v="134"/>
            <x v="135"/>
            <x v="136"/>
            <x v="137"/>
            <x v="138"/>
            <x v="139"/>
            <x v="140"/>
            <x v="141"/>
            <x v="142"/>
          </reference>
        </references>
      </pivotArea>
    </format>
    <format dxfId="186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861">
      <pivotArea dataOnly="0" labelOnly="1" grandRow="1" outline="0" fieldPosition="0"/>
    </format>
    <format dxfId="1860">
      <pivotArea dataOnly="0" labelOnly="1" fieldPosition="0">
        <references count="2">
          <reference field="0" count="1" selected="0">
            <x v="0"/>
          </reference>
          <reference field="1" count="2">
            <x v="0"/>
            <x v="1"/>
          </reference>
        </references>
      </pivotArea>
    </format>
    <format dxfId="1859">
      <pivotArea dataOnly="0" labelOnly="1" fieldPosition="0">
        <references count="2">
          <reference field="0" count="1" selected="0">
            <x v="1"/>
          </reference>
          <reference field="1" count="10">
            <x v="2"/>
            <x v="3"/>
            <x v="4"/>
            <x v="5"/>
            <x v="6"/>
            <x v="7"/>
            <x v="10"/>
            <x v="11"/>
            <x v="430"/>
            <x v="431"/>
          </reference>
        </references>
      </pivotArea>
    </format>
    <format dxfId="1858">
      <pivotArea dataOnly="0" labelOnly="1" fieldPosition="0">
        <references count="2">
          <reference field="0" count="1" selected="0">
            <x v="2"/>
          </reference>
          <reference field="1" count="6">
            <x v="12"/>
            <x v="13"/>
            <x v="14"/>
            <x v="15"/>
            <x v="16"/>
            <x v="17"/>
          </reference>
        </references>
      </pivotArea>
    </format>
    <format dxfId="185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856">
      <pivotArea dataOnly="0" labelOnly="1" fieldPosition="0">
        <references count="2">
          <reference field="0" count="1" selected="0">
            <x v="4"/>
          </reference>
          <reference field="1" count="6">
            <x v="33"/>
            <x v="34"/>
            <x v="35"/>
            <x v="36"/>
            <x v="37"/>
            <x v="38"/>
          </reference>
        </references>
      </pivotArea>
    </format>
    <format dxfId="1855">
      <pivotArea dataOnly="0" labelOnly="1" fieldPosition="0">
        <references count="2">
          <reference field="0" count="1" selected="0">
            <x v="5"/>
          </reference>
          <reference field="1" count="8">
            <x v="39"/>
            <x v="40"/>
            <x v="41"/>
            <x v="42"/>
            <x v="43"/>
            <x v="44"/>
            <x v="45"/>
            <x v="46"/>
          </reference>
        </references>
      </pivotArea>
    </format>
    <format dxfId="1854">
      <pivotArea dataOnly="0" labelOnly="1" fieldPosition="0">
        <references count="2">
          <reference field="0" count="1" selected="0">
            <x v="6"/>
          </reference>
          <reference field="1" count="5">
            <x v="47"/>
            <x v="48"/>
            <x v="49"/>
            <x v="50"/>
            <x v="51"/>
          </reference>
        </references>
      </pivotArea>
    </format>
    <format dxfId="1853">
      <pivotArea dataOnly="0" labelOnly="1" fieldPosition="0">
        <references count="2">
          <reference field="0" count="1" selected="0">
            <x v="7"/>
          </reference>
          <reference field="1" count="6">
            <x v="52"/>
            <x v="53"/>
            <x v="54"/>
            <x v="55"/>
            <x v="56"/>
            <x v="57"/>
          </reference>
        </references>
      </pivotArea>
    </format>
    <format dxfId="1852">
      <pivotArea dataOnly="0" labelOnly="1" fieldPosition="0">
        <references count="2">
          <reference field="0" count="1" selected="0">
            <x v="8"/>
          </reference>
          <reference field="1" count="6">
            <x v="58"/>
            <x v="59"/>
            <x v="60"/>
            <x v="61"/>
            <x v="62"/>
            <x v="63"/>
          </reference>
        </references>
      </pivotArea>
    </format>
    <format dxfId="1851">
      <pivotArea dataOnly="0" labelOnly="1" fieldPosition="0">
        <references count="2">
          <reference field="0" count="1" selected="0">
            <x v="9"/>
          </reference>
          <reference field="1" count="5">
            <x v="64"/>
            <x v="65"/>
            <x v="66"/>
            <x v="67"/>
            <x v="68"/>
          </reference>
        </references>
      </pivotArea>
    </format>
    <format dxfId="1850">
      <pivotArea dataOnly="0" labelOnly="1" fieldPosition="0">
        <references count="2">
          <reference field="0" count="1" selected="0">
            <x v="10"/>
          </reference>
          <reference field="1" count="3">
            <x v="69"/>
            <x v="70"/>
            <x v="71"/>
          </reference>
        </references>
      </pivotArea>
    </format>
    <format dxfId="1849">
      <pivotArea dataOnly="0" labelOnly="1" fieldPosition="0">
        <references count="2">
          <reference field="0" count="1" selected="0">
            <x v="11"/>
          </reference>
          <reference field="1" count="6">
            <x v="72"/>
            <x v="73"/>
            <x v="74"/>
            <x v="75"/>
            <x v="76"/>
            <x v="77"/>
          </reference>
        </references>
      </pivotArea>
    </format>
    <format dxfId="1848">
      <pivotArea dataOnly="0" labelOnly="1" fieldPosition="0">
        <references count="2">
          <reference field="0" count="1" selected="0">
            <x v="12"/>
          </reference>
          <reference field="1" count="5">
            <x v="78"/>
            <x v="79"/>
            <x v="80"/>
            <x v="81"/>
            <x v="82"/>
          </reference>
        </references>
      </pivotArea>
    </format>
    <format dxfId="1847">
      <pivotArea dataOnly="0" labelOnly="1" fieldPosition="0">
        <references count="2">
          <reference field="0" count="1" selected="0">
            <x v="13"/>
          </reference>
          <reference field="1" count="4">
            <x v="83"/>
            <x v="84"/>
            <x v="85"/>
            <x v="86"/>
          </reference>
        </references>
      </pivotArea>
    </format>
    <format dxfId="184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845">
      <pivotArea dataOnly="0" labelOnly="1" fieldPosition="0">
        <references count="2">
          <reference field="0" count="1" selected="0">
            <x v="15"/>
          </reference>
          <reference field="1" count="3">
            <x v="104"/>
            <x v="105"/>
            <x v="106"/>
          </reference>
        </references>
      </pivotArea>
    </format>
    <format dxfId="1844">
      <pivotArea dataOnly="0" labelOnly="1" fieldPosition="0">
        <references count="2">
          <reference field="0" count="1" selected="0">
            <x v="16"/>
          </reference>
          <reference field="1" count="11">
            <x v="8"/>
            <x v="9"/>
            <x v="107"/>
            <x v="108"/>
            <x v="109"/>
            <x v="110"/>
            <x v="111"/>
            <x v="112"/>
            <x v="113"/>
            <x v="114"/>
            <x v="115"/>
          </reference>
        </references>
      </pivotArea>
    </format>
    <format dxfId="1843">
      <pivotArea dataOnly="0" labelOnly="1" fieldPosition="0">
        <references count="2">
          <reference field="0" count="1" selected="0">
            <x v="17"/>
          </reference>
          <reference field="1" count="1">
            <x v="116"/>
          </reference>
        </references>
      </pivotArea>
    </format>
    <format dxfId="1842">
      <pivotArea dataOnly="0" labelOnly="1" fieldPosition="0">
        <references count="2">
          <reference field="0" count="1" selected="0">
            <x v="18"/>
          </reference>
          <reference field="1" count="3">
            <x v="117"/>
            <x v="118"/>
            <x v="119"/>
          </reference>
        </references>
      </pivotArea>
    </format>
    <format dxfId="1841">
      <pivotArea dataOnly="0" labelOnly="1" fieldPosition="0">
        <references count="2">
          <reference field="0" count="1" selected="0">
            <x v="19"/>
          </reference>
          <reference field="1" count="8">
            <x v="120"/>
            <x v="121"/>
            <x v="122"/>
            <x v="123"/>
            <x v="124"/>
            <x v="125"/>
            <x v="126"/>
            <x v="127"/>
          </reference>
        </references>
      </pivotArea>
    </format>
    <format dxfId="1840">
      <pivotArea dataOnly="0" labelOnly="1" fieldPosition="0">
        <references count="2">
          <reference field="0" count="1" selected="0">
            <x v="20"/>
          </reference>
          <reference field="1" count="9">
            <x v="128"/>
            <x v="129"/>
            <x v="130"/>
            <x v="131"/>
            <x v="132"/>
            <x v="133"/>
            <x v="134"/>
            <x v="135"/>
            <x v="136"/>
          </reference>
        </references>
      </pivotArea>
    </format>
    <format dxfId="1839">
      <pivotArea dataOnly="0" labelOnly="1" fieldPosition="0">
        <references count="2">
          <reference field="0" count="1" selected="0">
            <x v="21"/>
          </reference>
          <reference field="1" count="4">
            <x v="137"/>
            <x v="138"/>
            <x v="139"/>
            <x v="140"/>
          </reference>
        </references>
      </pivotArea>
    </format>
    <format dxfId="1838">
      <pivotArea dataOnly="0" labelOnly="1" fieldPosition="0">
        <references count="2">
          <reference field="0" count="1" selected="0">
            <x v="22"/>
          </reference>
          <reference field="1" count="3">
            <x v="141"/>
            <x v="142"/>
            <x v="143"/>
          </reference>
        </references>
      </pivotArea>
    </format>
    <format dxfId="1837">
      <pivotArea dataOnly="0" labelOnly="1" fieldPosition="0">
        <references count="2">
          <reference field="0" count="1" selected="0">
            <x v="23"/>
          </reference>
          <reference field="1" count="3">
            <x v="144"/>
            <x v="145"/>
            <x v="146"/>
          </reference>
        </references>
      </pivotArea>
    </format>
    <format dxfId="1836">
      <pivotArea dataOnly="0" labelOnly="1" fieldPosition="0">
        <references count="2">
          <reference field="0" count="1" selected="0">
            <x v="24"/>
          </reference>
          <reference field="1" count="2">
            <x v="147"/>
            <x v="148"/>
          </reference>
        </references>
      </pivotArea>
    </format>
    <format dxfId="1835">
      <pivotArea dataOnly="0" labelOnly="1" fieldPosition="0">
        <references count="2">
          <reference field="0" count="1" selected="0">
            <x v="25"/>
          </reference>
          <reference field="1" count="3">
            <x v="149"/>
            <x v="150"/>
            <x v="151"/>
          </reference>
        </references>
      </pivotArea>
    </format>
    <format dxfId="1834">
      <pivotArea dataOnly="0" labelOnly="1" fieldPosition="0">
        <references count="2">
          <reference field="0" count="1" selected="0">
            <x v="26"/>
          </reference>
          <reference field="1" count="4">
            <x v="152"/>
            <x v="153"/>
            <x v="154"/>
            <x v="155"/>
          </reference>
        </references>
      </pivotArea>
    </format>
    <format dxfId="1833">
      <pivotArea dataOnly="0" labelOnly="1" fieldPosition="0">
        <references count="2">
          <reference field="0" count="1" selected="0">
            <x v="27"/>
          </reference>
          <reference field="1" count="2">
            <x v="156"/>
            <x v="157"/>
          </reference>
        </references>
      </pivotArea>
    </format>
    <format dxfId="1832">
      <pivotArea dataOnly="0" labelOnly="1" fieldPosition="0">
        <references count="2">
          <reference field="0" count="1" selected="0">
            <x v="28"/>
          </reference>
          <reference field="1" count="3">
            <x v="158"/>
            <x v="159"/>
            <x v="160"/>
          </reference>
        </references>
      </pivotArea>
    </format>
    <format dxfId="1831">
      <pivotArea dataOnly="0" labelOnly="1" fieldPosition="0">
        <references count="2">
          <reference field="0" count="1" selected="0">
            <x v="29"/>
          </reference>
          <reference field="1" count="8">
            <x v="161"/>
            <x v="162"/>
            <x v="163"/>
            <x v="164"/>
            <x v="165"/>
            <x v="166"/>
            <x v="167"/>
            <x v="168"/>
          </reference>
        </references>
      </pivotArea>
    </format>
    <format dxfId="1830">
      <pivotArea dataOnly="0" labelOnly="1" fieldPosition="0">
        <references count="2">
          <reference field="0" count="1" selected="0">
            <x v="30"/>
          </reference>
          <reference field="1" count="7">
            <x v="169"/>
            <x v="170"/>
            <x v="171"/>
            <x v="172"/>
            <x v="173"/>
            <x v="174"/>
            <x v="175"/>
          </reference>
        </references>
      </pivotArea>
    </format>
    <format dxfId="1829">
      <pivotArea dataOnly="0" labelOnly="1" fieldPosition="0">
        <references count="2">
          <reference field="0" count="1" selected="0">
            <x v="31"/>
          </reference>
          <reference field="1" count="4">
            <x v="176"/>
            <x v="177"/>
            <x v="178"/>
            <x v="179"/>
          </reference>
        </references>
      </pivotArea>
    </format>
    <format dxfId="1828">
      <pivotArea dataOnly="0" labelOnly="1" fieldPosition="0">
        <references count="2">
          <reference field="0" count="1" selected="0">
            <x v="32"/>
          </reference>
          <reference field="1" count="1">
            <x v="180"/>
          </reference>
        </references>
      </pivotArea>
    </format>
    <format dxfId="1827">
      <pivotArea dataOnly="0" labelOnly="1" fieldPosition="0">
        <references count="2">
          <reference field="0" count="1" selected="0">
            <x v="33"/>
          </reference>
          <reference field="1" count="3">
            <x v="433"/>
            <x v="434"/>
            <x v="435"/>
          </reference>
        </references>
      </pivotArea>
    </format>
    <format dxfId="1826">
      <pivotArea dataOnly="0" labelOnly="1" fieldPosition="0">
        <references count="2">
          <reference field="0" count="1" selected="0">
            <x v="34"/>
          </reference>
          <reference field="1" count="4">
            <x v="181"/>
            <x v="182"/>
            <x v="183"/>
            <x v="184"/>
          </reference>
        </references>
      </pivotArea>
    </format>
    <format dxfId="1825">
      <pivotArea dataOnly="0" labelOnly="1" fieldPosition="0">
        <references count="2">
          <reference field="0" count="1" selected="0">
            <x v="35"/>
          </reference>
          <reference field="1" count="4">
            <x v="185"/>
            <x v="186"/>
            <x v="187"/>
            <x v="188"/>
          </reference>
        </references>
      </pivotArea>
    </format>
    <format dxfId="1824">
      <pivotArea dataOnly="0" labelOnly="1" fieldPosition="0">
        <references count="2">
          <reference field="0" count="1" selected="0">
            <x v="36"/>
          </reference>
          <reference field="1" count="5">
            <x v="189"/>
            <x v="190"/>
            <x v="191"/>
            <x v="192"/>
            <x v="193"/>
          </reference>
        </references>
      </pivotArea>
    </format>
    <format dxfId="1823">
      <pivotArea dataOnly="0" labelOnly="1" fieldPosition="0">
        <references count="2">
          <reference field="0" count="1" selected="0">
            <x v="37"/>
          </reference>
          <reference field="1" count="7">
            <x v="194"/>
            <x v="195"/>
            <x v="196"/>
            <x v="197"/>
            <x v="198"/>
            <x v="199"/>
            <x v="200"/>
          </reference>
        </references>
      </pivotArea>
    </format>
    <format dxfId="1822">
      <pivotArea dataOnly="0" labelOnly="1" fieldPosition="0">
        <references count="2">
          <reference field="0" count="1" selected="0">
            <x v="38"/>
          </reference>
          <reference field="1" count="11">
            <x v="201"/>
            <x v="202"/>
            <x v="203"/>
            <x v="204"/>
            <x v="205"/>
            <x v="206"/>
            <x v="207"/>
            <x v="208"/>
            <x v="209"/>
            <x v="368"/>
            <x v="390"/>
          </reference>
        </references>
      </pivotArea>
    </format>
    <format dxfId="1821">
      <pivotArea dataOnly="0" labelOnly="1" fieldPosition="0">
        <references count="2">
          <reference field="0" count="1" selected="0">
            <x v="39"/>
          </reference>
          <reference field="1" count="7">
            <x v="210"/>
            <x v="211"/>
            <x v="212"/>
            <x v="213"/>
            <x v="214"/>
            <x v="215"/>
            <x v="216"/>
          </reference>
        </references>
      </pivotArea>
    </format>
    <format dxfId="1820">
      <pivotArea dataOnly="0" labelOnly="1" fieldPosition="0">
        <references count="2">
          <reference field="0" count="1" selected="0">
            <x v="40"/>
          </reference>
          <reference field="1" count="7">
            <x v="217"/>
            <x v="218"/>
            <x v="219"/>
            <x v="220"/>
            <x v="221"/>
            <x v="222"/>
            <x v="223"/>
          </reference>
        </references>
      </pivotArea>
    </format>
    <format dxfId="1819">
      <pivotArea dataOnly="0" labelOnly="1" fieldPosition="0">
        <references count="2">
          <reference field="0" count="1" selected="0">
            <x v="41"/>
          </reference>
          <reference field="1" count="8">
            <x v="224"/>
            <x v="225"/>
            <x v="226"/>
            <x v="227"/>
            <x v="228"/>
            <x v="229"/>
            <x v="230"/>
            <x v="231"/>
          </reference>
        </references>
      </pivotArea>
    </format>
    <format dxfId="1818">
      <pivotArea dataOnly="0" labelOnly="1" fieldPosition="0">
        <references count="2">
          <reference field="0" count="1" selected="0">
            <x v="42"/>
          </reference>
          <reference field="1" count="4">
            <x v="232"/>
            <x v="233"/>
            <x v="234"/>
            <x v="235"/>
          </reference>
        </references>
      </pivotArea>
    </format>
    <format dxfId="1817">
      <pivotArea dataOnly="0" labelOnly="1" fieldPosition="0">
        <references count="2">
          <reference field="0" count="1" selected="0">
            <x v="43"/>
          </reference>
          <reference field="1" count="8">
            <x v="236"/>
            <x v="237"/>
            <x v="238"/>
            <x v="239"/>
            <x v="240"/>
            <x v="241"/>
            <x v="242"/>
            <x v="243"/>
          </reference>
        </references>
      </pivotArea>
    </format>
    <format dxfId="1816">
      <pivotArea dataOnly="0" labelOnly="1" fieldPosition="0">
        <references count="2">
          <reference field="0" count="1" selected="0">
            <x v="44"/>
          </reference>
          <reference field="1" count="7">
            <x v="244"/>
            <x v="245"/>
            <x v="246"/>
            <x v="247"/>
            <x v="248"/>
            <x v="249"/>
            <x v="250"/>
          </reference>
        </references>
      </pivotArea>
    </format>
    <format dxfId="1815">
      <pivotArea dataOnly="0" labelOnly="1" fieldPosition="0">
        <references count="2">
          <reference field="0" count="1" selected="0">
            <x v="45"/>
          </reference>
          <reference field="1" count="8">
            <x v="251"/>
            <x v="252"/>
            <x v="253"/>
            <x v="254"/>
            <x v="255"/>
            <x v="256"/>
            <x v="257"/>
            <x v="258"/>
          </reference>
        </references>
      </pivotArea>
    </format>
    <format dxfId="181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813">
      <pivotArea dataOnly="0" labelOnly="1" fieldPosition="0">
        <references count="2">
          <reference field="0" count="1" selected="0">
            <x v="47"/>
          </reference>
          <reference field="1" count="7">
            <x v="273"/>
            <x v="274"/>
            <x v="275"/>
            <x v="276"/>
            <x v="277"/>
            <x v="278"/>
            <x v="279"/>
          </reference>
        </references>
      </pivotArea>
    </format>
    <format dxfId="1812">
      <pivotArea dataOnly="0" labelOnly="1" fieldPosition="0">
        <references count="2">
          <reference field="0" count="1" selected="0">
            <x v="48"/>
          </reference>
          <reference field="1" count="5">
            <x v="280"/>
            <x v="281"/>
            <x v="282"/>
            <x v="283"/>
            <x v="284"/>
          </reference>
        </references>
      </pivotArea>
    </format>
    <format dxfId="1811">
      <pivotArea dataOnly="0" labelOnly="1" fieldPosition="0">
        <references count="2">
          <reference field="0" count="1" selected="0">
            <x v="49"/>
          </reference>
          <reference field="1" count="1">
            <x v="285"/>
          </reference>
        </references>
      </pivotArea>
    </format>
    <format dxfId="1810">
      <pivotArea dataOnly="0" labelOnly="1" fieldPosition="0">
        <references count="2">
          <reference field="0" count="1" selected="0">
            <x v="50"/>
          </reference>
          <reference field="1" count="7">
            <x v="286"/>
            <x v="287"/>
            <x v="288"/>
            <x v="289"/>
            <x v="290"/>
            <x v="291"/>
            <x v="292"/>
          </reference>
        </references>
      </pivotArea>
    </format>
    <format dxfId="1809">
      <pivotArea dataOnly="0" labelOnly="1" fieldPosition="0">
        <references count="2">
          <reference field="0" count="1" selected="0">
            <x v="51"/>
          </reference>
          <reference field="1" count="9">
            <x v="293"/>
            <x v="294"/>
            <x v="295"/>
            <x v="296"/>
            <x v="297"/>
            <x v="298"/>
            <x v="299"/>
            <x v="300"/>
            <x v="301"/>
          </reference>
        </references>
      </pivotArea>
    </format>
    <format dxfId="1808">
      <pivotArea dataOnly="0" labelOnly="1" fieldPosition="0">
        <references count="2">
          <reference field="0" count="1" selected="0">
            <x v="52"/>
          </reference>
          <reference field="1" count="3">
            <x v="302"/>
            <x v="303"/>
            <x v="304"/>
          </reference>
        </references>
      </pivotArea>
    </format>
    <format dxfId="1807">
      <pivotArea dataOnly="0" labelOnly="1" fieldPosition="0">
        <references count="2">
          <reference field="0" count="1" selected="0">
            <x v="53"/>
          </reference>
          <reference field="1" count="7">
            <x v="305"/>
            <x v="306"/>
            <x v="307"/>
            <x v="308"/>
            <x v="309"/>
            <x v="310"/>
            <x v="398"/>
          </reference>
        </references>
      </pivotArea>
    </format>
    <format dxfId="180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805">
      <pivotArea dataOnly="0" labelOnly="1" fieldPosition="0">
        <references count="2">
          <reference field="0" count="1" selected="0">
            <x v="55"/>
          </reference>
          <reference field="1" count="1">
            <x v="326"/>
          </reference>
        </references>
      </pivotArea>
    </format>
    <format dxfId="1804">
      <pivotArea dataOnly="0" labelOnly="1" fieldPosition="0">
        <references count="2">
          <reference field="0" count="1" selected="0">
            <x v="56"/>
          </reference>
          <reference field="1" count="4">
            <x v="327"/>
            <x v="328"/>
            <x v="329"/>
            <x v="330"/>
          </reference>
        </references>
      </pivotArea>
    </format>
    <format dxfId="1803">
      <pivotArea dataOnly="0" labelOnly="1" fieldPosition="0">
        <references count="2">
          <reference field="0" count="1" selected="0">
            <x v="57"/>
          </reference>
          <reference field="1" count="1">
            <x v="331"/>
          </reference>
        </references>
      </pivotArea>
    </format>
    <format dxfId="1802">
      <pivotArea dataOnly="0" labelOnly="1" fieldPosition="0">
        <references count="2">
          <reference field="0" count="1" selected="0">
            <x v="58"/>
          </reference>
          <reference field="1" count="4">
            <x v="332"/>
            <x v="333"/>
            <x v="334"/>
            <x v="335"/>
          </reference>
        </references>
      </pivotArea>
    </format>
    <format dxfId="1801">
      <pivotArea dataOnly="0" labelOnly="1" fieldPosition="0">
        <references count="2">
          <reference field="0" count="1" selected="0">
            <x v="59"/>
          </reference>
          <reference field="1" count="4">
            <x v="336"/>
            <x v="337"/>
            <x v="338"/>
            <x v="339"/>
          </reference>
        </references>
      </pivotArea>
    </format>
    <format dxfId="1800">
      <pivotArea dataOnly="0" labelOnly="1" fieldPosition="0">
        <references count="2">
          <reference field="0" count="1" selected="0">
            <x v="60"/>
          </reference>
          <reference field="1" count="1">
            <x v="340"/>
          </reference>
        </references>
      </pivotArea>
    </format>
    <format dxfId="1799">
      <pivotArea dataOnly="0" labelOnly="1" fieldPosition="0">
        <references count="2">
          <reference field="0" count="1" selected="0">
            <x v="61"/>
          </reference>
          <reference field="1" count="1">
            <x v="342"/>
          </reference>
        </references>
      </pivotArea>
    </format>
    <format dxfId="1798">
      <pivotArea dataOnly="0" labelOnly="1" fieldPosition="0">
        <references count="2">
          <reference field="0" count="1" selected="0">
            <x v="62"/>
          </reference>
          <reference field="1" count="1">
            <x v="341"/>
          </reference>
        </references>
      </pivotArea>
    </format>
    <format dxfId="1797">
      <pivotArea dataOnly="0" labelOnly="1" fieldPosition="0">
        <references count="2">
          <reference field="0" count="1" selected="0">
            <x v="63"/>
          </reference>
          <reference field="1" count="1">
            <x v="343"/>
          </reference>
        </references>
      </pivotArea>
    </format>
    <format dxfId="1796">
      <pivotArea dataOnly="0" labelOnly="1" fieldPosition="0">
        <references count="2">
          <reference field="0" count="1" selected="0">
            <x v="64"/>
          </reference>
          <reference field="1" count="1">
            <x v="344"/>
          </reference>
        </references>
      </pivotArea>
    </format>
    <format dxfId="1795">
      <pivotArea dataOnly="0" labelOnly="1" fieldPosition="0">
        <references count="2">
          <reference field="0" count="1" selected="0">
            <x v="65"/>
          </reference>
          <reference field="1" count="1">
            <x v="345"/>
          </reference>
        </references>
      </pivotArea>
    </format>
    <format dxfId="1794">
      <pivotArea dataOnly="0" labelOnly="1" fieldPosition="0">
        <references count="2">
          <reference field="0" count="1" selected="0">
            <x v="66"/>
          </reference>
          <reference field="1" count="1">
            <x v="346"/>
          </reference>
        </references>
      </pivotArea>
    </format>
    <format dxfId="1793">
      <pivotArea dataOnly="0" labelOnly="1" fieldPosition="0">
        <references count="2">
          <reference field="0" count="1" selected="0">
            <x v="67"/>
          </reference>
          <reference field="1" count="1">
            <x v="427"/>
          </reference>
        </references>
      </pivotArea>
    </format>
    <format dxfId="1792">
      <pivotArea dataOnly="0" labelOnly="1" fieldPosition="0">
        <references count="2">
          <reference field="0" count="1" selected="0">
            <x v="68"/>
          </reference>
          <reference field="1" count="1">
            <x v="428"/>
          </reference>
        </references>
      </pivotArea>
    </format>
    <format dxfId="1791">
      <pivotArea dataOnly="0" labelOnly="1" fieldPosition="0">
        <references count="2">
          <reference field="0" count="1" selected="0">
            <x v="69"/>
          </reference>
          <reference field="1" count="1">
            <x v="347"/>
          </reference>
        </references>
      </pivotArea>
    </format>
    <format dxfId="1790">
      <pivotArea dataOnly="0" labelOnly="1" fieldPosition="0">
        <references count="2">
          <reference field="0" count="1" selected="0">
            <x v="70"/>
          </reference>
          <reference field="1" count="1">
            <x v="348"/>
          </reference>
        </references>
      </pivotArea>
    </format>
    <format dxfId="1789">
      <pivotArea dataOnly="0" labelOnly="1" fieldPosition="0">
        <references count="2">
          <reference field="0" count="1" selected="0">
            <x v="71"/>
          </reference>
          <reference field="1" count="1">
            <x v="349"/>
          </reference>
        </references>
      </pivotArea>
    </format>
    <format dxfId="1788">
      <pivotArea dataOnly="0" labelOnly="1" fieldPosition="0">
        <references count="2">
          <reference field="0" count="1" selected="0">
            <x v="72"/>
          </reference>
          <reference field="1" count="1">
            <x v="350"/>
          </reference>
        </references>
      </pivotArea>
    </format>
    <format dxfId="1787">
      <pivotArea dataOnly="0" labelOnly="1" fieldPosition="0">
        <references count="2">
          <reference field="0" count="1" selected="0">
            <x v="73"/>
          </reference>
          <reference field="1" count="1">
            <x v="351"/>
          </reference>
        </references>
      </pivotArea>
    </format>
    <format dxfId="1786">
      <pivotArea dataOnly="0" labelOnly="1" fieldPosition="0">
        <references count="2">
          <reference field="0" count="1" selected="0">
            <x v="74"/>
          </reference>
          <reference field="1" count="1">
            <x v="352"/>
          </reference>
        </references>
      </pivotArea>
    </format>
    <format dxfId="1785">
      <pivotArea dataOnly="0" labelOnly="1" fieldPosition="0">
        <references count="2">
          <reference field="0" count="1" selected="0">
            <x v="75"/>
          </reference>
          <reference field="1" count="1">
            <x v="353"/>
          </reference>
        </references>
      </pivotArea>
    </format>
    <format dxfId="1784">
      <pivotArea dataOnly="0" labelOnly="1" fieldPosition="0">
        <references count="2">
          <reference field="0" count="1" selected="0">
            <x v="76"/>
          </reference>
          <reference field="1" count="1">
            <x v="354"/>
          </reference>
        </references>
      </pivotArea>
    </format>
    <format dxfId="1783">
      <pivotArea dataOnly="0" labelOnly="1" fieldPosition="0">
        <references count="2">
          <reference field="0" count="1" selected="0">
            <x v="77"/>
          </reference>
          <reference field="1" count="1">
            <x v="355"/>
          </reference>
        </references>
      </pivotArea>
    </format>
    <format dxfId="1782">
      <pivotArea dataOnly="0" labelOnly="1" fieldPosition="0">
        <references count="2">
          <reference field="0" count="1" selected="0">
            <x v="78"/>
          </reference>
          <reference field="1" count="1">
            <x v="356"/>
          </reference>
        </references>
      </pivotArea>
    </format>
    <format dxfId="1781">
      <pivotArea dataOnly="0" labelOnly="1" fieldPosition="0">
        <references count="2">
          <reference field="0" count="1" selected="0">
            <x v="79"/>
          </reference>
          <reference field="1" count="1">
            <x v="357"/>
          </reference>
        </references>
      </pivotArea>
    </format>
    <format dxfId="1780">
      <pivotArea dataOnly="0" labelOnly="1" fieldPosition="0">
        <references count="2">
          <reference field="0" count="1" selected="0">
            <x v="80"/>
          </reference>
          <reference field="1" count="1">
            <x v="358"/>
          </reference>
        </references>
      </pivotArea>
    </format>
    <format dxfId="1779">
      <pivotArea dataOnly="0" labelOnly="1" fieldPosition="0">
        <references count="2">
          <reference field="0" count="1" selected="0">
            <x v="81"/>
          </reference>
          <reference field="1" count="1">
            <x v="359"/>
          </reference>
        </references>
      </pivotArea>
    </format>
    <format dxfId="1778">
      <pivotArea dataOnly="0" labelOnly="1" fieldPosition="0">
        <references count="2">
          <reference field="0" count="1" selected="0">
            <x v="82"/>
          </reference>
          <reference field="1" count="1">
            <x v="360"/>
          </reference>
        </references>
      </pivotArea>
    </format>
    <format dxfId="1777">
      <pivotArea dataOnly="0" labelOnly="1" fieldPosition="0">
        <references count="2">
          <reference field="0" count="1" selected="0">
            <x v="83"/>
          </reference>
          <reference field="1" count="1">
            <x v="361"/>
          </reference>
        </references>
      </pivotArea>
    </format>
    <format dxfId="1776">
      <pivotArea dataOnly="0" labelOnly="1" fieldPosition="0">
        <references count="2">
          <reference field="0" count="1" selected="0">
            <x v="84"/>
          </reference>
          <reference field="1" count="1">
            <x v="362"/>
          </reference>
        </references>
      </pivotArea>
    </format>
    <format dxfId="1775">
      <pivotArea dataOnly="0" labelOnly="1" fieldPosition="0">
        <references count="2">
          <reference field="0" count="1" selected="0">
            <x v="85"/>
          </reference>
          <reference field="1" count="1">
            <x v="363"/>
          </reference>
        </references>
      </pivotArea>
    </format>
    <format dxfId="1774">
      <pivotArea dataOnly="0" labelOnly="1" fieldPosition="0">
        <references count="2">
          <reference field="0" count="1" selected="0">
            <x v="86"/>
          </reference>
          <reference field="1" count="1">
            <x v="364"/>
          </reference>
        </references>
      </pivotArea>
    </format>
    <format dxfId="1773">
      <pivotArea dataOnly="0" labelOnly="1" fieldPosition="0">
        <references count="2">
          <reference field="0" count="1" selected="0">
            <x v="87"/>
          </reference>
          <reference field="1" count="1">
            <x v="365"/>
          </reference>
        </references>
      </pivotArea>
    </format>
    <format dxfId="1772">
      <pivotArea dataOnly="0" labelOnly="1" fieldPosition="0">
        <references count="2">
          <reference field="0" count="1" selected="0">
            <x v="88"/>
          </reference>
          <reference field="1" count="1">
            <x v="366"/>
          </reference>
        </references>
      </pivotArea>
    </format>
    <format dxfId="1771">
      <pivotArea dataOnly="0" labelOnly="1" fieldPosition="0">
        <references count="2">
          <reference field="0" count="1" selected="0">
            <x v="89"/>
          </reference>
          <reference field="1" count="1">
            <x v="367"/>
          </reference>
        </references>
      </pivotArea>
    </format>
    <format dxfId="1770">
      <pivotArea dataOnly="0" labelOnly="1" fieldPosition="0">
        <references count="2">
          <reference field="0" count="1" selected="0">
            <x v="90"/>
          </reference>
          <reference field="1" count="1">
            <x v="369"/>
          </reference>
        </references>
      </pivotArea>
    </format>
    <format dxfId="1769">
      <pivotArea dataOnly="0" labelOnly="1" fieldPosition="0">
        <references count="2">
          <reference field="0" count="1" selected="0">
            <x v="91"/>
          </reference>
          <reference field="1" count="1">
            <x v="370"/>
          </reference>
        </references>
      </pivotArea>
    </format>
    <format dxfId="1768">
      <pivotArea dataOnly="0" labelOnly="1" fieldPosition="0">
        <references count="2">
          <reference field="0" count="1" selected="0">
            <x v="92"/>
          </reference>
          <reference field="1" count="1">
            <x v="371"/>
          </reference>
        </references>
      </pivotArea>
    </format>
    <format dxfId="1767">
      <pivotArea dataOnly="0" labelOnly="1" fieldPosition="0">
        <references count="2">
          <reference field="0" count="1" selected="0">
            <x v="93"/>
          </reference>
          <reference field="1" count="1">
            <x v="372"/>
          </reference>
        </references>
      </pivotArea>
    </format>
    <format dxfId="1766">
      <pivotArea dataOnly="0" labelOnly="1" fieldPosition="0">
        <references count="2">
          <reference field="0" count="1" selected="0">
            <x v="94"/>
          </reference>
          <reference field="1" count="1">
            <x v="373"/>
          </reference>
        </references>
      </pivotArea>
    </format>
    <format dxfId="1765">
      <pivotArea dataOnly="0" labelOnly="1" fieldPosition="0">
        <references count="2">
          <reference field="0" count="1" selected="0">
            <x v="95"/>
          </reference>
          <reference field="1" count="1">
            <x v="374"/>
          </reference>
        </references>
      </pivotArea>
    </format>
    <format dxfId="1764">
      <pivotArea dataOnly="0" labelOnly="1" fieldPosition="0">
        <references count="2">
          <reference field="0" count="1" selected="0">
            <x v="96"/>
          </reference>
          <reference field="1" count="1">
            <x v="375"/>
          </reference>
        </references>
      </pivotArea>
    </format>
    <format dxfId="1763">
      <pivotArea dataOnly="0" labelOnly="1" fieldPosition="0">
        <references count="2">
          <reference field="0" count="1" selected="0">
            <x v="97"/>
          </reference>
          <reference field="1" count="1">
            <x v="376"/>
          </reference>
        </references>
      </pivotArea>
    </format>
    <format dxfId="1762">
      <pivotArea dataOnly="0" labelOnly="1" fieldPosition="0">
        <references count="2">
          <reference field="0" count="1" selected="0">
            <x v="98"/>
          </reference>
          <reference field="1" count="1">
            <x v="377"/>
          </reference>
        </references>
      </pivotArea>
    </format>
    <format dxfId="1761">
      <pivotArea dataOnly="0" labelOnly="1" fieldPosition="0">
        <references count="2">
          <reference field="0" count="1" selected="0">
            <x v="99"/>
          </reference>
          <reference field="1" count="1">
            <x v="378"/>
          </reference>
        </references>
      </pivotArea>
    </format>
    <format dxfId="1760">
      <pivotArea dataOnly="0" labelOnly="1" fieldPosition="0">
        <references count="2">
          <reference field="0" count="1" selected="0">
            <x v="100"/>
          </reference>
          <reference field="1" count="1">
            <x v="379"/>
          </reference>
        </references>
      </pivotArea>
    </format>
    <format dxfId="1759">
      <pivotArea dataOnly="0" labelOnly="1" fieldPosition="0">
        <references count="2">
          <reference field="0" count="1" selected="0">
            <x v="101"/>
          </reference>
          <reference field="1" count="9">
            <x v="380"/>
            <x v="381"/>
            <x v="382"/>
            <x v="383"/>
            <x v="384"/>
            <x v="385"/>
            <x v="386"/>
            <x v="387"/>
            <x v="429"/>
          </reference>
        </references>
      </pivotArea>
    </format>
    <format dxfId="1758">
      <pivotArea dataOnly="0" labelOnly="1" fieldPosition="0">
        <references count="2">
          <reference field="0" count="1" selected="0">
            <x v="102"/>
          </reference>
          <reference field="1" count="1">
            <x v="388"/>
          </reference>
        </references>
      </pivotArea>
    </format>
    <format dxfId="1757">
      <pivotArea dataOnly="0" labelOnly="1" fieldPosition="0">
        <references count="2">
          <reference field="0" count="1" selected="0">
            <x v="103"/>
          </reference>
          <reference field="1" count="1">
            <x v="389"/>
          </reference>
        </references>
      </pivotArea>
    </format>
    <format dxfId="1756">
      <pivotArea dataOnly="0" labelOnly="1" fieldPosition="0">
        <references count="2">
          <reference field="0" count="1" selected="0">
            <x v="104"/>
          </reference>
          <reference field="1" count="1">
            <x v="391"/>
          </reference>
        </references>
      </pivotArea>
    </format>
    <format dxfId="1755">
      <pivotArea dataOnly="0" labelOnly="1" fieldPosition="0">
        <references count="2">
          <reference field="0" count="1" selected="0">
            <x v="105"/>
          </reference>
          <reference field="1" count="1">
            <x v="392"/>
          </reference>
        </references>
      </pivotArea>
    </format>
    <format dxfId="1754">
      <pivotArea dataOnly="0" labelOnly="1" fieldPosition="0">
        <references count="2">
          <reference field="0" count="1" selected="0">
            <x v="106"/>
          </reference>
          <reference field="1" count="1">
            <x v="393"/>
          </reference>
        </references>
      </pivotArea>
    </format>
    <format dxfId="1753">
      <pivotArea dataOnly="0" labelOnly="1" fieldPosition="0">
        <references count="2">
          <reference field="0" count="1" selected="0">
            <x v="107"/>
          </reference>
          <reference field="1" count="1">
            <x v="394"/>
          </reference>
        </references>
      </pivotArea>
    </format>
    <format dxfId="1752">
      <pivotArea dataOnly="0" labelOnly="1" fieldPosition="0">
        <references count="2">
          <reference field="0" count="1" selected="0">
            <x v="108"/>
          </reference>
          <reference field="1" count="2">
            <x v="395"/>
            <x v="436"/>
          </reference>
        </references>
      </pivotArea>
    </format>
    <format dxfId="1751">
      <pivotArea dataOnly="0" labelOnly="1" fieldPosition="0">
        <references count="2">
          <reference field="0" count="1" selected="0">
            <x v="109"/>
          </reference>
          <reference field="1" count="2">
            <x v="396"/>
            <x v="397"/>
          </reference>
        </references>
      </pivotArea>
    </format>
    <format dxfId="1750">
      <pivotArea dataOnly="0" labelOnly="1" fieldPosition="0">
        <references count="2">
          <reference field="0" count="1" selected="0">
            <x v="110"/>
          </reference>
          <reference field="1" count="1">
            <x v="399"/>
          </reference>
        </references>
      </pivotArea>
    </format>
    <format dxfId="1749">
      <pivotArea dataOnly="0" labelOnly="1" fieldPosition="0">
        <references count="2">
          <reference field="0" count="1" selected="0">
            <x v="111"/>
          </reference>
          <reference field="1" count="1">
            <x v="400"/>
          </reference>
        </references>
      </pivotArea>
    </format>
    <format dxfId="1748">
      <pivotArea dataOnly="0" labelOnly="1" fieldPosition="0">
        <references count="2">
          <reference field="0" count="1" selected="0">
            <x v="112"/>
          </reference>
          <reference field="1" count="1">
            <x v="401"/>
          </reference>
        </references>
      </pivotArea>
    </format>
    <format dxfId="1747">
      <pivotArea dataOnly="0" labelOnly="1" fieldPosition="0">
        <references count="2">
          <reference field="0" count="1" selected="0">
            <x v="113"/>
          </reference>
          <reference field="1" count="1">
            <x v="402"/>
          </reference>
        </references>
      </pivotArea>
    </format>
    <format dxfId="1746">
      <pivotArea dataOnly="0" labelOnly="1" fieldPosition="0">
        <references count="2">
          <reference field="0" count="1" selected="0">
            <x v="114"/>
          </reference>
          <reference field="1" count="1">
            <x v="403"/>
          </reference>
        </references>
      </pivotArea>
    </format>
    <format dxfId="1745">
      <pivotArea dataOnly="0" labelOnly="1" fieldPosition="0">
        <references count="2">
          <reference field="0" count="1" selected="0">
            <x v="115"/>
          </reference>
          <reference field="1" count="2">
            <x v="404"/>
            <x v="437"/>
          </reference>
        </references>
      </pivotArea>
    </format>
    <format dxfId="1744">
      <pivotArea dataOnly="0" labelOnly="1" fieldPosition="0">
        <references count="2">
          <reference field="0" count="1" selected="0">
            <x v="116"/>
          </reference>
          <reference field="1" count="1">
            <x v="405"/>
          </reference>
        </references>
      </pivotArea>
    </format>
    <format dxfId="1743">
      <pivotArea dataOnly="0" labelOnly="1" fieldPosition="0">
        <references count="2">
          <reference field="0" count="1" selected="0">
            <x v="117"/>
          </reference>
          <reference field="1" count="1">
            <x v="406"/>
          </reference>
        </references>
      </pivotArea>
    </format>
    <format dxfId="1742">
      <pivotArea dataOnly="0" labelOnly="1" fieldPosition="0">
        <references count="2">
          <reference field="0" count="1" selected="0">
            <x v="118"/>
          </reference>
          <reference field="1" count="1">
            <x v="407"/>
          </reference>
        </references>
      </pivotArea>
    </format>
    <format dxfId="1741">
      <pivotArea dataOnly="0" labelOnly="1" fieldPosition="0">
        <references count="2">
          <reference field="0" count="1" selected="0">
            <x v="119"/>
          </reference>
          <reference field="1" count="1">
            <x v="408"/>
          </reference>
        </references>
      </pivotArea>
    </format>
    <format dxfId="1740">
      <pivotArea dataOnly="0" labelOnly="1" fieldPosition="0">
        <references count="2">
          <reference field="0" count="1" selected="0">
            <x v="120"/>
          </reference>
          <reference field="1" count="1">
            <x v="409"/>
          </reference>
        </references>
      </pivotArea>
    </format>
    <format dxfId="1739">
      <pivotArea dataOnly="0" labelOnly="1" fieldPosition="0">
        <references count="2">
          <reference field="0" count="1" selected="0">
            <x v="121"/>
          </reference>
          <reference field="1" count="1">
            <x v="410"/>
          </reference>
        </references>
      </pivotArea>
    </format>
    <format dxfId="1738">
      <pivotArea dataOnly="0" labelOnly="1" fieldPosition="0">
        <references count="2">
          <reference field="0" count="1" selected="0">
            <x v="122"/>
          </reference>
          <reference field="1" count="1">
            <x v="411"/>
          </reference>
        </references>
      </pivotArea>
    </format>
    <format dxfId="1737">
      <pivotArea dataOnly="0" labelOnly="1" fieldPosition="0">
        <references count="2">
          <reference field="0" count="1" selected="0">
            <x v="123"/>
          </reference>
          <reference field="1" count="1">
            <x v="412"/>
          </reference>
        </references>
      </pivotArea>
    </format>
    <format dxfId="1736">
      <pivotArea dataOnly="0" labelOnly="1" fieldPosition="0">
        <references count="2">
          <reference field="0" count="1" selected="0">
            <x v="124"/>
          </reference>
          <reference field="1" count="1">
            <x v="413"/>
          </reference>
        </references>
      </pivotArea>
    </format>
    <format dxfId="1735">
      <pivotArea dataOnly="0" labelOnly="1" fieldPosition="0">
        <references count="2">
          <reference field="0" count="1" selected="0">
            <x v="125"/>
          </reference>
          <reference field="1" count="3">
            <x v="414"/>
            <x v="438"/>
            <x v="439"/>
          </reference>
        </references>
      </pivotArea>
    </format>
    <format dxfId="1734">
      <pivotArea dataOnly="0" labelOnly="1" fieldPosition="0">
        <references count="2">
          <reference field="0" count="1" selected="0">
            <x v="126"/>
          </reference>
          <reference field="1" count="1">
            <x v="440"/>
          </reference>
        </references>
      </pivotArea>
    </format>
    <format dxfId="1733">
      <pivotArea dataOnly="0" labelOnly="1" fieldPosition="0">
        <references count="2">
          <reference field="0" count="1" selected="0">
            <x v="127"/>
          </reference>
          <reference field="1" count="1">
            <x v="442"/>
          </reference>
        </references>
      </pivotArea>
    </format>
    <format dxfId="1732">
      <pivotArea dataOnly="0" labelOnly="1" fieldPosition="0">
        <references count="2">
          <reference field="0" count="1" selected="0">
            <x v="128"/>
          </reference>
          <reference field="1" count="1">
            <x v="422"/>
          </reference>
        </references>
      </pivotArea>
    </format>
    <format dxfId="1731">
      <pivotArea dataOnly="0" labelOnly="1" fieldPosition="0">
        <references count="2">
          <reference field="0" count="1" selected="0">
            <x v="129"/>
          </reference>
          <reference field="1" count="1">
            <x v="444"/>
          </reference>
        </references>
      </pivotArea>
    </format>
    <format dxfId="1730">
      <pivotArea dataOnly="0" labelOnly="1" fieldPosition="0">
        <references count="2">
          <reference field="0" count="1" selected="0">
            <x v="130"/>
          </reference>
          <reference field="1" count="1">
            <x v="441"/>
          </reference>
        </references>
      </pivotArea>
    </format>
    <format dxfId="1729">
      <pivotArea dataOnly="0" labelOnly="1" fieldPosition="0">
        <references count="2">
          <reference field="0" count="1" selected="0">
            <x v="131"/>
          </reference>
          <reference field="1" count="1">
            <x v="415"/>
          </reference>
        </references>
      </pivotArea>
    </format>
    <format dxfId="1728">
      <pivotArea dataOnly="0" labelOnly="1" fieldPosition="0">
        <references count="2">
          <reference field="0" count="1" selected="0">
            <x v="132"/>
          </reference>
          <reference field="1" count="1">
            <x v="423"/>
          </reference>
        </references>
      </pivotArea>
    </format>
    <format dxfId="1727">
      <pivotArea dataOnly="0" labelOnly="1" fieldPosition="0">
        <references count="2">
          <reference field="0" count="1" selected="0">
            <x v="133"/>
          </reference>
          <reference field="1" count="2">
            <x v="416"/>
            <x v="417"/>
          </reference>
        </references>
      </pivotArea>
    </format>
    <format dxfId="1726">
      <pivotArea dataOnly="0" labelOnly="1" fieldPosition="0">
        <references count="2">
          <reference field="0" count="1" selected="0">
            <x v="134"/>
          </reference>
          <reference field="1" count="1">
            <x v="418"/>
          </reference>
        </references>
      </pivotArea>
    </format>
    <format dxfId="1725">
      <pivotArea dataOnly="0" labelOnly="1" fieldPosition="0">
        <references count="2">
          <reference field="0" count="1" selected="0">
            <x v="135"/>
          </reference>
          <reference field="1" count="1">
            <x v="419"/>
          </reference>
        </references>
      </pivotArea>
    </format>
    <format dxfId="1724">
      <pivotArea dataOnly="0" labelOnly="1" fieldPosition="0">
        <references count="2">
          <reference field="0" count="1" selected="0">
            <x v="136"/>
          </reference>
          <reference field="1" count="1">
            <x v="424"/>
          </reference>
        </references>
      </pivotArea>
    </format>
    <format dxfId="1723">
      <pivotArea dataOnly="0" labelOnly="1" fieldPosition="0">
        <references count="2">
          <reference field="0" count="1" selected="0">
            <x v="137"/>
          </reference>
          <reference field="1" count="1">
            <x v="425"/>
          </reference>
        </references>
      </pivotArea>
    </format>
    <format dxfId="1722">
      <pivotArea dataOnly="0" labelOnly="1" fieldPosition="0">
        <references count="2">
          <reference field="0" count="1" selected="0">
            <x v="138"/>
          </reference>
          <reference field="1" count="1">
            <x v="426"/>
          </reference>
        </references>
      </pivotArea>
    </format>
    <format dxfId="1721">
      <pivotArea dataOnly="0" labelOnly="1" fieldPosition="0">
        <references count="2">
          <reference field="0" count="1" selected="0">
            <x v="139"/>
          </reference>
          <reference field="1" count="1">
            <x v="420"/>
          </reference>
        </references>
      </pivotArea>
    </format>
    <format dxfId="1720">
      <pivotArea dataOnly="0" labelOnly="1" fieldPosition="0">
        <references count="2">
          <reference field="0" count="1" selected="0">
            <x v="140"/>
          </reference>
          <reference field="1" count="1">
            <x v="421"/>
          </reference>
        </references>
      </pivotArea>
    </format>
    <format dxfId="1719">
      <pivotArea dataOnly="0" labelOnly="1" fieldPosition="0">
        <references count="2">
          <reference field="0" count="1" selected="0">
            <x v="141"/>
          </reference>
          <reference field="1" count="1">
            <x v="443"/>
          </reference>
        </references>
      </pivotArea>
    </format>
    <format dxfId="1718">
      <pivotArea dataOnly="0" labelOnly="1" fieldPosition="0">
        <references count="2">
          <reference field="0" count="1" selected="0">
            <x v="142"/>
          </reference>
          <reference field="1" count="1">
            <x v="445"/>
          </reference>
        </references>
      </pivotArea>
    </format>
    <format dxfId="1717">
      <pivotArea dataOnly="0" labelOnly="1" outline="0" fieldPosition="0">
        <references count="1">
          <reference field="4294967294" count="4">
            <x v="0"/>
            <x v="1"/>
            <x v="2"/>
            <x v="3"/>
          </reference>
        </references>
      </pivotArea>
    </format>
    <format dxfId="1716">
      <pivotArea type="all" dataOnly="0" outline="0" fieldPosition="0"/>
    </format>
    <format dxfId="1715">
      <pivotArea outline="0" collapsedLevelsAreSubtotals="1" fieldPosition="0"/>
    </format>
    <format dxfId="1714">
      <pivotArea field="0" type="button" dataOnly="0" labelOnly="1" outline="0" axis="axisRow" fieldPosition="0"/>
    </format>
    <format dxfId="1713">
      <pivotArea field="1" type="button" dataOnly="0" labelOnly="1" outline="0" axis="axisRow" fieldPosition="1"/>
    </format>
    <format dxfId="171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71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71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70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70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70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70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70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70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70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702">
      <pivotArea dataOnly="0" labelOnly="1" fieldPosition="0">
        <references count="1">
          <reference field="0" count="18">
            <x v="125"/>
            <x v="126"/>
            <x v="127"/>
            <x v="128"/>
            <x v="129"/>
            <x v="130"/>
            <x v="131"/>
            <x v="132"/>
            <x v="133"/>
            <x v="134"/>
            <x v="135"/>
            <x v="136"/>
            <x v="137"/>
            <x v="138"/>
            <x v="139"/>
            <x v="140"/>
            <x v="141"/>
            <x v="142"/>
          </reference>
        </references>
      </pivotArea>
    </format>
    <format dxfId="170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700">
      <pivotArea dataOnly="0" labelOnly="1" grandRow="1" outline="0" fieldPosition="0"/>
    </format>
    <format dxfId="1699">
      <pivotArea dataOnly="0" labelOnly="1" fieldPosition="0">
        <references count="2">
          <reference field="0" count="1" selected="0">
            <x v="0"/>
          </reference>
          <reference field="1" count="2">
            <x v="0"/>
            <x v="1"/>
          </reference>
        </references>
      </pivotArea>
    </format>
    <format dxfId="1698">
      <pivotArea dataOnly="0" labelOnly="1" fieldPosition="0">
        <references count="2">
          <reference field="0" count="1" selected="0">
            <x v="1"/>
          </reference>
          <reference field="1" count="10">
            <x v="2"/>
            <x v="3"/>
            <x v="4"/>
            <x v="5"/>
            <x v="6"/>
            <x v="7"/>
            <x v="10"/>
            <x v="11"/>
            <x v="430"/>
            <x v="431"/>
          </reference>
        </references>
      </pivotArea>
    </format>
    <format dxfId="1697">
      <pivotArea dataOnly="0" labelOnly="1" fieldPosition="0">
        <references count="2">
          <reference field="0" count="1" selected="0">
            <x v="2"/>
          </reference>
          <reference field="1" count="6">
            <x v="12"/>
            <x v="13"/>
            <x v="14"/>
            <x v="15"/>
            <x v="16"/>
            <x v="17"/>
          </reference>
        </references>
      </pivotArea>
    </format>
    <format dxfId="169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695">
      <pivotArea dataOnly="0" labelOnly="1" fieldPosition="0">
        <references count="2">
          <reference field="0" count="1" selected="0">
            <x v="4"/>
          </reference>
          <reference field="1" count="6">
            <x v="33"/>
            <x v="34"/>
            <x v="35"/>
            <x v="36"/>
            <x v="37"/>
            <x v="38"/>
          </reference>
        </references>
      </pivotArea>
    </format>
    <format dxfId="1694">
      <pivotArea dataOnly="0" labelOnly="1" fieldPosition="0">
        <references count="2">
          <reference field="0" count="1" selected="0">
            <x v="5"/>
          </reference>
          <reference field="1" count="8">
            <x v="39"/>
            <x v="40"/>
            <x v="41"/>
            <x v="42"/>
            <x v="43"/>
            <x v="44"/>
            <x v="45"/>
            <x v="46"/>
          </reference>
        </references>
      </pivotArea>
    </format>
    <format dxfId="1693">
      <pivotArea dataOnly="0" labelOnly="1" fieldPosition="0">
        <references count="2">
          <reference field="0" count="1" selected="0">
            <x v="6"/>
          </reference>
          <reference field="1" count="5">
            <x v="47"/>
            <x v="48"/>
            <x v="49"/>
            <x v="50"/>
            <x v="51"/>
          </reference>
        </references>
      </pivotArea>
    </format>
    <format dxfId="1692">
      <pivotArea dataOnly="0" labelOnly="1" fieldPosition="0">
        <references count="2">
          <reference field="0" count="1" selected="0">
            <x v="7"/>
          </reference>
          <reference field="1" count="6">
            <x v="52"/>
            <x v="53"/>
            <x v="54"/>
            <x v="55"/>
            <x v="56"/>
            <x v="57"/>
          </reference>
        </references>
      </pivotArea>
    </format>
    <format dxfId="1691">
      <pivotArea dataOnly="0" labelOnly="1" fieldPosition="0">
        <references count="2">
          <reference field="0" count="1" selected="0">
            <x v="8"/>
          </reference>
          <reference field="1" count="6">
            <x v="58"/>
            <x v="59"/>
            <x v="60"/>
            <x v="61"/>
            <x v="62"/>
            <x v="63"/>
          </reference>
        </references>
      </pivotArea>
    </format>
    <format dxfId="1690">
      <pivotArea dataOnly="0" labelOnly="1" fieldPosition="0">
        <references count="2">
          <reference field="0" count="1" selected="0">
            <x v="9"/>
          </reference>
          <reference field="1" count="5">
            <x v="64"/>
            <x v="65"/>
            <x v="66"/>
            <x v="67"/>
            <x v="68"/>
          </reference>
        </references>
      </pivotArea>
    </format>
    <format dxfId="1689">
      <pivotArea dataOnly="0" labelOnly="1" fieldPosition="0">
        <references count="2">
          <reference field="0" count="1" selected="0">
            <x v="10"/>
          </reference>
          <reference field="1" count="3">
            <x v="69"/>
            <x v="70"/>
            <x v="71"/>
          </reference>
        </references>
      </pivotArea>
    </format>
    <format dxfId="1688">
      <pivotArea dataOnly="0" labelOnly="1" fieldPosition="0">
        <references count="2">
          <reference field="0" count="1" selected="0">
            <x v="11"/>
          </reference>
          <reference field="1" count="6">
            <x v="72"/>
            <x v="73"/>
            <x v="74"/>
            <x v="75"/>
            <x v="76"/>
            <x v="77"/>
          </reference>
        </references>
      </pivotArea>
    </format>
    <format dxfId="1687">
      <pivotArea dataOnly="0" labelOnly="1" fieldPosition="0">
        <references count="2">
          <reference field="0" count="1" selected="0">
            <x v="12"/>
          </reference>
          <reference field="1" count="5">
            <x v="78"/>
            <x v="79"/>
            <x v="80"/>
            <x v="81"/>
            <x v="82"/>
          </reference>
        </references>
      </pivotArea>
    </format>
    <format dxfId="1686">
      <pivotArea dataOnly="0" labelOnly="1" fieldPosition="0">
        <references count="2">
          <reference field="0" count="1" selected="0">
            <x v="13"/>
          </reference>
          <reference field="1" count="4">
            <x v="83"/>
            <x v="84"/>
            <x v="85"/>
            <x v="86"/>
          </reference>
        </references>
      </pivotArea>
    </format>
    <format dxfId="168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684">
      <pivotArea dataOnly="0" labelOnly="1" fieldPosition="0">
        <references count="2">
          <reference field="0" count="1" selected="0">
            <x v="15"/>
          </reference>
          <reference field="1" count="3">
            <x v="104"/>
            <x v="105"/>
            <x v="106"/>
          </reference>
        </references>
      </pivotArea>
    </format>
    <format dxfId="1683">
      <pivotArea dataOnly="0" labelOnly="1" fieldPosition="0">
        <references count="2">
          <reference field="0" count="1" selected="0">
            <x v="16"/>
          </reference>
          <reference field="1" count="11">
            <x v="8"/>
            <x v="9"/>
            <x v="107"/>
            <x v="108"/>
            <x v="109"/>
            <x v="110"/>
            <x v="111"/>
            <x v="112"/>
            <x v="113"/>
            <x v="114"/>
            <x v="115"/>
          </reference>
        </references>
      </pivotArea>
    </format>
    <format dxfId="1682">
      <pivotArea dataOnly="0" labelOnly="1" fieldPosition="0">
        <references count="2">
          <reference field="0" count="1" selected="0">
            <x v="17"/>
          </reference>
          <reference field="1" count="1">
            <x v="116"/>
          </reference>
        </references>
      </pivotArea>
    </format>
    <format dxfId="1681">
      <pivotArea dataOnly="0" labelOnly="1" fieldPosition="0">
        <references count="2">
          <reference field="0" count="1" selected="0">
            <x v="18"/>
          </reference>
          <reference field="1" count="3">
            <x v="117"/>
            <x v="118"/>
            <x v="119"/>
          </reference>
        </references>
      </pivotArea>
    </format>
    <format dxfId="1680">
      <pivotArea dataOnly="0" labelOnly="1" fieldPosition="0">
        <references count="2">
          <reference field="0" count="1" selected="0">
            <x v="19"/>
          </reference>
          <reference field="1" count="8">
            <x v="120"/>
            <x v="121"/>
            <x v="122"/>
            <x v="123"/>
            <x v="124"/>
            <x v="125"/>
            <x v="126"/>
            <x v="127"/>
          </reference>
        </references>
      </pivotArea>
    </format>
    <format dxfId="1679">
      <pivotArea dataOnly="0" labelOnly="1" fieldPosition="0">
        <references count="2">
          <reference field="0" count="1" selected="0">
            <x v="20"/>
          </reference>
          <reference field="1" count="9">
            <x v="128"/>
            <x v="129"/>
            <x v="130"/>
            <x v="131"/>
            <x v="132"/>
            <x v="133"/>
            <x v="134"/>
            <x v="135"/>
            <x v="136"/>
          </reference>
        </references>
      </pivotArea>
    </format>
    <format dxfId="1678">
      <pivotArea dataOnly="0" labelOnly="1" fieldPosition="0">
        <references count="2">
          <reference field="0" count="1" selected="0">
            <x v="21"/>
          </reference>
          <reference field="1" count="4">
            <x v="137"/>
            <x v="138"/>
            <x v="139"/>
            <x v="140"/>
          </reference>
        </references>
      </pivotArea>
    </format>
    <format dxfId="1677">
      <pivotArea dataOnly="0" labelOnly="1" fieldPosition="0">
        <references count="2">
          <reference field="0" count="1" selected="0">
            <x v="22"/>
          </reference>
          <reference field="1" count="3">
            <x v="141"/>
            <x v="142"/>
            <x v="143"/>
          </reference>
        </references>
      </pivotArea>
    </format>
    <format dxfId="1676">
      <pivotArea dataOnly="0" labelOnly="1" fieldPosition="0">
        <references count="2">
          <reference field="0" count="1" selected="0">
            <x v="23"/>
          </reference>
          <reference field="1" count="3">
            <x v="144"/>
            <x v="145"/>
            <x v="146"/>
          </reference>
        </references>
      </pivotArea>
    </format>
    <format dxfId="1675">
      <pivotArea dataOnly="0" labelOnly="1" fieldPosition="0">
        <references count="2">
          <reference field="0" count="1" selected="0">
            <x v="24"/>
          </reference>
          <reference field="1" count="2">
            <x v="147"/>
            <x v="148"/>
          </reference>
        </references>
      </pivotArea>
    </format>
    <format dxfId="1674">
      <pivotArea dataOnly="0" labelOnly="1" fieldPosition="0">
        <references count="2">
          <reference field="0" count="1" selected="0">
            <x v="25"/>
          </reference>
          <reference field="1" count="3">
            <x v="149"/>
            <x v="150"/>
            <x v="151"/>
          </reference>
        </references>
      </pivotArea>
    </format>
    <format dxfId="1673">
      <pivotArea dataOnly="0" labelOnly="1" fieldPosition="0">
        <references count="2">
          <reference field="0" count="1" selected="0">
            <x v="26"/>
          </reference>
          <reference field="1" count="4">
            <x v="152"/>
            <x v="153"/>
            <x v="154"/>
            <x v="155"/>
          </reference>
        </references>
      </pivotArea>
    </format>
    <format dxfId="1672">
      <pivotArea dataOnly="0" labelOnly="1" fieldPosition="0">
        <references count="2">
          <reference field="0" count="1" selected="0">
            <x v="27"/>
          </reference>
          <reference field="1" count="2">
            <x v="156"/>
            <x v="157"/>
          </reference>
        </references>
      </pivotArea>
    </format>
    <format dxfId="1671">
      <pivotArea dataOnly="0" labelOnly="1" fieldPosition="0">
        <references count="2">
          <reference field="0" count="1" selected="0">
            <x v="28"/>
          </reference>
          <reference field="1" count="3">
            <x v="158"/>
            <x v="159"/>
            <x v="160"/>
          </reference>
        </references>
      </pivotArea>
    </format>
    <format dxfId="1670">
      <pivotArea dataOnly="0" labelOnly="1" fieldPosition="0">
        <references count="2">
          <reference field="0" count="1" selected="0">
            <x v="29"/>
          </reference>
          <reference field="1" count="8">
            <x v="161"/>
            <x v="162"/>
            <x v="163"/>
            <x v="164"/>
            <x v="165"/>
            <x v="166"/>
            <x v="167"/>
            <x v="168"/>
          </reference>
        </references>
      </pivotArea>
    </format>
    <format dxfId="1669">
      <pivotArea dataOnly="0" labelOnly="1" fieldPosition="0">
        <references count="2">
          <reference field="0" count="1" selected="0">
            <x v="30"/>
          </reference>
          <reference field="1" count="7">
            <x v="169"/>
            <x v="170"/>
            <x v="171"/>
            <x v="172"/>
            <x v="173"/>
            <x v="174"/>
            <x v="175"/>
          </reference>
        </references>
      </pivotArea>
    </format>
    <format dxfId="1668">
      <pivotArea dataOnly="0" labelOnly="1" fieldPosition="0">
        <references count="2">
          <reference field="0" count="1" selected="0">
            <x v="31"/>
          </reference>
          <reference field="1" count="4">
            <x v="176"/>
            <x v="177"/>
            <x v="178"/>
            <x v="179"/>
          </reference>
        </references>
      </pivotArea>
    </format>
    <format dxfId="1667">
      <pivotArea dataOnly="0" labelOnly="1" fieldPosition="0">
        <references count="2">
          <reference field="0" count="1" selected="0">
            <x v="32"/>
          </reference>
          <reference field="1" count="1">
            <x v="180"/>
          </reference>
        </references>
      </pivotArea>
    </format>
    <format dxfId="1666">
      <pivotArea dataOnly="0" labelOnly="1" fieldPosition="0">
        <references count="2">
          <reference field="0" count="1" selected="0">
            <x v="33"/>
          </reference>
          <reference field="1" count="3">
            <x v="433"/>
            <x v="434"/>
            <x v="435"/>
          </reference>
        </references>
      </pivotArea>
    </format>
    <format dxfId="1665">
      <pivotArea dataOnly="0" labelOnly="1" fieldPosition="0">
        <references count="2">
          <reference field="0" count="1" selected="0">
            <x v="34"/>
          </reference>
          <reference field="1" count="4">
            <x v="181"/>
            <x v="182"/>
            <x v="183"/>
            <x v="184"/>
          </reference>
        </references>
      </pivotArea>
    </format>
    <format dxfId="1664">
      <pivotArea dataOnly="0" labelOnly="1" fieldPosition="0">
        <references count="2">
          <reference field="0" count="1" selected="0">
            <x v="35"/>
          </reference>
          <reference field="1" count="4">
            <x v="185"/>
            <x v="186"/>
            <x v="187"/>
            <x v="188"/>
          </reference>
        </references>
      </pivotArea>
    </format>
    <format dxfId="1663">
      <pivotArea dataOnly="0" labelOnly="1" fieldPosition="0">
        <references count="2">
          <reference field="0" count="1" selected="0">
            <x v="36"/>
          </reference>
          <reference field="1" count="5">
            <x v="189"/>
            <x v="190"/>
            <x v="191"/>
            <x v="192"/>
            <x v="193"/>
          </reference>
        </references>
      </pivotArea>
    </format>
    <format dxfId="1662">
      <pivotArea dataOnly="0" labelOnly="1" fieldPosition="0">
        <references count="2">
          <reference field="0" count="1" selected="0">
            <x v="37"/>
          </reference>
          <reference field="1" count="7">
            <x v="194"/>
            <x v="195"/>
            <x v="196"/>
            <x v="197"/>
            <x v="198"/>
            <x v="199"/>
            <x v="200"/>
          </reference>
        </references>
      </pivotArea>
    </format>
    <format dxfId="1661">
      <pivotArea dataOnly="0" labelOnly="1" fieldPosition="0">
        <references count="2">
          <reference field="0" count="1" selected="0">
            <x v="38"/>
          </reference>
          <reference field="1" count="11">
            <x v="201"/>
            <x v="202"/>
            <x v="203"/>
            <x v="204"/>
            <x v="205"/>
            <x v="206"/>
            <x v="207"/>
            <x v="208"/>
            <x v="209"/>
            <x v="368"/>
            <x v="390"/>
          </reference>
        </references>
      </pivotArea>
    </format>
    <format dxfId="1660">
      <pivotArea dataOnly="0" labelOnly="1" fieldPosition="0">
        <references count="2">
          <reference field="0" count="1" selected="0">
            <x v="39"/>
          </reference>
          <reference field="1" count="7">
            <x v="210"/>
            <x v="211"/>
            <x v="212"/>
            <x v="213"/>
            <x v="214"/>
            <x v="215"/>
            <x v="216"/>
          </reference>
        </references>
      </pivotArea>
    </format>
    <format dxfId="1659">
      <pivotArea dataOnly="0" labelOnly="1" fieldPosition="0">
        <references count="2">
          <reference field="0" count="1" selected="0">
            <x v="40"/>
          </reference>
          <reference field="1" count="7">
            <x v="217"/>
            <x v="218"/>
            <x v="219"/>
            <x v="220"/>
            <x v="221"/>
            <x v="222"/>
            <x v="223"/>
          </reference>
        </references>
      </pivotArea>
    </format>
    <format dxfId="1658">
      <pivotArea dataOnly="0" labelOnly="1" fieldPosition="0">
        <references count="2">
          <reference field="0" count="1" selected="0">
            <x v="41"/>
          </reference>
          <reference field="1" count="8">
            <x v="224"/>
            <x v="225"/>
            <x v="226"/>
            <x v="227"/>
            <x v="228"/>
            <x v="229"/>
            <x v="230"/>
            <x v="231"/>
          </reference>
        </references>
      </pivotArea>
    </format>
    <format dxfId="1657">
      <pivotArea dataOnly="0" labelOnly="1" fieldPosition="0">
        <references count="2">
          <reference field="0" count="1" selected="0">
            <x v="42"/>
          </reference>
          <reference field="1" count="4">
            <x v="232"/>
            <x v="233"/>
            <x v="234"/>
            <x v="235"/>
          </reference>
        </references>
      </pivotArea>
    </format>
    <format dxfId="1656">
      <pivotArea dataOnly="0" labelOnly="1" fieldPosition="0">
        <references count="2">
          <reference field="0" count="1" selected="0">
            <x v="43"/>
          </reference>
          <reference field="1" count="8">
            <x v="236"/>
            <x v="237"/>
            <x v="238"/>
            <x v="239"/>
            <x v="240"/>
            <x v="241"/>
            <x v="242"/>
            <x v="243"/>
          </reference>
        </references>
      </pivotArea>
    </format>
    <format dxfId="1655">
      <pivotArea dataOnly="0" labelOnly="1" fieldPosition="0">
        <references count="2">
          <reference field="0" count="1" selected="0">
            <x v="44"/>
          </reference>
          <reference field="1" count="7">
            <x v="244"/>
            <x v="245"/>
            <x v="246"/>
            <x v="247"/>
            <x v="248"/>
            <x v="249"/>
            <x v="250"/>
          </reference>
        </references>
      </pivotArea>
    </format>
    <format dxfId="1654">
      <pivotArea dataOnly="0" labelOnly="1" fieldPosition="0">
        <references count="2">
          <reference field="0" count="1" selected="0">
            <x v="45"/>
          </reference>
          <reference field="1" count="8">
            <x v="251"/>
            <x v="252"/>
            <x v="253"/>
            <x v="254"/>
            <x v="255"/>
            <x v="256"/>
            <x v="257"/>
            <x v="258"/>
          </reference>
        </references>
      </pivotArea>
    </format>
    <format dxfId="165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652">
      <pivotArea dataOnly="0" labelOnly="1" fieldPosition="0">
        <references count="2">
          <reference field="0" count="1" selected="0">
            <x v="47"/>
          </reference>
          <reference field="1" count="7">
            <x v="273"/>
            <x v="274"/>
            <x v="275"/>
            <x v="276"/>
            <x v="277"/>
            <x v="278"/>
            <x v="279"/>
          </reference>
        </references>
      </pivotArea>
    </format>
    <format dxfId="1651">
      <pivotArea dataOnly="0" labelOnly="1" fieldPosition="0">
        <references count="2">
          <reference field="0" count="1" selected="0">
            <x v="48"/>
          </reference>
          <reference field="1" count="5">
            <x v="280"/>
            <x v="281"/>
            <x v="282"/>
            <x v="283"/>
            <x v="284"/>
          </reference>
        </references>
      </pivotArea>
    </format>
    <format dxfId="1650">
      <pivotArea dataOnly="0" labelOnly="1" fieldPosition="0">
        <references count="2">
          <reference field="0" count="1" selected="0">
            <x v="49"/>
          </reference>
          <reference field="1" count="1">
            <x v="285"/>
          </reference>
        </references>
      </pivotArea>
    </format>
    <format dxfId="1649">
      <pivotArea dataOnly="0" labelOnly="1" fieldPosition="0">
        <references count="2">
          <reference field="0" count="1" selected="0">
            <x v="50"/>
          </reference>
          <reference field="1" count="7">
            <x v="286"/>
            <x v="287"/>
            <x v="288"/>
            <x v="289"/>
            <x v="290"/>
            <x v="291"/>
            <x v="292"/>
          </reference>
        </references>
      </pivotArea>
    </format>
    <format dxfId="1648">
      <pivotArea dataOnly="0" labelOnly="1" fieldPosition="0">
        <references count="2">
          <reference field="0" count="1" selected="0">
            <x v="51"/>
          </reference>
          <reference field="1" count="9">
            <x v="293"/>
            <x v="294"/>
            <x v="295"/>
            <x v="296"/>
            <x v="297"/>
            <x v="298"/>
            <x v="299"/>
            <x v="300"/>
            <x v="301"/>
          </reference>
        </references>
      </pivotArea>
    </format>
    <format dxfId="1647">
      <pivotArea dataOnly="0" labelOnly="1" fieldPosition="0">
        <references count="2">
          <reference field="0" count="1" selected="0">
            <x v="52"/>
          </reference>
          <reference field="1" count="3">
            <x v="302"/>
            <x v="303"/>
            <x v="304"/>
          </reference>
        </references>
      </pivotArea>
    </format>
    <format dxfId="1646">
      <pivotArea dataOnly="0" labelOnly="1" fieldPosition="0">
        <references count="2">
          <reference field="0" count="1" selected="0">
            <x v="53"/>
          </reference>
          <reference field="1" count="7">
            <x v="305"/>
            <x v="306"/>
            <x v="307"/>
            <x v="308"/>
            <x v="309"/>
            <x v="310"/>
            <x v="398"/>
          </reference>
        </references>
      </pivotArea>
    </format>
    <format dxfId="164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644">
      <pivotArea dataOnly="0" labelOnly="1" fieldPosition="0">
        <references count="2">
          <reference field="0" count="1" selected="0">
            <x v="55"/>
          </reference>
          <reference field="1" count="1">
            <x v="326"/>
          </reference>
        </references>
      </pivotArea>
    </format>
    <format dxfId="1643">
      <pivotArea dataOnly="0" labelOnly="1" fieldPosition="0">
        <references count="2">
          <reference field="0" count="1" selected="0">
            <x v="56"/>
          </reference>
          <reference field="1" count="4">
            <x v="327"/>
            <x v="328"/>
            <x v="329"/>
            <x v="330"/>
          </reference>
        </references>
      </pivotArea>
    </format>
    <format dxfId="1642">
      <pivotArea dataOnly="0" labelOnly="1" fieldPosition="0">
        <references count="2">
          <reference field="0" count="1" selected="0">
            <x v="57"/>
          </reference>
          <reference field="1" count="1">
            <x v="331"/>
          </reference>
        </references>
      </pivotArea>
    </format>
    <format dxfId="1641">
      <pivotArea dataOnly="0" labelOnly="1" fieldPosition="0">
        <references count="2">
          <reference field="0" count="1" selected="0">
            <x v="58"/>
          </reference>
          <reference field="1" count="4">
            <x v="332"/>
            <x v="333"/>
            <x v="334"/>
            <x v="335"/>
          </reference>
        </references>
      </pivotArea>
    </format>
    <format dxfId="1640">
      <pivotArea dataOnly="0" labelOnly="1" fieldPosition="0">
        <references count="2">
          <reference field="0" count="1" selected="0">
            <x v="59"/>
          </reference>
          <reference field="1" count="4">
            <x v="336"/>
            <x v="337"/>
            <x v="338"/>
            <x v="339"/>
          </reference>
        </references>
      </pivotArea>
    </format>
    <format dxfId="1639">
      <pivotArea dataOnly="0" labelOnly="1" fieldPosition="0">
        <references count="2">
          <reference field="0" count="1" selected="0">
            <x v="60"/>
          </reference>
          <reference field="1" count="1">
            <x v="340"/>
          </reference>
        </references>
      </pivotArea>
    </format>
    <format dxfId="1638">
      <pivotArea dataOnly="0" labelOnly="1" fieldPosition="0">
        <references count="2">
          <reference field="0" count="1" selected="0">
            <x v="61"/>
          </reference>
          <reference field="1" count="1">
            <x v="342"/>
          </reference>
        </references>
      </pivotArea>
    </format>
    <format dxfId="1637">
      <pivotArea dataOnly="0" labelOnly="1" fieldPosition="0">
        <references count="2">
          <reference field="0" count="1" selected="0">
            <x v="62"/>
          </reference>
          <reference field="1" count="1">
            <x v="341"/>
          </reference>
        </references>
      </pivotArea>
    </format>
    <format dxfId="1636">
      <pivotArea dataOnly="0" labelOnly="1" fieldPosition="0">
        <references count="2">
          <reference field="0" count="1" selected="0">
            <x v="63"/>
          </reference>
          <reference field="1" count="1">
            <x v="343"/>
          </reference>
        </references>
      </pivotArea>
    </format>
    <format dxfId="1635">
      <pivotArea dataOnly="0" labelOnly="1" fieldPosition="0">
        <references count="2">
          <reference field="0" count="1" selected="0">
            <x v="64"/>
          </reference>
          <reference field="1" count="1">
            <x v="344"/>
          </reference>
        </references>
      </pivotArea>
    </format>
    <format dxfId="1634">
      <pivotArea dataOnly="0" labelOnly="1" fieldPosition="0">
        <references count="2">
          <reference field="0" count="1" selected="0">
            <x v="65"/>
          </reference>
          <reference field="1" count="1">
            <x v="345"/>
          </reference>
        </references>
      </pivotArea>
    </format>
    <format dxfId="1633">
      <pivotArea dataOnly="0" labelOnly="1" fieldPosition="0">
        <references count="2">
          <reference field="0" count="1" selected="0">
            <x v="66"/>
          </reference>
          <reference field="1" count="1">
            <x v="346"/>
          </reference>
        </references>
      </pivotArea>
    </format>
    <format dxfId="1632">
      <pivotArea dataOnly="0" labelOnly="1" fieldPosition="0">
        <references count="2">
          <reference field="0" count="1" selected="0">
            <x v="67"/>
          </reference>
          <reference field="1" count="1">
            <x v="427"/>
          </reference>
        </references>
      </pivotArea>
    </format>
    <format dxfId="1631">
      <pivotArea dataOnly="0" labelOnly="1" fieldPosition="0">
        <references count="2">
          <reference field="0" count="1" selected="0">
            <x v="68"/>
          </reference>
          <reference field="1" count="1">
            <x v="428"/>
          </reference>
        </references>
      </pivotArea>
    </format>
    <format dxfId="1630">
      <pivotArea dataOnly="0" labelOnly="1" fieldPosition="0">
        <references count="2">
          <reference field="0" count="1" selected="0">
            <x v="69"/>
          </reference>
          <reference field="1" count="1">
            <x v="347"/>
          </reference>
        </references>
      </pivotArea>
    </format>
    <format dxfId="1629">
      <pivotArea dataOnly="0" labelOnly="1" fieldPosition="0">
        <references count="2">
          <reference field="0" count="1" selected="0">
            <x v="70"/>
          </reference>
          <reference field="1" count="1">
            <x v="348"/>
          </reference>
        </references>
      </pivotArea>
    </format>
    <format dxfId="1628">
      <pivotArea dataOnly="0" labelOnly="1" fieldPosition="0">
        <references count="2">
          <reference field="0" count="1" selected="0">
            <x v="71"/>
          </reference>
          <reference field="1" count="1">
            <x v="349"/>
          </reference>
        </references>
      </pivotArea>
    </format>
    <format dxfId="1627">
      <pivotArea dataOnly="0" labelOnly="1" fieldPosition="0">
        <references count="2">
          <reference field="0" count="1" selected="0">
            <x v="72"/>
          </reference>
          <reference field="1" count="1">
            <x v="350"/>
          </reference>
        </references>
      </pivotArea>
    </format>
    <format dxfId="1626">
      <pivotArea dataOnly="0" labelOnly="1" fieldPosition="0">
        <references count="2">
          <reference field="0" count="1" selected="0">
            <x v="73"/>
          </reference>
          <reference field="1" count="1">
            <x v="351"/>
          </reference>
        </references>
      </pivotArea>
    </format>
    <format dxfId="1625">
      <pivotArea dataOnly="0" labelOnly="1" fieldPosition="0">
        <references count="2">
          <reference field="0" count="1" selected="0">
            <x v="74"/>
          </reference>
          <reference field="1" count="1">
            <x v="352"/>
          </reference>
        </references>
      </pivotArea>
    </format>
    <format dxfId="1624">
      <pivotArea dataOnly="0" labelOnly="1" fieldPosition="0">
        <references count="2">
          <reference field="0" count="1" selected="0">
            <x v="75"/>
          </reference>
          <reference field="1" count="1">
            <x v="353"/>
          </reference>
        </references>
      </pivotArea>
    </format>
    <format dxfId="1623">
      <pivotArea dataOnly="0" labelOnly="1" fieldPosition="0">
        <references count="2">
          <reference field="0" count="1" selected="0">
            <x v="76"/>
          </reference>
          <reference field="1" count="1">
            <x v="354"/>
          </reference>
        </references>
      </pivotArea>
    </format>
    <format dxfId="1622">
      <pivotArea dataOnly="0" labelOnly="1" fieldPosition="0">
        <references count="2">
          <reference field="0" count="1" selected="0">
            <x v="77"/>
          </reference>
          <reference field="1" count="1">
            <x v="355"/>
          </reference>
        </references>
      </pivotArea>
    </format>
    <format dxfId="1621">
      <pivotArea dataOnly="0" labelOnly="1" fieldPosition="0">
        <references count="2">
          <reference field="0" count="1" selected="0">
            <x v="78"/>
          </reference>
          <reference field="1" count="1">
            <x v="356"/>
          </reference>
        </references>
      </pivotArea>
    </format>
    <format dxfId="1620">
      <pivotArea dataOnly="0" labelOnly="1" fieldPosition="0">
        <references count="2">
          <reference field="0" count="1" selected="0">
            <x v="79"/>
          </reference>
          <reference field="1" count="1">
            <x v="357"/>
          </reference>
        </references>
      </pivotArea>
    </format>
    <format dxfId="1619">
      <pivotArea dataOnly="0" labelOnly="1" fieldPosition="0">
        <references count="2">
          <reference field="0" count="1" selected="0">
            <x v="80"/>
          </reference>
          <reference field="1" count="1">
            <x v="358"/>
          </reference>
        </references>
      </pivotArea>
    </format>
    <format dxfId="1618">
      <pivotArea dataOnly="0" labelOnly="1" fieldPosition="0">
        <references count="2">
          <reference field="0" count="1" selected="0">
            <x v="81"/>
          </reference>
          <reference field="1" count="1">
            <x v="359"/>
          </reference>
        </references>
      </pivotArea>
    </format>
    <format dxfId="1617">
      <pivotArea dataOnly="0" labelOnly="1" fieldPosition="0">
        <references count="2">
          <reference field="0" count="1" selected="0">
            <x v="82"/>
          </reference>
          <reference field="1" count="1">
            <x v="360"/>
          </reference>
        </references>
      </pivotArea>
    </format>
    <format dxfId="1616">
      <pivotArea dataOnly="0" labelOnly="1" fieldPosition="0">
        <references count="2">
          <reference field="0" count="1" selected="0">
            <x v="83"/>
          </reference>
          <reference field="1" count="1">
            <x v="361"/>
          </reference>
        </references>
      </pivotArea>
    </format>
    <format dxfId="1615">
      <pivotArea dataOnly="0" labelOnly="1" fieldPosition="0">
        <references count="2">
          <reference field="0" count="1" selected="0">
            <x v="84"/>
          </reference>
          <reference field="1" count="1">
            <x v="362"/>
          </reference>
        </references>
      </pivotArea>
    </format>
    <format dxfId="1614">
      <pivotArea dataOnly="0" labelOnly="1" fieldPosition="0">
        <references count="2">
          <reference field="0" count="1" selected="0">
            <x v="85"/>
          </reference>
          <reference field="1" count="1">
            <x v="363"/>
          </reference>
        </references>
      </pivotArea>
    </format>
    <format dxfId="1613">
      <pivotArea dataOnly="0" labelOnly="1" fieldPosition="0">
        <references count="2">
          <reference field="0" count="1" selected="0">
            <x v="86"/>
          </reference>
          <reference field="1" count="1">
            <x v="364"/>
          </reference>
        </references>
      </pivotArea>
    </format>
    <format dxfId="1612">
      <pivotArea dataOnly="0" labelOnly="1" fieldPosition="0">
        <references count="2">
          <reference field="0" count="1" selected="0">
            <x v="87"/>
          </reference>
          <reference field="1" count="1">
            <x v="365"/>
          </reference>
        </references>
      </pivotArea>
    </format>
    <format dxfId="1611">
      <pivotArea dataOnly="0" labelOnly="1" fieldPosition="0">
        <references count="2">
          <reference field="0" count="1" selected="0">
            <x v="88"/>
          </reference>
          <reference field="1" count="1">
            <x v="366"/>
          </reference>
        </references>
      </pivotArea>
    </format>
    <format dxfId="1610">
      <pivotArea dataOnly="0" labelOnly="1" fieldPosition="0">
        <references count="2">
          <reference field="0" count="1" selected="0">
            <x v="89"/>
          </reference>
          <reference field="1" count="1">
            <x v="367"/>
          </reference>
        </references>
      </pivotArea>
    </format>
    <format dxfId="1609">
      <pivotArea dataOnly="0" labelOnly="1" fieldPosition="0">
        <references count="2">
          <reference field="0" count="1" selected="0">
            <x v="90"/>
          </reference>
          <reference field="1" count="1">
            <x v="369"/>
          </reference>
        </references>
      </pivotArea>
    </format>
    <format dxfId="1608">
      <pivotArea dataOnly="0" labelOnly="1" fieldPosition="0">
        <references count="2">
          <reference field="0" count="1" selected="0">
            <x v="91"/>
          </reference>
          <reference field="1" count="1">
            <x v="370"/>
          </reference>
        </references>
      </pivotArea>
    </format>
    <format dxfId="1607">
      <pivotArea dataOnly="0" labelOnly="1" fieldPosition="0">
        <references count="2">
          <reference field="0" count="1" selected="0">
            <x v="92"/>
          </reference>
          <reference field="1" count="1">
            <x v="371"/>
          </reference>
        </references>
      </pivotArea>
    </format>
    <format dxfId="1606">
      <pivotArea dataOnly="0" labelOnly="1" fieldPosition="0">
        <references count="2">
          <reference field="0" count="1" selected="0">
            <x v="93"/>
          </reference>
          <reference field="1" count="1">
            <x v="372"/>
          </reference>
        </references>
      </pivotArea>
    </format>
    <format dxfId="1605">
      <pivotArea dataOnly="0" labelOnly="1" fieldPosition="0">
        <references count="2">
          <reference field="0" count="1" selected="0">
            <x v="94"/>
          </reference>
          <reference field="1" count="1">
            <x v="373"/>
          </reference>
        </references>
      </pivotArea>
    </format>
    <format dxfId="1604">
      <pivotArea dataOnly="0" labelOnly="1" fieldPosition="0">
        <references count="2">
          <reference field="0" count="1" selected="0">
            <x v="95"/>
          </reference>
          <reference field="1" count="1">
            <x v="374"/>
          </reference>
        </references>
      </pivotArea>
    </format>
    <format dxfId="1603">
      <pivotArea dataOnly="0" labelOnly="1" fieldPosition="0">
        <references count="2">
          <reference field="0" count="1" selected="0">
            <x v="96"/>
          </reference>
          <reference field="1" count="1">
            <x v="375"/>
          </reference>
        </references>
      </pivotArea>
    </format>
    <format dxfId="1602">
      <pivotArea dataOnly="0" labelOnly="1" fieldPosition="0">
        <references count="2">
          <reference field="0" count="1" selected="0">
            <x v="97"/>
          </reference>
          <reference field="1" count="1">
            <x v="376"/>
          </reference>
        </references>
      </pivotArea>
    </format>
    <format dxfId="1601">
      <pivotArea dataOnly="0" labelOnly="1" fieldPosition="0">
        <references count="2">
          <reference field="0" count="1" selected="0">
            <x v="98"/>
          </reference>
          <reference field="1" count="1">
            <x v="377"/>
          </reference>
        </references>
      </pivotArea>
    </format>
    <format dxfId="1600">
      <pivotArea dataOnly="0" labelOnly="1" fieldPosition="0">
        <references count="2">
          <reference field="0" count="1" selected="0">
            <x v="99"/>
          </reference>
          <reference field="1" count="1">
            <x v="378"/>
          </reference>
        </references>
      </pivotArea>
    </format>
    <format dxfId="1599">
      <pivotArea dataOnly="0" labelOnly="1" fieldPosition="0">
        <references count="2">
          <reference field="0" count="1" selected="0">
            <x v="100"/>
          </reference>
          <reference field="1" count="1">
            <x v="379"/>
          </reference>
        </references>
      </pivotArea>
    </format>
    <format dxfId="1598">
      <pivotArea dataOnly="0" labelOnly="1" fieldPosition="0">
        <references count="2">
          <reference field="0" count="1" selected="0">
            <x v="101"/>
          </reference>
          <reference field="1" count="9">
            <x v="380"/>
            <x v="381"/>
            <x v="382"/>
            <x v="383"/>
            <x v="384"/>
            <x v="385"/>
            <x v="386"/>
            <x v="387"/>
            <x v="429"/>
          </reference>
        </references>
      </pivotArea>
    </format>
    <format dxfId="1597">
      <pivotArea dataOnly="0" labelOnly="1" fieldPosition="0">
        <references count="2">
          <reference field="0" count="1" selected="0">
            <x v="102"/>
          </reference>
          <reference field="1" count="1">
            <x v="388"/>
          </reference>
        </references>
      </pivotArea>
    </format>
    <format dxfId="1596">
      <pivotArea dataOnly="0" labelOnly="1" fieldPosition="0">
        <references count="2">
          <reference field="0" count="1" selected="0">
            <x v="103"/>
          </reference>
          <reference field="1" count="1">
            <x v="389"/>
          </reference>
        </references>
      </pivotArea>
    </format>
    <format dxfId="1595">
      <pivotArea dataOnly="0" labelOnly="1" fieldPosition="0">
        <references count="2">
          <reference field="0" count="1" selected="0">
            <x v="104"/>
          </reference>
          <reference field="1" count="1">
            <x v="391"/>
          </reference>
        </references>
      </pivotArea>
    </format>
    <format dxfId="1594">
      <pivotArea dataOnly="0" labelOnly="1" fieldPosition="0">
        <references count="2">
          <reference field="0" count="1" selected="0">
            <x v="105"/>
          </reference>
          <reference field="1" count="1">
            <x v="392"/>
          </reference>
        </references>
      </pivotArea>
    </format>
    <format dxfId="1593">
      <pivotArea dataOnly="0" labelOnly="1" fieldPosition="0">
        <references count="2">
          <reference field="0" count="1" selected="0">
            <x v="106"/>
          </reference>
          <reference field="1" count="1">
            <x v="393"/>
          </reference>
        </references>
      </pivotArea>
    </format>
    <format dxfId="1592">
      <pivotArea dataOnly="0" labelOnly="1" fieldPosition="0">
        <references count="2">
          <reference field="0" count="1" selected="0">
            <x v="107"/>
          </reference>
          <reference field="1" count="1">
            <x v="394"/>
          </reference>
        </references>
      </pivotArea>
    </format>
    <format dxfId="1591">
      <pivotArea dataOnly="0" labelOnly="1" fieldPosition="0">
        <references count="2">
          <reference field="0" count="1" selected="0">
            <x v="108"/>
          </reference>
          <reference field="1" count="2">
            <x v="395"/>
            <x v="436"/>
          </reference>
        </references>
      </pivotArea>
    </format>
    <format dxfId="1590">
      <pivotArea dataOnly="0" labelOnly="1" fieldPosition="0">
        <references count="2">
          <reference field="0" count="1" selected="0">
            <x v="109"/>
          </reference>
          <reference field="1" count="2">
            <x v="396"/>
            <x v="397"/>
          </reference>
        </references>
      </pivotArea>
    </format>
    <format dxfId="1589">
      <pivotArea dataOnly="0" labelOnly="1" fieldPosition="0">
        <references count="2">
          <reference field="0" count="1" selected="0">
            <x v="110"/>
          </reference>
          <reference field="1" count="1">
            <x v="399"/>
          </reference>
        </references>
      </pivotArea>
    </format>
    <format dxfId="1588">
      <pivotArea dataOnly="0" labelOnly="1" fieldPosition="0">
        <references count="2">
          <reference field="0" count="1" selected="0">
            <x v="111"/>
          </reference>
          <reference field="1" count="1">
            <x v="400"/>
          </reference>
        </references>
      </pivotArea>
    </format>
    <format dxfId="1587">
      <pivotArea dataOnly="0" labelOnly="1" fieldPosition="0">
        <references count="2">
          <reference field="0" count="1" selected="0">
            <x v="112"/>
          </reference>
          <reference field="1" count="1">
            <x v="401"/>
          </reference>
        </references>
      </pivotArea>
    </format>
    <format dxfId="1586">
      <pivotArea dataOnly="0" labelOnly="1" fieldPosition="0">
        <references count="2">
          <reference field="0" count="1" selected="0">
            <x v="113"/>
          </reference>
          <reference field="1" count="1">
            <x v="402"/>
          </reference>
        </references>
      </pivotArea>
    </format>
    <format dxfId="1585">
      <pivotArea dataOnly="0" labelOnly="1" fieldPosition="0">
        <references count="2">
          <reference field="0" count="1" selected="0">
            <x v="114"/>
          </reference>
          <reference field="1" count="1">
            <x v="403"/>
          </reference>
        </references>
      </pivotArea>
    </format>
    <format dxfId="1584">
      <pivotArea dataOnly="0" labelOnly="1" fieldPosition="0">
        <references count="2">
          <reference field="0" count="1" selected="0">
            <x v="115"/>
          </reference>
          <reference field="1" count="2">
            <x v="404"/>
            <x v="437"/>
          </reference>
        </references>
      </pivotArea>
    </format>
    <format dxfId="1583">
      <pivotArea dataOnly="0" labelOnly="1" fieldPosition="0">
        <references count="2">
          <reference field="0" count="1" selected="0">
            <x v="116"/>
          </reference>
          <reference field="1" count="1">
            <x v="405"/>
          </reference>
        </references>
      </pivotArea>
    </format>
    <format dxfId="1582">
      <pivotArea dataOnly="0" labelOnly="1" fieldPosition="0">
        <references count="2">
          <reference field="0" count="1" selected="0">
            <x v="117"/>
          </reference>
          <reference field="1" count="1">
            <x v="406"/>
          </reference>
        </references>
      </pivotArea>
    </format>
    <format dxfId="1581">
      <pivotArea dataOnly="0" labelOnly="1" fieldPosition="0">
        <references count="2">
          <reference field="0" count="1" selected="0">
            <x v="118"/>
          </reference>
          <reference field="1" count="1">
            <x v="407"/>
          </reference>
        </references>
      </pivotArea>
    </format>
    <format dxfId="1580">
      <pivotArea dataOnly="0" labelOnly="1" fieldPosition="0">
        <references count="2">
          <reference field="0" count="1" selected="0">
            <x v="119"/>
          </reference>
          <reference field="1" count="1">
            <x v="408"/>
          </reference>
        </references>
      </pivotArea>
    </format>
    <format dxfId="1579">
      <pivotArea dataOnly="0" labelOnly="1" fieldPosition="0">
        <references count="2">
          <reference field="0" count="1" selected="0">
            <x v="120"/>
          </reference>
          <reference field="1" count="1">
            <x v="409"/>
          </reference>
        </references>
      </pivotArea>
    </format>
    <format dxfId="1578">
      <pivotArea dataOnly="0" labelOnly="1" fieldPosition="0">
        <references count="2">
          <reference field="0" count="1" selected="0">
            <x v="121"/>
          </reference>
          <reference field="1" count="1">
            <x v="410"/>
          </reference>
        </references>
      </pivotArea>
    </format>
    <format dxfId="1577">
      <pivotArea dataOnly="0" labelOnly="1" fieldPosition="0">
        <references count="2">
          <reference field="0" count="1" selected="0">
            <x v="122"/>
          </reference>
          <reference field="1" count="1">
            <x v="411"/>
          </reference>
        </references>
      </pivotArea>
    </format>
    <format dxfId="1576">
      <pivotArea dataOnly="0" labelOnly="1" fieldPosition="0">
        <references count="2">
          <reference field="0" count="1" selected="0">
            <x v="123"/>
          </reference>
          <reference field="1" count="1">
            <x v="412"/>
          </reference>
        </references>
      </pivotArea>
    </format>
    <format dxfId="1575">
      <pivotArea dataOnly="0" labelOnly="1" fieldPosition="0">
        <references count="2">
          <reference field="0" count="1" selected="0">
            <x v="124"/>
          </reference>
          <reference field="1" count="1">
            <x v="413"/>
          </reference>
        </references>
      </pivotArea>
    </format>
    <format dxfId="1574">
      <pivotArea dataOnly="0" labelOnly="1" fieldPosition="0">
        <references count="2">
          <reference field="0" count="1" selected="0">
            <x v="125"/>
          </reference>
          <reference field="1" count="3">
            <x v="414"/>
            <x v="438"/>
            <x v="439"/>
          </reference>
        </references>
      </pivotArea>
    </format>
    <format dxfId="1573">
      <pivotArea dataOnly="0" labelOnly="1" fieldPosition="0">
        <references count="2">
          <reference field="0" count="1" selected="0">
            <x v="126"/>
          </reference>
          <reference field="1" count="1">
            <x v="440"/>
          </reference>
        </references>
      </pivotArea>
    </format>
    <format dxfId="1572">
      <pivotArea dataOnly="0" labelOnly="1" fieldPosition="0">
        <references count="2">
          <reference field="0" count="1" selected="0">
            <x v="127"/>
          </reference>
          <reference field="1" count="1">
            <x v="442"/>
          </reference>
        </references>
      </pivotArea>
    </format>
    <format dxfId="1571">
      <pivotArea dataOnly="0" labelOnly="1" fieldPosition="0">
        <references count="2">
          <reference field="0" count="1" selected="0">
            <x v="128"/>
          </reference>
          <reference field="1" count="1">
            <x v="422"/>
          </reference>
        </references>
      </pivotArea>
    </format>
    <format dxfId="1570">
      <pivotArea dataOnly="0" labelOnly="1" fieldPosition="0">
        <references count="2">
          <reference field="0" count="1" selected="0">
            <x v="129"/>
          </reference>
          <reference field="1" count="1">
            <x v="444"/>
          </reference>
        </references>
      </pivotArea>
    </format>
    <format dxfId="1569">
      <pivotArea dataOnly="0" labelOnly="1" fieldPosition="0">
        <references count="2">
          <reference field="0" count="1" selected="0">
            <x v="130"/>
          </reference>
          <reference field="1" count="1">
            <x v="441"/>
          </reference>
        </references>
      </pivotArea>
    </format>
    <format dxfId="1568">
      <pivotArea dataOnly="0" labelOnly="1" fieldPosition="0">
        <references count="2">
          <reference field="0" count="1" selected="0">
            <x v="131"/>
          </reference>
          <reference field="1" count="1">
            <x v="415"/>
          </reference>
        </references>
      </pivotArea>
    </format>
    <format dxfId="1567">
      <pivotArea dataOnly="0" labelOnly="1" fieldPosition="0">
        <references count="2">
          <reference field="0" count="1" selected="0">
            <x v="132"/>
          </reference>
          <reference field="1" count="1">
            <x v="423"/>
          </reference>
        </references>
      </pivotArea>
    </format>
    <format dxfId="1566">
      <pivotArea dataOnly="0" labelOnly="1" fieldPosition="0">
        <references count="2">
          <reference field="0" count="1" selected="0">
            <x v="133"/>
          </reference>
          <reference field="1" count="2">
            <x v="416"/>
            <x v="417"/>
          </reference>
        </references>
      </pivotArea>
    </format>
    <format dxfId="1565">
      <pivotArea dataOnly="0" labelOnly="1" fieldPosition="0">
        <references count="2">
          <reference field="0" count="1" selected="0">
            <x v="134"/>
          </reference>
          <reference field="1" count="1">
            <x v="418"/>
          </reference>
        </references>
      </pivotArea>
    </format>
    <format dxfId="1564">
      <pivotArea dataOnly="0" labelOnly="1" fieldPosition="0">
        <references count="2">
          <reference field="0" count="1" selected="0">
            <x v="135"/>
          </reference>
          <reference field="1" count="1">
            <x v="419"/>
          </reference>
        </references>
      </pivotArea>
    </format>
    <format dxfId="1563">
      <pivotArea dataOnly="0" labelOnly="1" fieldPosition="0">
        <references count="2">
          <reference field="0" count="1" selected="0">
            <x v="136"/>
          </reference>
          <reference field="1" count="1">
            <x v="424"/>
          </reference>
        </references>
      </pivotArea>
    </format>
    <format dxfId="1562">
      <pivotArea dataOnly="0" labelOnly="1" fieldPosition="0">
        <references count="2">
          <reference field="0" count="1" selected="0">
            <x v="137"/>
          </reference>
          <reference field="1" count="1">
            <x v="425"/>
          </reference>
        </references>
      </pivotArea>
    </format>
    <format dxfId="1561">
      <pivotArea dataOnly="0" labelOnly="1" fieldPosition="0">
        <references count="2">
          <reference field="0" count="1" selected="0">
            <x v="138"/>
          </reference>
          <reference field="1" count="1">
            <x v="426"/>
          </reference>
        </references>
      </pivotArea>
    </format>
    <format dxfId="1560">
      <pivotArea dataOnly="0" labelOnly="1" fieldPosition="0">
        <references count="2">
          <reference field="0" count="1" selected="0">
            <x v="139"/>
          </reference>
          <reference field="1" count="1">
            <x v="420"/>
          </reference>
        </references>
      </pivotArea>
    </format>
    <format dxfId="1559">
      <pivotArea dataOnly="0" labelOnly="1" fieldPosition="0">
        <references count="2">
          <reference field="0" count="1" selected="0">
            <x v="140"/>
          </reference>
          <reference field="1" count="1">
            <x v="421"/>
          </reference>
        </references>
      </pivotArea>
    </format>
    <format dxfId="1558">
      <pivotArea dataOnly="0" labelOnly="1" fieldPosition="0">
        <references count="2">
          <reference field="0" count="1" selected="0">
            <x v="141"/>
          </reference>
          <reference field="1" count="1">
            <x v="443"/>
          </reference>
        </references>
      </pivotArea>
    </format>
    <format dxfId="1557">
      <pivotArea dataOnly="0" labelOnly="1" fieldPosition="0">
        <references count="2">
          <reference field="0" count="1" selected="0">
            <x v="142"/>
          </reference>
          <reference field="1" count="1">
            <x v="445"/>
          </reference>
        </references>
      </pivotArea>
    </format>
    <format dxfId="1556">
      <pivotArea dataOnly="0" labelOnly="1" outline="0" fieldPosition="0">
        <references count="1">
          <reference field="4294967294" count="4">
            <x v="0"/>
            <x v="1"/>
            <x v="2"/>
            <x v="3"/>
          </reference>
        </references>
      </pivotArea>
    </format>
    <format dxfId="1555">
      <pivotArea field="0" type="button" dataOnly="0" labelOnly="1" outline="0" axis="axisRow" fieldPosition="0"/>
    </format>
    <format dxfId="1554">
      <pivotArea dataOnly="0" labelOnly="1" fieldPosition="0">
        <references count="1">
          <reference field="0" count="1">
            <x v="0"/>
          </reference>
        </references>
      </pivotArea>
    </format>
    <format dxfId="1553">
      <pivotArea dataOnly="0" labelOnly="1" offset="A256" fieldPosition="0">
        <references count="1">
          <reference field="0" count="1" defaultSubtotal="1">
            <x v="0"/>
          </reference>
        </references>
      </pivotArea>
    </format>
    <format dxfId="1552">
      <pivotArea dataOnly="0" labelOnly="1" fieldPosition="0">
        <references count="1">
          <reference field="0" count="1">
            <x v="1"/>
          </reference>
        </references>
      </pivotArea>
    </format>
    <format dxfId="1551">
      <pivotArea dataOnly="0" labelOnly="1" offset="A256" fieldPosition="0">
        <references count="1">
          <reference field="0" count="1" defaultSubtotal="1">
            <x v="1"/>
          </reference>
        </references>
      </pivotArea>
    </format>
    <format dxfId="1550">
      <pivotArea dataOnly="0" labelOnly="1" fieldPosition="0">
        <references count="1">
          <reference field="0" count="1">
            <x v="2"/>
          </reference>
        </references>
      </pivotArea>
    </format>
    <format dxfId="1549">
      <pivotArea dataOnly="0" labelOnly="1" offset="A256" fieldPosition="0">
        <references count="1">
          <reference field="0" count="1" defaultSubtotal="1">
            <x v="2"/>
          </reference>
        </references>
      </pivotArea>
    </format>
    <format dxfId="1548">
      <pivotArea dataOnly="0" labelOnly="1" fieldPosition="0">
        <references count="1">
          <reference field="0" count="1">
            <x v="3"/>
          </reference>
        </references>
      </pivotArea>
    </format>
    <format dxfId="1547">
      <pivotArea dataOnly="0" labelOnly="1" offset="A256" fieldPosition="0">
        <references count="1">
          <reference field="0" count="1" defaultSubtotal="1">
            <x v="3"/>
          </reference>
        </references>
      </pivotArea>
    </format>
    <format dxfId="1546">
      <pivotArea dataOnly="0" labelOnly="1" fieldPosition="0">
        <references count="1">
          <reference field="0" count="1">
            <x v="4"/>
          </reference>
        </references>
      </pivotArea>
    </format>
    <format dxfId="1545">
      <pivotArea dataOnly="0" labelOnly="1" offset="A256" fieldPosition="0">
        <references count="1">
          <reference field="0" count="1" defaultSubtotal="1">
            <x v="4"/>
          </reference>
        </references>
      </pivotArea>
    </format>
    <format dxfId="1544">
      <pivotArea dataOnly="0" labelOnly="1" fieldPosition="0">
        <references count="1">
          <reference field="0" count="1">
            <x v="5"/>
          </reference>
        </references>
      </pivotArea>
    </format>
    <format dxfId="1543">
      <pivotArea dataOnly="0" labelOnly="1" offset="A256" fieldPosition="0">
        <references count="1">
          <reference field="0" count="1" defaultSubtotal="1">
            <x v="5"/>
          </reference>
        </references>
      </pivotArea>
    </format>
    <format dxfId="1542">
      <pivotArea dataOnly="0" labelOnly="1" fieldPosition="0">
        <references count="1">
          <reference field="0" count="1">
            <x v="6"/>
          </reference>
        </references>
      </pivotArea>
    </format>
    <format dxfId="1541">
      <pivotArea dataOnly="0" labelOnly="1" offset="A256" fieldPosition="0">
        <references count="1">
          <reference field="0" count="1" defaultSubtotal="1">
            <x v="6"/>
          </reference>
        </references>
      </pivotArea>
    </format>
    <format dxfId="1540">
      <pivotArea dataOnly="0" labelOnly="1" fieldPosition="0">
        <references count="1">
          <reference field="0" count="1">
            <x v="7"/>
          </reference>
        </references>
      </pivotArea>
    </format>
    <format dxfId="1539">
      <pivotArea dataOnly="0" labelOnly="1" offset="A256" fieldPosition="0">
        <references count="1">
          <reference field="0" count="1" defaultSubtotal="1">
            <x v="7"/>
          </reference>
        </references>
      </pivotArea>
    </format>
    <format dxfId="1538">
      <pivotArea dataOnly="0" labelOnly="1" fieldPosition="0">
        <references count="1">
          <reference field="0" count="1">
            <x v="8"/>
          </reference>
        </references>
      </pivotArea>
    </format>
    <format dxfId="1537">
      <pivotArea dataOnly="0" labelOnly="1" offset="A256" fieldPosition="0">
        <references count="1">
          <reference field="0" count="1" defaultSubtotal="1">
            <x v="8"/>
          </reference>
        </references>
      </pivotArea>
    </format>
    <format dxfId="1536">
      <pivotArea dataOnly="0" labelOnly="1" fieldPosition="0">
        <references count="1">
          <reference field="0" count="1">
            <x v="9"/>
          </reference>
        </references>
      </pivotArea>
    </format>
    <format dxfId="1535">
      <pivotArea dataOnly="0" labelOnly="1" offset="A256" fieldPosition="0">
        <references count="1">
          <reference field="0" count="1" defaultSubtotal="1">
            <x v="9"/>
          </reference>
        </references>
      </pivotArea>
    </format>
    <format dxfId="1534">
      <pivotArea dataOnly="0" labelOnly="1" fieldPosition="0">
        <references count="1">
          <reference field="0" count="1">
            <x v="10"/>
          </reference>
        </references>
      </pivotArea>
    </format>
    <format dxfId="1533">
      <pivotArea dataOnly="0" labelOnly="1" offset="A256" fieldPosition="0">
        <references count="1">
          <reference field="0" count="1" defaultSubtotal="1">
            <x v="10"/>
          </reference>
        </references>
      </pivotArea>
    </format>
    <format dxfId="1532">
      <pivotArea dataOnly="0" labelOnly="1" fieldPosition="0">
        <references count="1">
          <reference field="0" count="1">
            <x v="11"/>
          </reference>
        </references>
      </pivotArea>
    </format>
    <format dxfId="1531">
      <pivotArea dataOnly="0" labelOnly="1" offset="A256" fieldPosition="0">
        <references count="1">
          <reference field="0" count="1" defaultSubtotal="1">
            <x v="11"/>
          </reference>
        </references>
      </pivotArea>
    </format>
    <format dxfId="1530">
      <pivotArea dataOnly="0" labelOnly="1" fieldPosition="0">
        <references count="1">
          <reference field="0" count="1">
            <x v="12"/>
          </reference>
        </references>
      </pivotArea>
    </format>
    <format dxfId="1529">
      <pivotArea dataOnly="0" labelOnly="1" offset="A256" fieldPosition="0">
        <references count="1">
          <reference field="0" count="1" defaultSubtotal="1">
            <x v="12"/>
          </reference>
        </references>
      </pivotArea>
    </format>
    <format dxfId="1528">
      <pivotArea dataOnly="0" labelOnly="1" fieldPosition="0">
        <references count="1">
          <reference field="0" count="1">
            <x v="13"/>
          </reference>
        </references>
      </pivotArea>
    </format>
    <format dxfId="1527">
      <pivotArea dataOnly="0" labelOnly="1" offset="A256" fieldPosition="0">
        <references count="1">
          <reference field="0" count="1" defaultSubtotal="1">
            <x v="13"/>
          </reference>
        </references>
      </pivotArea>
    </format>
    <format dxfId="1526">
      <pivotArea dataOnly="0" labelOnly="1" fieldPosition="0">
        <references count="1">
          <reference field="0" count="1">
            <x v="14"/>
          </reference>
        </references>
      </pivotArea>
    </format>
    <format dxfId="1525">
      <pivotArea dataOnly="0" labelOnly="1" offset="A256" fieldPosition="0">
        <references count="1">
          <reference field="0" count="1" defaultSubtotal="1">
            <x v="14"/>
          </reference>
        </references>
      </pivotArea>
    </format>
    <format dxfId="1524">
      <pivotArea dataOnly="0" labelOnly="1" fieldPosition="0">
        <references count="1">
          <reference field="0" count="1">
            <x v="15"/>
          </reference>
        </references>
      </pivotArea>
    </format>
    <format dxfId="1523">
      <pivotArea dataOnly="0" labelOnly="1" offset="A256" fieldPosition="0">
        <references count="1">
          <reference field="0" count="1" defaultSubtotal="1">
            <x v="15"/>
          </reference>
        </references>
      </pivotArea>
    </format>
    <format dxfId="1522">
      <pivotArea dataOnly="0" labelOnly="1" fieldPosition="0">
        <references count="1">
          <reference field="0" count="1">
            <x v="16"/>
          </reference>
        </references>
      </pivotArea>
    </format>
    <format dxfId="1521">
      <pivotArea dataOnly="0" labelOnly="1" offset="A256" fieldPosition="0">
        <references count="1">
          <reference field="0" count="1" defaultSubtotal="1">
            <x v="16"/>
          </reference>
        </references>
      </pivotArea>
    </format>
    <format dxfId="1520">
      <pivotArea dataOnly="0" labelOnly="1" fieldPosition="0">
        <references count="1">
          <reference field="0" count="1">
            <x v="17"/>
          </reference>
        </references>
      </pivotArea>
    </format>
    <format dxfId="1519">
      <pivotArea dataOnly="0" labelOnly="1" offset="A256" fieldPosition="0">
        <references count="1">
          <reference field="0" count="1" defaultSubtotal="1">
            <x v="17"/>
          </reference>
        </references>
      </pivotArea>
    </format>
    <format dxfId="1518">
      <pivotArea dataOnly="0" labelOnly="1" fieldPosition="0">
        <references count="1">
          <reference field="0" count="1">
            <x v="18"/>
          </reference>
        </references>
      </pivotArea>
    </format>
    <format dxfId="1517">
      <pivotArea dataOnly="0" labelOnly="1" offset="A256" fieldPosition="0">
        <references count="1">
          <reference field="0" count="1" defaultSubtotal="1">
            <x v="18"/>
          </reference>
        </references>
      </pivotArea>
    </format>
    <format dxfId="1516">
      <pivotArea dataOnly="0" labelOnly="1" fieldPosition="0">
        <references count="1">
          <reference field="0" count="1">
            <x v="19"/>
          </reference>
        </references>
      </pivotArea>
    </format>
    <format dxfId="1515">
      <pivotArea dataOnly="0" labelOnly="1" offset="A256" fieldPosition="0">
        <references count="1">
          <reference field="0" count="1" defaultSubtotal="1">
            <x v="19"/>
          </reference>
        </references>
      </pivotArea>
    </format>
    <format dxfId="1514">
      <pivotArea dataOnly="0" labelOnly="1" fieldPosition="0">
        <references count="1">
          <reference field="0" count="1">
            <x v="20"/>
          </reference>
        </references>
      </pivotArea>
    </format>
    <format dxfId="1513">
      <pivotArea dataOnly="0" labelOnly="1" offset="A256" fieldPosition="0">
        <references count="1">
          <reference field="0" count="1" defaultSubtotal="1">
            <x v="20"/>
          </reference>
        </references>
      </pivotArea>
    </format>
    <format dxfId="1512">
      <pivotArea dataOnly="0" labelOnly="1" fieldPosition="0">
        <references count="1">
          <reference field="0" count="1">
            <x v="21"/>
          </reference>
        </references>
      </pivotArea>
    </format>
    <format dxfId="1511">
      <pivotArea dataOnly="0" labelOnly="1" offset="A256" fieldPosition="0">
        <references count="1">
          <reference field="0" count="1" defaultSubtotal="1">
            <x v="21"/>
          </reference>
        </references>
      </pivotArea>
    </format>
    <format dxfId="1510">
      <pivotArea dataOnly="0" labelOnly="1" fieldPosition="0">
        <references count="1">
          <reference field="0" count="1">
            <x v="22"/>
          </reference>
        </references>
      </pivotArea>
    </format>
    <format dxfId="1509">
      <pivotArea dataOnly="0" labelOnly="1" offset="A256" fieldPosition="0">
        <references count="1">
          <reference field="0" count="1" defaultSubtotal="1">
            <x v="22"/>
          </reference>
        </references>
      </pivotArea>
    </format>
    <format dxfId="1508">
      <pivotArea dataOnly="0" labelOnly="1" fieldPosition="0">
        <references count="1">
          <reference field="0" count="1">
            <x v="23"/>
          </reference>
        </references>
      </pivotArea>
    </format>
    <format dxfId="1507">
      <pivotArea dataOnly="0" labelOnly="1" offset="A256" fieldPosition="0">
        <references count="1">
          <reference field="0" count="1" defaultSubtotal="1">
            <x v="23"/>
          </reference>
        </references>
      </pivotArea>
    </format>
    <format dxfId="1506">
      <pivotArea dataOnly="0" labelOnly="1" fieldPosition="0">
        <references count="1">
          <reference field="0" count="1">
            <x v="24"/>
          </reference>
        </references>
      </pivotArea>
    </format>
    <format dxfId="1505">
      <pivotArea dataOnly="0" labelOnly="1" offset="A256" fieldPosition="0">
        <references count="1">
          <reference field="0" count="1" defaultSubtotal="1">
            <x v="24"/>
          </reference>
        </references>
      </pivotArea>
    </format>
    <format dxfId="1504">
      <pivotArea dataOnly="0" labelOnly="1" fieldPosition="0">
        <references count="1">
          <reference field="0" count="1">
            <x v="25"/>
          </reference>
        </references>
      </pivotArea>
    </format>
    <format dxfId="1503">
      <pivotArea dataOnly="0" labelOnly="1" offset="A256" fieldPosition="0">
        <references count="1">
          <reference field="0" count="1" defaultSubtotal="1">
            <x v="25"/>
          </reference>
        </references>
      </pivotArea>
    </format>
    <format dxfId="1502">
      <pivotArea dataOnly="0" labelOnly="1" fieldPosition="0">
        <references count="1">
          <reference field="0" count="1">
            <x v="26"/>
          </reference>
        </references>
      </pivotArea>
    </format>
    <format dxfId="1501">
      <pivotArea dataOnly="0" labelOnly="1" offset="A256" fieldPosition="0">
        <references count="1">
          <reference field="0" count="1" defaultSubtotal="1">
            <x v="26"/>
          </reference>
        </references>
      </pivotArea>
    </format>
    <format dxfId="1500">
      <pivotArea dataOnly="0" labelOnly="1" fieldPosition="0">
        <references count="1">
          <reference field="0" count="1">
            <x v="27"/>
          </reference>
        </references>
      </pivotArea>
    </format>
    <format dxfId="1499">
      <pivotArea dataOnly="0" labelOnly="1" offset="A256" fieldPosition="0">
        <references count="1">
          <reference field="0" count="1" defaultSubtotal="1">
            <x v="27"/>
          </reference>
        </references>
      </pivotArea>
    </format>
    <format dxfId="1498">
      <pivotArea dataOnly="0" labelOnly="1" fieldPosition="0">
        <references count="1">
          <reference field="0" count="1">
            <x v="28"/>
          </reference>
        </references>
      </pivotArea>
    </format>
    <format dxfId="1497">
      <pivotArea dataOnly="0" labelOnly="1" offset="A256" fieldPosition="0">
        <references count="1">
          <reference field="0" count="1" defaultSubtotal="1">
            <x v="28"/>
          </reference>
        </references>
      </pivotArea>
    </format>
    <format dxfId="1496">
      <pivotArea dataOnly="0" labelOnly="1" fieldPosition="0">
        <references count="1">
          <reference field="0" count="1">
            <x v="29"/>
          </reference>
        </references>
      </pivotArea>
    </format>
    <format dxfId="1495">
      <pivotArea dataOnly="0" labelOnly="1" offset="A256" fieldPosition="0">
        <references count="1">
          <reference field="0" count="1" defaultSubtotal="1">
            <x v="29"/>
          </reference>
        </references>
      </pivotArea>
    </format>
    <format dxfId="1494">
      <pivotArea dataOnly="0" labelOnly="1" fieldPosition="0">
        <references count="1">
          <reference field="0" count="1">
            <x v="30"/>
          </reference>
        </references>
      </pivotArea>
    </format>
    <format dxfId="1493">
      <pivotArea dataOnly="0" labelOnly="1" offset="A256" fieldPosition="0">
        <references count="1">
          <reference field="0" count="1" defaultSubtotal="1">
            <x v="30"/>
          </reference>
        </references>
      </pivotArea>
    </format>
    <format dxfId="1492">
      <pivotArea dataOnly="0" labelOnly="1" fieldPosition="0">
        <references count="1">
          <reference field="0" count="1">
            <x v="31"/>
          </reference>
        </references>
      </pivotArea>
    </format>
    <format dxfId="1491">
      <pivotArea dataOnly="0" labelOnly="1" offset="A256" fieldPosition="0">
        <references count="1">
          <reference field="0" count="1" defaultSubtotal="1">
            <x v="31"/>
          </reference>
        </references>
      </pivotArea>
    </format>
    <format dxfId="1490">
      <pivotArea dataOnly="0" labelOnly="1" fieldPosition="0">
        <references count="1">
          <reference field="0" count="1">
            <x v="32"/>
          </reference>
        </references>
      </pivotArea>
    </format>
    <format dxfId="1489">
      <pivotArea dataOnly="0" labelOnly="1" offset="A256" fieldPosition="0">
        <references count="1">
          <reference field="0" count="1" defaultSubtotal="1">
            <x v="32"/>
          </reference>
        </references>
      </pivotArea>
    </format>
    <format dxfId="1488">
      <pivotArea dataOnly="0" labelOnly="1" fieldPosition="0">
        <references count="1">
          <reference field="0" count="1">
            <x v="33"/>
          </reference>
        </references>
      </pivotArea>
    </format>
    <format dxfId="1487">
      <pivotArea dataOnly="0" labelOnly="1" offset="A256" fieldPosition="0">
        <references count="1">
          <reference field="0" count="1" defaultSubtotal="1">
            <x v="33"/>
          </reference>
        </references>
      </pivotArea>
    </format>
    <format dxfId="1486">
      <pivotArea dataOnly="0" labelOnly="1" fieldPosition="0">
        <references count="1">
          <reference field="0" count="1">
            <x v="34"/>
          </reference>
        </references>
      </pivotArea>
    </format>
    <format dxfId="1485">
      <pivotArea dataOnly="0" labelOnly="1" offset="A256" fieldPosition="0">
        <references count="1">
          <reference field="0" count="1" defaultSubtotal="1">
            <x v="34"/>
          </reference>
        </references>
      </pivotArea>
    </format>
    <format dxfId="1484">
      <pivotArea dataOnly="0" labelOnly="1" fieldPosition="0">
        <references count="1">
          <reference field="0" count="1">
            <x v="35"/>
          </reference>
        </references>
      </pivotArea>
    </format>
    <format dxfId="1483">
      <pivotArea dataOnly="0" labelOnly="1" offset="A256" fieldPosition="0">
        <references count="1">
          <reference field="0" count="1" defaultSubtotal="1">
            <x v="35"/>
          </reference>
        </references>
      </pivotArea>
    </format>
    <format dxfId="1482">
      <pivotArea dataOnly="0" labelOnly="1" fieldPosition="0">
        <references count="1">
          <reference field="0" count="1">
            <x v="36"/>
          </reference>
        </references>
      </pivotArea>
    </format>
    <format dxfId="1481">
      <pivotArea dataOnly="0" labelOnly="1" offset="A256" fieldPosition="0">
        <references count="1">
          <reference field="0" count="1" defaultSubtotal="1">
            <x v="36"/>
          </reference>
        </references>
      </pivotArea>
    </format>
    <format dxfId="1480">
      <pivotArea dataOnly="0" labelOnly="1" fieldPosition="0">
        <references count="1">
          <reference field="0" count="1">
            <x v="37"/>
          </reference>
        </references>
      </pivotArea>
    </format>
    <format dxfId="1479">
      <pivotArea dataOnly="0" labelOnly="1" offset="A256" fieldPosition="0">
        <references count="1">
          <reference field="0" count="1" defaultSubtotal="1">
            <x v="37"/>
          </reference>
        </references>
      </pivotArea>
    </format>
    <format dxfId="1478">
      <pivotArea dataOnly="0" labelOnly="1" fieldPosition="0">
        <references count="1">
          <reference field="0" count="1">
            <x v="38"/>
          </reference>
        </references>
      </pivotArea>
    </format>
    <format dxfId="1477">
      <pivotArea dataOnly="0" labelOnly="1" offset="A256" fieldPosition="0">
        <references count="1">
          <reference field="0" count="1" defaultSubtotal="1">
            <x v="38"/>
          </reference>
        </references>
      </pivotArea>
    </format>
    <format dxfId="1476">
      <pivotArea dataOnly="0" labelOnly="1" fieldPosition="0">
        <references count="1">
          <reference field="0" count="1">
            <x v="39"/>
          </reference>
        </references>
      </pivotArea>
    </format>
    <format dxfId="1475">
      <pivotArea dataOnly="0" labelOnly="1" offset="A256" fieldPosition="0">
        <references count="1">
          <reference field="0" count="1" defaultSubtotal="1">
            <x v="39"/>
          </reference>
        </references>
      </pivotArea>
    </format>
    <format dxfId="1474">
      <pivotArea dataOnly="0" labelOnly="1" fieldPosition="0">
        <references count="1">
          <reference field="0" count="1">
            <x v="40"/>
          </reference>
        </references>
      </pivotArea>
    </format>
    <format dxfId="1473">
      <pivotArea dataOnly="0" labelOnly="1" offset="A256" fieldPosition="0">
        <references count="1">
          <reference field="0" count="1" defaultSubtotal="1">
            <x v="40"/>
          </reference>
        </references>
      </pivotArea>
    </format>
    <format dxfId="1472">
      <pivotArea dataOnly="0" labelOnly="1" fieldPosition="0">
        <references count="1">
          <reference field="0" count="1">
            <x v="41"/>
          </reference>
        </references>
      </pivotArea>
    </format>
    <format dxfId="1471">
      <pivotArea dataOnly="0" labelOnly="1" offset="A256" fieldPosition="0">
        <references count="1">
          <reference field="0" count="1" defaultSubtotal="1">
            <x v="41"/>
          </reference>
        </references>
      </pivotArea>
    </format>
    <format dxfId="1470">
      <pivotArea dataOnly="0" labelOnly="1" fieldPosition="0">
        <references count="1">
          <reference field="0" count="1">
            <x v="42"/>
          </reference>
        </references>
      </pivotArea>
    </format>
    <format dxfId="1469">
      <pivotArea dataOnly="0" labelOnly="1" offset="A256" fieldPosition="0">
        <references count="1">
          <reference field="0" count="1" defaultSubtotal="1">
            <x v="42"/>
          </reference>
        </references>
      </pivotArea>
    </format>
    <format dxfId="1468">
      <pivotArea dataOnly="0" labelOnly="1" fieldPosition="0">
        <references count="1">
          <reference field="0" count="1">
            <x v="43"/>
          </reference>
        </references>
      </pivotArea>
    </format>
    <format dxfId="1467">
      <pivotArea dataOnly="0" labelOnly="1" offset="A256" fieldPosition="0">
        <references count="1">
          <reference field="0" count="1" defaultSubtotal="1">
            <x v="43"/>
          </reference>
        </references>
      </pivotArea>
    </format>
    <format dxfId="1466">
      <pivotArea dataOnly="0" labelOnly="1" fieldPosition="0">
        <references count="1">
          <reference field="0" count="1">
            <x v="44"/>
          </reference>
        </references>
      </pivotArea>
    </format>
    <format dxfId="1465">
      <pivotArea dataOnly="0" labelOnly="1" offset="A256" fieldPosition="0">
        <references count="1">
          <reference field="0" count="1" defaultSubtotal="1">
            <x v="44"/>
          </reference>
        </references>
      </pivotArea>
    </format>
    <format dxfId="1464">
      <pivotArea dataOnly="0" labelOnly="1" fieldPosition="0">
        <references count="1">
          <reference field="0" count="1">
            <x v="45"/>
          </reference>
        </references>
      </pivotArea>
    </format>
    <format dxfId="1463">
      <pivotArea dataOnly="0" labelOnly="1" offset="A256" fieldPosition="0">
        <references count="1">
          <reference field="0" count="1" defaultSubtotal="1">
            <x v="45"/>
          </reference>
        </references>
      </pivotArea>
    </format>
    <format dxfId="1462">
      <pivotArea dataOnly="0" labelOnly="1" fieldPosition="0">
        <references count="1">
          <reference field="0" count="1">
            <x v="46"/>
          </reference>
        </references>
      </pivotArea>
    </format>
    <format dxfId="1461">
      <pivotArea dataOnly="0" labelOnly="1" offset="A256" fieldPosition="0">
        <references count="1">
          <reference field="0" count="1" defaultSubtotal="1">
            <x v="46"/>
          </reference>
        </references>
      </pivotArea>
    </format>
    <format dxfId="1460">
      <pivotArea dataOnly="0" labelOnly="1" fieldPosition="0">
        <references count="1">
          <reference field="0" count="1">
            <x v="47"/>
          </reference>
        </references>
      </pivotArea>
    </format>
    <format dxfId="1459">
      <pivotArea dataOnly="0" labelOnly="1" offset="A256" fieldPosition="0">
        <references count="1">
          <reference field="0" count="1" defaultSubtotal="1">
            <x v="47"/>
          </reference>
        </references>
      </pivotArea>
    </format>
    <format dxfId="1458">
      <pivotArea dataOnly="0" labelOnly="1" fieldPosition="0">
        <references count="1">
          <reference field="0" count="1">
            <x v="48"/>
          </reference>
        </references>
      </pivotArea>
    </format>
    <format dxfId="1457">
      <pivotArea dataOnly="0" labelOnly="1" offset="A256" fieldPosition="0">
        <references count="1">
          <reference field="0" count="1" defaultSubtotal="1">
            <x v="48"/>
          </reference>
        </references>
      </pivotArea>
    </format>
    <format dxfId="1456">
      <pivotArea dataOnly="0" labelOnly="1" fieldPosition="0">
        <references count="1">
          <reference field="0" count="1">
            <x v="49"/>
          </reference>
        </references>
      </pivotArea>
    </format>
    <format dxfId="1455">
      <pivotArea dataOnly="0" labelOnly="1" offset="A256" fieldPosition="0">
        <references count="1">
          <reference field="0" count="1" defaultSubtotal="1">
            <x v="49"/>
          </reference>
        </references>
      </pivotArea>
    </format>
    <format dxfId="1454">
      <pivotArea dataOnly="0" labelOnly="1" fieldPosition="0">
        <references count="1">
          <reference field="0" count="1">
            <x v="50"/>
          </reference>
        </references>
      </pivotArea>
    </format>
    <format dxfId="1453">
      <pivotArea dataOnly="0" labelOnly="1" offset="A256" fieldPosition="0">
        <references count="1">
          <reference field="0" count="1" defaultSubtotal="1">
            <x v="50"/>
          </reference>
        </references>
      </pivotArea>
    </format>
    <format dxfId="1452">
      <pivotArea dataOnly="0" labelOnly="1" fieldPosition="0">
        <references count="1">
          <reference field="0" count="1">
            <x v="51"/>
          </reference>
        </references>
      </pivotArea>
    </format>
    <format dxfId="1451">
      <pivotArea dataOnly="0" labelOnly="1" offset="A256" fieldPosition="0">
        <references count="1">
          <reference field="0" count="1" defaultSubtotal="1">
            <x v="51"/>
          </reference>
        </references>
      </pivotArea>
    </format>
    <format dxfId="1450">
      <pivotArea dataOnly="0" labelOnly="1" fieldPosition="0">
        <references count="1">
          <reference field="0" count="1">
            <x v="52"/>
          </reference>
        </references>
      </pivotArea>
    </format>
    <format dxfId="1449">
      <pivotArea dataOnly="0" labelOnly="1" offset="A256" fieldPosition="0">
        <references count="1">
          <reference field="0" count="1" defaultSubtotal="1">
            <x v="52"/>
          </reference>
        </references>
      </pivotArea>
    </format>
    <format dxfId="1448">
      <pivotArea dataOnly="0" labelOnly="1" fieldPosition="0">
        <references count="1">
          <reference field="0" count="1">
            <x v="53"/>
          </reference>
        </references>
      </pivotArea>
    </format>
    <format dxfId="1447">
      <pivotArea dataOnly="0" labelOnly="1" offset="A256" fieldPosition="0">
        <references count="1">
          <reference field="0" count="1" defaultSubtotal="1">
            <x v="53"/>
          </reference>
        </references>
      </pivotArea>
    </format>
    <format dxfId="1446">
      <pivotArea dataOnly="0" labelOnly="1" fieldPosition="0">
        <references count="1">
          <reference field="0" count="1">
            <x v="54"/>
          </reference>
        </references>
      </pivotArea>
    </format>
    <format dxfId="1445">
      <pivotArea dataOnly="0" labelOnly="1" offset="A256" fieldPosition="0">
        <references count="1">
          <reference field="0" count="1" defaultSubtotal="1">
            <x v="54"/>
          </reference>
        </references>
      </pivotArea>
    </format>
    <format dxfId="1444">
      <pivotArea dataOnly="0" labelOnly="1" fieldPosition="0">
        <references count="1">
          <reference field="0" count="1">
            <x v="55"/>
          </reference>
        </references>
      </pivotArea>
    </format>
    <format dxfId="1443">
      <pivotArea dataOnly="0" labelOnly="1" offset="A256" fieldPosition="0">
        <references count="1">
          <reference field="0" count="1" defaultSubtotal="1">
            <x v="55"/>
          </reference>
        </references>
      </pivotArea>
    </format>
    <format dxfId="1442">
      <pivotArea dataOnly="0" labelOnly="1" fieldPosition="0">
        <references count="1">
          <reference field="0" count="1">
            <x v="56"/>
          </reference>
        </references>
      </pivotArea>
    </format>
    <format dxfId="1441">
      <pivotArea dataOnly="0" labelOnly="1" offset="A256" fieldPosition="0">
        <references count="1">
          <reference field="0" count="1" defaultSubtotal="1">
            <x v="56"/>
          </reference>
        </references>
      </pivotArea>
    </format>
    <format dxfId="1440">
      <pivotArea dataOnly="0" labelOnly="1" fieldPosition="0">
        <references count="1">
          <reference field="0" count="1">
            <x v="57"/>
          </reference>
        </references>
      </pivotArea>
    </format>
    <format dxfId="1439">
      <pivotArea dataOnly="0" labelOnly="1" offset="A256" fieldPosition="0">
        <references count="1">
          <reference field="0" count="1" defaultSubtotal="1">
            <x v="57"/>
          </reference>
        </references>
      </pivotArea>
    </format>
    <format dxfId="1438">
      <pivotArea dataOnly="0" labelOnly="1" fieldPosition="0">
        <references count="1">
          <reference field="0" count="1">
            <x v="58"/>
          </reference>
        </references>
      </pivotArea>
    </format>
    <format dxfId="1437">
      <pivotArea dataOnly="0" labelOnly="1" offset="A256" fieldPosition="0">
        <references count="1">
          <reference field="0" count="1" defaultSubtotal="1">
            <x v="58"/>
          </reference>
        </references>
      </pivotArea>
    </format>
    <format dxfId="1436">
      <pivotArea dataOnly="0" labelOnly="1" fieldPosition="0">
        <references count="1">
          <reference field="0" count="1">
            <x v="59"/>
          </reference>
        </references>
      </pivotArea>
    </format>
    <format dxfId="1435">
      <pivotArea dataOnly="0" labelOnly="1" offset="A256" fieldPosition="0">
        <references count="1">
          <reference field="0" count="1" defaultSubtotal="1">
            <x v="59"/>
          </reference>
        </references>
      </pivotArea>
    </format>
    <format dxfId="1434">
      <pivotArea dataOnly="0" labelOnly="1" fieldPosition="0">
        <references count="1">
          <reference field="0" count="1">
            <x v="60"/>
          </reference>
        </references>
      </pivotArea>
    </format>
    <format dxfId="1433">
      <pivotArea dataOnly="0" labelOnly="1" offset="A256" fieldPosition="0">
        <references count="1">
          <reference field="0" count="1" defaultSubtotal="1">
            <x v="60"/>
          </reference>
        </references>
      </pivotArea>
    </format>
    <format dxfId="1432">
      <pivotArea dataOnly="0" labelOnly="1" fieldPosition="0">
        <references count="1">
          <reference field="0" count="1">
            <x v="61"/>
          </reference>
        </references>
      </pivotArea>
    </format>
    <format dxfId="1431">
      <pivotArea dataOnly="0" labelOnly="1" offset="A256" fieldPosition="0">
        <references count="1">
          <reference field="0" count="1" defaultSubtotal="1">
            <x v="61"/>
          </reference>
        </references>
      </pivotArea>
    </format>
    <format dxfId="1430">
      <pivotArea dataOnly="0" labelOnly="1" fieldPosition="0">
        <references count="1">
          <reference field="0" count="1">
            <x v="62"/>
          </reference>
        </references>
      </pivotArea>
    </format>
    <format dxfId="1429">
      <pivotArea dataOnly="0" labelOnly="1" offset="A256" fieldPosition="0">
        <references count="1">
          <reference field="0" count="1" defaultSubtotal="1">
            <x v="62"/>
          </reference>
        </references>
      </pivotArea>
    </format>
    <format dxfId="1428">
      <pivotArea dataOnly="0" labelOnly="1" fieldPosition="0">
        <references count="1">
          <reference field="0" count="1">
            <x v="63"/>
          </reference>
        </references>
      </pivotArea>
    </format>
    <format dxfId="1427">
      <pivotArea dataOnly="0" labelOnly="1" offset="A256" fieldPosition="0">
        <references count="1">
          <reference field="0" count="1" defaultSubtotal="1">
            <x v="63"/>
          </reference>
        </references>
      </pivotArea>
    </format>
    <format dxfId="1426">
      <pivotArea dataOnly="0" labelOnly="1" fieldPosition="0">
        <references count="1">
          <reference field="0" count="1">
            <x v="64"/>
          </reference>
        </references>
      </pivotArea>
    </format>
    <format dxfId="1425">
      <pivotArea dataOnly="0" labelOnly="1" offset="A256" fieldPosition="0">
        <references count="1">
          <reference field="0" count="1" defaultSubtotal="1">
            <x v="64"/>
          </reference>
        </references>
      </pivotArea>
    </format>
    <format dxfId="1424">
      <pivotArea dataOnly="0" labelOnly="1" fieldPosition="0">
        <references count="1">
          <reference field="0" count="1">
            <x v="65"/>
          </reference>
        </references>
      </pivotArea>
    </format>
    <format dxfId="1423">
      <pivotArea dataOnly="0" labelOnly="1" offset="A256" fieldPosition="0">
        <references count="1">
          <reference field="0" count="1" defaultSubtotal="1">
            <x v="65"/>
          </reference>
        </references>
      </pivotArea>
    </format>
    <format dxfId="1422">
      <pivotArea dataOnly="0" labelOnly="1" fieldPosition="0">
        <references count="1">
          <reference field="0" count="1">
            <x v="66"/>
          </reference>
        </references>
      </pivotArea>
    </format>
    <format dxfId="1421">
      <pivotArea dataOnly="0" labelOnly="1" offset="A256" fieldPosition="0">
        <references count="1">
          <reference field="0" count="1" defaultSubtotal="1">
            <x v="66"/>
          </reference>
        </references>
      </pivotArea>
    </format>
    <format dxfId="1420">
      <pivotArea dataOnly="0" labelOnly="1" fieldPosition="0">
        <references count="1">
          <reference field="0" count="1">
            <x v="67"/>
          </reference>
        </references>
      </pivotArea>
    </format>
    <format dxfId="1419">
      <pivotArea dataOnly="0" labelOnly="1" offset="A256" fieldPosition="0">
        <references count="1">
          <reference field="0" count="1" defaultSubtotal="1">
            <x v="67"/>
          </reference>
        </references>
      </pivotArea>
    </format>
    <format dxfId="1418">
      <pivotArea dataOnly="0" labelOnly="1" fieldPosition="0">
        <references count="1">
          <reference field="0" count="1">
            <x v="68"/>
          </reference>
        </references>
      </pivotArea>
    </format>
    <format dxfId="1417">
      <pivotArea dataOnly="0" labelOnly="1" offset="A256" fieldPosition="0">
        <references count="1">
          <reference field="0" count="1" defaultSubtotal="1">
            <x v="68"/>
          </reference>
        </references>
      </pivotArea>
    </format>
    <format dxfId="1416">
      <pivotArea dataOnly="0" labelOnly="1" fieldPosition="0">
        <references count="1">
          <reference field="0" count="1">
            <x v="69"/>
          </reference>
        </references>
      </pivotArea>
    </format>
    <format dxfId="1415">
      <pivotArea dataOnly="0" labelOnly="1" offset="A256" fieldPosition="0">
        <references count="1">
          <reference field="0" count="1" defaultSubtotal="1">
            <x v="69"/>
          </reference>
        </references>
      </pivotArea>
    </format>
    <format dxfId="1414">
      <pivotArea dataOnly="0" labelOnly="1" fieldPosition="0">
        <references count="1">
          <reference field="0" count="1">
            <x v="70"/>
          </reference>
        </references>
      </pivotArea>
    </format>
    <format dxfId="1413">
      <pivotArea dataOnly="0" labelOnly="1" offset="A256" fieldPosition="0">
        <references count="1">
          <reference field="0" count="1" defaultSubtotal="1">
            <x v="70"/>
          </reference>
        </references>
      </pivotArea>
    </format>
    <format dxfId="1412">
      <pivotArea dataOnly="0" labelOnly="1" fieldPosition="0">
        <references count="1">
          <reference field="0" count="1">
            <x v="71"/>
          </reference>
        </references>
      </pivotArea>
    </format>
    <format dxfId="1411">
      <pivotArea dataOnly="0" labelOnly="1" offset="A256" fieldPosition="0">
        <references count="1">
          <reference field="0" count="1" defaultSubtotal="1">
            <x v="71"/>
          </reference>
        </references>
      </pivotArea>
    </format>
    <format dxfId="1410">
      <pivotArea dataOnly="0" labelOnly="1" fieldPosition="0">
        <references count="1">
          <reference field="0" count="1">
            <x v="72"/>
          </reference>
        </references>
      </pivotArea>
    </format>
    <format dxfId="1409">
      <pivotArea dataOnly="0" labelOnly="1" offset="A256" fieldPosition="0">
        <references count="1">
          <reference field="0" count="1" defaultSubtotal="1">
            <x v="72"/>
          </reference>
        </references>
      </pivotArea>
    </format>
    <format dxfId="1408">
      <pivotArea dataOnly="0" labelOnly="1" fieldPosition="0">
        <references count="1">
          <reference field="0" count="1">
            <x v="73"/>
          </reference>
        </references>
      </pivotArea>
    </format>
    <format dxfId="1407">
      <pivotArea dataOnly="0" labelOnly="1" offset="A256" fieldPosition="0">
        <references count="1">
          <reference field="0" count="1" defaultSubtotal="1">
            <x v="73"/>
          </reference>
        </references>
      </pivotArea>
    </format>
    <format dxfId="1406">
      <pivotArea dataOnly="0" labelOnly="1" fieldPosition="0">
        <references count="1">
          <reference field="0" count="1">
            <x v="74"/>
          </reference>
        </references>
      </pivotArea>
    </format>
    <format dxfId="1405">
      <pivotArea dataOnly="0" labelOnly="1" offset="A256" fieldPosition="0">
        <references count="1">
          <reference field="0" count="1" defaultSubtotal="1">
            <x v="74"/>
          </reference>
        </references>
      </pivotArea>
    </format>
    <format dxfId="1404">
      <pivotArea dataOnly="0" labelOnly="1" fieldPosition="0">
        <references count="1">
          <reference field="0" count="1">
            <x v="75"/>
          </reference>
        </references>
      </pivotArea>
    </format>
    <format dxfId="1403">
      <pivotArea dataOnly="0" labelOnly="1" offset="A256" fieldPosition="0">
        <references count="1">
          <reference field="0" count="1" defaultSubtotal="1">
            <x v="75"/>
          </reference>
        </references>
      </pivotArea>
    </format>
    <format dxfId="1402">
      <pivotArea dataOnly="0" labelOnly="1" fieldPosition="0">
        <references count="1">
          <reference field="0" count="1">
            <x v="76"/>
          </reference>
        </references>
      </pivotArea>
    </format>
    <format dxfId="1401">
      <pivotArea dataOnly="0" labelOnly="1" offset="A256" fieldPosition="0">
        <references count="1">
          <reference field="0" count="1" defaultSubtotal="1">
            <x v="76"/>
          </reference>
        </references>
      </pivotArea>
    </format>
    <format dxfId="1400">
      <pivotArea dataOnly="0" labelOnly="1" fieldPosition="0">
        <references count="1">
          <reference field="0" count="1">
            <x v="77"/>
          </reference>
        </references>
      </pivotArea>
    </format>
    <format dxfId="1399">
      <pivotArea dataOnly="0" labelOnly="1" offset="A256" fieldPosition="0">
        <references count="1">
          <reference field="0" count="1" defaultSubtotal="1">
            <x v="77"/>
          </reference>
        </references>
      </pivotArea>
    </format>
    <format dxfId="1398">
      <pivotArea dataOnly="0" labelOnly="1" fieldPosition="0">
        <references count="1">
          <reference field="0" count="1">
            <x v="78"/>
          </reference>
        </references>
      </pivotArea>
    </format>
    <format dxfId="1397">
      <pivotArea dataOnly="0" labelOnly="1" offset="A256" fieldPosition="0">
        <references count="1">
          <reference field="0" count="1" defaultSubtotal="1">
            <x v="78"/>
          </reference>
        </references>
      </pivotArea>
    </format>
    <format dxfId="1396">
      <pivotArea dataOnly="0" labelOnly="1" fieldPosition="0">
        <references count="1">
          <reference field="0" count="1">
            <x v="79"/>
          </reference>
        </references>
      </pivotArea>
    </format>
    <format dxfId="1395">
      <pivotArea dataOnly="0" labelOnly="1" offset="A256" fieldPosition="0">
        <references count="1">
          <reference field="0" count="1" defaultSubtotal="1">
            <x v="79"/>
          </reference>
        </references>
      </pivotArea>
    </format>
    <format dxfId="1394">
      <pivotArea dataOnly="0" labelOnly="1" fieldPosition="0">
        <references count="1">
          <reference field="0" count="1">
            <x v="80"/>
          </reference>
        </references>
      </pivotArea>
    </format>
    <format dxfId="1393">
      <pivotArea dataOnly="0" labelOnly="1" offset="A256" fieldPosition="0">
        <references count="1">
          <reference field="0" count="1" defaultSubtotal="1">
            <x v="80"/>
          </reference>
        </references>
      </pivotArea>
    </format>
    <format dxfId="1392">
      <pivotArea dataOnly="0" labelOnly="1" fieldPosition="0">
        <references count="1">
          <reference field="0" count="1">
            <x v="81"/>
          </reference>
        </references>
      </pivotArea>
    </format>
    <format dxfId="1391">
      <pivotArea dataOnly="0" labelOnly="1" offset="A256" fieldPosition="0">
        <references count="1">
          <reference field="0" count="1" defaultSubtotal="1">
            <x v="81"/>
          </reference>
        </references>
      </pivotArea>
    </format>
    <format dxfId="1390">
      <pivotArea dataOnly="0" labelOnly="1" fieldPosition="0">
        <references count="1">
          <reference field="0" count="1">
            <x v="82"/>
          </reference>
        </references>
      </pivotArea>
    </format>
    <format dxfId="1389">
      <pivotArea dataOnly="0" labelOnly="1" offset="A256" fieldPosition="0">
        <references count="1">
          <reference field="0" count="1" defaultSubtotal="1">
            <x v="82"/>
          </reference>
        </references>
      </pivotArea>
    </format>
    <format dxfId="1388">
      <pivotArea dataOnly="0" labelOnly="1" fieldPosition="0">
        <references count="1">
          <reference field="0" count="1">
            <x v="83"/>
          </reference>
        </references>
      </pivotArea>
    </format>
    <format dxfId="1387">
      <pivotArea dataOnly="0" labelOnly="1" offset="A256" fieldPosition="0">
        <references count="1">
          <reference field="0" count="1" defaultSubtotal="1">
            <x v="83"/>
          </reference>
        </references>
      </pivotArea>
    </format>
    <format dxfId="1386">
      <pivotArea dataOnly="0" labelOnly="1" fieldPosition="0">
        <references count="1">
          <reference field="0" count="1">
            <x v="84"/>
          </reference>
        </references>
      </pivotArea>
    </format>
    <format dxfId="1385">
      <pivotArea dataOnly="0" labelOnly="1" offset="A256" fieldPosition="0">
        <references count="1">
          <reference field="0" count="1" defaultSubtotal="1">
            <x v="84"/>
          </reference>
        </references>
      </pivotArea>
    </format>
    <format dxfId="1384">
      <pivotArea dataOnly="0" labelOnly="1" fieldPosition="0">
        <references count="1">
          <reference field="0" count="1">
            <x v="85"/>
          </reference>
        </references>
      </pivotArea>
    </format>
    <format dxfId="1383">
      <pivotArea dataOnly="0" labelOnly="1" offset="A256" fieldPosition="0">
        <references count="1">
          <reference field="0" count="1" defaultSubtotal="1">
            <x v="85"/>
          </reference>
        </references>
      </pivotArea>
    </format>
    <format dxfId="1382">
      <pivotArea dataOnly="0" labelOnly="1" fieldPosition="0">
        <references count="1">
          <reference field="0" count="1">
            <x v="86"/>
          </reference>
        </references>
      </pivotArea>
    </format>
    <format dxfId="1381">
      <pivotArea dataOnly="0" labelOnly="1" offset="A256" fieldPosition="0">
        <references count="1">
          <reference field="0" count="1" defaultSubtotal="1">
            <x v="86"/>
          </reference>
        </references>
      </pivotArea>
    </format>
    <format dxfId="1380">
      <pivotArea dataOnly="0" labelOnly="1" fieldPosition="0">
        <references count="1">
          <reference field="0" count="1">
            <x v="87"/>
          </reference>
        </references>
      </pivotArea>
    </format>
    <format dxfId="1379">
      <pivotArea dataOnly="0" labelOnly="1" offset="A256" fieldPosition="0">
        <references count="1">
          <reference field="0" count="1" defaultSubtotal="1">
            <x v="87"/>
          </reference>
        </references>
      </pivotArea>
    </format>
    <format dxfId="1378">
      <pivotArea dataOnly="0" labelOnly="1" fieldPosition="0">
        <references count="1">
          <reference field="0" count="1">
            <x v="88"/>
          </reference>
        </references>
      </pivotArea>
    </format>
    <format dxfId="1377">
      <pivotArea dataOnly="0" labelOnly="1" offset="A256" fieldPosition="0">
        <references count="1">
          <reference field="0" count="1" defaultSubtotal="1">
            <x v="88"/>
          </reference>
        </references>
      </pivotArea>
    </format>
    <format dxfId="1376">
      <pivotArea dataOnly="0" labelOnly="1" fieldPosition="0">
        <references count="1">
          <reference field="0" count="1">
            <x v="89"/>
          </reference>
        </references>
      </pivotArea>
    </format>
    <format dxfId="1375">
      <pivotArea dataOnly="0" labelOnly="1" offset="A256" fieldPosition="0">
        <references count="1">
          <reference field="0" count="1" defaultSubtotal="1">
            <x v="89"/>
          </reference>
        </references>
      </pivotArea>
    </format>
    <format dxfId="1374">
      <pivotArea dataOnly="0" labelOnly="1" fieldPosition="0">
        <references count="1">
          <reference field="0" count="1">
            <x v="90"/>
          </reference>
        </references>
      </pivotArea>
    </format>
    <format dxfId="1373">
      <pivotArea dataOnly="0" labelOnly="1" offset="A256" fieldPosition="0">
        <references count="1">
          <reference field="0" count="1" defaultSubtotal="1">
            <x v="90"/>
          </reference>
        </references>
      </pivotArea>
    </format>
    <format dxfId="1372">
      <pivotArea dataOnly="0" labelOnly="1" fieldPosition="0">
        <references count="1">
          <reference field="0" count="1">
            <x v="91"/>
          </reference>
        </references>
      </pivotArea>
    </format>
    <format dxfId="1371">
      <pivotArea dataOnly="0" labelOnly="1" offset="A256" fieldPosition="0">
        <references count="1">
          <reference field="0" count="1" defaultSubtotal="1">
            <x v="91"/>
          </reference>
        </references>
      </pivotArea>
    </format>
    <format dxfId="1370">
      <pivotArea dataOnly="0" labelOnly="1" fieldPosition="0">
        <references count="1">
          <reference field="0" count="1">
            <x v="92"/>
          </reference>
        </references>
      </pivotArea>
    </format>
    <format dxfId="1369">
      <pivotArea dataOnly="0" labelOnly="1" offset="A256" fieldPosition="0">
        <references count="1">
          <reference field="0" count="1" defaultSubtotal="1">
            <x v="92"/>
          </reference>
        </references>
      </pivotArea>
    </format>
    <format dxfId="1368">
      <pivotArea dataOnly="0" labelOnly="1" fieldPosition="0">
        <references count="1">
          <reference field="0" count="1">
            <x v="93"/>
          </reference>
        </references>
      </pivotArea>
    </format>
    <format dxfId="1367">
      <pivotArea dataOnly="0" labelOnly="1" offset="A256" fieldPosition="0">
        <references count="1">
          <reference field="0" count="1" defaultSubtotal="1">
            <x v="93"/>
          </reference>
        </references>
      </pivotArea>
    </format>
    <format dxfId="1366">
      <pivotArea dataOnly="0" labelOnly="1" fieldPosition="0">
        <references count="1">
          <reference field="0" count="1">
            <x v="94"/>
          </reference>
        </references>
      </pivotArea>
    </format>
    <format dxfId="1365">
      <pivotArea dataOnly="0" labelOnly="1" offset="A256" fieldPosition="0">
        <references count="1">
          <reference field="0" count="1" defaultSubtotal="1">
            <x v="94"/>
          </reference>
        </references>
      </pivotArea>
    </format>
    <format dxfId="1364">
      <pivotArea dataOnly="0" labelOnly="1" fieldPosition="0">
        <references count="1">
          <reference field="0" count="1">
            <x v="95"/>
          </reference>
        </references>
      </pivotArea>
    </format>
    <format dxfId="1363">
      <pivotArea dataOnly="0" labelOnly="1" offset="A256" fieldPosition="0">
        <references count="1">
          <reference field="0" count="1" defaultSubtotal="1">
            <x v="95"/>
          </reference>
        </references>
      </pivotArea>
    </format>
    <format dxfId="1362">
      <pivotArea dataOnly="0" labelOnly="1" fieldPosition="0">
        <references count="1">
          <reference field="0" count="1">
            <x v="96"/>
          </reference>
        </references>
      </pivotArea>
    </format>
    <format dxfId="1361">
      <pivotArea dataOnly="0" labelOnly="1" offset="A256" fieldPosition="0">
        <references count="1">
          <reference field="0" count="1" defaultSubtotal="1">
            <x v="96"/>
          </reference>
        </references>
      </pivotArea>
    </format>
    <format dxfId="1360">
      <pivotArea dataOnly="0" labelOnly="1" fieldPosition="0">
        <references count="1">
          <reference field="0" count="1">
            <x v="97"/>
          </reference>
        </references>
      </pivotArea>
    </format>
    <format dxfId="1359">
      <pivotArea dataOnly="0" labelOnly="1" offset="A256" fieldPosition="0">
        <references count="1">
          <reference field="0" count="1" defaultSubtotal="1">
            <x v="97"/>
          </reference>
        </references>
      </pivotArea>
    </format>
    <format dxfId="1358">
      <pivotArea dataOnly="0" labelOnly="1" fieldPosition="0">
        <references count="1">
          <reference field="0" count="1">
            <x v="98"/>
          </reference>
        </references>
      </pivotArea>
    </format>
    <format dxfId="1357">
      <pivotArea dataOnly="0" labelOnly="1" offset="A256" fieldPosition="0">
        <references count="1">
          <reference field="0" count="1" defaultSubtotal="1">
            <x v="98"/>
          </reference>
        </references>
      </pivotArea>
    </format>
    <format dxfId="1356">
      <pivotArea dataOnly="0" labelOnly="1" fieldPosition="0">
        <references count="1">
          <reference field="0" count="1">
            <x v="99"/>
          </reference>
        </references>
      </pivotArea>
    </format>
    <format dxfId="1355">
      <pivotArea dataOnly="0" labelOnly="1" offset="A256" fieldPosition="0">
        <references count="1">
          <reference field="0" count="1" defaultSubtotal="1">
            <x v="99"/>
          </reference>
        </references>
      </pivotArea>
    </format>
    <format dxfId="1354">
      <pivotArea dataOnly="0" labelOnly="1" fieldPosition="0">
        <references count="1">
          <reference field="0" count="1">
            <x v="100"/>
          </reference>
        </references>
      </pivotArea>
    </format>
    <format dxfId="1353">
      <pivotArea dataOnly="0" labelOnly="1" offset="A256" fieldPosition="0">
        <references count="1">
          <reference field="0" count="1" defaultSubtotal="1">
            <x v="100"/>
          </reference>
        </references>
      </pivotArea>
    </format>
    <format dxfId="1352">
      <pivotArea dataOnly="0" labelOnly="1" fieldPosition="0">
        <references count="1">
          <reference field="0" count="1">
            <x v="101"/>
          </reference>
        </references>
      </pivotArea>
    </format>
    <format dxfId="1351">
      <pivotArea dataOnly="0" labelOnly="1" offset="A256" fieldPosition="0">
        <references count="1">
          <reference field="0" count="1" defaultSubtotal="1">
            <x v="101"/>
          </reference>
        </references>
      </pivotArea>
    </format>
    <format dxfId="1350">
      <pivotArea dataOnly="0" labelOnly="1" fieldPosition="0">
        <references count="1">
          <reference field="0" count="1">
            <x v="102"/>
          </reference>
        </references>
      </pivotArea>
    </format>
    <format dxfId="1349">
      <pivotArea dataOnly="0" labelOnly="1" offset="A256" fieldPosition="0">
        <references count="1">
          <reference field="0" count="1" defaultSubtotal="1">
            <x v="102"/>
          </reference>
        </references>
      </pivotArea>
    </format>
    <format dxfId="1348">
      <pivotArea dataOnly="0" labelOnly="1" fieldPosition="0">
        <references count="1">
          <reference field="0" count="1">
            <x v="103"/>
          </reference>
        </references>
      </pivotArea>
    </format>
    <format dxfId="1347">
      <pivotArea dataOnly="0" labelOnly="1" offset="A256" fieldPosition="0">
        <references count="1">
          <reference field="0" count="1" defaultSubtotal="1">
            <x v="103"/>
          </reference>
        </references>
      </pivotArea>
    </format>
    <format dxfId="1346">
      <pivotArea dataOnly="0" labelOnly="1" fieldPosition="0">
        <references count="1">
          <reference field="0" count="1">
            <x v="104"/>
          </reference>
        </references>
      </pivotArea>
    </format>
    <format dxfId="1345">
      <pivotArea dataOnly="0" labelOnly="1" offset="A256" fieldPosition="0">
        <references count="1">
          <reference field="0" count="1" defaultSubtotal="1">
            <x v="104"/>
          </reference>
        </references>
      </pivotArea>
    </format>
    <format dxfId="1344">
      <pivotArea dataOnly="0" labelOnly="1" fieldPosition="0">
        <references count="1">
          <reference field="0" count="1">
            <x v="105"/>
          </reference>
        </references>
      </pivotArea>
    </format>
    <format dxfId="1343">
      <pivotArea dataOnly="0" labelOnly="1" offset="A256" fieldPosition="0">
        <references count="1">
          <reference field="0" count="1" defaultSubtotal="1">
            <x v="105"/>
          </reference>
        </references>
      </pivotArea>
    </format>
    <format dxfId="1342">
      <pivotArea dataOnly="0" labelOnly="1" fieldPosition="0">
        <references count="1">
          <reference field="0" count="1">
            <x v="106"/>
          </reference>
        </references>
      </pivotArea>
    </format>
    <format dxfId="1341">
      <pivotArea dataOnly="0" labelOnly="1" offset="A256" fieldPosition="0">
        <references count="1">
          <reference field="0" count="1" defaultSubtotal="1">
            <x v="106"/>
          </reference>
        </references>
      </pivotArea>
    </format>
    <format dxfId="1340">
      <pivotArea dataOnly="0" labelOnly="1" fieldPosition="0">
        <references count="1">
          <reference field="0" count="1">
            <x v="107"/>
          </reference>
        </references>
      </pivotArea>
    </format>
    <format dxfId="1339">
      <pivotArea dataOnly="0" labelOnly="1" offset="A256" fieldPosition="0">
        <references count="1">
          <reference field="0" count="1" defaultSubtotal="1">
            <x v="107"/>
          </reference>
        </references>
      </pivotArea>
    </format>
    <format dxfId="1338">
      <pivotArea dataOnly="0" labelOnly="1" fieldPosition="0">
        <references count="1">
          <reference field="0" count="1">
            <x v="108"/>
          </reference>
        </references>
      </pivotArea>
    </format>
    <format dxfId="1337">
      <pivotArea dataOnly="0" labelOnly="1" offset="A256" fieldPosition="0">
        <references count="1">
          <reference field="0" count="1" defaultSubtotal="1">
            <x v="108"/>
          </reference>
        </references>
      </pivotArea>
    </format>
    <format dxfId="1336">
      <pivotArea dataOnly="0" labelOnly="1" fieldPosition="0">
        <references count="1">
          <reference field="0" count="1">
            <x v="109"/>
          </reference>
        </references>
      </pivotArea>
    </format>
    <format dxfId="1335">
      <pivotArea dataOnly="0" labelOnly="1" offset="A256" fieldPosition="0">
        <references count="1">
          <reference field="0" count="1" defaultSubtotal="1">
            <x v="109"/>
          </reference>
        </references>
      </pivotArea>
    </format>
    <format dxfId="1334">
      <pivotArea dataOnly="0" labelOnly="1" fieldPosition="0">
        <references count="1">
          <reference field="0" count="1">
            <x v="110"/>
          </reference>
        </references>
      </pivotArea>
    </format>
    <format dxfId="1333">
      <pivotArea dataOnly="0" labelOnly="1" offset="A256" fieldPosition="0">
        <references count="1">
          <reference field="0" count="1" defaultSubtotal="1">
            <x v="110"/>
          </reference>
        </references>
      </pivotArea>
    </format>
    <format dxfId="1332">
      <pivotArea dataOnly="0" labelOnly="1" fieldPosition="0">
        <references count="1">
          <reference field="0" count="1">
            <x v="111"/>
          </reference>
        </references>
      </pivotArea>
    </format>
    <format dxfId="1331">
      <pivotArea dataOnly="0" labelOnly="1" offset="A256" fieldPosition="0">
        <references count="1">
          <reference field="0" count="1" defaultSubtotal="1">
            <x v="111"/>
          </reference>
        </references>
      </pivotArea>
    </format>
    <format dxfId="1330">
      <pivotArea dataOnly="0" labelOnly="1" fieldPosition="0">
        <references count="1">
          <reference field="0" count="1">
            <x v="112"/>
          </reference>
        </references>
      </pivotArea>
    </format>
    <format dxfId="1329">
      <pivotArea dataOnly="0" labelOnly="1" offset="A256" fieldPosition="0">
        <references count="1">
          <reference field="0" count="1" defaultSubtotal="1">
            <x v="112"/>
          </reference>
        </references>
      </pivotArea>
    </format>
    <format dxfId="1328">
      <pivotArea dataOnly="0" labelOnly="1" fieldPosition="0">
        <references count="1">
          <reference field="0" count="1">
            <x v="113"/>
          </reference>
        </references>
      </pivotArea>
    </format>
    <format dxfId="1327">
      <pivotArea dataOnly="0" labelOnly="1" offset="A256" fieldPosition="0">
        <references count="1">
          <reference field="0" count="1" defaultSubtotal="1">
            <x v="113"/>
          </reference>
        </references>
      </pivotArea>
    </format>
    <format dxfId="1326">
      <pivotArea dataOnly="0" labelOnly="1" fieldPosition="0">
        <references count="1">
          <reference field="0" count="1">
            <x v="114"/>
          </reference>
        </references>
      </pivotArea>
    </format>
    <format dxfId="1325">
      <pivotArea dataOnly="0" labelOnly="1" offset="A256" fieldPosition="0">
        <references count="1">
          <reference field="0" count="1" defaultSubtotal="1">
            <x v="114"/>
          </reference>
        </references>
      </pivotArea>
    </format>
    <format dxfId="1324">
      <pivotArea dataOnly="0" labelOnly="1" fieldPosition="0">
        <references count="1">
          <reference field="0" count="1">
            <x v="115"/>
          </reference>
        </references>
      </pivotArea>
    </format>
    <format dxfId="1323">
      <pivotArea dataOnly="0" labelOnly="1" offset="A256" fieldPosition="0">
        <references count="1">
          <reference field="0" count="1" defaultSubtotal="1">
            <x v="115"/>
          </reference>
        </references>
      </pivotArea>
    </format>
    <format dxfId="1322">
      <pivotArea dataOnly="0" labelOnly="1" fieldPosition="0">
        <references count="1">
          <reference field="0" count="1">
            <x v="116"/>
          </reference>
        </references>
      </pivotArea>
    </format>
    <format dxfId="1321">
      <pivotArea dataOnly="0" labelOnly="1" offset="A256" fieldPosition="0">
        <references count="1">
          <reference field="0" count="1" defaultSubtotal="1">
            <x v="116"/>
          </reference>
        </references>
      </pivotArea>
    </format>
    <format dxfId="1320">
      <pivotArea dataOnly="0" labelOnly="1" fieldPosition="0">
        <references count="1">
          <reference field="0" count="1">
            <x v="117"/>
          </reference>
        </references>
      </pivotArea>
    </format>
    <format dxfId="1319">
      <pivotArea dataOnly="0" labelOnly="1" offset="A256" fieldPosition="0">
        <references count="1">
          <reference field="0" count="1" defaultSubtotal="1">
            <x v="117"/>
          </reference>
        </references>
      </pivotArea>
    </format>
    <format dxfId="1318">
      <pivotArea dataOnly="0" labelOnly="1" fieldPosition="0">
        <references count="1">
          <reference field="0" count="1">
            <x v="118"/>
          </reference>
        </references>
      </pivotArea>
    </format>
    <format dxfId="1317">
      <pivotArea dataOnly="0" labelOnly="1" offset="A256" fieldPosition="0">
        <references count="1">
          <reference field="0" count="1" defaultSubtotal="1">
            <x v="118"/>
          </reference>
        </references>
      </pivotArea>
    </format>
    <format dxfId="1316">
      <pivotArea dataOnly="0" labelOnly="1" fieldPosition="0">
        <references count="1">
          <reference field="0" count="1">
            <x v="119"/>
          </reference>
        </references>
      </pivotArea>
    </format>
    <format dxfId="1315">
      <pivotArea dataOnly="0" labelOnly="1" offset="A256" fieldPosition="0">
        <references count="1">
          <reference field="0" count="1" defaultSubtotal="1">
            <x v="119"/>
          </reference>
        </references>
      </pivotArea>
    </format>
    <format dxfId="1314">
      <pivotArea dataOnly="0" labelOnly="1" fieldPosition="0">
        <references count="1">
          <reference field="0" count="1">
            <x v="120"/>
          </reference>
        </references>
      </pivotArea>
    </format>
    <format dxfId="1313">
      <pivotArea dataOnly="0" labelOnly="1" offset="A256" fieldPosition="0">
        <references count="1">
          <reference field="0" count="1" defaultSubtotal="1">
            <x v="120"/>
          </reference>
        </references>
      </pivotArea>
    </format>
    <format dxfId="1312">
      <pivotArea dataOnly="0" labelOnly="1" fieldPosition="0">
        <references count="1">
          <reference field="0" count="1">
            <x v="121"/>
          </reference>
        </references>
      </pivotArea>
    </format>
    <format dxfId="1311">
      <pivotArea dataOnly="0" labelOnly="1" offset="A256" fieldPosition="0">
        <references count="1">
          <reference field="0" count="1" defaultSubtotal="1">
            <x v="121"/>
          </reference>
        </references>
      </pivotArea>
    </format>
    <format dxfId="1310">
      <pivotArea dataOnly="0" labelOnly="1" fieldPosition="0">
        <references count="1">
          <reference field="0" count="1">
            <x v="122"/>
          </reference>
        </references>
      </pivotArea>
    </format>
    <format dxfId="1309">
      <pivotArea dataOnly="0" labelOnly="1" offset="A256" fieldPosition="0">
        <references count="1">
          <reference field="0" count="1" defaultSubtotal="1">
            <x v="122"/>
          </reference>
        </references>
      </pivotArea>
    </format>
    <format dxfId="1308">
      <pivotArea dataOnly="0" labelOnly="1" fieldPosition="0">
        <references count="1">
          <reference field="0" count="1">
            <x v="123"/>
          </reference>
        </references>
      </pivotArea>
    </format>
    <format dxfId="1307">
      <pivotArea dataOnly="0" labelOnly="1" offset="A256" fieldPosition="0">
        <references count="1">
          <reference field="0" count="1" defaultSubtotal="1">
            <x v="123"/>
          </reference>
        </references>
      </pivotArea>
    </format>
    <format dxfId="1306">
      <pivotArea dataOnly="0" labelOnly="1" fieldPosition="0">
        <references count="1">
          <reference field="0" count="1">
            <x v="124"/>
          </reference>
        </references>
      </pivotArea>
    </format>
    <format dxfId="1305">
      <pivotArea dataOnly="0" labelOnly="1" offset="A256" fieldPosition="0">
        <references count="1">
          <reference field="0" count="1" defaultSubtotal="1">
            <x v="124"/>
          </reference>
        </references>
      </pivotArea>
    </format>
    <format dxfId="1304">
      <pivotArea dataOnly="0" labelOnly="1" fieldPosition="0">
        <references count="1">
          <reference field="0" count="1">
            <x v="125"/>
          </reference>
        </references>
      </pivotArea>
    </format>
    <format dxfId="1303">
      <pivotArea dataOnly="0" labelOnly="1" offset="A256" fieldPosition="0">
        <references count="1">
          <reference field="0" count="1" defaultSubtotal="1">
            <x v="125"/>
          </reference>
        </references>
      </pivotArea>
    </format>
    <format dxfId="1302">
      <pivotArea dataOnly="0" labelOnly="1" fieldPosition="0">
        <references count="1">
          <reference field="0" count="1">
            <x v="126"/>
          </reference>
        </references>
      </pivotArea>
    </format>
    <format dxfId="1301">
      <pivotArea dataOnly="0" labelOnly="1" offset="A256" fieldPosition="0">
        <references count="1">
          <reference field="0" count="1" defaultSubtotal="1">
            <x v="126"/>
          </reference>
        </references>
      </pivotArea>
    </format>
    <format dxfId="1300">
      <pivotArea dataOnly="0" labelOnly="1" fieldPosition="0">
        <references count="1">
          <reference field="0" count="1">
            <x v="127"/>
          </reference>
        </references>
      </pivotArea>
    </format>
    <format dxfId="1299">
      <pivotArea dataOnly="0" labelOnly="1" offset="A256" fieldPosition="0">
        <references count="1">
          <reference field="0" count="1" defaultSubtotal="1">
            <x v="127"/>
          </reference>
        </references>
      </pivotArea>
    </format>
    <format dxfId="1298">
      <pivotArea dataOnly="0" labelOnly="1" fieldPosition="0">
        <references count="1">
          <reference field="0" count="1">
            <x v="128"/>
          </reference>
        </references>
      </pivotArea>
    </format>
    <format dxfId="1297">
      <pivotArea dataOnly="0" labelOnly="1" offset="A256" fieldPosition="0">
        <references count="1">
          <reference field="0" count="1" defaultSubtotal="1">
            <x v="128"/>
          </reference>
        </references>
      </pivotArea>
    </format>
    <format dxfId="1296">
      <pivotArea dataOnly="0" labelOnly="1" fieldPosition="0">
        <references count="1">
          <reference field="0" count="1">
            <x v="129"/>
          </reference>
        </references>
      </pivotArea>
    </format>
    <format dxfId="1295">
      <pivotArea dataOnly="0" labelOnly="1" offset="A256" fieldPosition="0">
        <references count="1">
          <reference field="0" count="1" defaultSubtotal="1">
            <x v="129"/>
          </reference>
        </references>
      </pivotArea>
    </format>
    <format dxfId="1294">
      <pivotArea dataOnly="0" labelOnly="1" fieldPosition="0">
        <references count="1">
          <reference field="0" count="1">
            <x v="130"/>
          </reference>
        </references>
      </pivotArea>
    </format>
    <format dxfId="1293">
      <pivotArea dataOnly="0" labelOnly="1" offset="A256" fieldPosition="0">
        <references count="1">
          <reference field="0" count="1" defaultSubtotal="1">
            <x v="130"/>
          </reference>
        </references>
      </pivotArea>
    </format>
    <format dxfId="1292">
      <pivotArea dataOnly="0" labelOnly="1" fieldPosition="0">
        <references count="1">
          <reference field="0" count="1">
            <x v="131"/>
          </reference>
        </references>
      </pivotArea>
    </format>
    <format dxfId="1291">
      <pivotArea dataOnly="0" labelOnly="1" offset="A256" fieldPosition="0">
        <references count="1">
          <reference field="0" count="1" defaultSubtotal="1">
            <x v="131"/>
          </reference>
        </references>
      </pivotArea>
    </format>
    <format dxfId="1290">
      <pivotArea dataOnly="0" labelOnly="1" fieldPosition="0">
        <references count="1">
          <reference field="0" count="1">
            <x v="132"/>
          </reference>
        </references>
      </pivotArea>
    </format>
    <format dxfId="1289">
      <pivotArea dataOnly="0" labelOnly="1" offset="A256" fieldPosition="0">
        <references count="1">
          <reference field="0" count="1" defaultSubtotal="1">
            <x v="132"/>
          </reference>
        </references>
      </pivotArea>
    </format>
    <format dxfId="1288">
      <pivotArea dataOnly="0" labelOnly="1" fieldPosition="0">
        <references count="1">
          <reference field="0" count="1">
            <x v="133"/>
          </reference>
        </references>
      </pivotArea>
    </format>
    <format dxfId="1287">
      <pivotArea dataOnly="0" labelOnly="1" offset="A256" fieldPosition="0">
        <references count="1">
          <reference field="0" count="1" defaultSubtotal="1">
            <x v="133"/>
          </reference>
        </references>
      </pivotArea>
    </format>
    <format dxfId="1286">
      <pivotArea dataOnly="0" labelOnly="1" fieldPosition="0">
        <references count="1">
          <reference field="0" count="1">
            <x v="134"/>
          </reference>
        </references>
      </pivotArea>
    </format>
    <format dxfId="1285">
      <pivotArea dataOnly="0" labelOnly="1" offset="A256" fieldPosition="0">
        <references count="1">
          <reference field="0" count="1" defaultSubtotal="1">
            <x v="134"/>
          </reference>
        </references>
      </pivotArea>
    </format>
    <format dxfId="1284">
      <pivotArea dataOnly="0" labelOnly="1" fieldPosition="0">
        <references count="1">
          <reference field="0" count="1">
            <x v="135"/>
          </reference>
        </references>
      </pivotArea>
    </format>
    <format dxfId="1283">
      <pivotArea dataOnly="0" labelOnly="1" offset="A256" fieldPosition="0">
        <references count="1">
          <reference field="0" count="1" defaultSubtotal="1">
            <x v="135"/>
          </reference>
        </references>
      </pivotArea>
    </format>
    <format dxfId="1282">
      <pivotArea dataOnly="0" labelOnly="1" fieldPosition="0">
        <references count="1">
          <reference field="0" count="1">
            <x v="136"/>
          </reference>
        </references>
      </pivotArea>
    </format>
    <format dxfId="1281">
      <pivotArea dataOnly="0" labelOnly="1" offset="A256" fieldPosition="0">
        <references count="1">
          <reference field="0" count="1" defaultSubtotal="1">
            <x v="136"/>
          </reference>
        </references>
      </pivotArea>
    </format>
    <format dxfId="1280">
      <pivotArea dataOnly="0" labelOnly="1" fieldPosition="0">
        <references count="1">
          <reference field="0" count="1">
            <x v="137"/>
          </reference>
        </references>
      </pivotArea>
    </format>
    <format dxfId="1279">
      <pivotArea dataOnly="0" labelOnly="1" offset="A256" fieldPosition="0">
        <references count="1">
          <reference field="0" count="1" defaultSubtotal="1">
            <x v="137"/>
          </reference>
        </references>
      </pivotArea>
    </format>
    <format dxfId="1278">
      <pivotArea dataOnly="0" labelOnly="1" fieldPosition="0">
        <references count="1">
          <reference field="0" count="1">
            <x v="138"/>
          </reference>
        </references>
      </pivotArea>
    </format>
    <format dxfId="1277">
      <pivotArea dataOnly="0" labelOnly="1" offset="A256" fieldPosition="0">
        <references count="1">
          <reference field="0" count="1" defaultSubtotal="1">
            <x v="138"/>
          </reference>
        </references>
      </pivotArea>
    </format>
    <format dxfId="1276">
      <pivotArea dataOnly="0" labelOnly="1" fieldPosition="0">
        <references count="1">
          <reference field="0" count="1">
            <x v="139"/>
          </reference>
        </references>
      </pivotArea>
    </format>
    <format dxfId="1275">
      <pivotArea dataOnly="0" labelOnly="1" offset="A256" fieldPosition="0">
        <references count="1">
          <reference field="0" count="1" defaultSubtotal="1">
            <x v="139"/>
          </reference>
        </references>
      </pivotArea>
    </format>
    <format dxfId="1274">
      <pivotArea dataOnly="0" labelOnly="1" fieldPosition="0">
        <references count="1">
          <reference field="0" count="1">
            <x v="140"/>
          </reference>
        </references>
      </pivotArea>
    </format>
    <format dxfId="1273">
      <pivotArea dataOnly="0" labelOnly="1" offset="A256" fieldPosition="0">
        <references count="1">
          <reference field="0" count="1" defaultSubtotal="1">
            <x v="140"/>
          </reference>
        </references>
      </pivotArea>
    </format>
    <format dxfId="1272">
      <pivotArea dataOnly="0" labelOnly="1" fieldPosition="0">
        <references count="1">
          <reference field="0" count="1">
            <x v="141"/>
          </reference>
        </references>
      </pivotArea>
    </format>
    <format dxfId="1271">
      <pivotArea dataOnly="0" labelOnly="1" offset="A256" fieldPosition="0">
        <references count="1">
          <reference field="0" count="1" defaultSubtotal="1">
            <x v="141"/>
          </reference>
        </references>
      </pivotArea>
    </format>
    <format dxfId="1270">
      <pivotArea dataOnly="0" labelOnly="1" fieldPosition="0">
        <references count="1">
          <reference field="0" count="1">
            <x v="142"/>
          </reference>
        </references>
      </pivotArea>
    </format>
    <format dxfId="1269">
      <pivotArea dataOnly="0" labelOnly="1" offset="A256" fieldPosition="0">
        <references count="1">
          <reference field="0" count="1" defaultSubtotal="1">
            <x v="142"/>
          </reference>
        </references>
      </pivotArea>
    </format>
    <format dxfId="1268">
      <pivotArea dataOnly="0" labelOnly="1" grandRow="1" outline="0" offset="A256" fieldPosition="0"/>
    </format>
    <format dxfId="1267">
      <pivotArea dataOnly="0" outline="0" fieldPosition="0">
        <references count="1">
          <reference field="0" count="0" defaultSubtotal="1"/>
        </references>
      </pivotArea>
    </format>
    <format dxfId="1266">
      <pivotArea type="all" dataOnly="0" outline="0" fieldPosition="0"/>
    </format>
    <format dxfId="1265">
      <pivotArea outline="0" collapsedLevelsAreSubtotals="1" fieldPosition="0"/>
    </format>
    <format dxfId="1264">
      <pivotArea field="0" type="button" dataOnly="0" labelOnly="1" outline="0" axis="axisRow" fieldPosition="0"/>
    </format>
    <format dxfId="1263">
      <pivotArea field="1" type="button" dataOnly="0" labelOnly="1" outline="0" axis="axisRow" fieldPosition="1"/>
    </format>
    <format dxfId="126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26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26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25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25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25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25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25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25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25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252">
      <pivotArea dataOnly="0" labelOnly="1" fieldPosition="0">
        <references count="1">
          <reference field="0" count="18">
            <x v="125"/>
            <x v="126"/>
            <x v="127"/>
            <x v="128"/>
            <x v="129"/>
            <x v="130"/>
            <x v="131"/>
            <x v="132"/>
            <x v="133"/>
            <x v="134"/>
            <x v="135"/>
            <x v="136"/>
            <x v="137"/>
            <x v="138"/>
            <x v="139"/>
            <x v="140"/>
            <x v="141"/>
            <x v="142"/>
          </reference>
        </references>
      </pivotArea>
    </format>
    <format dxfId="125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250">
      <pivotArea dataOnly="0" labelOnly="1" grandRow="1" outline="0" fieldPosition="0"/>
    </format>
    <format dxfId="1249">
      <pivotArea dataOnly="0" labelOnly="1" fieldPosition="0">
        <references count="2">
          <reference field="0" count="1" selected="0">
            <x v="0"/>
          </reference>
          <reference field="1" count="2">
            <x v="0"/>
            <x v="1"/>
          </reference>
        </references>
      </pivotArea>
    </format>
    <format dxfId="1248">
      <pivotArea dataOnly="0" labelOnly="1" fieldPosition="0">
        <references count="2">
          <reference field="0" count="1" selected="0">
            <x v="1"/>
          </reference>
          <reference field="1" count="10">
            <x v="2"/>
            <x v="3"/>
            <x v="4"/>
            <x v="5"/>
            <x v="6"/>
            <x v="7"/>
            <x v="10"/>
            <x v="11"/>
            <x v="430"/>
            <x v="431"/>
          </reference>
        </references>
      </pivotArea>
    </format>
    <format dxfId="1247">
      <pivotArea dataOnly="0" labelOnly="1" fieldPosition="0">
        <references count="2">
          <reference field="0" count="1" selected="0">
            <x v="2"/>
          </reference>
          <reference field="1" count="6">
            <x v="12"/>
            <x v="13"/>
            <x v="14"/>
            <x v="15"/>
            <x v="16"/>
            <x v="17"/>
          </reference>
        </references>
      </pivotArea>
    </format>
    <format dxfId="124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245">
      <pivotArea dataOnly="0" labelOnly="1" fieldPosition="0">
        <references count="2">
          <reference field="0" count="1" selected="0">
            <x v="4"/>
          </reference>
          <reference field="1" count="6">
            <x v="33"/>
            <x v="34"/>
            <x v="35"/>
            <x v="36"/>
            <x v="37"/>
            <x v="38"/>
          </reference>
        </references>
      </pivotArea>
    </format>
    <format dxfId="1244">
      <pivotArea dataOnly="0" labelOnly="1" fieldPosition="0">
        <references count="2">
          <reference field="0" count="1" selected="0">
            <x v="5"/>
          </reference>
          <reference field="1" count="8">
            <x v="39"/>
            <x v="40"/>
            <x v="41"/>
            <x v="42"/>
            <x v="43"/>
            <x v="44"/>
            <x v="45"/>
            <x v="46"/>
          </reference>
        </references>
      </pivotArea>
    </format>
    <format dxfId="1243">
      <pivotArea dataOnly="0" labelOnly="1" fieldPosition="0">
        <references count="2">
          <reference field="0" count="1" selected="0">
            <x v="6"/>
          </reference>
          <reference field="1" count="5">
            <x v="47"/>
            <x v="48"/>
            <x v="49"/>
            <x v="50"/>
            <x v="51"/>
          </reference>
        </references>
      </pivotArea>
    </format>
    <format dxfId="1242">
      <pivotArea dataOnly="0" labelOnly="1" fieldPosition="0">
        <references count="2">
          <reference field="0" count="1" selected="0">
            <x v="7"/>
          </reference>
          <reference field="1" count="6">
            <x v="52"/>
            <x v="53"/>
            <x v="54"/>
            <x v="55"/>
            <x v="56"/>
            <x v="57"/>
          </reference>
        </references>
      </pivotArea>
    </format>
    <format dxfId="1241">
      <pivotArea dataOnly="0" labelOnly="1" fieldPosition="0">
        <references count="2">
          <reference field="0" count="1" selected="0">
            <x v="8"/>
          </reference>
          <reference field="1" count="6">
            <x v="58"/>
            <x v="59"/>
            <x v="60"/>
            <x v="61"/>
            <x v="62"/>
            <x v="63"/>
          </reference>
        </references>
      </pivotArea>
    </format>
    <format dxfId="1240">
      <pivotArea dataOnly="0" labelOnly="1" fieldPosition="0">
        <references count="2">
          <reference field="0" count="1" selected="0">
            <x v="9"/>
          </reference>
          <reference field="1" count="5">
            <x v="64"/>
            <x v="65"/>
            <x v="66"/>
            <x v="67"/>
            <x v="68"/>
          </reference>
        </references>
      </pivotArea>
    </format>
    <format dxfId="1239">
      <pivotArea dataOnly="0" labelOnly="1" fieldPosition="0">
        <references count="2">
          <reference field="0" count="1" selected="0">
            <x v="10"/>
          </reference>
          <reference field="1" count="3">
            <x v="69"/>
            <x v="70"/>
            <x v="71"/>
          </reference>
        </references>
      </pivotArea>
    </format>
    <format dxfId="1238">
      <pivotArea dataOnly="0" labelOnly="1" fieldPosition="0">
        <references count="2">
          <reference field="0" count="1" selected="0">
            <x v="11"/>
          </reference>
          <reference field="1" count="6">
            <x v="72"/>
            <x v="73"/>
            <x v="74"/>
            <x v="75"/>
            <x v="76"/>
            <x v="77"/>
          </reference>
        </references>
      </pivotArea>
    </format>
    <format dxfId="1237">
      <pivotArea dataOnly="0" labelOnly="1" fieldPosition="0">
        <references count="2">
          <reference field="0" count="1" selected="0">
            <x v="12"/>
          </reference>
          <reference field="1" count="5">
            <x v="78"/>
            <x v="79"/>
            <x v="80"/>
            <x v="81"/>
            <x v="82"/>
          </reference>
        </references>
      </pivotArea>
    </format>
    <format dxfId="1236">
      <pivotArea dataOnly="0" labelOnly="1" fieldPosition="0">
        <references count="2">
          <reference field="0" count="1" selected="0">
            <x v="13"/>
          </reference>
          <reference field="1" count="4">
            <x v="83"/>
            <x v="84"/>
            <x v="85"/>
            <x v="86"/>
          </reference>
        </references>
      </pivotArea>
    </format>
    <format dxfId="123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234">
      <pivotArea dataOnly="0" labelOnly="1" fieldPosition="0">
        <references count="2">
          <reference field="0" count="1" selected="0">
            <x v="15"/>
          </reference>
          <reference field="1" count="3">
            <x v="104"/>
            <x v="105"/>
            <x v="106"/>
          </reference>
        </references>
      </pivotArea>
    </format>
    <format dxfId="1233">
      <pivotArea dataOnly="0" labelOnly="1" fieldPosition="0">
        <references count="2">
          <reference field="0" count="1" selected="0">
            <x v="16"/>
          </reference>
          <reference field="1" count="11">
            <x v="8"/>
            <x v="9"/>
            <x v="107"/>
            <x v="108"/>
            <x v="109"/>
            <x v="110"/>
            <x v="111"/>
            <x v="112"/>
            <x v="113"/>
            <x v="114"/>
            <x v="115"/>
          </reference>
        </references>
      </pivotArea>
    </format>
    <format dxfId="1232">
      <pivotArea dataOnly="0" labelOnly="1" fieldPosition="0">
        <references count="2">
          <reference field="0" count="1" selected="0">
            <x v="17"/>
          </reference>
          <reference field="1" count="1">
            <x v="116"/>
          </reference>
        </references>
      </pivotArea>
    </format>
    <format dxfId="1231">
      <pivotArea dataOnly="0" labelOnly="1" fieldPosition="0">
        <references count="2">
          <reference field="0" count="1" selected="0">
            <x v="18"/>
          </reference>
          <reference field="1" count="3">
            <x v="117"/>
            <x v="118"/>
            <x v="119"/>
          </reference>
        </references>
      </pivotArea>
    </format>
    <format dxfId="1230">
      <pivotArea dataOnly="0" labelOnly="1" fieldPosition="0">
        <references count="2">
          <reference field="0" count="1" selected="0">
            <x v="19"/>
          </reference>
          <reference field="1" count="8">
            <x v="120"/>
            <x v="121"/>
            <x v="122"/>
            <x v="123"/>
            <x v="124"/>
            <x v="125"/>
            <x v="126"/>
            <x v="127"/>
          </reference>
        </references>
      </pivotArea>
    </format>
    <format dxfId="1229">
      <pivotArea dataOnly="0" labelOnly="1" fieldPosition="0">
        <references count="2">
          <reference field="0" count="1" selected="0">
            <x v="20"/>
          </reference>
          <reference field="1" count="9">
            <x v="128"/>
            <x v="129"/>
            <x v="130"/>
            <x v="131"/>
            <x v="132"/>
            <x v="133"/>
            <x v="134"/>
            <x v="135"/>
            <x v="136"/>
          </reference>
        </references>
      </pivotArea>
    </format>
    <format dxfId="1228">
      <pivotArea dataOnly="0" labelOnly="1" fieldPosition="0">
        <references count="2">
          <reference field="0" count="1" selected="0">
            <x v="21"/>
          </reference>
          <reference field="1" count="4">
            <x v="137"/>
            <x v="138"/>
            <x v="139"/>
            <x v="140"/>
          </reference>
        </references>
      </pivotArea>
    </format>
    <format dxfId="1227">
      <pivotArea dataOnly="0" labelOnly="1" fieldPosition="0">
        <references count="2">
          <reference field="0" count="1" selected="0">
            <x v="22"/>
          </reference>
          <reference field="1" count="3">
            <x v="141"/>
            <x v="142"/>
            <x v="143"/>
          </reference>
        </references>
      </pivotArea>
    </format>
    <format dxfId="1226">
      <pivotArea dataOnly="0" labelOnly="1" fieldPosition="0">
        <references count="2">
          <reference field="0" count="1" selected="0">
            <x v="23"/>
          </reference>
          <reference field="1" count="3">
            <x v="144"/>
            <x v="145"/>
            <x v="146"/>
          </reference>
        </references>
      </pivotArea>
    </format>
    <format dxfId="1225">
      <pivotArea dataOnly="0" labelOnly="1" fieldPosition="0">
        <references count="2">
          <reference field="0" count="1" selected="0">
            <x v="24"/>
          </reference>
          <reference field="1" count="2">
            <x v="147"/>
            <x v="148"/>
          </reference>
        </references>
      </pivotArea>
    </format>
    <format dxfId="1224">
      <pivotArea dataOnly="0" labelOnly="1" fieldPosition="0">
        <references count="2">
          <reference field="0" count="1" selected="0">
            <x v="25"/>
          </reference>
          <reference field="1" count="3">
            <x v="149"/>
            <x v="150"/>
            <x v="151"/>
          </reference>
        </references>
      </pivotArea>
    </format>
    <format dxfId="1223">
      <pivotArea dataOnly="0" labelOnly="1" fieldPosition="0">
        <references count="2">
          <reference field="0" count="1" selected="0">
            <x v="26"/>
          </reference>
          <reference field="1" count="4">
            <x v="152"/>
            <x v="153"/>
            <x v="154"/>
            <x v="155"/>
          </reference>
        </references>
      </pivotArea>
    </format>
    <format dxfId="1222">
      <pivotArea dataOnly="0" labelOnly="1" fieldPosition="0">
        <references count="2">
          <reference field="0" count="1" selected="0">
            <x v="27"/>
          </reference>
          <reference field="1" count="2">
            <x v="156"/>
            <x v="157"/>
          </reference>
        </references>
      </pivotArea>
    </format>
    <format dxfId="1221">
      <pivotArea dataOnly="0" labelOnly="1" fieldPosition="0">
        <references count="2">
          <reference field="0" count="1" selected="0">
            <x v="28"/>
          </reference>
          <reference field="1" count="3">
            <x v="158"/>
            <x v="159"/>
            <x v="160"/>
          </reference>
        </references>
      </pivotArea>
    </format>
    <format dxfId="1220">
      <pivotArea dataOnly="0" labelOnly="1" fieldPosition="0">
        <references count="2">
          <reference field="0" count="1" selected="0">
            <x v="29"/>
          </reference>
          <reference field="1" count="8">
            <x v="161"/>
            <x v="162"/>
            <x v="163"/>
            <x v="164"/>
            <x v="165"/>
            <x v="166"/>
            <x v="167"/>
            <x v="168"/>
          </reference>
        </references>
      </pivotArea>
    </format>
    <format dxfId="1219">
      <pivotArea dataOnly="0" labelOnly="1" fieldPosition="0">
        <references count="2">
          <reference field="0" count="1" selected="0">
            <x v="30"/>
          </reference>
          <reference field="1" count="7">
            <x v="169"/>
            <x v="170"/>
            <x v="171"/>
            <x v="172"/>
            <x v="173"/>
            <x v="174"/>
            <x v="175"/>
          </reference>
        </references>
      </pivotArea>
    </format>
    <format dxfId="1218">
      <pivotArea dataOnly="0" labelOnly="1" fieldPosition="0">
        <references count="2">
          <reference field="0" count="1" selected="0">
            <x v="31"/>
          </reference>
          <reference field="1" count="4">
            <x v="176"/>
            <x v="177"/>
            <x v="178"/>
            <x v="179"/>
          </reference>
        </references>
      </pivotArea>
    </format>
    <format dxfId="1217">
      <pivotArea dataOnly="0" labelOnly="1" fieldPosition="0">
        <references count="2">
          <reference field="0" count="1" selected="0">
            <x v="32"/>
          </reference>
          <reference field="1" count="1">
            <x v="180"/>
          </reference>
        </references>
      </pivotArea>
    </format>
    <format dxfId="1216">
      <pivotArea dataOnly="0" labelOnly="1" fieldPosition="0">
        <references count="2">
          <reference field="0" count="1" selected="0">
            <x v="33"/>
          </reference>
          <reference field="1" count="3">
            <x v="433"/>
            <x v="434"/>
            <x v="435"/>
          </reference>
        </references>
      </pivotArea>
    </format>
    <format dxfId="1215">
      <pivotArea dataOnly="0" labelOnly="1" fieldPosition="0">
        <references count="2">
          <reference field="0" count="1" selected="0">
            <x v="34"/>
          </reference>
          <reference field="1" count="4">
            <x v="181"/>
            <x v="182"/>
            <x v="183"/>
            <x v="184"/>
          </reference>
        </references>
      </pivotArea>
    </format>
    <format dxfId="1214">
      <pivotArea dataOnly="0" labelOnly="1" fieldPosition="0">
        <references count="2">
          <reference field="0" count="1" selected="0">
            <x v="35"/>
          </reference>
          <reference field="1" count="4">
            <x v="185"/>
            <x v="186"/>
            <x v="187"/>
            <x v="188"/>
          </reference>
        </references>
      </pivotArea>
    </format>
    <format dxfId="1213">
      <pivotArea dataOnly="0" labelOnly="1" fieldPosition="0">
        <references count="2">
          <reference field="0" count="1" selected="0">
            <x v="36"/>
          </reference>
          <reference field="1" count="5">
            <x v="189"/>
            <x v="190"/>
            <x v="191"/>
            <x v="192"/>
            <x v="193"/>
          </reference>
        </references>
      </pivotArea>
    </format>
    <format dxfId="1212">
      <pivotArea dataOnly="0" labelOnly="1" fieldPosition="0">
        <references count="2">
          <reference field="0" count="1" selected="0">
            <x v="37"/>
          </reference>
          <reference field="1" count="7">
            <x v="194"/>
            <x v="195"/>
            <x v="196"/>
            <x v="197"/>
            <x v="198"/>
            <x v="199"/>
            <x v="200"/>
          </reference>
        </references>
      </pivotArea>
    </format>
    <format dxfId="1211">
      <pivotArea dataOnly="0" labelOnly="1" fieldPosition="0">
        <references count="2">
          <reference field="0" count="1" selected="0">
            <x v="38"/>
          </reference>
          <reference field="1" count="11">
            <x v="201"/>
            <x v="202"/>
            <x v="203"/>
            <x v="204"/>
            <x v="205"/>
            <x v="206"/>
            <x v="207"/>
            <x v="208"/>
            <x v="209"/>
            <x v="368"/>
            <x v="390"/>
          </reference>
        </references>
      </pivotArea>
    </format>
    <format dxfId="1210">
      <pivotArea dataOnly="0" labelOnly="1" fieldPosition="0">
        <references count="2">
          <reference field="0" count="1" selected="0">
            <x v="39"/>
          </reference>
          <reference field="1" count="7">
            <x v="210"/>
            <x v="211"/>
            <x v="212"/>
            <x v="213"/>
            <x v="214"/>
            <x v="215"/>
            <x v="216"/>
          </reference>
        </references>
      </pivotArea>
    </format>
    <format dxfId="1209">
      <pivotArea dataOnly="0" labelOnly="1" fieldPosition="0">
        <references count="2">
          <reference field="0" count="1" selected="0">
            <x v="40"/>
          </reference>
          <reference field="1" count="7">
            <x v="217"/>
            <x v="218"/>
            <x v="219"/>
            <x v="220"/>
            <x v="221"/>
            <x v="222"/>
            <x v="223"/>
          </reference>
        </references>
      </pivotArea>
    </format>
    <format dxfId="1208">
      <pivotArea dataOnly="0" labelOnly="1" fieldPosition="0">
        <references count="2">
          <reference field="0" count="1" selected="0">
            <x v="41"/>
          </reference>
          <reference field="1" count="8">
            <x v="224"/>
            <x v="225"/>
            <x v="226"/>
            <x v="227"/>
            <x v="228"/>
            <x v="229"/>
            <x v="230"/>
            <x v="231"/>
          </reference>
        </references>
      </pivotArea>
    </format>
    <format dxfId="1207">
      <pivotArea dataOnly="0" labelOnly="1" fieldPosition="0">
        <references count="2">
          <reference field="0" count="1" selected="0">
            <x v="42"/>
          </reference>
          <reference field="1" count="4">
            <x v="232"/>
            <x v="233"/>
            <x v="234"/>
            <x v="235"/>
          </reference>
        </references>
      </pivotArea>
    </format>
    <format dxfId="1206">
      <pivotArea dataOnly="0" labelOnly="1" fieldPosition="0">
        <references count="2">
          <reference field="0" count="1" selected="0">
            <x v="43"/>
          </reference>
          <reference field="1" count="8">
            <x v="236"/>
            <x v="237"/>
            <x v="238"/>
            <x v="239"/>
            <x v="240"/>
            <x v="241"/>
            <x v="242"/>
            <x v="243"/>
          </reference>
        </references>
      </pivotArea>
    </format>
    <format dxfId="1205">
      <pivotArea dataOnly="0" labelOnly="1" fieldPosition="0">
        <references count="2">
          <reference field="0" count="1" selected="0">
            <x v="44"/>
          </reference>
          <reference field="1" count="7">
            <x v="244"/>
            <x v="245"/>
            <x v="246"/>
            <x v="247"/>
            <x v="248"/>
            <x v="249"/>
            <x v="250"/>
          </reference>
        </references>
      </pivotArea>
    </format>
    <format dxfId="1204">
      <pivotArea dataOnly="0" labelOnly="1" fieldPosition="0">
        <references count="2">
          <reference field="0" count="1" selected="0">
            <x v="45"/>
          </reference>
          <reference field="1" count="8">
            <x v="251"/>
            <x v="252"/>
            <x v="253"/>
            <x v="254"/>
            <x v="255"/>
            <x v="256"/>
            <x v="257"/>
            <x v="258"/>
          </reference>
        </references>
      </pivotArea>
    </format>
    <format dxfId="120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202">
      <pivotArea dataOnly="0" labelOnly="1" fieldPosition="0">
        <references count="2">
          <reference field="0" count="1" selected="0">
            <x v="47"/>
          </reference>
          <reference field="1" count="7">
            <x v="273"/>
            <x v="274"/>
            <x v="275"/>
            <x v="276"/>
            <x v="277"/>
            <x v="278"/>
            <x v="279"/>
          </reference>
        </references>
      </pivotArea>
    </format>
    <format dxfId="1201">
      <pivotArea dataOnly="0" labelOnly="1" fieldPosition="0">
        <references count="2">
          <reference field="0" count="1" selected="0">
            <x v="48"/>
          </reference>
          <reference field="1" count="5">
            <x v="280"/>
            <x v="281"/>
            <x v="282"/>
            <x v="283"/>
            <x v="284"/>
          </reference>
        </references>
      </pivotArea>
    </format>
    <format dxfId="1200">
      <pivotArea dataOnly="0" labelOnly="1" fieldPosition="0">
        <references count="2">
          <reference field="0" count="1" selected="0">
            <x v="49"/>
          </reference>
          <reference field="1" count="1">
            <x v="285"/>
          </reference>
        </references>
      </pivotArea>
    </format>
    <format dxfId="1199">
      <pivotArea dataOnly="0" labelOnly="1" fieldPosition="0">
        <references count="2">
          <reference field="0" count="1" selected="0">
            <x v="50"/>
          </reference>
          <reference field="1" count="7">
            <x v="286"/>
            <x v="287"/>
            <x v="288"/>
            <x v="289"/>
            <x v="290"/>
            <x v="291"/>
            <x v="292"/>
          </reference>
        </references>
      </pivotArea>
    </format>
    <format dxfId="1198">
      <pivotArea dataOnly="0" labelOnly="1" fieldPosition="0">
        <references count="2">
          <reference field="0" count="1" selected="0">
            <x v="51"/>
          </reference>
          <reference field="1" count="9">
            <x v="293"/>
            <x v="294"/>
            <x v="295"/>
            <x v="296"/>
            <x v="297"/>
            <x v="298"/>
            <x v="299"/>
            <x v="300"/>
            <x v="301"/>
          </reference>
        </references>
      </pivotArea>
    </format>
    <format dxfId="1197">
      <pivotArea dataOnly="0" labelOnly="1" fieldPosition="0">
        <references count="2">
          <reference field="0" count="1" selected="0">
            <x v="52"/>
          </reference>
          <reference field="1" count="3">
            <x v="302"/>
            <x v="303"/>
            <x v="304"/>
          </reference>
        </references>
      </pivotArea>
    </format>
    <format dxfId="1196">
      <pivotArea dataOnly="0" labelOnly="1" fieldPosition="0">
        <references count="2">
          <reference field="0" count="1" selected="0">
            <x v="53"/>
          </reference>
          <reference field="1" count="7">
            <x v="305"/>
            <x v="306"/>
            <x v="307"/>
            <x v="308"/>
            <x v="309"/>
            <x v="310"/>
            <x v="398"/>
          </reference>
        </references>
      </pivotArea>
    </format>
    <format dxfId="119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194">
      <pivotArea dataOnly="0" labelOnly="1" fieldPosition="0">
        <references count="2">
          <reference field="0" count="1" selected="0">
            <x v="55"/>
          </reference>
          <reference field="1" count="1">
            <x v="326"/>
          </reference>
        </references>
      </pivotArea>
    </format>
    <format dxfId="1193">
      <pivotArea dataOnly="0" labelOnly="1" fieldPosition="0">
        <references count="2">
          <reference field="0" count="1" selected="0">
            <x v="56"/>
          </reference>
          <reference field="1" count="4">
            <x v="327"/>
            <x v="328"/>
            <x v="329"/>
            <x v="330"/>
          </reference>
        </references>
      </pivotArea>
    </format>
    <format dxfId="1192">
      <pivotArea dataOnly="0" labelOnly="1" fieldPosition="0">
        <references count="2">
          <reference field="0" count="1" selected="0">
            <x v="57"/>
          </reference>
          <reference field="1" count="1">
            <x v="331"/>
          </reference>
        </references>
      </pivotArea>
    </format>
    <format dxfId="1191">
      <pivotArea dataOnly="0" labelOnly="1" fieldPosition="0">
        <references count="2">
          <reference field="0" count="1" selected="0">
            <x v="58"/>
          </reference>
          <reference field="1" count="4">
            <x v="332"/>
            <x v="333"/>
            <x v="334"/>
            <x v="335"/>
          </reference>
        </references>
      </pivotArea>
    </format>
    <format dxfId="1190">
      <pivotArea dataOnly="0" labelOnly="1" fieldPosition="0">
        <references count="2">
          <reference field="0" count="1" selected="0">
            <x v="59"/>
          </reference>
          <reference field="1" count="4">
            <x v="336"/>
            <x v="337"/>
            <x v="338"/>
            <x v="339"/>
          </reference>
        </references>
      </pivotArea>
    </format>
    <format dxfId="1189">
      <pivotArea dataOnly="0" labelOnly="1" fieldPosition="0">
        <references count="2">
          <reference field="0" count="1" selected="0">
            <x v="60"/>
          </reference>
          <reference field="1" count="1">
            <x v="340"/>
          </reference>
        </references>
      </pivotArea>
    </format>
    <format dxfId="1188">
      <pivotArea dataOnly="0" labelOnly="1" fieldPosition="0">
        <references count="2">
          <reference field="0" count="1" selected="0">
            <x v="61"/>
          </reference>
          <reference field="1" count="1">
            <x v="342"/>
          </reference>
        </references>
      </pivotArea>
    </format>
    <format dxfId="1187">
      <pivotArea dataOnly="0" labelOnly="1" fieldPosition="0">
        <references count="2">
          <reference field="0" count="1" selected="0">
            <x v="62"/>
          </reference>
          <reference field="1" count="1">
            <x v="341"/>
          </reference>
        </references>
      </pivotArea>
    </format>
    <format dxfId="1186">
      <pivotArea dataOnly="0" labelOnly="1" fieldPosition="0">
        <references count="2">
          <reference field="0" count="1" selected="0">
            <x v="63"/>
          </reference>
          <reference field="1" count="1">
            <x v="343"/>
          </reference>
        </references>
      </pivotArea>
    </format>
    <format dxfId="1185">
      <pivotArea dataOnly="0" labelOnly="1" fieldPosition="0">
        <references count="2">
          <reference field="0" count="1" selected="0">
            <x v="64"/>
          </reference>
          <reference field="1" count="1">
            <x v="344"/>
          </reference>
        </references>
      </pivotArea>
    </format>
    <format dxfId="1184">
      <pivotArea dataOnly="0" labelOnly="1" fieldPosition="0">
        <references count="2">
          <reference field="0" count="1" selected="0">
            <x v="65"/>
          </reference>
          <reference field="1" count="1">
            <x v="345"/>
          </reference>
        </references>
      </pivotArea>
    </format>
    <format dxfId="1183">
      <pivotArea dataOnly="0" labelOnly="1" fieldPosition="0">
        <references count="2">
          <reference field="0" count="1" selected="0">
            <x v="66"/>
          </reference>
          <reference field="1" count="1">
            <x v="346"/>
          </reference>
        </references>
      </pivotArea>
    </format>
    <format dxfId="1182">
      <pivotArea dataOnly="0" labelOnly="1" fieldPosition="0">
        <references count="2">
          <reference field="0" count="1" selected="0">
            <x v="67"/>
          </reference>
          <reference field="1" count="1">
            <x v="427"/>
          </reference>
        </references>
      </pivotArea>
    </format>
    <format dxfId="1181">
      <pivotArea dataOnly="0" labelOnly="1" fieldPosition="0">
        <references count="2">
          <reference field="0" count="1" selected="0">
            <x v="68"/>
          </reference>
          <reference field="1" count="1">
            <x v="428"/>
          </reference>
        </references>
      </pivotArea>
    </format>
    <format dxfId="1180">
      <pivotArea dataOnly="0" labelOnly="1" fieldPosition="0">
        <references count="2">
          <reference field="0" count="1" selected="0">
            <x v="69"/>
          </reference>
          <reference field="1" count="1">
            <x v="347"/>
          </reference>
        </references>
      </pivotArea>
    </format>
    <format dxfId="1179">
      <pivotArea dataOnly="0" labelOnly="1" fieldPosition="0">
        <references count="2">
          <reference field="0" count="1" selected="0">
            <x v="70"/>
          </reference>
          <reference field="1" count="1">
            <x v="348"/>
          </reference>
        </references>
      </pivotArea>
    </format>
    <format dxfId="1178">
      <pivotArea dataOnly="0" labelOnly="1" fieldPosition="0">
        <references count="2">
          <reference field="0" count="1" selected="0">
            <x v="71"/>
          </reference>
          <reference field="1" count="1">
            <x v="349"/>
          </reference>
        </references>
      </pivotArea>
    </format>
    <format dxfId="1177">
      <pivotArea dataOnly="0" labelOnly="1" fieldPosition="0">
        <references count="2">
          <reference field="0" count="1" selected="0">
            <x v="72"/>
          </reference>
          <reference field="1" count="1">
            <x v="350"/>
          </reference>
        </references>
      </pivotArea>
    </format>
    <format dxfId="1176">
      <pivotArea dataOnly="0" labelOnly="1" fieldPosition="0">
        <references count="2">
          <reference field="0" count="1" selected="0">
            <x v="73"/>
          </reference>
          <reference field="1" count="1">
            <x v="351"/>
          </reference>
        </references>
      </pivotArea>
    </format>
    <format dxfId="1175">
      <pivotArea dataOnly="0" labelOnly="1" fieldPosition="0">
        <references count="2">
          <reference field="0" count="1" selected="0">
            <x v="74"/>
          </reference>
          <reference field="1" count="1">
            <x v="352"/>
          </reference>
        </references>
      </pivotArea>
    </format>
    <format dxfId="1174">
      <pivotArea dataOnly="0" labelOnly="1" fieldPosition="0">
        <references count="2">
          <reference field="0" count="1" selected="0">
            <x v="75"/>
          </reference>
          <reference field="1" count="1">
            <x v="353"/>
          </reference>
        </references>
      </pivotArea>
    </format>
    <format dxfId="1173">
      <pivotArea dataOnly="0" labelOnly="1" fieldPosition="0">
        <references count="2">
          <reference field="0" count="1" selected="0">
            <x v="76"/>
          </reference>
          <reference field="1" count="1">
            <x v="354"/>
          </reference>
        </references>
      </pivotArea>
    </format>
    <format dxfId="1172">
      <pivotArea dataOnly="0" labelOnly="1" fieldPosition="0">
        <references count="2">
          <reference field="0" count="1" selected="0">
            <x v="77"/>
          </reference>
          <reference field="1" count="1">
            <x v="355"/>
          </reference>
        </references>
      </pivotArea>
    </format>
    <format dxfId="1171">
      <pivotArea dataOnly="0" labelOnly="1" fieldPosition="0">
        <references count="2">
          <reference field="0" count="1" selected="0">
            <x v="78"/>
          </reference>
          <reference field="1" count="1">
            <x v="356"/>
          </reference>
        </references>
      </pivotArea>
    </format>
    <format dxfId="1170">
      <pivotArea dataOnly="0" labelOnly="1" fieldPosition="0">
        <references count="2">
          <reference field="0" count="1" selected="0">
            <x v="79"/>
          </reference>
          <reference field="1" count="1">
            <x v="357"/>
          </reference>
        </references>
      </pivotArea>
    </format>
    <format dxfId="1169">
      <pivotArea dataOnly="0" labelOnly="1" fieldPosition="0">
        <references count="2">
          <reference field="0" count="1" selected="0">
            <x v="80"/>
          </reference>
          <reference field="1" count="1">
            <x v="358"/>
          </reference>
        </references>
      </pivotArea>
    </format>
    <format dxfId="1168">
      <pivotArea dataOnly="0" labelOnly="1" fieldPosition="0">
        <references count="2">
          <reference field="0" count="1" selected="0">
            <x v="81"/>
          </reference>
          <reference field="1" count="1">
            <x v="359"/>
          </reference>
        </references>
      </pivotArea>
    </format>
    <format dxfId="1167">
      <pivotArea dataOnly="0" labelOnly="1" fieldPosition="0">
        <references count="2">
          <reference field="0" count="1" selected="0">
            <x v="82"/>
          </reference>
          <reference field="1" count="1">
            <x v="360"/>
          </reference>
        </references>
      </pivotArea>
    </format>
    <format dxfId="1166">
      <pivotArea dataOnly="0" labelOnly="1" fieldPosition="0">
        <references count="2">
          <reference field="0" count="1" selected="0">
            <x v="83"/>
          </reference>
          <reference field="1" count="1">
            <x v="361"/>
          </reference>
        </references>
      </pivotArea>
    </format>
    <format dxfId="1165">
      <pivotArea dataOnly="0" labelOnly="1" fieldPosition="0">
        <references count="2">
          <reference field="0" count="1" selected="0">
            <x v="84"/>
          </reference>
          <reference field="1" count="1">
            <x v="362"/>
          </reference>
        </references>
      </pivotArea>
    </format>
    <format dxfId="1164">
      <pivotArea dataOnly="0" labelOnly="1" fieldPosition="0">
        <references count="2">
          <reference field="0" count="1" selected="0">
            <x v="85"/>
          </reference>
          <reference field="1" count="1">
            <x v="363"/>
          </reference>
        </references>
      </pivotArea>
    </format>
    <format dxfId="1163">
      <pivotArea dataOnly="0" labelOnly="1" fieldPosition="0">
        <references count="2">
          <reference field="0" count="1" selected="0">
            <x v="86"/>
          </reference>
          <reference field="1" count="1">
            <x v="364"/>
          </reference>
        </references>
      </pivotArea>
    </format>
    <format dxfId="1162">
      <pivotArea dataOnly="0" labelOnly="1" fieldPosition="0">
        <references count="2">
          <reference field="0" count="1" selected="0">
            <x v="87"/>
          </reference>
          <reference field="1" count="1">
            <x v="365"/>
          </reference>
        </references>
      </pivotArea>
    </format>
    <format dxfId="1161">
      <pivotArea dataOnly="0" labelOnly="1" fieldPosition="0">
        <references count="2">
          <reference field="0" count="1" selected="0">
            <x v="88"/>
          </reference>
          <reference field="1" count="1">
            <x v="366"/>
          </reference>
        </references>
      </pivotArea>
    </format>
    <format dxfId="1160">
      <pivotArea dataOnly="0" labelOnly="1" fieldPosition="0">
        <references count="2">
          <reference field="0" count="1" selected="0">
            <x v="89"/>
          </reference>
          <reference field="1" count="1">
            <x v="367"/>
          </reference>
        </references>
      </pivotArea>
    </format>
    <format dxfId="1159">
      <pivotArea dataOnly="0" labelOnly="1" fieldPosition="0">
        <references count="2">
          <reference field="0" count="1" selected="0">
            <x v="90"/>
          </reference>
          <reference field="1" count="1">
            <x v="369"/>
          </reference>
        </references>
      </pivotArea>
    </format>
    <format dxfId="1158">
      <pivotArea dataOnly="0" labelOnly="1" fieldPosition="0">
        <references count="2">
          <reference field="0" count="1" selected="0">
            <x v="91"/>
          </reference>
          <reference field="1" count="1">
            <x v="370"/>
          </reference>
        </references>
      </pivotArea>
    </format>
    <format dxfId="1157">
      <pivotArea dataOnly="0" labelOnly="1" fieldPosition="0">
        <references count="2">
          <reference field="0" count="1" selected="0">
            <x v="92"/>
          </reference>
          <reference field="1" count="1">
            <x v="371"/>
          </reference>
        </references>
      </pivotArea>
    </format>
    <format dxfId="1156">
      <pivotArea dataOnly="0" labelOnly="1" fieldPosition="0">
        <references count="2">
          <reference field="0" count="1" selected="0">
            <x v="93"/>
          </reference>
          <reference field="1" count="1">
            <x v="372"/>
          </reference>
        </references>
      </pivotArea>
    </format>
    <format dxfId="1155">
      <pivotArea dataOnly="0" labelOnly="1" fieldPosition="0">
        <references count="2">
          <reference field="0" count="1" selected="0">
            <x v="94"/>
          </reference>
          <reference field="1" count="1">
            <x v="373"/>
          </reference>
        </references>
      </pivotArea>
    </format>
    <format dxfId="1154">
      <pivotArea dataOnly="0" labelOnly="1" fieldPosition="0">
        <references count="2">
          <reference field="0" count="1" selected="0">
            <x v="95"/>
          </reference>
          <reference field="1" count="1">
            <x v="374"/>
          </reference>
        </references>
      </pivotArea>
    </format>
    <format dxfId="1153">
      <pivotArea dataOnly="0" labelOnly="1" fieldPosition="0">
        <references count="2">
          <reference field="0" count="1" selected="0">
            <x v="96"/>
          </reference>
          <reference field="1" count="1">
            <x v="375"/>
          </reference>
        </references>
      </pivotArea>
    </format>
    <format dxfId="1152">
      <pivotArea dataOnly="0" labelOnly="1" fieldPosition="0">
        <references count="2">
          <reference field="0" count="1" selected="0">
            <x v="97"/>
          </reference>
          <reference field="1" count="1">
            <x v="376"/>
          </reference>
        </references>
      </pivotArea>
    </format>
    <format dxfId="1151">
      <pivotArea dataOnly="0" labelOnly="1" fieldPosition="0">
        <references count="2">
          <reference field="0" count="1" selected="0">
            <x v="98"/>
          </reference>
          <reference field="1" count="1">
            <x v="377"/>
          </reference>
        </references>
      </pivotArea>
    </format>
    <format dxfId="1150">
      <pivotArea dataOnly="0" labelOnly="1" fieldPosition="0">
        <references count="2">
          <reference field="0" count="1" selected="0">
            <x v="99"/>
          </reference>
          <reference field="1" count="1">
            <x v="378"/>
          </reference>
        </references>
      </pivotArea>
    </format>
    <format dxfId="1149">
      <pivotArea dataOnly="0" labelOnly="1" fieldPosition="0">
        <references count="2">
          <reference field="0" count="1" selected="0">
            <x v="100"/>
          </reference>
          <reference field="1" count="1">
            <x v="379"/>
          </reference>
        </references>
      </pivotArea>
    </format>
    <format dxfId="1148">
      <pivotArea dataOnly="0" labelOnly="1" fieldPosition="0">
        <references count="2">
          <reference field="0" count="1" selected="0">
            <x v="101"/>
          </reference>
          <reference field="1" count="9">
            <x v="380"/>
            <x v="381"/>
            <x v="382"/>
            <x v="383"/>
            <x v="384"/>
            <x v="385"/>
            <x v="386"/>
            <x v="387"/>
            <x v="429"/>
          </reference>
        </references>
      </pivotArea>
    </format>
    <format dxfId="1147">
      <pivotArea dataOnly="0" labelOnly="1" fieldPosition="0">
        <references count="2">
          <reference field="0" count="1" selected="0">
            <x v="102"/>
          </reference>
          <reference field="1" count="1">
            <x v="388"/>
          </reference>
        </references>
      </pivotArea>
    </format>
    <format dxfId="1146">
      <pivotArea dataOnly="0" labelOnly="1" fieldPosition="0">
        <references count="2">
          <reference field="0" count="1" selected="0">
            <x v="103"/>
          </reference>
          <reference field="1" count="1">
            <x v="389"/>
          </reference>
        </references>
      </pivotArea>
    </format>
    <format dxfId="1145">
      <pivotArea dataOnly="0" labelOnly="1" fieldPosition="0">
        <references count="2">
          <reference field="0" count="1" selected="0">
            <x v="104"/>
          </reference>
          <reference field="1" count="1">
            <x v="391"/>
          </reference>
        </references>
      </pivotArea>
    </format>
    <format dxfId="1144">
      <pivotArea dataOnly="0" labelOnly="1" fieldPosition="0">
        <references count="2">
          <reference field="0" count="1" selected="0">
            <x v="105"/>
          </reference>
          <reference field="1" count="1">
            <x v="392"/>
          </reference>
        </references>
      </pivotArea>
    </format>
    <format dxfId="1143">
      <pivotArea dataOnly="0" labelOnly="1" fieldPosition="0">
        <references count="2">
          <reference field="0" count="1" selected="0">
            <x v="106"/>
          </reference>
          <reference field="1" count="1">
            <x v="393"/>
          </reference>
        </references>
      </pivotArea>
    </format>
    <format dxfId="1142">
      <pivotArea dataOnly="0" labelOnly="1" fieldPosition="0">
        <references count="2">
          <reference field="0" count="1" selected="0">
            <x v="107"/>
          </reference>
          <reference field="1" count="1">
            <x v="394"/>
          </reference>
        </references>
      </pivotArea>
    </format>
    <format dxfId="1141">
      <pivotArea dataOnly="0" labelOnly="1" fieldPosition="0">
        <references count="2">
          <reference field="0" count="1" selected="0">
            <x v="108"/>
          </reference>
          <reference field="1" count="2">
            <x v="395"/>
            <x v="436"/>
          </reference>
        </references>
      </pivotArea>
    </format>
    <format dxfId="1140">
      <pivotArea dataOnly="0" labelOnly="1" fieldPosition="0">
        <references count="2">
          <reference field="0" count="1" selected="0">
            <x v="109"/>
          </reference>
          <reference field="1" count="2">
            <x v="396"/>
            <x v="397"/>
          </reference>
        </references>
      </pivotArea>
    </format>
    <format dxfId="1139">
      <pivotArea dataOnly="0" labelOnly="1" fieldPosition="0">
        <references count="2">
          <reference field="0" count="1" selected="0">
            <x v="110"/>
          </reference>
          <reference field="1" count="1">
            <x v="399"/>
          </reference>
        </references>
      </pivotArea>
    </format>
    <format dxfId="1138">
      <pivotArea dataOnly="0" labelOnly="1" fieldPosition="0">
        <references count="2">
          <reference field="0" count="1" selected="0">
            <x v="111"/>
          </reference>
          <reference field="1" count="1">
            <x v="400"/>
          </reference>
        </references>
      </pivotArea>
    </format>
    <format dxfId="1137">
      <pivotArea dataOnly="0" labelOnly="1" fieldPosition="0">
        <references count="2">
          <reference field="0" count="1" selected="0">
            <x v="112"/>
          </reference>
          <reference field="1" count="1">
            <x v="401"/>
          </reference>
        </references>
      </pivotArea>
    </format>
    <format dxfId="1136">
      <pivotArea dataOnly="0" labelOnly="1" fieldPosition="0">
        <references count="2">
          <reference field="0" count="1" selected="0">
            <x v="113"/>
          </reference>
          <reference field="1" count="1">
            <x v="402"/>
          </reference>
        </references>
      </pivotArea>
    </format>
    <format dxfId="1135">
      <pivotArea dataOnly="0" labelOnly="1" fieldPosition="0">
        <references count="2">
          <reference field="0" count="1" selected="0">
            <x v="114"/>
          </reference>
          <reference field="1" count="1">
            <x v="403"/>
          </reference>
        </references>
      </pivotArea>
    </format>
    <format dxfId="1134">
      <pivotArea dataOnly="0" labelOnly="1" fieldPosition="0">
        <references count="2">
          <reference field="0" count="1" selected="0">
            <x v="115"/>
          </reference>
          <reference field="1" count="2">
            <x v="404"/>
            <x v="437"/>
          </reference>
        </references>
      </pivotArea>
    </format>
    <format dxfId="1133">
      <pivotArea dataOnly="0" labelOnly="1" fieldPosition="0">
        <references count="2">
          <reference field="0" count="1" selected="0">
            <x v="116"/>
          </reference>
          <reference field="1" count="1">
            <x v="405"/>
          </reference>
        </references>
      </pivotArea>
    </format>
    <format dxfId="1132">
      <pivotArea dataOnly="0" labelOnly="1" fieldPosition="0">
        <references count="2">
          <reference field="0" count="1" selected="0">
            <x v="117"/>
          </reference>
          <reference field="1" count="1">
            <x v="406"/>
          </reference>
        </references>
      </pivotArea>
    </format>
    <format dxfId="1131">
      <pivotArea dataOnly="0" labelOnly="1" fieldPosition="0">
        <references count="2">
          <reference field="0" count="1" selected="0">
            <x v="118"/>
          </reference>
          <reference field="1" count="1">
            <x v="407"/>
          </reference>
        </references>
      </pivotArea>
    </format>
    <format dxfId="1130">
      <pivotArea dataOnly="0" labelOnly="1" fieldPosition="0">
        <references count="2">
          <reference field="0" count="1" selected="0">
            <x v="119"/>
          </reference>
          <reference field="1" count="1">
            <x v="408"/>
          </reference>
        </references>
      </pivotArea>
    </format>
    <format dxfId="1129">
      <pivotArea dataOnly="0" labelOnly="1" fieldPosition="0">
        <references count="2">
          <reference field="0" count="1" selected="0">
            <x v="120"/>
          </reference>
          <reference field="1" count="1">
            <x v="409"/>
          </reference>
        </references>
      </pivotArea>
    </format>
    <format dxfId="1128">
      <pivotArea dataOnly="0" labelOnly="1" fieldPosition="0">
        <references count="2">
          <reference field="0" count="1" selected="0">
            <x v="121"/>
          </reference>
          <reference field="1" count="1">
            <x v="410"/>
          </reference>
        </references>
      </pivotArea>
    </format>
    <format dxfId="1127">
      <pivotArea dataOnly="0" labelOnly="1" fieldPosition="0">
        <references count="2">
          <reference field="0" count="1" selected="0">
            <x v="122"/>
          </reference>
          <reference field="1" count="1">
            <x v="411"/>
          </reference>
        </references>
      </pivotArea>
    </format>
    <format dxfId="1126">
      <pivotArea dataOnly="0" labelOnly="1" fieldPosition="0">
        <references count="2">
          <reference field="0" count="1" selected="0">
            <x v="123"/>
          </reference>
          <reference field="1" count="1">
            <x v="412"/>
          </reference>
        </references>
      </pivotArea>
    </format>
    <format dxfId="1125">
      <pivotArea dataOnly="0" labelOnly="1" fieldPosition="0">
        <references count="2">
          <reference field="0" count="1" selected="0">
            <x v="124"/>
          </reference>
          <reference field="1" count="1">
            <x v="413"/>
          </reference>
        </references>
      </pivotArea>
    </format>
    <format dxfId="1124">
      <pivotArea dataOnly="0" labelOnly="1" fieldPosition="0">
        <references count="2">
          <reference field="0" count="1" selected="0">
            <x v="125"/>
          </reference>
          <reference field="1" count="3">
            <x v="414"/>
            <x v="438"/>
            <x v="439"/>
          </reference>
        </references>
      </pivotArea>
    </format>
    <format dxfId="1123">
      <pivotArea dataOnly="0" labelOnly="1" fieldPosition="0">
        <references count="2">
          <reference field="0" count="1" selected="0">
            <x v="126"/>
          </reference>
          <reference field="1" count="1">
            <x v="440"/>
          </reference>
        </references>
      </pivotArea>
    </format>
    <format dxfId="1122">
      <pivotArea dataOnly="0" labelOnly="1" fieldPosition="0">
        <references count="2">
          <reference field="0" count="1" selected="0">
            <x v="127"/>
          </reference>
          <reference field="1" count="1">
            <x v="442"/>
          </reference>
        </references>
      </pivotArea>
    </format>
    <format dxfId="1121">
      <pivotArea dataOnly="0" labelOnly="1" fieldPosition="0">
        <references count="2">
          <reference field="0" count="1" selected="0">
            <x v="128"/>
          </reference>
          <reference field="1" count="1">
            <x v="422"/>
          </reference>
        </references>
      </pivotArea>
    </format>
    <format dxfId="1120">
      <pivotArea dataOnly="0" labelOnly="1" fieldPosition="0">
        <references count="2">
          <reference field="0" count="1" selected="0">
            <x v="129"/>
          </reference>
          <reference field="1" count="1">
            <x v="444"/>
          </reference>
        </references>
      </pivotArea>
    </format>
    <format dxfId="1119">
      <pivotArea dataOnly="0" labelOnly="1" fieldPosition="0">
        <references count="2">
          <reference field="0" count="1" selected="0">
            <x v="130"/>
          </reference>
          <reference field="1" count="1">
            <x v="441"/>
          </reference>
        </references>
      </pivotArea>
    </format>
    <format dxfId="1118">
      <pivotArea dataOnly="0" labelOnly="1" fieldPosition="0">
        <references count="2">
          <reference field="0" count="1" selected="0">
            <x v="131"/>
          </reference>
          <reference field="1" count="1">
            <x v="415"/>
          </reference>
        </references>
      </pivotArea>
    </format>
    <format dxfId="1117">
      <pivotArea dataOnly="0" labelOnly="1" fieldPosition="0">
        <references count="2">
          <reference field="0" count="1" selected="0">
            <x v="132"/>
          </reference>
          <reference field="1" count="1">
            <x v="423"/>
          </reference>
        </references>
      </pivotArea>
    </format>
    <format dxfId="1116">
      <pivotArea dataOnly="0" labelOnly="1" fieldPosition="0">
        <references count="2">
          <reference field="0" count="1" selected="0">
            <x v="133"/>
          </reference>
          <reference field="1" count="2">
            <x v="416"/>
            <x v="417"/>
          </reference>
        </references>
      </pivotArea>
    </format>
    <format dxfId="1115">
      <pivotArea dataOnly="0" labelOnly="1" fieldPosition="0">
        <references count="2">
          <reference field="0" count="1" selected="0">
            <x v="134"/>
          </reference>
          <reference field="1" count="1">
            <x v="418"/>
          </reference>
        </references>
      </pivotArea>
    </format>
    <format dxfId="1114">
      <pivotArea dataOnly="0" labelOnly="1" fieldPosition="0">
        <references count="2">
          <reference field="0" count="1" selected="0">
            <x v="135"/>
          </reference>
          <reference field="1" count="1">
            <x v="419"/>
          </reference>
        </references>
      </pivotArea>
    </format>
    <format dxfId="1113">
      <pivotArea dataOnly="0" labelOnly="1" fieldPosition="0">
        <references count="2">
          <reference field="0" count="1" selected="0">
            <x v="136"/>
          </reference>
          <reference field="1" count="1">
            <x v="424"/>
          </reference>
        </references>
      </pivotArea>
    </format>
    <format dxfId="1112">
      <pivotArea dataOnly="0" labelOnly="1" fieldPosition="0">
        <references count="2">
          <reference field="0" count="1" selected="0">
            <x v="137"/>
          </reference>
          <reference field="1" count="1">
            <x v="425"/>
          </reference>
        </references>
      </pivotArea>
    </format>
    <format dxfId="1111">
      <pivotArea dataOnly="0" labelOnly="1" fieldPosition="0">
        <references count="2">
          <reference field="0" count="1" selected="0">
            <x v="138"/>
          </reference>
          <reference field="1" count="1">
            <x v="426"/>
          </reference>
        </references>
      </pivotArea>
    </format>
    <format dxfId="1110">
      <pivotArea dataOnly="0" labelOnly="1" fieldPosition="0">
        <references count="2">
          <reference field="0" count="1" selected="0">
            <x v="139"/>
          </reference>
          <reference field="1" count="1">
            <x v="420"/>
          </reference>
        </references>
      </pivotArea>
    </format>
    <format dxfId="1109">
      <pivotArea dataOnly="0" labelOnly="1" fieldPosition="0">
        <references count="2">
          <reference field="0" count="1" selected="0">
            <x v="140"/>
          </reference>
          <reference field="1" count="1">
            <x v="421"/>
          </reference>
        </references>
      </pivotArea>
    </format>
    <format dxfId="1108">
      <pivotArea dataOnly="0" labelOnly="1" fieldPosition="0">
        <references count="2">
          <reference field="0" count="1" selected="0">
            <x v="141"/>
          </reference>
          <reference field="1" count="1">
            <x v="443"/>
          </reference>
        </references>
      </pivotArea>
    </format>
    <format dxfId="1107">
      <pivotArea dataOnly="0" labelOnly="1" fieldPosition="0">
        <references count="2">
          <reference field="0" count="1" selected="0">
            <x v="142"/>
          </reference>
          <reference field="1" count="1">
            <x v="445"/>
          </reference>
        </references>
      </pivotArea>
    </format>
    <format dxfId="1106">
      <pivotArea dataOnly="0" labelOnly="1" outline="0" fieldPosition="0">
        <references count="1">
          <reference field="4294967294" count="4">
            <x v="0"/>
            <x v="1"/>
            <x v="2"/>
            <x v="3"/>
          </reference>
        </references>
      </pivotArea>
    </format>
    <format dxfId="1105">
      <pivotArea field="0" type="button" dataOnly="0" labelOnly="1" outline="0" axis="axisRow" fieldPosition="0"/>
    </format>
    <format dxfId="1104">
      <pivotArea field="1" type="button" dataOnly="0" labelOnly="1" outline="0" axis="axisRow" fieldPosition="1"/>
    </format>
    <format dxfId="1103">
      <pivotArea dataOnly="0" labelOnly="1" outline="0" fieldPosition="0">
        <references count="1">
          <reference field="4294967294" count="4">
            <x v="0"/>
            <x v="1"/>
            <x v="2"/>
            <x v="3"/>
          </reference>
        </references>
      </pivotArea>
    </format>
    <format dxfId="1102">
      <pivotArea type="all" dataOnly="0" outline="0" fieldPosition="0"/>
    </format>
    <format dxfId="1101">
      <pivotArea outline="0" collapsedLevelsAreSubtotals="1" fieldPosition="0"/>
    </format>
    <format dxfId="1100">
      <pivotArea field="0" type="button" dataOnly="0" labelOnly="1" outline="0" axis="axisRow" fieldPosition="0"/>
    </format>
    <format dxfId="1099">
      <pivotArea field="1" type="button" dataOnly="0" labelOnly="1" outline="0" axis="axisRow" fieldPosition="1"/>
    </format>
    <format dxfId="109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9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9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9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9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9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9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9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9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8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88">
      <pivotArea dataOnly="0" labelOnly="1" fieldPosition="0">
        <references count="1">
          <reference field="0" count="18">
            <x v="125"/>
            <x v="126"/>
            <x v="127"/>
            <x v="128"/>
            <x v="129"/>
            <x v="130"/>
            <x v="131"/>
            <x v="132"/>
            <x v="133"/>
            <x v="134"/>
            <x v="135"/>
            <x v="136"/>
            <x v="137"/>
            <x v="138"/>
            <x v="139"/>
            <x v="140"/>
            <x v="141"/>
            <x v="142"/>
          </reference>
        </references>
      </pivotArea>
    </format>
    <format dxfId="108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86">
      <pivotArea dataOnly="0" labelOnly="1" grandRow="1" outline="0" fieldPosition="0"/>
    </format>
    <format dxfId="1085">
      <pivotArea dataOnly="0" labelOnly="1" fieldPosition="0">
        <references count="2">
          <reference field="0" count="1" selected="0">
            <x v="0"/>
          </reference>
          <reference field="1" count="2">
            <x v="0"/>
            <x v="1"/>
          </reference>
        </references>
      </pivotArea>
    </format>
    <format dxfId="1084">
      <pivotArea dataOnly="0" labelOnly="1" fieldPosition="0">
        <references count="2">
          <reference field="0" count="1" selected="0">
            <x v="1"/>
          </reference>
          <reference field="1" count="10">
            <x v="2"/>
            <x v="3"/>
            <x v="4"/>
            <x v="5"/>
            <x v="6"/>
            <x v="7"/>
            <x v="10"/>
            <x v="11"/>
            <x v="430"/>
            <x v="431"/>
          </reference>
        </references>
      </pivotArea>
    </format>
    <format dxfId="1083">
      <pivotArea dataOnly="0" labelOnly="1" fieldPosition="0">
        <references count="2">
          <reference field="0" count="1" selected="0">
            <x v="2"/>
          </reference>
          <reference field="1" count="6">
            <x v="12"/>
            <x v="13"/>
            <x v="14"/>
            <x v="15"/>
            <x v="16"/>
            <x v="17"/>
          </reference>
        </references>
      </pivotArea>
    </format>
    <format dxfId="108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81">
      <pivotArea dataOnly="0" labelOnly="1" fieldPosition="0">
        <references count="2">
          <reference field="0" count="1" selected="0">
            <x v="4"/>
          </reference>
          <reference field="1" count="6">
            <x v="33"/>
            <x v="34"/>
            <x v="35"/>
            <x v="36"/>
            <x v="37"/>
            <x v="38"/>
          </reference>
        </references>
      </pivotArea>
    </format>
    <format dxfId="1080">
      <pivotArea dataOnly="0" labelOnly="1" fieldPosition="0">
        <references count="2">
          <reference field="0" count="1" selected="0">
            <x v="5"/>
          </reference>
          <reference field="1" count="8">
            <x v="39"/>
            <x v="40"/>
            <x v="41"/>
            <x v="42"/>
            <x v="43"/>
            <x v="44"/>
            <x v="45"/>
            <x v="46"/>
          </reference>
        </references>
      </pivotArea>
    </format>
    <format dxfId="1079">
      <pivotArea dataOnly="0" labelOnly="1" fieldPosition="0">
        <references count="2">
          <reference field="0" count="1" selected="0">
            <x v="6"/>
          </reference>
          <reference field="1" count="5">
            <x v="47"/>
            <x v="48"/>
            <x v="49"/>
            <x v="50"/>
            <x v="51"/>
          </reference>
        </references>
      </pivotArea>
    </format>
    <format dxfId="1078">
      <pivotArea dataOnly="0" labelOnly="1" fieldPosition="0">
        <references count="2">
          <reference field="0" count="1" selected="0">
            <x v="7"/>
          </reference>
          <reference field="1" count="6">
            <x v="52"/>
            <x v="53"/>
            <x v="54"/>
            <x v="55"/>
            <x v="56"/>
            <x v="57"/>
          </reference>
        </references>
      </pivotArea>
    </format>
    <format dxfId="1077">
      <pivotArea dataOnly="0" labelOnly="1" fieldPosition="0">
        <references count="2">
          <reference field="0" count="1" selected="0">
            <x v="8"/>
          </reference>
          <reference field="1" count="6">
            <x v="58"/>
            <x v="59"/>
            <x v="60"/>
            <x v="61"/>
            <x v="62"/>
            <x v="63"/>
          </reference>
        </references>
      </pivotArea>
    </format>
    <format dxfId="1076">
      <pivotArea dataOnly="0" labelOnly="1" fieldPosition="0">
        <references count="2">
          <reference field="0" count="1" selected="0">
            <x v="9"/>
          </reference>
          <reference field="1" count="5">
            <x v="64"/>
            <x v="65"/>
            <x v="66"/>
            <x v="67"/>
            <x v="68"/>
          </reference>
        </references>
      </pivotArea>
    </format>
    <format dxfId="1075">
      <pivotArea dataOnly="0" labelOnly="1" fieldPosition="0">
        <references count="2">
          <reference field="0" count="1" selected="0">
            <x v="10"/>
          </reference>
          <reference field="1" count="3">
            <x v="69"/>
            <x v="70"/>
            <x v="71"/>
          </reference>
        </references>
      </pivotArea>
    </format>
    <format dxfId="1074">
      <pivotArea dataOnly="0" labelOnly="1" fieldPosition="0">
        <references count="2">
          <reference field="0" count="1" selected="0">
            <x v="11"/>
          </reference>
          <reference field="1" count="6">
            <x v="72"/>
            <x v="73"/>
            <x v="74"/>
            <x v="75"/>
            <x v="76"/>
            <x v="77"/>
          </reference>
        </references>
      </pivotArea>
    </format>
    <format dxfId="1073">
      <pivotArea dataOnly="0" labelOnly="1" fieldPosition="0">
        <references count="2">
          <reference field="0" count="1" selected="0">
            <x v="12"/>
          </reference>
          <reference field="1" count="5">
            <x v="78"/>
            <x v="79"/>
            <x v="80"/>
            <x v="81"/>
            <x v="82"/>
          </reference>
        </references>
      </pivotArea>
    </format>
    <format dxfId="1072">
      <pivotArea dataOnly="0" labelOnly="1" fieldPosition="0">
        <references count="2">
          <reference field="0" count="1" selected="0">
            <x v="13"/>
          </reference>
          <reference field="1" count="4">
            <x v="83"/>
            <x v="84"/>
            <x v="85"/>
            <x v="86"/>
          </reference>
        </references>
      </pivotArea>
    </format>
    <format dxfId="107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70">
      <pivotArea dataOnly="0" labelOnly="1" fieldPosition="0">
        <references count="2">
          <reference field="0" count="1" selected="0">
            <x v="15"/>
          </reference>
          <reference field="1" count="3">
            <x v="104"/>
            <x v="105"/>
            <x v="106"/>
          </reference>
        </references>
      </pivotArea>
    </format>
    <format dxfId="1069">
      <pivotArea dataOnly="0" labelOnly="1" fieldPosition="0">
        <references count="2">
          <reference field="0" count="1" selected="0">
            <x v="16"/>
          </reference>
          <reference field="1" count="11">
            <x v="8"/>
            <x v="9"/>
            <x v="107"/>
            <x v="108"/>
            <x v="109"/>
            <x v="110"/>
            <x v="111"/>
            <x v="112"/>
            <x v="113"/>
            <x v="114"/>
            <x v="115"/>
          </reference>
        </references>
      </pivotArea>
    </format>
    <format dxfId="1068">
      <pivotArea dataOnly="0" labelOnly="1" fieldPosition="0">
        <references count="2">
          <reference field="0" count="1" selected="0">
            <x v="17"/>
          </reference>
          <reference field="1" count="1">
            <x v="116"/>
          </reference>
        </references>
      </pivotArea>
    </format>
    <format dxfId="1067">
      <pivotArea dataOnly="0" labelOnly="1" fieldPosition="0">
        <references count="2">
          <reference field="0" count="1" selected="0">
            <x v="18"/>
          </reference>
          <reference field="1" count="3">
            <x v="117"/>
            <x v="118"/>
            <x v="119"/>
          </reference>
        </references>
      </pivotArea>
    </format>
    <format dxfId="1066">
      <pivotArea dataOnly="0" labelOnly="1" fieldPosition="0">
        <references count="2">
          <reference field="0" count="1" selected="0">
            <x v="19"/>
          </reference>
          <reference field="1" count="8">
            <x v="120"/>
            <x v="121"/>
            <x v="122"/>
            <x v="123"/>
            <x v="124"/>
            <x v="125"/>
            <x v="126"/>
            <x v="127"/>
          </reference>
        </references>
      </pivotArea>
    </format>
    <format dxfId="1065">
      <pivotArea dataOnly="0" labelOnly="1" fieldPosition="0">
        <references count="2">
          <reference field="0" count="1" selected="0">
            <x v="20"/>
          </reference>
          <reference field="1" count="9">
            <x v="128"/>
            <x v="129"/>
            <x v="130"/>
            <x v="131"/>
            <x v="132"/>
            <x v="133"/>
            <x v="134"/>
            <x v="135"/>
            <x v="136"/>
          </reference>
        </references>
      </pivotArea>
    </format>
    <format dxfId="1064">
      <pivotArea dataOnly="0" labelOnly="1" fieldPosition="0">
        <references count="2">
          <reference field="0" count="1" selected="0">
            <x v="21"/>
          </reference>
          <reference field="1" count="4">
            <x v="137"/>
            <x v="138"/>
            <x v="139"/>
            <x v="140"/>
          </reference>
        </references>
      </pivotArea>
    </format>
    <format dxfId="1063">
      <pivotArea dataOnly="0" labelOnly="1" fieldPosition="0">
        <references count="2">
          <reference field="0" count="1" selected="0">
            <x v="22"/>
          </reference>
          <reference field="1" count="3">
            <x v="141"/>
            <x v="142"/>
            <x v="143"/>
          </reference>
        </references>
      </pivotArea>
    </format>
    <format dxfId="1062">
      <pivotArea dataOnly="0" labelOnly="1" fieldPosition="0">
        <references count="2">
          <reference field="0" count="1" selected="0">
            <x v="23"/>
          </reference>
          <reference field="1" count="3">
            <x v="144"/>
            <x v="145"/>
            <x v="146"/>
          </reference>
        </references>
      </pivotArea>
    </format>
    <format dxfId="1061">
      <pivotArea dataOnly="0" labelOnly="1" fieldPosition="0">
        <references count="2">
          <reference field="0" count="1" selected="0">
            <x v="24"/>
          </reference>
          <reference field="1" count="2">
            <x v="147"/>
            <x v="148"/>
          </reference>
        </references>
      </pivotArea>
    </format>
    <format dxfId="1060">
      <pivotArea dataOnly="0" labelOnly="1" fieldPosition="0">
        <references count="2">
          <reference field="0" count="1" selected="0">
            <x v="25"/>
          </reference>
          <reference field="1" count="3">
            <x v="149"/>
            <x v="150"/>
            <x v="151"/>
          </reference>
        </references>
      </pivotArea>
    </format>
    <format dxfId="1059">
      <pivotArea dataOnly="0" labelOnly="1" fieldPosition="0">
        <references count="2">
          <reference field="0" count="1" selected="0">
            <x v="26"/>
          </reference>
          <reference field="1" count="4">
            <x v="152"/>
            <x v="153"/>
            <x v="154"/>
            <x v="155"/>
          </reference>
        </references>
      </pivotArea>
    </format>
    <format dxfId="1058">
      <pivotArea dataOnly="0" labelOnly="1" fieldPosition="0">
        <references count="2">
          <reference field="0" count="1" selected="0">
            <x v="27"/>
          </reference>
          <reference field="1" count="2">
            <x v="156"/>
            <x v="157"/>
          </reference>
        </references>
      </pivotArea>
    </format>
    <format dxfId="1057">
      <pivotArea dataOnly="0" labelOnly="1" fieldPosition="0">
        <references count="2">
          <reference field="0" count="1" selected="0">
            <x v="28"/>
          </reference>
          <reference field="1" count="3">
            <x v="158"/>
            <x v="159"/>
            <x v="160"/>
          </reference>
        </references>
      </pivotArea>
    </format>
    <format dxfId="1056">
      <pivotArea dataOnly="0" labelOnly="1" fieldPosition="0">
        <references count="2">
          <reference field="0" count="1" selected="0">
            <x v="29"/>
          </reference>
          <reference field="1" count="8">
            <x v="161"/>
            <x v="162"/>
            <x v="163"/>
            <x v="164"/>
            <x v="165"/>
            <x v="166"/>
            <x v="167"/>
            <x v="168"/>
          </reference>
        </references>
      </pivotArea>
    </format>
    <format dxfId="1055">
      <pivotArea dataOnly="0" labelOnly="1" fieldPosition="0">
        <references count="2">
          <reference field="0" count="1" selected="0">
            <x v="30"/>
          </reference>
          <reference field="1" count="7">
            <x v="169"/>
            <x v="170"/>
            <x v="171"/>
            <x v="172"/>
            <x v="173"/>
            <x v="174"/>
            <x v="175"/>
          </reference>
        </references>
      </pivotArea>
    </format>
    <format dxfId="1054">
      <pivotArea dataOnly="0" labelOnly="1" fieldPosition="0">
        <references count="2">
          <reference field="0" count="1" selected="0">
            <x v="31"/>
          </reference>
          <reference field="1" count="4">
            <x v="176"/>
            <x v="177"/>
            <x v="178"/>
            <x v="179"/>
          </reference>
        </references>
      </pivotArea>
    </format>
    <format dxfId="1053">
      <pivotArea dataOnly="0" labelOnly="1" fieldPosition="0">
        <references count="2">
          <reference field="0" count="1" selected="0">
            <x v="32"/>
          </reference>
          <reference field="1" count="1">
            <x v="180"/>
          </reference>
        </references>
      </pivotArea>
    </format>
    <format dxfId="1052">
      <pivotArea dataOnly="0" labelOnly="1" fieldPosition="0">
        <references count="2">
          <reference field="0" count="1" selected="0">
            <x v="33"/>
          </reference>
          <reference field="1" count="3">
            <x v="433"/>
            <x v="434"/>
            <x v="435"/>
          </reference>
        </references>
      </pivotArea>
    </format>
    <format dxfId="1051">
      <pivotArea dataOnly="0" labelOnly="1" fieldPosition="0">
        <references count="2">
          <reference field="0" count="1" selected="0">
            <x v="34"/>
          </reference>
          <reference field="1" count="4">
            <x v="181"/>
            <x v="182"/>
            <x v="183"/>
            <x v="184"/>
          </reference>
        </references>
      </pivotArea>
    </format>
    <format dxfId="1050">
      <pivotArea dataOnly="0" labelOnly="1" fieldPosition="0">
        <references count="2">
          <reference field="0" count="1" selected="0">
            <x v="35"/>
          </reference>
          <reference field="1" count="4">
            <x v="185"/>
            <x v="186"/>
            <x v="187"/>
            <x v="188"/>
          </reference>
        </references>
      </pivotArea>
    </format>
    <format dxfId="1049">
      <pivotArea dataOnly="0" labelOnly="1" fieldPosition="0">
        <references count="2">
          <reference field="0" count="1" selected="0">
            <x v="36"/>
          </reference>
          <reference field="1" count="5">
            <x v="189"/>
            <x v="190"/>
            <x v="191"/>
            <x v="192"/>
            <x v="193"/>
          </reference>
        </references>
      </pivotArea>
    </format>
    <format dxfId="1048">
      <pivotArea dataOnly="0" labelOnly="1" fieldPosition="0">
        <references count="2">
          <reference field="0" count="1" selected="0">
            <x v="37"/>
          </reference>
          <reference field="1" count="7">
            <x v="194"/>
            <x v="195"/>
            <x v="196"/>
            <x v="197"/>
            <x v="198"/>
            <x v="199"/>
            <x v="200"/>
          </reference>
        </references>
      </pivotArea>
    </format>
    <format dxfId="1047">
      <pivotArea dataOnly="0" labelOnly="1" fieldPosition="0">
        <references count="2">
          <reference field="0" count="1" selected="0">
            <x v="38"/>
          </reference>
          <reference field="1" count="11">
            <x v="201"/>
            <x v="202"/>
            <x v="203"/>
            <x v="204"/>
            <x v="205"/>
            <x v="206"/>
            <x v="207"/>
            <x v="208"/>
            <x v="209"/>
            <x v="368"/>
            <x v="390"/>
          </reference>
        </references>
      </pivotArea>
    </format>
    <format dxfId="1046">
      <pivotArea dataOnly="0" labelOnly="1" fieldPosition="0">
        <references count="2">
          <reference field="0" count="1" selected="0">
            <x v="39"/>
          </reference>
          <reference field="1" count="7">
            <x v="210"/>
            <x v="211"/>
            <x v="212"/>
            <x v="213"/>
            <x v="214"/>
            <x v="215"/>
            <x v="216"/>
          </reference>
        </references>
      </pivotArea>
    </format>
    <format dxfId="1045">
      <pivotArea dataOnly="0" labelOnly="1" fieldPosition="0">
        <references count="2">
          <reference field="0" count="1" selected="0">
            <x v="40"/>
          </reference>
          <reference field="1" count="7">
            <x v="217"/>
            <x v="218"/>
            <x v="219"/>
            <x v="220"/>
            <x v="221"/>
            <x v="222"/>
            <x v="223"/>
          </reference>
        </references>
      </pivotArea>
    </format>
    <format dxfId="1044">
      <pivotArea dataOnly="0" labelOnly="1" fieldPosition="0">
        <references count="2">
          <reference field="0" count="1" selected="0">
            <x v="41"/>
          </reference>
          <reference field="1" count="8">
            <x v="224"/>
            <x v="225"/>
            <x v="226"/>
            <x v="227"/>
            <x v="228"/>
            <x v="229"/>
            <x v="230"/>
            <x v="231"/>
          </reference>
        </references>
      </pivotArea>
    </format>
    <format dxfId="1043">
      <pivotArea dataOnly="0" labelOnly="1" fieldPosition="0">
        <references count="2">
          <reference field="0" count="1" selected="0">
            <x v="42"/>
          </reference>
          <reference field="1" count="4">
            <x v="232"/>
            <x v="233"/>
            <x v="234"/>
            <x v="235"/>
          </reference>
        </references>
      </pivotArea>
    </format>
    <format dxfId="1042">
      <pivotArea dataOnly="0" labelOnly="1" fieldPosition="0">
        <references count="2">
          <reference field="0" count="1" selected="0">
            <x v="43"/>
          </reference>
          <reference field="1" count="8">
            <x v="236"/>
            <x v="237"/>
            <x v="238"/>
            <x v="239"/>
            <x v="240"/>
            <x v="241"/>
            <x v="242"/>
            <x v="243"/>
          </reference>
        </references>
      </pivotArea>
    </format>
    <format dxfId="1041">
      <pivotArea dataOnly="0" labelOnly="1" fieldPosition="0">
        <references count="2">
          <reference field="0" count="1" selected="0">
            <x v="44"/>
          </reference>
          <reference field="1" count="7">
            <x v="244"/>
            <x v="245"/>
            <x v="246"/>
            <x v="247"/>
            <x v="248"/>
            <x v="249"/>
            <x v="250"/>
          </reference>
        </references>
      </pivotArea>
    </format>
    <format dxfId="1040">
      <pivotArea dataOnly="0" labelOnly="1" fieldPosition="0">
        <references count="2">
          <reference field="0" count="1" selected="0">
            <x v="45"/>
          </reference>
          <reference field="1" count="8">
            <x v="251"/>
            <x v="252"/>
            <x v="253"/>
            <x v="254"/>
            <x v="255"/>
            <x v="256"/>
            <x v="257"/>
            <x v="258"/>
          </reference>
        </references>
      </pivotArea>
    </format>
    <format dxfId="103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38">
      <pivotArea dataOnly="0" labelOnly="1" fieldPosition="0">
        <references count="2">
          <reference field="0" count="1" selected="0">
            <x v="47"/>
          </reference>
          <reference field="1" count="7">
            <x v="273"/>
            <x v="274"/>
            <x v="275"/>
            <x v="276"/>
            <x v="277"/>
            <x v="278"/>
            <x v="279"/>
          </reference>
        </references>
      </pivotArea>
    </format>
    <format dxfId="1037">
      <pivotArea dataOnly="0" labelOnly="1" fieldPosition="0">
        <references count="2">
          <reference field="0" count="1" selected="0">
            <x v="48"/>
          </reference>
          <reference field="1" count="5">
            <x v="280"/>
            <x v="281"/>
            <x v="282"/>
            <x v="283"/>
            <x v="284"/>
          </reference>
        </references>
      </pivotArea>
    </format>
    <format dxfId="1036">
      <pivotArea dataOnly="0" labelOnly="1" fieldPosition="0">
        <references count="2">
          <reference field="0" count="1" selected="0">
            <x v="49"/>
          </reference>
          <reference field="1" count="1">
            <x v="285"/>
          </reference>
        </references>
      </pivotArea>
    </format>
    <format dxfId="1035">
      <pivotArea dataOnly="0" labelOnly="1" fieldPosition="0">
        <references count="2">
          <reference field="0" count="1" selected="0">
            <x v="50"/>
          </reference>
          <reference field="1" count="7">
            <x v="286"/>
            <x v="287"/>
            <x v="288"/>
            <x v="289"/>
            <x v="290"/>
            <x v="291"/>
            <x v="292"/>
          </reference>
        </references>
      </pivotArea>
    </format>
    <format dxfId="1034">
      <pivotArea dataOnly="0" labelOnly="1" fieldPosition="0">
        <references count="2">
          <reference field="0" count="1" selected="0">
            <x v="51"/>
          </reference>
          <reference field="1" count="9">
            <x v="293"/>
            <x v="294"/>
            <x v="295"/>
            <x v="296"/>
            <x v="297"/>
            <x v="298"/>
            <x v="299"/>
            <x v="300"/>
            <x v="301"/>
          </reference>
        </references>
      </pivotArea>
    </format>
    <format dxfId="1033">
      <pivotArea dataOnly="0" labelOnly="1" fieldPosition="0">
        <references count="2">
          <reference field="0" count="1" selected="0">
            <x v="52"/>
          </reference>
          <reference field="1" count="3">
            <x v="302"/>
            <x v="303"/>
            <x v="304"/>
          </reference>
        </references>
      </pivotArea>
    </format>
    <format dxfId="1032">
      <pivotArea dataOnly="0" labelOnly="1" fieldPosition="0">
        <references count="2">
          <reference field="0" count="1" selected="0">
            <x v="53"/>
          </reference>
          <reference field="1" count="7">
            <x v="305"/>
            <x v="306"/>
            <x v="307"/>
            <x v="308"/>
            <x v="309"/>
            <x v="310"/>
            <x v="398"/>
          </reference>
        </references>
      </pivotArea>
    </format>
    <format dxfId="103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30">
      <pivotArea dataOnly="0" labelOnly="1" fieldPosition="0">
        <references count="2">
          <reference field="0" count="1" selected="0">
            <x v="55"/>
          </reference>
          <reference field="1" count="1">
            <x v="326"/>
          </reference>
        </references>
      </pivotArea>
    </format>
    <format dxfId="1029">
      <pivotArea dataOnly="0" labelOnly="1" fieldPosition="0">
        <references count="2">
          <reference field="0" count="1" selected="0">
            <x v="56"/>
          </reference>
          <reference field="1" count="4">
            <x v="327"/>
            <x v="328"/>
            <x v="329"/>
            <x v="330"/>
          </reference>
        </references>
      </pivotArea>
    </format>
    <format dxfId="1028">
      <pivotArea dataOnly="0" labelOnly="1" fieldPosition="0">
        <references count="2">
          <reference field="0" count="1" selected="0">
            <x v="57"/>
          </reference>
          <reference field="1" count="1">
            <x v="331"/>
          </reference>
        </references>
      </pivotArea>
    </format>
    <format dxfId="1027">
      <pivotArea dataOnly="0" labelOnly="1" fieldPosition="0">
        <references count="2">
          <reference field="0" count="1" selected="0">
            <x v="58"/>
          </reference>
          <reference field="1" count="4">
            <x v="332"/>
            <x v="333"/>
            <x v="334"/>
            <x v="335"/>
          </reference>
        </references>
      </pivotArea>
    </format>
    <format dxfId="1026">
      <pivotArea dataOnly="0" labelOnly="1" fieldPosition="0">
        <references count="2">
          <reference field="0" count="1" selected="0">
            <x v="59"/>
          </reference>
          <reference field="1" count="4">
            <x v="336"/>
            <x v="337"/>
            <x v="338"/>
            <x v="339"/>
          </reference>
        </references>
      </pivotArea>
    </format>
    <format dxfId="1025">
      <pivotArea dataOnly="0" labelOnly="1" fieldPosition="0">
        <references count="2">
          <reference field="0" count="1" selected="0">
            <x v="60"/>
          </reference>
          <reference field="1" count="1">
            <x v="340"/>
          </reference>
        </references>
      </pivotArea>
    </format>
    <format dxfId="1024">
      <pivotArea dataOnly="0" labelOnly="1" fieldPosition="0">
        <references count="2">
          <reference field="0" count="1" selected="0">
            <x v="61"/>
          </reference>
          <reference field="1" count="1">
            <x v="342"/>
          </reference>
        </references>
      </pivotArea>
    </format>
    <format dxfId="1023">
      <pivotArea dataOnly="0" labelOnly="1" fieldPosition="0">
        <references count="2">
          <reference field="0" count="1" selected="0">
            <x v="62"/>
          </reference>
          <reference field="1" count="1">
            <x v="341"/>
          </reference>
        </references>
      </pivotArea>
    </format>
    <format dxfId="1022">
      <pivotArea dataOnly="0" labelOnly="1" fieldPosition="0">
        <references count="2">
          <reference field="0" count="1" selected="0">
            <x v="63"/>
          </reference>
          <reference field="1" count="1">
            <x v="343"/>
          </reference>
        </references>
      </pivotArea>
    </format>
    <format dxfId="1021">
      <pivotArea dataOnly="0" labelOnly="1" fieldPosition="0">
        <references count="2">
          <reference field="0" count="1" selected="0">
            <x v="64"/>
          </reference>
          <reference field="1" count="1">
            <x v="344"/>
          </reference>
        </references>
      </pivotArea>
    </format>
    <format dxfId="1020">
      <pivotArea dataOnly="0" labelOnly="1" fieldPosition="0">
        <references count="2">
          <reference field="0" count="1" selected="0">
            <x v="65"/>
          </reference>
          <reference field="1" count="1">
            <x v="345"/>
          </reference>
        </references>
      </pivotArea>
    </format>
    <format dxfId="1019">
      <pivotArea dataOnly="0" labelOnly="1" fieldPosition="0">
        <references count="2">
          <reference field="0" count="1" selected="0">
            <x v="66"/>
          </reference>
          <reference field="1" count="1">
            <x v="346"/>
          </reference>
        </references>
      </pivotArea>
    </format>
    <format dxfId="1018">
      <pivotArea dataOnly="0" labelOnly="1" fieldPosition="0">
        <references count="2">
          <reference field="0" count="1" selected="0">
            <x v="67"/>
          </reference>
          <reference field="1" count="1">
            <x v="427"/>
          </reference>
        </references>
      </pivotArea>
    </format>
    <format dxfId="1017">
      <pivotArea dataOnly="0" labelOnly="1" fieldPosition="0">
        <references count="2">
          <reference field="0" count="1" selected="0">
            <x v="68"/>
          </reference>
          <reference field="1" count="1">
            <x v="428"/>
          </reference>
        </references>
      </pivotArea>
    </format>
    <format dxfId="1016">
      <pivotArea dataOnly="0" labelOnly="1" fieldPosition="0">
        <references count="2">
          <reference field="0" count="1" selected="0">
            <x v="69"/>
          </reference>
          <reference field="1" count="1">
            <x v="347"/>
          </reference>
        </references>
      </pivotArea>
    </format>
    <format dxfId="1015">
      <pivotArea dataOnly="0" labelOnly="1" fieldPosition="0">
        <references count="2">
          <reference field="0" count="1" selected="0">
            <x v="70"/>
          </reference>
          <reference field="1" count="1">
            <x v="348"/>
          </reference>
        </references>
      </pivotArea>
    </format>
    <format dxfId="1014">
      <pivotArea dataOnly="0" labelOnly="1" fieldPosition="0">
        <references count="2">
          <reference field="0" count="1" selected="0">
            <x v="71"/>
          </reference>
          <reference field="1" count="1">
            <x v="349"/>
          </reference>
        </references>
      </pivotArea>
    </format>
    <format dxfId="1013">
      <pivotArea dataOnly="0" labelOnly="1" fieldPosition="0">
        <references count="2">
          <reference field="0" count="1" selected="0">
            <x v="72"/>
          </reference>
          <reference field="1" count="1">
            <x v="350"/>
          </reference>
        </references>
      </pivotArea>
    </format>
    <format dxfId="1012">
      <pivotArea dataOnly="0" labelOnly="1" fieldPosition="0">
        <references count="2">
          <reference field="0" count="1" selected="0">
            <x v="73"/>
          </reference>
          <reference field="1" count="1">
            <x v="351"/>
          </reference>
        </references>
      </pivotArea>
    </format>
    <format dxfId="1011">
      <pivotArea dataOnly="0" labelOnly="1" fieldPosition="0">
        <references count="2">
          <reference field="0" count="1" selected="0">
            <x v="74"/>
          </reference>
          <reference field="1" count="1">
            <x v="352"/>
          </reference>
        </references>
      </pivotArea>
    </format>
    <format dxfId="1010">
      <pivotArea dataOnly="0" labelOnly="1" fieldPosition="0">
        <references count="2">
          <reference field="0" count="1" selected="0">
            <x v="75"/>
          </reference>
          <reference field="1" count="1">
            <x v="353"/>
          </reference>
        </references>
      </pivotArea>
    </format>
    <format dxfId="1009">
      <pivotArea dataOnly="0" labelOnly="1" fieldPosition="0">
        <references count="2">
          <reference field="0" count="1" selected="0">
            <x v="76"/>
          </reference>
          <reference field="1" count="1">
            <x v="354"/>
          </reference>
        </references>
      </pivotArea>
    </format>
    <format dxfId="1008">
      <pivotArea dataOnly="0" labelOnly="1" fieldPosition="0">
        <references count="2">
          <reference field="0" count="1" selected="0">
            <x v="77"/>
          </reference>
          <reference field="1" count="1">
            <x v="355"/>
          </reference>
        </references>
      </pivotArea>
    </format>
    <format dxfId="1007">
      <pivotArea dataOnly="0" labelOnly="1" fieldPosition="0">
        <references count="2">
          <reference field="0" count="1" selected="0">
            <x v="78"/>
          </reference>
          <reference field="1" count="1">
            <x v="356"/>
          </reference>
        </references>
      </pivotArea>
    </format>
    <format dxfId="1006">
      <pivotArea dataOnly="0" labelOnly="1" fieldPosition="0">
        <references count="2">
          <reference field="0" count="1" selected="0">
            <x v="79"/>
          </reference>
          <reference field="1" count="1">
            <x v="357"/>
          </reference>
        </references>
      </pivotArea>
    </format>
    <format dxfId="1005">
      <pivotArea dataOnly="0" labelOnly="1" fieldPosition="0">
        <references count="2">
          <reference field="0" count="1" selected="0">
            <x v="80"/>
          </reference>
          <reference field="1" count="1">
            <x v="358"/>
          </reference>
        </references>
      </pivotArea>
    </format>
    <format dxfId="1004">
      <pivotArea dataOnly="0" labelOnly="1" fieldPosition="0">
        <references count="2">
          <reference field="0" count="1" selected="0">
            <x v="81"/>
          </reference>
          <reference field="1" count="1">
            <x v="359"/>
          </reference>
        </references>
      </pivotArea>
    </format>
    <format dxfId="1003">
      <pivotArea dataOnly="0" labelOnly="1" fieldPosition="0">
        <references count="2">
          <reference field="0" count="1" selected="0">
            <x v="82"/>
          </reference>
          <reference field="1" count="1">
            <x v="360"/>
          </reference>
        </references>
      </pivotArea>
    </format>
    <format dxfId="1002">
      <pivotArea dataOnly="0" labelOnly="1" fieldPosition="0">
        <references count="2">
          <reference field="0" count="1" selected="0">
            <x v="83"/>
          </reference>
          <reference field="1" count="1">
            <x v="361"/>
          </reference>
        </references>
      </pivotArea>
    </format>
    <format dxfId="1001">
      <pivotArea dataOnly="0" labelOnly="1" fieldPosition="0">
        <references count="2">
          <reference field="0" count="1" selected="0">
            <x v="84"/>
          </reference>
          <reference field="1" count="1">
            <x v="362"/>
          </reference>
        </references>
      </pivotArea>
    </format>
    <format dxfId="1000">
      <pivotArea dataOnly="0" labelOnly="1" fieldPosition="0">
        <references count="2">
          <reference field="0" count="1" selected="0">
            <x v="85"/>
          </reference>
          <reference field="1" count="1">
            <x v="363"/>
          </reference>
        </references>
      </pivotArea>
    </format>
    <format dxfId="999">
      <pivotArea dataOnly="0" labelOnly="1" fieldPosition="0">
        <references count="2">
          <reference field="0" count="1" selected="0">
            <x v="86"/>
          </reference>
          <reference field="1" count="1">
            <x v="364"/>
          </reference>
        </references>
      </pivotArea>
    </format>
    <format dxfId="998">
      <pivotArea dataOnly="0" labelOnly="1" fieldPosition="0">
        <references count="2">
          <reference field="0" count="1" selected="0">
            <x v="87"/>
          </reference>
          <reference field="1" count="1">
            <x v="365"/>
          </reference>
        </references>
      </pivotArea>
    </format>
    <format dxfId="997">
      <pivotArea dataOnly="0" labelOnly="1" fieldPosition="0">
        <references count="2">
          <reference field="0" count="1" selected="0">
            <x v="88"/>
          </reference>
          <reference field="1" count="1">
            <x v="366"/>
          </reference>
        </references>
      </pivotArea>
    </format>
    <format dxfId="996">
      <pivotArea dataOnly="0" labelOnly="1" fieldPosition="0">
        <references count="2">
          <reference field="0" count="1" selected="0">
            <x v="89"/>
          </reference>
          <reference field="1" count="1">
            <x v="367"/>
          </reference>
        </references>
      </pivotArea>
    </format>
    <format dxfId="995">
      <pivotArea dataOnly="0" labelOnly="1" fieldPosition="0">
        <references count="2">
          <reference field="0" count="1" selected="0">
            <x v="90"/>
          </reference>
          <reference field="1" count="1">
            <x v="369"/>
          </reference>
        </references>
      </pivotArea>
    </format>
    <format dxfId="994">
      <pivotArea dataOnly="0" labelOnly="1" fieldPosition="0">
        <references count="2">
          <reference field="0" count="1" selected="0">
            <x v="91"/>
          </reference>
          <reference field="1" count="1">
            <x v="370"/>
          </reference>
        </references>
      </pivotArea>
    </format>
    <format dxfId="993">
      <pivotArea dataOnly="0" labelOnly="1" fieldPosition="0">
        <references count="2">
          <reference field="0" count="1" selected="0">
            <x v="92"/>
          </reference>
          <reference field="1" count="1">
            <x v="371"/>
          </reference>
        </references>
      </pivotArea>
    </format>
    <format dxfId="992">
      <pivotArea dataOnly="0" labelOnly="1" fieldPosition="0">
        <references count="2">
          <reference field="0" count="1" selected="0">
            <x v="93"/>
          </reference>
          <reference field="1" count="1">
            <x v="372"/>
          </reference>
        </references>
      </pivotArea>
    </format>
    <format dxfId="991">
      <pivotArea dataOnly="0" labelOnly="1" fieldPosition="0">
        <references count="2">
          <reference field="0" count="1" selected="0">
            <x v="94"/>
          </reference>
          <reference field="1" count="1">
            <x v="373"/>
          </reference>
        </references>
      </pivotArea>
    </format>
    <format dxfId="990">
      <pivotArea dataOnly="0" labelOnly="1" fieldPosition="0">
        <references count="2">
          <reference field="0" count="1" selected="0">
            <x v="95"/>
          </reference>
          <reference field="1" count="1">
            <x v="374"/>
          </reference>
        </references>
      </pivotArea>
    </format>
    <format dxfId="989">
      <pivotArea dataOnly="0" labelOnly="1" fieldPosition="0">
        <references count="2">
          <reference field="0" count="1" selected="0">
            <x v="96"/>
          </reference>
          <reference field="1" count="1">
            <x v="375"/>
          </reference>
        </references>
      </pivotArea>
    </format>
    <format dxfId="988">
      <pivotArea dataOnly="0" labelOnly="1" fieldPosition="0">
        <references count="2">
          <reference field="0" count="1" selected="0">
            <x v="97"/>
          </reference>
          <reference field="1" count="1">
            <x v="376"/>
          </reference>
        </references>
      </pivotArea>
    </format>
    <format dxfId="987">
      <pivotArea dataOnly="0" labelOnly="1" fieldPosition="0">
        <references count="2">
          <reference field="0" count="1" selected="0">
            <x v="98"/>
          </reference>
          <reference field="1" count="1">
            <x v="377"/>
          </reference>
        </references>
      </pivotArea>
    </format>
    <format dxfId="986">
      <pivotArea dataOnly="0" labelOnly="1" fieldPosition="0">
        <references count="2">
          <reference field="0" count="1" selected="0">
            <x v="99"/>
          </reference>
          <reference field="1" count="1">
            <x v="378"/>
          </reference>
        </references>
      </pivotArea>
    </format>
    <format dxfId="985">
      <pivotArea dataOnly="0" labelOnly="1" fieldPosition="0">
        <references count="2">
          <reference field="0" count="1" selected="0">
            <x v="100"/>
          </reference>
          <reference field="1" count="1">
            <x v="379"/>
          </reference>
        </references>
      </pivotArea>
    </format>
    <format dxfId="984">
      <pivotArea dataOnly="0" labelOnly="1" fieldPosition="0">
        <references count="2">
          <reference field="0" count="1" selected="0">
            <x v="101"/>
          </reference>
          <reference field="1" count="9">
            <x v="380"/>
            <x v="381"/>
            <x v="382"/>
            <x v="383"/>
            <x v="384"/>
            <x v="385"/>
            <x v="386"/>
            <x v="387"/>
            <x v="429"/>
          </reference>
        </references>
      </pivotArea>
    </format>
    <format dxfId="983">
      <pivotArea dataOnly="0" labelOnly="1" fieldPosition="0">
        <references count="2">
          <reference field="0" count="1" selected="0">
            <x v="102"/>
          </reference>
          <reference field="1" count="1">
            <x v="388"/>
          </reference>
        </references>
      </pivotArea>
    </format>
    <format dxfId="982">
      <pivotArea dataOnly="0" labelOnly="1" fieldPosition="0">
        <references count="2">
          <reference field="0" count="1" selected="0">
            <x v="103"/>
          </reference>
          <reference field="1" count="1">
            <x v="389"/>
          </reference>
        </references>
      </pivotArea>
    </format>
    <format dxfId="981">
      <pivotArea dataOnly="0" labelOnly="1" fieldPosition="0">
        <references count="2">
          <reference field="0" count="1" selected="0">
            <x v="104"/>
          </reference>
          <reference field="1" count="1">
            <x v="391"/>
          </reference>
        </references>
      </pivotArea>
    </format>
    <format dxfId="980">
      <pivotArea dataOnly="0" labelOnly="1" fieldPosition="0">
        <references count="2">
          <reference field="0" count="1" selected="0">
            <x v="105"/>
          </reference>
          <reference field="1" count="1">
            <x v="392"/>
          </reference>
        </references>
      </pivotArea>
    </format>
    <format dxfId="979">
      <pivotArea dataOnly="0" labelOnly="1" fieldPosition="0">
        <references count="2">
          <reference field="0" count="1" selected="0">
            <x v="106"/>
          </reference>
          <reference field="1" count="1">
            <x v="393"/>
          </reference>
        </references>
      </pivotArea>
    </format>
    <format dxfId="978">
      <pivotArea dataOnly="0" labelOnly="1" fieldPosition="0">
        <references count="2">
          <reference field="0" count="1" selected="0">
            <x v="107"/>
          </reference>
          <reference field="1" count="1">
            <x v="394"/>
          </reference>
        </references>
      </pivotArea>
    </format>
    <format dxfId="977">
      <pivotArea dataOnly="0" labelOnly="1" fieldPosition="0">
        <references count="2">
          <reference field="0" count="1" selected="0">
            <x v="108"/>
          </reference>
          <reference field="1" count="2">
            <x v="395"/>
            <x v="436"/>
          </reference>
        </references>
      </pivotArea>
    </format>
    <format dxfId="976">
      <pivotArea dataOnly="0" labelOnly="1" fieldPosition="0">
        <references count="2">
          <reference field="0" count="1" selected="0">
            <x v="109"/>
          </reference>
          <reference field="1" count="2">
            <x v="396"/>
            <x v="397"/>
          </reference>
        </references>
      </pivotArea>
    </format>
    <format dxfId="975">
      <pivotArea dataOnly="0" labelOnly="1" fieldPosition="0">
        <references count="2">
          <reference field="0" count="1" selected="0">
            <x v="110"/>
          </reference>
          <reference field="1" count="1">
            <x v="399"/>
          </reference>
        </references>
      </pivotArea>
    </format>
    <format dxfId="974">
      <pivotArea dataOnly="0" labelOnly="1" fieldPosition="0">
        <references count="2">
          <reference field="0" count="1" selected="0">
            <x v="111"/>
          </reference>
          <reference field="1" count="1">
            <x v="400"/>
          </reference>
        </references>
      </pivotArea>
    </format>
    <format dxfId="973">
      <pivotArea dataOnly="0" labelOnly="1" fieldPosition="0">
        <references count="2">
          <reference field="0" count="1" selected="0">
            <x v="112"/>
          </reference>
          <reference field="1" count="1">
            <x v="401"/>
          </reference>
        </references>
      </pivotArea>
    </format>
    <format dxfId="972">
      <pivotArea dataOnly="0" labelOnly="1" fieldPosition="0">
        <references count="2">
          <reference field="0" count="1" selected="0">
            <x v="113"/>
          </reference>
          <reference field="1" count="1">
            <x v="402"/>
          </reference>
        </references>
      </pivotArea>
    </format>
    <format dxfId="971">
      <pivotArea dataOnly="0" labelOnly="1" fieldPosition="0">
        <references count="2">
          <reference field="0" count="1" selected="0">
            <x v="114"/>
          </reference>
          <reference field="1" count="1">
            <x v="403"/>
          </reference>
        </references>
      </pivotArea>
    </format>
    <format dxfId="970">
      <pivotArea dataOnly="0" labelOnly="1" fieldPosition="0">
        <references count="2">
          <reference field="0" count="1" selected="0">
            <x v="115"/>
          </reference>
          <reference field="1" count="2">
            <x v="404"/>
            <x v="437"/>
          </reference>
        </references>
      </pivotArea>
    </format>
    <format dxfId="969">
      <pivotArea dataOnly="0" labelOnly="1" fieldPosition="0">
        <references count="2">
          <reference field="0" count="1" selected="0">
            <x v="116"/>
          </reference>
          <reference field="1" count="1">
            <x v="405"/>
          </reference>
        </references>
      </pivotArea>
    </format>
    <format dxfId="968">
      <pivotArea dataOnly="0" labelOnly="1" fieldPosition="0">
        <references count="2">
          <reference field="0" count="1" selected="0">
            <x v="117"/>
          </reference>
          <reference field="1" count="1">
            <x v="406"/>
          </reference>
        </references>
      </pivotArea>
    </format>
    <format dxfId="967">
      <pivotArea dataOnly="0" labelOnly="1" fieldPosition="0">
        <references count="2">
          <reference field="0" count="1" selected="0">
            <x v="118"/>
          </reference>
          <reference field="1" count="1">
            <x v="407"/>
          </reference>
        </references>
      </pivotArea>
    </format>
    <format dxfId="966">
      <pivotArea dataOnly="0" labelOnly="1" fieldPosition="0">
        <references count="2">
          <reference field="0" count="1" selected="0">
            <x v="119"/>
          </reference>
          <reference field="1" count="1">
            <x v="408"/>
          </reference>
        </references>
      </pivotArea>
    </format>
    <format dxfId="965">
      <pivotArea dataOnly="0" labelOnly="1" fieldPosition="0">
        <references count="2">
          <reference field="0" count="1" selected="0">
            <x v="120"/>
          </reference>
          <reference field="1" count="1">
            <x v="409"/>
          </reference>
        </references>
      </pivotArea>
    </format>
    <format dxfId="964">
      <pivotArea dataOnly="0" labelOnly="1" fieldPosition="0">
        <references count="2">
          <reference field="0" count="1" selected="0">
            <x v="121"/>
          </reference>
          <reference field="1" count="1">
            <x v="410"/>
          </reference>
        </references>
      </pivotArea>
    </format>
    <format dxfId="963">
      <pivotArea dataOnly="0" labelOnly="1" fieldPosition="0">
        <references count="2">
          <reference field="0" count="1" selected="0">
            <x v="122"/>
          </reference>
          <reference field="1" count="1">
            <x v="411"/>
          </reference>
        </references>
      </pivotArea>
    </format>
    <format dxfId="962">
      <pivotArea dataOnly="0" labelOnly="1" fieldPosition="0">
        <references count="2">
          <reference field="0" count="1" selected="0">
            <x v="123"/>
          </reference>
          <reference field="1" count="1">
            <x v="412"/>
          </reference>
        </references>
      </pivotArea>
    </format>
    <format dxfId="961">
      <pivotArea dataOnly="0" labelOnly="1" fieldPosition="0">
        <references count="2">
          <reference field="0" count="1" selected="0">
            <x v="124"/>
          </reference>
          <reference field="1" count="1">
            <x v="413"/>
          </reference>
        </references>
      </pivotArea>
    </format>
    <format dxfId="960">
      <pivotArea dataOnly="0" labelOnly="1" fieldPosition="0">
        <references count="2">
          <reference field="0" count="1" selected="0">
            <x v="125"/>
          </reference>
          <reference field="1" count="3">
            <x v="414"/>
            <x v="438"/>
            <x v="439"/>
          </reference>
        </references>
      </pivotArea>
    </format>
    <format dxfId="959">
      <pivotArea dataOnly="0" labelOnly="1" fieldPosition="0">
        <references count="2">
          <reference field="0" count="1" selected="0">
            <x v="126"/>
          </reference>
          <reference field="1" count="1">
            <x v="440"/>
          </reference>
        </references>
      </pivotArea>
    </format>
    <format dxfId="958">
      <pivotArea dataOnly="0" labelOnly="1" fieldPosition="0">
        <references count="2">
          <reference field="0" count="1" selected="0">
            <x v="127"/>
          </reference>
          <reference field="1" count="1">
            <x v="442"/>
          </reference>
        </references>
      </pivotArea>
    </format>
    <format dxfId="957">
      <pivotArea dataOnly="0" labelOnly="1" fieldPosition="0">
        <references count="2">
          <reference field="0" count="1" selected="0">
            <x v="128"/>
          </reference>
          <reference field="1" count="1">
            <x v="422"/>
          </reference>
        </references>
      </pivotArea>
    </format>
    <format dxfId="956">
      <pivotArea dataOnly="0" labelOnly="1" fieldPosition="0">
        <references count="2">
          <reference field="0" count="1" selected="0">
            <x v="129"/>
          </reference>
          <reference field="1" count="1">
            <x v="444"/>
          </reference>
        </references>
      </pivotArea>
    </format>
    <format dxfId="955">
      <pivotArea dataOnly="0" labelOnly="1" fieldPosition="0">
        <references count="2">
          <reference field="0" count="1" selected="0">
            <x v="130"/>
          </reference>
          <reference field="1" count="1">
            <x v="441"/>
          </reference>
        </references>
      </pivotArea>
    </format>
    <format dxfId="954">
      <pivotArea dataOnly="0" labelOnly="1" fieldPosition="0">
        <references count="2">
          <reference field="0" count="1" selected="0">
            <x v="131"/>
          </reference>
          <reference field="1" count="1">
            <x v="415"/>
          </reference>
        </references>
      </pivotArea>
    </format>
    <format dxfId="953">
      <pivotArea dataOnly="0" labelOnly="1" fieldPosition="0">
        <references count="2">
          <reference field="0" count="1" selected="0">
            <x v="132"/>
          </reference>
          <reference field="1" count="1">
            <x v="423"/>
          </reference>
        </references>
      </pivotArea>
    </format>
    <format dxfId="952">
      <pivotArea dataOnly="0" labelOnly="1" fieldPosition="0">
        <references count="2">
          <reference field="0" count="1" selected="0">
            <x v="133"/>
          </reference>
          <reference field="1" count="2">
            <x v="416"/>
            <x v="417"/>
          </reference>
        </references>
      </pivotArea>
    </format>
    <format dxfId="951">
      <pivotArea dataOnly="0" labelOnly="1" fieldPosition="0">
        <references count="2">
          <reference field="0" count="1" selected="0">
            <x v="134"/>
          </reference>
          <reference field="1" count="1">
            <x v="418"/>
          </reference>
        </references>
      </pivotArea>
    </format>
    <format dxfId="950">
      <pivotArea dataOnly="0" labelOnly="1" fieldPosition="0">
        <references count="2">
          <reference field="0" count="1" selected="0">
            <x v="135"/>
          </reference>
          <reference field="1" count="1">
            <x v="419"/>
          </reference>
        </references>
      </pivotArea>
    </format>
    <format dxfId="949">
      <pivotArea dataOnly="0" labelOnly="1" fieldPosition="0">
        <references count="2">
          <reference field="0" count="1" selected="0">
            <x v="136"/>
          </reference>
          <reference field="1" count="1">
            <x v="424"/>
          </reference>
        </references>
      </pivotArea>
    </format>
    <format dxfId="948">
      <pivotArea dataOnly="0" labelOnly="1" fieldPosition="0">
        <references count="2">
          <reference field="0" count="1" selected="0">
            <x v="137"/>
          </reference>
          <reference field="1" count="1">
            <x v="425"/>
          </reference>
        </references>
      </pivotArea>
    </format>
    <format dxfId="947">
      <pivotArea dataOnly="0" labelOnly="1" fieldPosition="0">
        <references count="2">
          <reference field="0" count="1" selected="0">
            <x v="138"/>
          </reference>
          <reference field="1" count="1">
            <x v="426"/>
          </reference>
        </references>
      </pivotArea>
    </format>
    <format dxfId="946">
      <pivotArea dataOnly="0" labelOnly="1" fieldPosition="0">
        <references count="2">
          <reference field="0" count="1" selected="0">
            <x v="139"/>
          </reference>
          <reference field="1" count="1">
            <x v="420"/>
          </reference>
        </references>
      </pivotArea>
    </format>
    <format dxfId="945">
      <pivotArea dataOnly="0" labelOnly="1" fieldPosition="0">
        <references count="2">
          <reference field="0" count="1" selected="0">
            <x v="140"/>
          </reference>
          <reference field="1" count="1">
            <x v="421"/>
          </reference>
        </references>
      </pivotArea>
    </format>
    <format dxfId="944">
      <pivotArea dataOnly="0" labelOnly="1" fieldPosition="0">
        <references count="2">
          <reference field="0" count="1" selected="0">
            <x v="141"/>
          </reference>
          <reference field="1" count="1">
            <x v="443"/>
          </reference>
        </references>
      </pivotArea>
    </format>
    <format dxfId="943">
      <pivotArea dataOnly="0" labelOnly="1" fieldPosition="0">
        <references count="2">
          <reference field="0" count="1" selected="0">
            <x v="142"/>
          </reference>
          <reference field="1" count="1">
            <x v="445"/>
          </reference>
        </references>
      </pivotArea>
    </format>
    <format dxfId="94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36D278-6C44-4D6E-AEB4-F186E31657CC}" name="PivotTable25"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T4:BY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6" baseField="1" baseItem="0"/>
    <dataField name="Sum of FCCS_Journal Input" fld="47" baseField="1" baseItem="0"/>
    <dataField name="Sum of FCCS_Other Data" fld="48" baseField="1" baseItem="0"/>
    <dataField name="Sum of FCCS_Total Data Source" fld="49" baseField="1" baseItem="0"/>
  </dataFields>
  <formats count="1224">
    <format dxfId="3101">
      <pivotArea type="all" dataOnly="0" outline="0" fieldPosition="0"/>
    </format>
    <format dxfId="3100">
      <pivotArea outline="0" collapsedLevelsAreSubtotals="1" fieldPosition="0"/>
    </format>
    <format dxfId="3099">
      <pivotArea field="0" type="button" dataOnly="0" labelOnly="1" outline="0" axis="axisRow" fieldPosition="0"/>
    </format>
    <format dxfId="3098">
      <pivotArea field="1" type="button" dataOnly="0" labelOnly="1" outline="0" axis="axisRow" fieldPosition="1"/>
    </format>
    <format dxfId="309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09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09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09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09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09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09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09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08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08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087">
      <pivotArea dataOnly="0" labelOnly="1" fieldPosition="0">
        <references count="1">
          <reference field="0" count="18">
            <x v="125"/>
            <x v="126"/>
            <x v="127"/>
            <x v="128"/>
            <x v="129"/>
            <x v="130"/>
            <x v="131"/>
            <x v="132"/>
            <x v="133"/>
            <x v="134"/>
            <x v="135"/>
            <x v="136"/>
            <x v="137"/>
            <x v="138"/>
            <x v="139"/>
            <x v="140"/>
            <x v="141"/>
            <x v="142"/>
          </reference>
        </references>
      </pivotArea>
    </format>
    <format dxfId="308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085">
      <pivotArea dataOnly="0" labelOnly="1" grandRow="1" outline="0" fieldPosition="0"/>
    </format>
    <format dxfId="3084">
      <pivotArea dataOnly="0" labelOnly="1" fieldPosition="0">
        <references count="2">
          <reference field="0" count="1" selected="0">
            <x v="0"/>
          </reference>
          <reference field="1" count="2">
            <x v="0"/>
            <x v="1"/>
          </reference>
        </references>
      </pivotArea>
    </format>
    <format dxfId="3083">
      <pivotArea dataOnly="0" labelOnly="1" fieldPosition="0">
        <references count="2">
          <reference field="0" count="1" selected="0">
            <x v="1"/>
          </reference>
          <reference field="1" count="10">
            <x v="2"/>
            <x v="3"/>
            <x v="4"/>
            <x v="5"/>
            <x v="6"/>
            <x v="7"/>
            <x v="10"/>
            <x v="11"/>
            <x v="430"/>
            <x v="431"/>
          </reference>
        </references>
      </pivotArea>
    </format>
    <format dxfId="3082">
      <pivotArea dataOnly="0" labelOnly="1" fieldPosition="0">
        <references count="2">
          <reference field="0" count="1" selected="0">
            <x v="2"/>
          </reference>
          <reference field="1" count="6">
            <x v="12"/>
            <x v="13"/>
            <x v="14"/>
            <x v="15"/>
            <x v="16"/>
            <x v="17"/>
          </reference>
        </references>
      </pivotArea>
    </format>
    <format dxfId="308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080">
      <pivotArea dataOnly="0" labelOnly="1" fieldPosition="0">
        <references count="2">
          <reference field="0" count="1" selected="0">
            <x v="4"/>
          </reference>
          <reference field="1" count="6">
            <x v="33"/>
            <x v="34"/>
            <x v="35"/>
            <x v="36"/>
            <x v="37"/>
            <x v="38"/>
          </reference>
        </references>
      </pivotArea>
    </format>
    <format dxfId="3079">
      <pivotArea dataOnly="0" labelOnly="1" fieldPosition="0">
        <references count="2">
          <reference field="0" count="1" selected="0">
            <x v="5"/>
          </reference>
          <reference field="1" count="8">
            <x v="39"/>
            <x v="40"/>
            <x v="41"/>
            <x v="42"/>
            <x v="43"/>
            <x v="44"/>
            <x v="45"/>
            <x v="46"/>
          </reference>
        </references>
      </pivotArea>
    </format>
    <format dxfId="3078">
      <pivotArea dataOnly="0" labelOnly="1" fieldPosition="0">
        <references count="2">
          <reference field="0" count="1" selected="0">
            <x v="6"/>
          </reference>
          <reference field="1" count="5">
            <x v="47"/>
            <x v="48"/>
            <x v="49"/>
            <x v="50"/>
            <x v="51"/>
          </reference>
        </references>
      </pivotArea>
    </format>
    <format dxfId="3077">
      <pivotArea dataOnly="0" labelOnly="1" fieldPosition="0">
        <references count="2">
          <reference field="0" count="1" selected="0">
            <x v="7"/>
          </reference>
          <reference field="1" count="6">
            <x v="52"/>
            <x v="53"/>
            <x v="54"/>
            <x v="55"/>
            <x v="56"/>
            <x v="57"/>
          </reference>
        </references>
      </pivotArea>
    </format>
    <format dxfId="3076">
      <pivotArea dataOnly="0" labelOnly="1" fieldPosition="0">
        <references count="2">
          <reference field="0" count="1" selected="0">
            <x v="8"/>
          </reference>
          <reference field="1" count="6">
            <x v="58"/>
            <x v="59"/>
            <x v="60"/>
            <x v="61"/>
            <x v="62"/>
            <x v="63"/>
          </reference>
        </references>
      </pivotArea>
    </format>
    <format dxfId="3075">
      <pivotArea dataOnly="0" labelOnly="1" fieldPosition="0">
        <references count="2">
          <reference field="0" count="1" selected="0">
            <x v="9"/>
          </reference>
          <reference field="1" count="5">
            <x v="64"/>
            <x v="65"/>
            <x v="66"/>
            <x v="67"/>
            <x v="68"/>
          </reference>
        </references>
      </pivotArea>
    </format>
    <format dxfId="3074">
      <pivotArea dataOnly="0" labelOnly="1" fieldPosition="0">
        <references count="2">
          <reference field="0" count="1" selected="0">
            <x v="10"/>
          </reference>
          <reference field="1" count="3">
            <x v="69"/>
            <x v="70"/>
            <x v="71"/>
          </reference>
        </references>
      </pivotArea>
    </format>
    <format dxfId="3073">
      <pivotArea dataOnly="0" labelOnly="1" fieldPosition="0">
        <references count="2">
          <reference field="0" count="1" selected="0">
            <x v="11"/>
          </reference>
          <reference field="1" count="6">
            <x v="72"/>
            <x v="73"/>
            <x v="74"/>
            <x v="75"/>
            <x v="76"/>
            <x v="77"/>
          </reference>
        </references>
      </pivotArea>
    </format>
    <format dxfId="3072">
      <pivotArea dataOnly="0" labelOnly="1" fieldPosition="0">
        <references count="2">
          <reference field="0" count="1" selected="0">
            <x v="12"/>
          </reference>
          <reference field="1" count="5">
            <x v="78"/>
            <x v="79"/>
            <x v="80"/>
            <x v="81"/>
            <x v="82"/>
          </reference>
        </references>
      </pivotArea>
    </format>
    <format dxfId="3071">
      <pivotArea dataOnly="0" labelOnly="1" fieldPosition="0">
        <references count="2">
          <reference field="0" count="1" selected="0">
            <x v="13"/>
          </reference>
          <reference field="1" count="4">
            <x v="83"/>
            <x v="84"/>
            <x v="85"/>
            <x v="86"/>
          </reference>
        </references>
      </pivotArea>
    </format>
    <format dxfId="307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069">
      <pivotArea dataOnly="0" labelOnly="1" fieldPosition="0">
        <references count="2">
          <reference field="0" count="1" selected="0">
            <x v="15"/>
          </reference>
          <reference field="1" count="3">
            <x v="104"/>
            <x v="105"/>
            <x v="106"/>
          </reference>
        </references>
      </pivotArea>
    </format>
    <format dxfId="3068">
      <pivotArea dataOnly="0" labelOnly="1" fieldPosition="0">
        <references count="2">
          <reference field="0" count="1" selected="0">
            <x v="16"/>
          </reference>
          <reference field="1" count="11">
            <x v="8"/>
            <x v="9"/>
            <x v="107"/>
            <x v="108"/>
            <x v="109"/>
            <x v="110"/>
            <x v="111"/>
            <x v="112"/>
            <x v="113"/>
            <x v="114"/>
            <x v="115"/>
          </reference>
        </references>
      </pivotArea>
    </format>
    <format dxfId="3067">
      <pivotArea dataOnly="0" labelOnly="1" fieldPosition="0">
        <references count="2">
          <reference field="0" count="1" selected="0">
            <x v="17"/>
          </reference>
          <reference field="1" count="1">
            <x v="116"/>
          </reference>
        </references>
      </pivotArea>
    </format>
    <format dxfId="3066">
      <pivotArea dataOnly="0" labelOnly="1" fieldPosition="0">
        <references count="2">
          <reference field="0" count="1" selected="0">
            <x v="18"/>
          </reference>
          <reference field="1" count="3">
            <x v="117"/>
            <x v="118"/>
            <x v="119"/>
          </reference>
        </references>
      </pivotArea>
    </format>
    <format dxfId="3065">
      <pivotArea dataOnly="0" labelOnly="1" fieldPosition="0">
        <references count="2">
          <reference field="0" count="1" selected="0">
            <x v="19"/>
          </reference>
          <reference field="1" count="8">
            <x v="120"/>
            <x v="121"/>
            <x v="122"/>
            <x v="123"/>
            <x v="124"/>
            <x v="125"/>
            <x v="126"/>
            <x v="127"/>
          </reference>
        </references>
      </pivotArea>
    </format>
    <format dxfId="3064">
      <pivotArea dataOnly="0" labelOnly="1" fieldPosition="0">
        <references count="2">
          <reference field="0" count="1" selected="0">
            <x v="20"/>
          </reference>
          <reference field="1" count="9">
            <x v="128"/>
            <x v="129"/>
            <x v="130"/>
            <x v="131"/>
            <x v="132"/>
            <x v="133"/>
            <x v="134"/>
            <x v="135"/>
            <x v="136"/>
          </reference>
        </references>
      </pivotArea>
    </format>
    <format dxfId="3063">
      <pivotArea dataOnly="0" labelOnly="1" fieldPosition="0">
        <references count="2">
          <reference field="0" count="1" selected="0">
            <x v="21"/>
          </reference>
          <reference field="1" count="4">
            <x v="137"/>
            <x v="138"/>
            <x v="139"/>
            <x v="140"/>
          </reference>
        </references>
      </pivotArea>
    </format>
    <format dxfId="3062">
      <pivotArea dataOnly="0" labelOnly="1" fieldPosition="0">
        <references count="2">
          <reference field="0" count="1" selected="0">
            <x v="22"/>
          </reference>
          <reference field="1" count="3">
            <x v="141"/>
            <x v="142"/>
            <x v="143"/>
          </reference>
        </references>
      </pivotArea>
    </format>
    <format dxfId="3061">
      <pivotArea dataOnly="0" labelOnly="1" fieldPosition="0">
        <references count="2">
          <reference field="0" count="1" selected="0">
            <x v="23"/>
          </reference>
          <reference field="1" count="3">
            <x v="144"/>
            <x v="145"/>
            <x v="146"/>
          </reference>
        </references>
      </pivotArea>
    </format>
    <format dxfId="3060">
      <pivotArea dataOnly="0" labelOnly="1" fieldPosition="0">
        <references count="2">
          <reference field="0" count="1" selected="0">
            <x v="24"/>
          </reference>
          <reference field="1" count="2">
            <x v="147"/>
            <x v="148"/>
          </reference>
        </references>
      </pivotArea>
    </format>
    <format dxfId="3059">
      <pivotArea dataOnly="0" labelOnly="1" fieldPosition="0">
        <references count="2">
          <reference field="0" count="1" selected="0">
            <x v="25"/>
          </reference>
          <reference field="1" count="3">
            <x v="149"/>
            <x v="150"/>
            <x v="151"/>
          </reference>
        </references>
      </pivotArea>
    </format>
    <format dxfId="3058">
      <pivotArea dataOnly="0" labelOnly="1" fieldPosition="0">
        <references count="2">
          <reference field="0" count="1" selected="0">
            <x v="26"/>
          </reference>
          <reference field="1" count="4">
            <x v="152"/>
            <x v="153"/>
            <x v="154"/>
            <x v="155"/>
          </reference>
        </references>
      </pivotArea>
    </format>
    <format dxfId="3057">
      <pivotArea dataOnly="0" labelOnly="1" fieldPosition="0">
        <references count="2">
          <reference field="0" count="1" selected="0">
            <x v="27"/>
          </reference>
          <reference field="1" count="2">
            <x v="156"/>
            <x v="157"/>
          </reference>
        </references>
      </pivotArea>
    </format>
    <format dxfId="3056">
      <pivotArea dataOnly="0" labelOnly="1" fieldPosition="0">
        <references count="2">
          <reference field="0" count="1" selected="0">
            <x v="28"/>
          </reference>
          <reference field="1" count="3">
            <x v="158"/>
            <x v="159"/>
            <x v="160"/>
          </reference>
        </references>
      </pivotArea>
    </format>
    <format dxfId="3055">
      <pivotArea dataOnly="0" labelOnly="1" fieldPosition="0">
        <references count="2">
          <reference field="0" count="1" selected="0">
            <x v="29"/>
          </reference>
          <reference field="1" count="8">
            <x v="161"/>
            <x v="162"/>
            <x v="163"/>
            <x v="164"/>
            <x v="165"/>
            <x v="166"/>
            <x v="167"/>
            <x v="168"/>
          </reference>
        </references>
      </pivotArea>
    </format>
    <format dxfId="3054">
      <pivotArea dataOnly="0" labelOnly="1" fieldPosition="0">
        <references count="2">
          <reference field="0" count="1" selected="0">
            <x v="30"/>
          </reference>
          <reference field="1" count="7">
            <x v="169"/>
            <x v="170"/>
            <x v="171"/>
            <x v="172"/>
            <x v="173"/>
            <x v="174"/>
            <x v="175"/>
          </reference>
        </references>
      </pivotArea>
    </format>
    <format dxfId="3053">
      <pivotArea dataOnly="0" labelOnly="1" fieldPosition="0">
        <references count="2">
          <reference field="0" count="1" selected="0">
            <x v="31"/>
          </reference>
          <reference field="1" count="4">
            <x v="176"/>
            <x v="177"/>
            <x v="178"/>
            <x v="179"/>
          </reference>
        </references>
      </pivotArea>
    </format>
    <format dxfId="3052">
      <pivotArea dataOnly="0" labelOnly="1" fieldPosition="0">
        <references count="2">
          <reference field="0" count="1" selected="0">
            <x v="32"/>
          </reference>
          <reference field="1" count="1">
            <x v="180"/>
          </reference>
        </references>
      </pivotArea>
    </format>
    <format dxfId="3051">
      <pivotArea dataOnly="0" labelOnly="1" fieldPosition="0">
        <references count="2">
          <reference field="0" count="1" selected="0">
            <x v="33"/>
          </reference>
          <reference field="1" count="3">
            <x v="433"/>
            <x v="434"/>
            <x v="435"/>
          </reference>
        </references>
      </pivotArea>
    </format>
    <format dxfId="3050">
      <pivotArea dataOnly="0" labelOnly="1" fieldPosition="0">
        <references count="2">
          <reference field="0" count="1" selected="0">
            <x v="34"/>
          </reference>
          <reference field="1" count="4">
            <x v="181"/>
            <x v="182"/>
            <x v="183"/>
            <x v="184"/>
          </reference>
        </references>
      </pivotArea>
    </format>
    <format dxfId="3049">
      <pivotArea dataOnly="0" labelOnly="1" fieldPosition="0">
        <references count="2">
          <reference field="0" count="1" selected="0">
            <x v="35"/>
          </reference>
          <reference field="1" count="4">
            <x v="185"/>
            <x v="186"/>
            <x v="187"/>
            <x v="188"/>
          </reference>
        </references>
      </pivotArea>
    </format>
    <format dxfId="3048">
      <pivotArea dataOnly="0" labelOnly="1" fieldPosition="0">
        <references count="2">
          <reference field="0" count="1" selected="0">
            <x v="36"/>
          </reference>
          <reference field="1" count="5">
            <x v="189"/>
            <x v="190"/>
            <x v="191"/>
            <x v="192"/>
            <x v="193"/>
          </reference>
        </references>
      </pivotArea>
    </format>
    <format dxfId="3047">
      <pivotArea dataOnly="0" labelOnly="1" fieldPosition="0">
        <references count="2">
          <reference field="0" count="1" selected="0">
            <x v="37"/>
          </reference>
          <reference field="1" count="7">
            <x v="194"/>
            <x v="195"/>
            <x v="196"/>
            <x v="197"/>
            <x v="198"/>
            <x v="199"/>
            <x v="200"/>
          </reference>
        </references>
      </pivotArea>
    </format>
    <format dxfId="3046">
      <pivotArea dataOnly="0" labelOnly="1" fieldPosition="0">
        <references count="2">
          <reference field="0" count="1" selected="0">
            <x v="38"/>
          </reference>
          <reference field="1" count="11">
            <x v="201"/>
            <x v="202"/>
            <x v="203"/>
            <x v="204"/>
            <x v="205"/>
            <x v="206"/>
            <x v="207"/>
            <x v="208"/>
            <x v="209"/>
            <x v="368"/>
            <x v="390"/>
          </reference>
        </references>
      </pivotArea>
    </format>
    <format dxfId="3045">
      <pivotArea dataOnly="0" labelOnly="1" fieldPosition="0">
        <references count="2">
          <reference field="0" count="1" selected="0">
            <x v="39"/>
          </reference>
          <reference field="1" count="7">
            <x v="210"/>
            <x v="211"/>
            <x v="212"/>
            <x v="213"/>
            <x v="214"/>
            <x v="215"/>
            <x v="216"/>
          </reference>
        </references>
      </pivotArea>
    </format>
    <format dxfId="3044">
      <pivotArea dataOnly="0" labelOnly="1" fieldPosition="0">
        <references count="2">
          <reference field="0" count="1" selected="0">
            <x v="40"/>
          </reference>
          <reference field="1" count="7">
            <x v="217"/>
            <x v="218"/>
            <x v="219"/>
            <x v="220"/>
            <x v="221"/>
            <x v="222"/>
            <x v="223"/>
          </reference>
        </references>
      </pivotArea>
    </format>
    <format dxfId="3043">
      <pivotArea dataOnly="0" labelOnly="1" fieldPosition="0">
        <references count="2">
          <reference field="0" count="1" selected="0">
            <x v="41"/>
          </reference>
          <reference field="1" count="8">
            <x v="224"/>
            <x v="225"/>
            <x v="226"/>
            <x v="227"/>
            <x v="228"/>
            <x v="229"/>
            <x v="230"/>
            <x v="231"/>
          </reference>
        </references>
      </pivotArea>
    </format>
    <format dxfId="3042">
      <pivotArea dataOnly="0" labelOnly="1" fieldPosition="0">
        <references count="2">
          <reference field="0" count="1" selected="0">
            <x v="42"/>
          </reference>
          <reference field="1" count="4">
            <x v="232"/>
            <x v="233"/>
            <x v="234"/>
            <x v="235"/>
          </reference>
        </references>
      </pivotArea>
    </format>
    <format dxfId="3041">
      <pivotArea dataOnly="0" labelOnly="1" fieldPosition="0">
        <references count="2">
          <reference field="0" count="1" selected="0">
            <x v="43"/>
          </reference>
          <reference field="1" count="8">
            <x v="236"/>
            <x v="237"/>
            <x v="238"/>
            <x v="239"/>
            <x v="240"/>
            <x v="241"/>
            <x v="242"/>
            <x v="243"/>
          </reference>
        </references>
      </pivotArea>
    </format>
    <format dxfId="3040">
      <pivotArea dataOnly="0" labelOnly="1" fieldPosition="0">
        <references count="2">
          <reference field="0" count="1" selected="0">
            <x v="44"/>
          </reference>
          <reference field="1" count="7">
            <x v="244"/>
            <x v="245"/>
            <x v="246"/>
            <x v="247"/>
            <x v="248"/>
            <x v="249"/>
            <x v="250"/>
          </reference>
        </references>
      </pivotArea>
    </format>
    <format dxfId="3039">
      <pivotArea dataOnly="0" labelOnly="1" fieldPosition="0">
        <references count="2">
          <reference field="0" count="1" selected="0">
            <x v="45"/>
          </reference>
          <reference field="1" count="8">
            <x v="251"/>
            <x v="252"/>
            <x v="253"/>
            <x v="254"/>
            <x v="255"/>
            <x v="256"/>
            <x v="257"/>
            <x v="258"/>
          </reference>
        </references>
      </pivotArea>
    </format>
    <format dxfId="303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037">
      <pivotArea dataOnly="0" labelOnly="1" fieldPosition="0">
        <references count="2">
          <reference field="0" count="1" selected="0">
            <x v="47"/>
          </reference>
          <reference field="1" count="7">
            <x v="273"/>
            <x v="274"/>
            <x v="275"/>
            <x v="276"/>
            <x v="277"/>
            <x v="278"/>
            <x v="279"/>
          </reference>
        </references>
      </pivotArea>
    </format>
    <format dxfId="3036">
      <pivotArea dataOnly="0" labelOnly="1" fieldPosition="0">
        <references count="2">
          <reference field="0" count="1" selected="0">
            <x v="48"/>
          </reference>
          <reference field="1" count="5">
            <x v="280"/>
            <x v="281"/>
            <x v="282"/>
            <x v="283"/>
            <x v="284"/>
          </reference>
        </references>
      </pivotArea>
    </format>
    <format dxfId="3035">
      <pivotArea dataOnly="0" labelOnly="1" fieldPosition="0">
        <references count="2">
          <reference field="0" count="1" selected="0">
            <x v="49"/>
          </reference>
          <reference field="1" count="1">
            <x v="285"/>
          </reference>
        </references>
      </pivotArea>
    </format>
    <format dxfId="3034">
      <pivotArea dataOnly="0" labelOnly="1" fieldPosition="0">
        <references count="2">
          <reference field="0" count="1" selected="0">
            <x v="50"/>
          </reference>
          <reference field="1" count="7">
            <x v="286"/>
            <x v="287"/>
            <x v="288"/>
            <x v="289"/>
            <x v="290"/>
            <x v="291"/>
            <x v="292"/>
          </reference>
        </references>
      </pivotArea>
    </format>
    <format dxfId="3033">
      <pivotArea dataOnly="0" labelOnly="1" fieldPosition="0">
        <references count="2">
          <reference field="0" count="1" selected="0">
            <x v="51"/>
          </reference>
          <reference field="1" count="9">
            <x v="293"/>
            <x v="294"/>
            <x v="295"/>
            <x v="296"/>
            <x v="297"/>
            <x v="298"/>
            <x v="299"/>
            <x v="300"/>
            <x v="301"/>
          </reference>
        </references>
      </pivotArea>
    </format>
    <format dxfId="3032">
      <pivotArea dataOnly="0" labelOnly="1" fieldPosition="0">
        <references count="2">
          <reference field="0" count="1" selected="0">
            <x v="52"/>
          </reference>
          <reference field="1" count="3">
            <x v="302"/>
            <x v="303"/>
            <x v="304"/>
          </reference>
        </references>
      </pivotArea>
    </format>
    <format dxfId="3031">
      <pivotArea dataOnly="0" labelOnly="1" fieldPosition="0">
        <references count="2">
          <reference field="0" count="1" selected="0">
            <x v="53"/>
          </reference>
          <reference field="1" count="7">
            <x v="305"/>
            <x v="306"/>
            <x v="307"/>
            <x v="308"/>
            <x v="309"/>
            <x v="310"/>
            <x v="398"/>
          </reference>
        </references>
      </pivotArea>
    </format>
    <format dxfId="303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029">
      <pivotArea dataOnly="0" labelOnly="1" fieldPosition="0">
        <references count="2">
          <reference field="0" count="1" selected="0">
            <x v="55"/>
          </reference>
          <reference field="1" count="1">
            <x v="326"/>
          </reference>
        </references>
      </pivotArea>
    </format>
    <format dxfId="3028">
      <pivotArea dataOnly="0" labelOnly="1" fieldPosition="0">
        <references count="2">
          <reference field="0" count="1" selected="0">
            <x v="56"/>
          </reference>
          <reference field="1" count="4">
            <x v="327"/>
            <x v="328"/>
            <x v="329"/>
            <x v="330"/>
          </reference>
        </references>
      </pivotArea>
    </format>
    <format dxfId="3027">
      <pivotArea dataOnly="0" labelOnly="1" fieldPosition="0">
        <references count="2">
          <reference field="0" count="1" selected="0">
            <x v="57"/>
          </reference>
          <reference field="1" count="1">
            <x v="331"/>
          </reference>
        </references>
      </pivotArea>
    </format>
    <format dxfId="3026">
      <pivotArea dataOnly="0" labelOnly="1" fieldPosition="0">
        <references count="2">
          <reference field="0" count="1" selected="0">
            <x v="58"/>
          </reference>
          <reference field="1" count="4">
            <x v="332"/>
            <x v="333"/>
            <x v="334"/>
            <x v="335"/>
          </reference>
        </references>
      </pivotArea>
    </format>
    <format dxfId="3025">
      <pivotArea dataOnly="0" labelOnly="1" fieldPosition="0">
        <references count="2">
          <reference field="0" count="1" selected="0">
            <x v="59"/>
          </reference>
          <reference field="1" count="4">
            <x v="336"/>
            <x v="337"/>
            <x v="338"/>
            <x v="339"/>
          </reference>
        </references>
      </pivotArea>
    </format>
    <format dxfId="3024">
      <pivotArea dataOnly="0" labelOnly="1" fieldPosition="0">
        <references count="2">
          <reference field="0" count="1" selected="0">
            <x v="60"/>
          </reference>
          <reference field="1" count="1">
            <x v="340"/>
          </reference>
        </references>
      </pivotArea>
    </format>
    <format dxfId="3023">
      <pivotArea dataOnly="0" labelOnly="1" fieldPosition="0">
        <references count="2">
          <reference field="0" count="1" selected="0">
            <x v="61"/>
          </reference>
          <reference field="1" count="1">
            <x v="342"/>
          </reference>
        </references>
      </pivotArea>
    </format>
    <format dxfId="3022">
      <pivotArea dataOnly="0" labelOnly="1" fieldPosition="0">
        <references count="2">
          <reference field="0" count="1" selected="0">
            <x v="62"/>
          </reference>
          <reference field="1" count="1">
            <x v="341"/>
          </reference>
        </references>
      </pivotArea>
    </format>
    <format dxfId="3021">
      <pivotArea dataOnly="0" labelOnly="1" fieldPosition="0">
        <references count="2">
          <reference field="0" count="1" selected="0">
            <x v="63"/>
          </reference>
          <reference field="1" count="1">
            <x v="343"/>
          </reference>
        </references>
      </pivotArea>
    </format>
    <format dxfId="3020">
      <pivotArea dataOnly="0" labelOnly="1" fieldPosition="0">
        <references count="2">
          <reference field="0" count="1" selected="0">
            <x v="64"/>
          </reference>
          <reference field="1" count="1">
            <x v="344"/>
          </reference>
        </references>
      </pivotArea>
    </format>
    <format dxfId="3019">
      <pivotArea dataOnly="0" labelOnly="1" fieldPosition="0">
        <references count="2">
          <reference field="0" count="1" selected="0">
            <x v="65"/>
          </reference>
          <reference field="1" count="1">
            <x v="345"/>
          </reference>
        </references>
      </pivotArea>
    </format>
    <format dxfId="3018">
      <pivotArea dataOnly="0" labelOnly="1" fieldPosition="0">
        <references count="2">
          <reference field="0" count="1" selected="0">
            <x v="66"/>
          </reference>
          <reference field="1" count="1">
            <x v="346"/>
          </reference>
        </references>
      </pivotArea>
    </format>
    <format dxfId="3017">
      <pivotArea dataOnly="0" labelOnly="1" fieldPosition="0">
        <references count="2">
          <reference field="0" count="1" selected="0">
            <x v="67"/>
          </reference>
          <reference field="1" count="1">
            <x v="427"/>
          </reference>
        </references>
      </pivotArea>
    </format>
    <format dxfId="3016">
      <pivotArea dataOnly="0" labelOnly="1" fieldPosition="0">
        <references count="2">
          <reference field="0" count="1" selected="0">
            <x v="68"/>
          </reference>
          <reference field="1" count="1">
            <x v="428"/>
          </reference>
        </references>
      </pivotArea>
    </format>
    <format dxfId="3015">
      <pivotArea dataOnly="0" labelOnly="1" fieldPosition="0">
        <references count="2">
          <reference field="0" count="1" selected="0">
            <x v="69"/>
          </reference>
          <reference field="1" count="1">
            <x v="347"/>
          </reference>
        </references>
      </pivotArea>
    </format>
    <format dxfId="3014">
      <pivotArea dataOnly="0" labelOnly="1" fieldPosition="0">
        <references count="2">
          <reference field="0" count="1" selected="0">
            <x v="70"/>
          </reference>
          <reference field="1" count="1">
            <x v="348"/>
          </reference>
        </references>
      </pivotArea>
    </format>
    <format dxfId="3013">
      <pivotArea dataOnly="0" labelOnly="1" fieldPosition="0">
        <references count="2">
          <reference field="0" count="1" selected="0">
            <x v="71"/>
          </reference>
          <reference field="1" count="1">
            <x v="349"/>
          </reference>
        </references>
      </pivotArea>
    </format>
    <format dxfId="3012">
      <pivotArea dataOnly="0" labelOnly="1" fieldPosition="0">
        <references count="2">
          <reference field="0" count="1" selected="0">
            <x v="72"/>
          </reference>
          <reference field="1" count="1">
            <x v="350"/>
          </reference>
        </references>
      </pivotArea>
    </format>
    <format dxfId="3011">
      <pivotArea dataOnly="0" labelOnly="1" fieldPosition="0">
        <references count="2">
          <reference field="0" count="1" selected="0">
            <x v="73"/>
          </reference>
          <reference field="1" count="1">
            <x v="351"/>
          </reference>
        </references>
      </pivotArea>
    </format>
    <format dxfId="3010">
      <pivotArea dataOnly="0" labelOnly="1" fieldPosition="0">
        <references count="2">
          <reference field="0" count="1" selected="0">
            <x v="74"/>
          </reference>
          <reference field="1" count="1">
            <x v="352"/>
          </reference>
        </references>
      </pivotArea>
    </format>
    <format dxfId="3009">
      <pivotArea dataOnly="0" labelOnly="1" fieldPosition="0">
        <references count="2">
          <reference field="0" count="1" selected="0">
            <x v="75"/>
          </reference>
          <reference field="1" count="1">
            <x v="353"/>
          </reference>
        </references>
      </pivotArea>
    </format>
    <format dxfId="3008">
      <pivotArea dataOnly="0" labelOnly="1" fieldPosition="0">
        <references count="2">
          <reference field="0" count="1" selected="0">
            <x v="76"/>
          </reference>
          <reference field="1" count="1">
            <x v="354"/>
          </reference>
        </references>
      </pivotArea>
    </format>
    <format dxfId="3007">
      <pivotArea dataOnly="0" labelOnly="1" fieldPosition="0">
        <references count="2">
          <reference field="0" count="1" selected="0">
            <x v="77"/>
          </reference>
          <reference field="1" count="1">
            <x v="355"/>
          </reference>
        </references>
      </pivotArea>
    </format>
    <format dxfId="3006">
      <pivotArea dataOnly="0" labelOnly="1" fieldPosition="0">
        <references count="2">
          <reference field="0" count="1" selected="0">
            <x v="78"/>
          </reference>
          <reference field="1" count="1">
            <x v="356"/>
          </reference>
        </references>
      </pivotArea>
    </format>
    <format dxfId="3005">
      <pivotArea dataOnly="0" labelOnly="1" fieldPosition="0">
        <references count="2">
          <reference field="0" count="1" selected="0">
            <x v="79"/>
          </reference>
          <reference field="1" count="1">
            <x v="357"/>
          </reference>
        </references>
      </pivotArea>
    </format>
    <format dxfId="3004">
      <pivotArea dataOnly="0" labelOnly="1" fieldPosition="0">
        <references count="2">
          <reference field="0" count="1" selected="0">
            <x v="80"/>
          </reference>
          <reference field="1" count="1">
            <x v="358"/>
          </reference>
        </references>
      </pivotArea>
    </format>
    <format dxfId="3003">
      <pivotArea dataOnly="0" labelOnly="1" fieldPosition="0">
        <references count="2">
          <reference field="0" count="1" selected="0">
            <x v="81"/>
          </reference>
          <reference field="1" count="1">
            <x v="359"/>
          </reference>
        </references>
      </pivotArea>
    </format>
    <format dxfId="3002">
      <pivotArea dataOnly="0" labelOnly="1" fieldPosition="0">
        <references count="2">
          <reference field="0" count="1" selected="0">
            <x v="82"/>
          </reference>
          <reference field="1" count="1">
            <x v="360"/>
          </reference>
        </references>
      </pivotArea>
    </format>
    <format dxfId="3001">
      <pivotArea dataOnly="0" labelOnly="1" fieldPosition="0">
        <references count="2">
          <reference field="0" count="1" selected="0">
            <x v="83"/>
          </reference>
          <reference field="1" count="1">
            <x v="361"/>
          </reference>
        </references>
      </pivotArea>
    </format>
    <format dxfId="3000">
      <pivotArea dataOnly="0" labelOnly="1" fieldPosition="0">
        <references count="2">
          <reference field="0" count="1" selected="0">
            <x v="84"/>
          </reference>
          <reference field="1" count="1">
            <x v="362"/>
          </reference>
        </references>
      </pivotArea>
    </format>
    <format dxfId="2999">
      <pivotArea dataOnly="0" labelOnly="1" fieldPosition="0">
        <references count="2">
          <reference field="0" count="1" selected="0">
            <x v="85"/>
          </reference>
          <reference field="1" count="1">
            <x v="363"/>
          </reference>
        </references>
      </pivotArea>
    </format>
    <format dxfId="2998">
      <pivotArea dataOnly="0" labelOnly="1" fieldPosition="0">
        <references count="2">
          <reference field="0" count="1" selected="0">
            <x v="86"/>
          </reference>
          <reference field="1" count="1">
            <x v="364"/>
          </reference>
        </references>
      </pivotArea>
    </format>
    <format dxfId="2997">
      <pivotArea dataOnly="0" labelOnly="1" fieldPosition="0">
        <references count="2">
          <reference field="0" count="1" selected="0">
            <x v="87"/>
          </reference>
          <reference field="1" count="1">
            <x v="365"/>
          </reference>
        </references>
      </pivotArea>
    </format>
    <format dxfId="2996">
      <pivotArea dataOnly="0" labelOnly="1" fieldPosition="0">
        <references count="2">
          <reference field="0" count="1" selected="0">
            <x v="88"/>
          </reference>
          <reference field="1" count="1">
            <x v="366"/>
          </reference>
        </references>
      </pivotArea>
    </format>
    <format dxfId="2995">
      <pivotArea dataOnly="0" labelOnly="1" fieldPosition="0">
        <references count="2">
          <reference field="0" count="1" selected="0">
            <x v="89"/>
          </reference>
          <reference field="1" count="1">
            <x v="367"/>
          </reference>
        </references>
      </pivotArea>
    </format>
    <format dxfId="2994">
      <pivotArea dataOnly="0" labelOnly="1" fieldPosition="0">
        <references count="2">
          <reference field="0" count="1" selected="0">
            <x v="90"/>
          </reference>
          <reference field="1" count="1">
            <x v="369"/>
          </reference>
        </references>
      </pivotArea>
    </format>
    <format dxfId="2993">
      <pivotArea dataOnly="0" labelOnly="1" fieldPosition="0">
        <references count="2">
          <reference field="0" count="1" selected="0">
            <x v="91"/>
          </reference>
          <reference field="1" count="1">
            <x v="370"/>
          </reference>
        </references>
      </pivotArea>
    </format>
    <format dxfId="2992">
      <pivotArea dataOnly="0" labelOnly="1" fieldPosition="0">
        <references count="2">
          <reference field="0" count="1" selected="0">
            <x v="92"/>
          </reference>
          <reference field="1" count="1">
            <x v="371"/>
          </reference>
        </references>
      </pivotArea>
    </format>
    <format dxfId="2991">
      <pivotArea dataOnly="0" labelOnly="1" fieldPosition="0">
        <references count="2">
          <reference field="0" count="1" selected="0">
            <x v="93"/>
          </reference>
          <reference field="1" count="1">
            <x v="372"/>
          </reference>
        </references>
      </pivotArea>
    </format>
    <format dxfId="2990">
      <pivotArea dataOnly="0" labelOnly="1" fieldPosition="0">
        <references count="2">
          <reference field="0" count="1" selected="0">
            <x v="94"/>
          </reference>
          <reference field="1" count="1">
            <x v="373"/>
          </reference>
        </references>
      </pivotArea>
    </format>
    <format dxfId="2989">
      <pivotArea dataOnly="0" labelOnly="1" fieldPosition="0">
        <references count="2">
          <reference field="0" count="1" selected="0">
            <x v="95"/>
          </reference>
          <reference field="1" count="1">
            <x v="374"/>
          </reference>
        </references>
      </pivotArea>
    </format>
    <format dxfId="2988">
      <pivotArea dataOnly="0" labelOnly="1" fieldPosition="0">
        <references count="2">
          <reference field="0" count="1" selected="0">
            <x v="96"/>
          </reference>
          <reference field="1" count="1">
            <x v="375"/>
          </reference>
        </references>
      </pivotArea>
    </format>
    <format dxfId="2987">
      <pivotArea dataOnly="0" labelOnly="1" fieldPosition="0">
        <references count="2">
          <reference field="0" count="1" selected="0">
            <x v="97"/>
          </reference>
          <reference field="1" count="1">
            <x v="376"/>
          </reference>
        </references>
      </pivotArea>
    </format>
    <format dxfId="2986">
      <pivotArea dataOnly="0" labelOnly="1" fieldPosition="0">
        <references count="2">
          <reference field="0" count="1" selected="0">
            <x v="98"/>
          </reference>
          <reference field="1" count="1">
            <x v="377"/>
          </reference>
        </references>
      </pivotArea>
    </format>
    <format dxfId="2985">
      <pivotArea dataOnly="0" labelOnly="1" fieldPosition="0">
        <references count="2">
          <reference field="0" count="1" selected="0">
            <x v="99"/>
          </reference>
          <reference field="1" count="1">
            <x v="378"/>
          </reference>
        </references>
      </pivotArea>
    </format>
    <format dxfId="2984">
      <pivotArea dataOnly="0" labelOnly="1" fieldPosition="0">
        <references count="2">
          <reference field="0" count="1" selected="0">
            <x v="100"/>
          </reference>
          <reference field="1" count="1">
            <x v="379"/>
          </reference>
        </references>
      </pivotArea>
    </format>
    <format dxfId="2983">
      <pivotArea dataOnly="0" labelOnly="1" fieldPosition="0">
        <references count="2">
          <reference field="0" count="1" selected="0">
            <x v="101"/>
          </reference>
          <reference field="1" count="9">
            <x v="380"/>
            <x v="381"/>
            <x v="382"/>
            <x v="383"/>
            <x v="384"/>
            <x v="385"/>
            <x v="386"/>
            <x v="387"/>
            <x v="429"/>
          </reference>
        </references>
      </pivotArea>
    </format>
    <format dxfId="2982">
      <pivotArea dataOnly="0" labelOnly="1" fieldPosition="0">
        <references count="2">
          <reference field="0" count="1" selected="0">
            <x v="102"/>
          </reference>
          <reference field="1" count="1">
            <x v="388"/>
          </reference>
        </references>
      </pivotArea>
    </format>
    <format dxfId="2981">
      <pivotArea dataOnly="0" labelOnly="1" fieldPosition="0">
        <references count="2">
          <reference field="0" count="1" selected="0">
            <x v="103"/>
          </reference>
          <reference field="1" count="1">
            <x v="389"/>
          </reference>
        </references>
      </pivotArea>
    </format>
    <format dxfId="2980">
      <pivotArea dataOnly="0" labelOnly="1" fieldPosition="0">
        <references count="2">
          <reference field="0" count="1" selected="0">
            <x v="104"/>
          </reference>
          <reference field="1" count="1">
            <x v="391"/>
          </reference>
        </references>
      </pivotArea>
    </format>
    <format dxfId="2979">
      <pivotArea dataOnly="0" labelOnly="1" fieldPosition="0">
        <references count="2">
          <reference field="0" count="1" selected="0">
            <x v="105"/>
          </reference>
          <reference field="1" count="1">
            <x v="392"/>
          </reference>
        </references>
      </pivotArea>
    </format>
    <format dxfId="2978">
      <pivotArea dataOnly="0" labelOnly="1" fieldPosition="0">
        <references count="2">
          <reference field="0" count="1" selected="0">
            <x v="106"/>
          </reference>
          <reference field="1" count="1">
            <x v="393"/>
          </reference>
        </references>
      </pivotArea>
    </format>
    <format dxfId="2977">
      <pivotArea dataOnly="0" labelOnly="1" fieldPosition="0">
        <references count="2">
          <reference field="0" count="1" selected="0">
            <x v="107"/>
          </reference>
          <reference field="1" count="1">
            <x v="394"/>
          </reference>
        </references>
      </pivotArea>
    </format>
    <format dxfId="2976">
      <pivotArea dataOnly="0" labelOnly="1" fieldPosition="0">
        <references count="2">
          <reference field="0" count="1" selected="0">
            <x v="108"/>
          </reference>
          <reference field="1" count="2">
            <x v="395"/>
            <x v="436"/>
          </reference>
        </references>
      </pivotArea>
    </format>
    <format dxfId="2975">
      <pivotArea dataOnly="0" labelOnly="1" fieldPosition="0">
        <references count="2">
          <reference field="0" count="1" selected="0">
            <x v="109"/>
          </reference>
          <reference field="1" count="2">
            <x v="396"/>
            <x v="397"/>
          </reference>
        </references>
      </pivotArea>
    </format>
    <format dxfId="2974">
      <pivotArea dataOnly="0" labelOnly="1" fieldPosition="0">
        <references count="2">
          <reference field="0" count="1" selected="0">
            <x v="110"/>
          </reference>
          <reference field="1" count="1">
            <x v="399"/>
          </reference>
        </references>
      </pivotArea>
    </format>
    <format dxfId="2973">
      <pivotArea dataOnly="0" labelOnly="1" fieldPosition="0">
        <references count="2">
          <reference field="0" count="1" selected="0">
            <x v="111"/>
          </reference>
          <reference field="1" count="1">
            <x v="400"/>
          </reference>
        </references>
      </pivotArea>
    </format>
    <format dxfId="2972">
      <pivotArea dataOnly="0" labelOnly="1" fieldPosition="0">
        <references count="2">
          <reference field="0" count="1" selected="0">
            <x v="112"/>
          </reference>
          <reference field="1" count="1">
            <x v="401"/>
          </reference>
        </references>
      </pivotArea>
    </format>
    <format dxfId="2971">
      <pivotArea dataOnly="0" labelOnly="1" fieldPosition="0">
        <references count="2">
          <reference field="0" count="1" selected="0">
            <x v="113"/>
          </reference>
          <reference field="1" count="1">
            <x v="402"/>
          </reference>
        </references>
      </pivotArea>
    </format>
    <format dxfId="2970">
      <pivotArea dataOnly="0" labelOnly="1" fieldPosition="0">
        <references count="2">
          <reference field="0" count="1" selected="0">
            <x v="114"/>
          </reference>
          <reference field="1" count="1">
            <x v="403"/>
          </reference>
        </references>
      </pivotArea>
    </format>
    <format dxfId="2969">
      <pivotArea dataOnly="0" labelOnly="1" fieldPosition="0">
        <references count="2">
          <reference field="0" count="1" selected="0">
            <x v="115"/>
          </reference>
          <reference field="1" count="2">
            <x v="404"/>
            <x v="437"/>
          </reference>
        </references>
      </pivotArea>
    </format>
    <format dxfId="2968">
      <pivotArea dataOnly="0" labelOnly="1" fieldPosition="0">
        <references count="2">
          <reference field="0" count="1" selected="0">
            <x v="116"/>
          </reference>
          <reference field="1" count="1">
            <x v="405"/>
          </reference>
        </references>
      </pivotArea>
    </format>
    <format dxfId="2967">
      <pivotArea dataOnly="0" labelOnly="1" fieldPosition="0">
        <references count="2">
          <reference field="0" count="1" selected="0">
            <x v="117"/>
          </reference>
          <reference field="1" count="1">
            <x v="406"/>
          </reference>
        </references>
      </pivotArea>
    </format>
    <format dxfId="2966">
      <pivotArea dataOnly="0" labelOnly="1" fieldPosition="0">
        <references count="2">
          <reference field="0" count="1" selected="0">
            <x v="118"/>
          </reference>
          <reference field="1" count="1">
            <x v="407"/>
          </reference>
        </references>
      </pivotArea>
    </format>
    <format dxfId="2965">
      <pivotArea dataOnly="0" labelOnly="1" fieldPosition="0">
        <references count="2">
          <reference field="0" count="1" selected="0">
            <x v="119"/>
          </reference>
          <reference field="1" count="1">
            <x v="408"/>
          </reference>
        </references>
      </pivotArea>
    </format>
    <format dxfId="2964">
      <pivotArea dataOnly="0" labelOnly="1" fieldPosition="0">
        <references count="2">
          <reference field="0" count="1" selected="0">
            <x v="120"/>
          </reference>
          <reference field="1" count="1">
            <x v="409"/>
          </reference>
        </references>
      </pivotArea>
    </format>
    <format dxfId="2963">
      <pivotArea dataOnly="0" labelOnly="1" fieldPosition="0">
        <references count="2">
          <reference field="0" count="1" selected="0">
            <x v="121"/>
          </reference>
          <reference field="1" count="1">
            <x v="410"/>
          </reference>
        </references>
      </pivotArea>
    </format>
    <format dxfId="2962">
      <pivotArea dataOnly="0" labelOnly="1" fieldPosition="0">
        <references count="2">
          <reference field="0" count="1" selected="0">
            <x v="122"/>
          </reference>
          <reference field="1" count="1">
            <x v="411"/>
          </reference>
        </references>
      </pivotArea>
    </format>
    <format dxfId="2961">
      <pivotArea dataOnly="0" labelOnly="1" fieldPosition="0">
        <references count="2">
          <reference field="0" count="1" selected="0">
            <x v="123"/>
          </reference>
          <reference field="1" count="1">
            <x v="412"/>
          </reference>
        </references>
      </pivotArea>
    </format>
    <format dxfId="2960">
      <pivotArea dataOnly="0" labelOnly="1" fieldPosition="0">
        <references count="2">
          <reference field="0" count="1" selected="0">
            <x v="124"/>
          </reference>
          <reference field="1" count="1">
            <x v="413"/>
          </reference>
        </references>
      </pivotArea>
    </format>
    <format dxfId="2959">
      <pivotArea dataOnly="0" labelOnly="1" fieldPosition="0">
        <references count="2">
          <reference field="0" count="1" selected="0">
            <x v="125"/>
          </reference>
          <reference field="1" count="3">
            <x v="414"/>
            <x v="438"/>
            <x v="439"/>
          </reference>
        </references>
      </pivotArea>
    </format>
    <format dxfId="2958">
      <pivotArea dataOnly="0" labelOnly="1" fieldPosition="0">
        <references count="2">
          <reference field="0" count="1" selected="0">
            <x v="126"/>
          </reference>
          <reference field="1" count="1">
            <x v="440"/>
          </reference>
        </references>
      </pivotArea>
    </format>
    <format dxfId="2957">
      <pivotArea dataOnly="0" labelOnly="1" fieldPosition="0">
        <references count="2">
          <reference field="0" count="1" selected="0">
            <x v="127"/>
          </reference>
          <reference field="1" count="1">
            <x v="442"/>
          </reference>
        </references>
      </pivotArea>
    </format>
    <format dxfId="2956">
      <pivotArea dataOnly="0" labelOnly="1" fieldPosition="0">
        <references count="2">
          <reference field="0" count="1" selected="0">
            <x v="128"/>
          </reference>
          <reference field="1" count="1">
            <x v="422"/>
          </reference>
        </references>
      </pivotArea>
    </format>
    <format dxfId="2955">
      <pivotArea dataOnly="0" labelOnly="1" fieldPosition="0">
        <references count="2">
          <reference field="0" count="1" selected="0">
            <x v="129"/>
          </reference>
          <reference field="1" count="1">
            <x v="444"/>
          </reference>
        </references>
      </pivotArea>
    </format>
    <format dxfId="2954">
      <pivotArea dataOnly="0" labelOnly="1" fieldPosition="0">
        <references count="2">
          <reference field="0" count="1" selected="0">
            <x v="130"/>
          </reference>
          <reference field="1" count="1">
            <x v="441"/>
          </reference>
        </references>
      </pivotArea>
    </format>
    <format dxfId="2953">
      <pivotArea dataOnly="0" labelOnly="1" fieldPosition="0">
        <references count="2">
          <reference field="0" count="1" selected="0">
            <x v="131"/>
          </reference>
          <reference field="1" count="1">
            <x v="415"/>
          </reference>
        </references>
      </pivotArea>
    </format>
    <format dxfId="2952">
      <pivotArea dataOnly="0" labelOnly="1" fieldPosition="0">
        <references count="2">
          <reference field="0" count="1" selected="0">
            <x v="132"/>
          </reference>
          <reference field="1" count="1">
            <x v="423"/>
          </reference>
        </references>
      </pivotArea>
    </format>
    <format dxfId="2951">
      <pivotArea dataOnly="0" labelOnly="1" fieldPosition="0">
        <references count="2">
          <reference field="0" count="1" selected="0">
            <x v="133"/>
          </reference>
          <reference field="1" count="2">
            <x v="416"/>
            <x v="417"/>
          </reference>
        </references>
      </pivotArea>
    </format>
    <format dxfId="2950">
      <pivotArea dataOnly="0" labelOnly="1" fieldPosition="0">
        <references count="2">
          <reference field="0" count="1" selected="0">
            <x v="134"/>
          </reference>
          <reference field="1" count="1">
            <x v="418"/>
          </reference>
        </references>
      </pivotArea>
    </format>
    <format dxfId="2949">
      <pivotArea dataOnly="0" labelOnly="1" fieldPosition="0">
        <references count="2">
          <reference field="0" count="1" selected="0">
            <x v="135"/>
          </reference>
          <reference field="1" count="1">
            <x v="419"/>
          </reference>
        </references>
      </pivotArea>
    </format>
    <format dxfId="2948">
      <pivotArea dataOnly="0" labelOnly="1" fieldPosition="0">
        <references count="2">
          <reference field="0" count="1" selected="0">
            <x v="136"/>
          </reference>
          <reference field="1" count="1">
            <x v="424"/>
          </reference>
        </references>
      </pivotArea>
    </format>
    <format dxfId="2947">
      <pivotArea dataOnly="0" labelOnly="1" fieldPosition="0">
        <references count="2">
          <reference field="0" count="1" selected="0">
            <x v="137"/>
          </reference>
          <reference field="1" count="1">
            <x v="425"/>
          </reference>
        </references>
      </pivotArea>
    </format>
    <format dxfId="2946">
      <pivotArea dataOnly="0" labelOnly="1" fieldPosition="0">
        <references count="2">
          <reference field="0" count="1" selected="0">
            <x v="138"/>
          </reference>
          <reference field="1" count="1">
            <x v="426"/>
          </reference>
        </references>
      </pivotArea>
    </format>
    <format dxfId="2945">
      <pivotArea dataOnly="0" labelOnly="1" fieldPosition="0">
        <references count="2">
          <reference field="0" count="1" selected="0">
            <x v="139"/>
          </reference>
          <reference field="1" count="1">
            <x v="420"/>
          </reference>
        </references>
      </pivotArea>
    </format>
    <format dxfId="2944">
      <pivotArea dataOnly="0" labelOnly="1" fieldPosition="0">
        <references count="2">
          <reference field="0" count="1" selected="0">
            <x v="140"/>
          </reference>
          <reference field="1" count="1">
            <x v="421"/>
          </reference>
        </references>
      </pivotArea>
    </format>
    <format dxfId="2943">
      <pivotArea dataOnly="0" labelOnly="1" fieldPosition="0">
        <references count="2">
          <reference field="0" count="1" selected="0">
            <x v="141"/>
          </reference>
          <reference field="1" count="1">
            <x v="443"/>
          </reference>
        </references>
      </pivotArea>
    </format>
    <format dxfId="2942">
      <pivotArea dataOnly="0" labelOnly="1" fieldPosition="0">
        <references count="2">
          <reference field="0" count="1" selected="0">
            <x v="142"/>
          </reference>
          <reference field="1" count="1">
            <x v="445"/>
          </reference>
        </references>
      </pivotArea>
    </format>
    <format dxfId="2941">
      <pivotArea dataOnly="0" labelOnly="1" outline="0" fieldPosition="0">
        <references count="1">
          <reference field="4294967294" count="4">
            <x v="0"/>
            <x v="1"/>
            <x v="2"/>
            <x v="3"/>
          </reference>
        </references>
      </pivotArea>
    </format>
    <format dxfId="2940">
      <pivotArea type="all" dataOnly="0" outline="0" fieldPosition="0"/>
    </format>
    <format dxfId="2939">
      <pivotArea outline="0" collapsedLevelsAreSubtotals="1" fieldPosition="0"/>
    </format>
    <format dxfId="2938">
      <pivotArea field="0" type="button" dataOnly="0" labelOnly="1" outline="0" axis="axisRow" fieldPosition="0"/>
    </format>
    <format dxfId="2937">
      <pivotArea field="1" type="button" dataOnly="0" labelOnly="1" outline="0" axis="axisRow" fieldPosition="1"/>
    </format>
    <format dxfId="293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93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93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93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93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93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93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92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92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92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926">
      <pivotArea dataOnly="0" labelOnly="1" fieldPosition="0">
        <references count="1">
          <reference field="0" count="18">
            <x v="125"/>
            <x v="126"/>
            <x v="127"/>
            <x v="128"/>
            <x v="129"/>
            <x v="130"/>
            <x v="131"/>
            <x v="132"/>
            <x v="133"/>
            <x v="134"/>
            <x v="135"/>
            <x v="136"/>
            <x v="137"/>
            <x v="138"/>
            <x v="139"/>
            <x v="140"/>
            <x v="141"/>
            <x v="142"/>
          </reference>
        </references>
      </pivotArea>
    </format>
    <format dxfId="292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924">
      <pivotArea dataOnly="0" labelOnly="1" grandRow="1" outline="0" fieldPosition="0"/>
    </format>
    <format dxfId="2923">
      <pivotArea dataOnly="0" labelOnly="1" fieldPosition="0">
        <references count="2">
          <reference field="0" count="1" selected="0">
            <x v="0"/>
          </reference>
          <reference field="1" count="2">
            <x v="0"/>
            <x v="1"/>
          </reference>
        </references>
      </pivotArea>
    </format>
    <format dxfId="2922">
      <pivotArea dataOnly="0" labelOnly="1" fieldPosition="0">
        <references count="2">
          <reference field="0" count="1" selected="0">
            <x v="1"/>
          </reference>
          <reference field="1" count="10">
            <x v="2"/>
            <x v="3"/>
            <x v="4"/>
            <x v="5"/>
            <x v="6"/>
            <x v="7"/>
            <x v="10"/>
            <x v="11"/>
            <x v="430"/>
            <x v="431"/>
          </reference>
        </references>
      </pivotArea>
    </format>
    <format dxfId="2921">
      <pivotArea dataOnly="0" labelOnly="1" fieldPosition="0">
        <references count="2">
          <reference field="0" count="1" selected="0">
            <x v="2"/>
          </reference>
          <reference field="1" count="6">
            <x v="12"/>
            <x v="13"/>
            <x v="14"/>
            <x v="15"/>
            <x v="16"/>
            <x v="17"/>
          </reference>
        </references>
      </pivotArea>
    </format>
    <format dxfId="292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919">
      <pivotArea dataOnly="0" labelOnly="1" fieldPosition="0">
        <references count="2">
          <reference field="0" count="1" selected="0">
            <x v="4"/>
          </reference>
          <reference field="1" count="6">
            <x v="33"/>
            <x v="34"/>
            <x v="35"/>
            <x v="36"/>
            <x v="37"/>
            <x v="38"/>
          </reference>
        </references>
      </pivotArea>
    </format>
    <format dxfId="2918">
      <pivotArea dataOnly="0" labelOnly="1" fieldPosition="0">
        <references count="2">
          <reference field="0" count="1" selected="0">
            <x v="5"/>
          </reference>
          <reference field="1" count="8">
            <x v="39"/>
            <x v="40"/>
            <x v="41"/>
            <x v="42"/>
            <x v="43"/>
            <x v="44"/>
            <x v="45"/>
            <x v="46"/>
          </reference>
        </references>
      </pivotArea>
    </format>
    <format dxfId="2917">
      <pivotArea dataOnly="0" labelOnly="1" fieldPosition="0">
        <references count="2">
          <reference field="0" count="1" selected="0">
            <x v="6"/>
          </reference>
          <reference field="1" count="5">
            <x v="47"/>
            <x v="48"/>
            <x v="49"/>
            <x v="50"/>
            <x v="51"/>
          </reference>
        </references>
      </pivotArea>
    </format>
    <format dxfId="2916">
      <pivotArea dataOnly="0" labelOnly="1" fieldPosition="0">
        <references count="2">
          <reference field="0" count="1" selected="0">
            <x v="7"/>
          </reference>
          <reference field="1" count="6">
            <x v="52"/>
            <x v="53"/>
            <x v="54"/>
            <x v="55"/>
            <x v="56"/>
            <x v="57"/>
          </reference>
        </references>
      </pivotArea>
    </format>
    <format dxfId="2915">
      <pivotArea dataOnly="0" labelOnly="1" fieldPosition="0">
        <references count="2">
          <reference field="0" count="1" selected="0">
            <x v="8"/>
          </reference>
          <reference field="1" count="6">
            <x v="58"/>
            <x v="59"/>
            <x v="60"/>
            <x v="61"/>
            <x v="62"/>
            <x v="63"/>
          </reference>
        </references>
      </pivotArea>
    </format>
    <format dxfId="2914">
      <pivotArea dataOnly="0" labelOnly="1" fieldPosition="0">
        <references count="2">
          <reference field="0" count="1" selected="0">
            <x v="9"/>
          </reference>
          <reference field="1" count="5">
            <x v="64"/>
            <x v="65"/>
            <x v="66"/>
            <x v="67"/>
            <x v="68"/>
          </reference>
        </references>
      </pivotArea>
    </format>
    <format dxfId="2913">
      <pivotArea dataOnly="0" labelOnly="1" fieldPosition="0">
        <references count="2">
          <reference field="0" count="1" selected="0">
            <x v="10"/>
          </reference>
          <reference field="1" count="3">
            <x v="69"/>
            <x v="70"/>
            <x v="71"/>
          </reference>
        </references>
      </pivotArea>
    </format>
    <format dxfId="2912">
      <pivotArea dataOnly="0" labelOnly="1" fieldPosition="0">
        <references count="2">
          <reference field="0" count="1" selected="0">
            <x v="11"/>
          </reference>
          <reference field="1" count="6">
            <x v="72"/>
            <x v="73"/>
            <x v="74"/>
            <x v="75"/>
            <x v="76"/>
            <x v="77"/>
          </reference>
        </references>
      </pivotArea>
    </format>
    <format dxfId="2911">
      <pivotArea dataOnly="0" labelOnly="1" fieldPosition="0">
        <references count="2">
          <reference field="0" count="1" selected="0">
            <x v="12"/>
          </reference>
          <reference field="1" count="5">
            <x v="78"/>
            <x v="79"/>
            <x v="80"/>
            <x v="81"/>
            <x v="82"/>
          </reference>
        </references>
      </pivotArea>
    </format>
    <format dxfId="2910">
      <pivotArea dataOnly="0" labelOnly="1" fieldPosition="0">
        <references count="2">
          <reference field="0" count="1" selected="0">
            <x v="13"/>
          </reference>
          <reference field="1" count="4">
            <x v="83"/>
            <x v="84"/>
            <x v="85"/>
            <x v="86"/>
          </reference>
        </references>
      </pivotArea>
    </format>
    <format dxfId="290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908">
      <pivotArea dataOnly="0" labelOnly="1" fieldPosition="0">
        <references count="2">
          <reference field="0" count="1" selected="0">
            <x v="15"/>
          </reference>
          <reference field="1" count="3">
            <x v="104"/>
            <x v="105"/>
            <x v="106"/>
          </reference>
        </references>
      </pivotArea>
    </format>
    <format dxfId="2907">
      <pivotArea dataOnly="0" labelOnly="1" fieldPosition="0">
        <references count="2">
          <reference field="0" count="1" selected="0">
            <x v="16"/>
          </reference>
          <reference field="1" count="11">
            <x v="8"/>
            <x v="9"/>
            <x v="107"/>
            <x v="108"/>
            <x v="109"/>
            <x v="110"/>
            <x v="111"/>
            <x v="112"/>
            <x v="113"/>
            <x v="114"/>
            <x v="115"/>
          </reference>
        </references>
      </pivotArea>
    </format>
    <format dxfId="2906">
      <pivotArea dataOnly="0" labelOnly="1" fieldPosition="0">
        <references count="2">
          <reference field="0" count="1" selected="0">
            <x v="17"/>
          </reference>
          <reference field="1" count="1">
            <x v="116"/>
          </reference>
        </references>
      </pivotArea>
    </format>
    <format dxfId="2905">
      <pivotArea dataOnly="0" labelOnly="1" fieldPosition="0">
        <references count="2">
          <reference field="0" count="1" selected="0">
            <x v="18"/>
          </reference>
          <reference field="1" count="3">
            <x v="117"/>
            <x v="118"/>
            <x v="119"/>
          </reference>
        </references>
      </pivotArea>
    </format>
    <format dxfId="2904">
      <pivotArea dataOnly="0" labelOnly="1" fieldPosition="0">
        <references count="2">
          <reference field="0" count="1" selected="0">
            <x v="19"/>
          </reference>
          <reference field="1" count="8">
            <x v="120"/>
            <x v="121"/>
            <x v="122"/>
            <x v="123"/>
            <x v="124"/>
            <x v="125"/>
            <x v="126"/>
            <x v="127"/>
          </reference>
        </references>
      </pivotArea>
    </format>
    <format dxfId="2903">
      <pivotArea dataOnly="0" labelOnly="1" fieldPosition="0">
        <references count="2">
          <reference field="0" count="1" selected="0">
            <x v="20"/>
          </reference>
          <reference field="1" count="9">
            <x v="128"/>
            <x v="129"/>
            <x v="130"/>
            <x v="131"/>
            <x v="132"/>
            <x v="133"/>
            <x v="134"/>
            <x v="135"/>
            <x v="136"/>
          </reference>
        </references>
      </pivotArea>
    </format>
    <format dxfId="2902">
      <pivotArea dataOnly="0" labelOnly="1" fieldPosition="0">
        <references count="2">
          <reference field="0" count="1" selected="0">
            <x v="21"/>
          </reference>
          <reference field="1" count="4">
            <x v="137"/>
            <x v="138"/>
            <x v="139"/>
            <x v="140"/>
          </reference>
        </references>
      </pivotArea>
    </format>
    <format dxfId="2901">
      <pivotArea dataOnly="0" labelOnly="1" fieldPosition="0">
        <references count="2">
          <reference field="0" count="1" selected="0">
            <x v="22"/>
          </reference>
          <reference field="1" count="3">
            <x v="141"/>
            <x v="142"/>
            <x v="143"/>
          </reference>
        </references>
      </pivotArea>
    </format>
    <format dxfId="2900">
      <pivotArea dataOnly="0" labelOnly="1" fieldPosition="0">
        <references count="2">
          <reference field="0" count="1" selected="0">
            <x v="23"/>
          </reference>
          <reference field="1" count="3">
            <x v="144"/>
            <x v="145"/>
            <x v="146"/>
          </reference>
        </references>
      </pivotArea>
    </format>
    <format dxfId="2899">
      <pivotArea dataOnly="0" labelOnly="1" fieldPosition="0">
        <references count="2">
          <reference field="0" count="1" selected="0">
            <x v="24"/>
          </reference>
          <reference field="1" count="2">
            <x v="147"/>
            <x v="148"/>
          </reference>
        </references>
      </pivotArea>
    </format>
    <format dxfId="2898">
      <pivotArea dataOnly="0" labelOnly="1" fieldPosition="0">
        <references count="2">
          <reference field="0" count="1" selected="0">
            <x v="25"/>
          </reference>
          <reference field="1" count="3">
            <x v="149"/>
            <x v="150"/>
            <x v="151"/>
          </reference>
        </references>
      </pivotArea>
    </format>
    <format dxfId="2897">
      <pivotArea dataOnly="0" labelOnly="1" fieldPosition="0">
        <references count="2">
          <reference field="0" count="1" selected="0">
            <x v="26"/>
          </reference>
          <reference field="1" count="4">
            <x v="152"/>
            <x v="153"/>
            <x v="154"/>
            <x v="155"/>
          </reference>
        </references>
      </pivotArea>
    </format>
    <format dxfId="2896">
      <pivotArea dataOnly="0" labelOnly="1" fieldPosition="0">
        <references count="2">
          <reference field="0" count="1" selected="0">
            <x v="27"/>
          </reference>
          <reference field="1" count="2">
            <x v="156"/>
            <x v="157"/>
          </reference>
        </references>
      </pivotArea>
    </format>
    <format dxfId="2895">
      <pivotArea dataOnly="0" labelOnly="1" fieldPosition="0">
        <references count="2">
          <reference field="0" count="1" selected="0">
            <x v="28"/>
          </reference>
          <reference field="1" count="3">
            <x v="158"/>
            <x v="159"/>
            <x v="160"/>
          </reference>
        </references>
      </pivotArea>
    </format>
    <format dxfId="2894">
      <pivotArea dataOnly="0" labelOnly="1" fieldPosition="0">
        <references count="2">
          <reference field="0" count="1" selected="0">
            <x v="29"/>
          </reference>
          <reference field="1" count="8">
            <x v="161"/>
            <x v="162"/>
            <x v="163"/>
            <x v="164"/>
            <x v="165"/>
            <x v="166"/>
            <x v="167"/>
            <x v="168"/>
          </reference>
        </references>
      </pivotArea>
    </format>
    <format dxfId="2893">
      <pivotArea dataOnly="0" labelOnly="1" fieldPosition="0">
        <references count="2">
          <reference field="0" count="1" selected="0">
            <x v="30"/>
          </reference>
          <reference field="1" count="7">
            <x v="169"/>
            <x v="170"/>
            <x v="171"/>
            <x v="172"/>
            <x v="173"/>
            <x v="174"/>
            <x v="175"/>
          </reference>
        </references>
      </pivotArea>
    </format>
    <format dxfId="2892">
      <pivotArea dataOnly="0" labelOnly="1" fieldPosition="0">
        <references count="2">
          <reference field="0" count="1" selected="0">
            <x v="31"/>
          </reference>
          <reference field="1" count="4">
            <x v="176"/>
            <x v="177"/>
            <x v="178"/>
            <x v="179"/>
          </reference>
        </references>
      </pivotArea>
    </format>
    <format dxfId="2891">
      <pivotArea dataOnly="0" labelOnly="1" fieldPosition="0">
        <references count="2">
          <reference field="0" count="1" selected="0">
            <x v="32"/>
          </reference>
          <reference field="1" count="1">
            <x v="180"/>
          </reference>
        </references>
      </pivotArea>
    </format>
    <format dxfId="2890">
      <pivotArea dataOnly="0" labelOnly="1" fieldPosition="0">
        <references count="2">
          <reference field="0" count="1" selected="0">
            <x v="33"/>
          </reference>
          <reference field="1" count="3">
            <x v="433"/>
            <x v="434"/>
            <x v="435"/>
          </reference>
        </references>
      </pivotArea>
    </format>
    <format dxfId="2889">
      <pivotArea dataOnly="0" labelOnly="1" fieldPosition="0">
        <references count="2">
          <reference field="0" count="1" selected="0">
            <x v="34"/>
          </reference>
          <reference field="1" count="4">
            <x v="181"/>
            <x v="182"/>
            <x v="183"/>
            <x v="184"/>
          </reference>
        </references>
      </pivotArea>
    </format>
    <format dxfId="2888">
      <pivotArea dataOnly="0" labelOnly="1" fieldPosition="0">
        <references count="2">
          <reference field="0" count="1" selected="0">
            <x v="35"/>
          </reference>
          <reference field="1" count="4">
            <x v="185"/>
            <x v="186"/>
            <x v="187"/>
            <x v="188"/>
          </reference>
        </references>
      </pivotArea>
    </format>
    <format dxfId="2887">
      <pivotArea dataOnly="0" labelOnly="1" fieldPosition="0">
        <references count="2">
          <reference field="0" count="1" selected="0">
            <x v="36"/>
          </reference>
          <reference field="1" count="5">
            <x v="189"/>
            <x v="190"/>
            <x v="191"/>
            <x v="192"/>
            <x v="193"/>
          </reference>
        </references>
      </pivotArea>
    </format>
    <format dxfId="2886">
      <pivotArea dataOnly="0" labelOnly="1" fieldPosition="0">
        <references count="2">
          <reference field="0" count="1" selected="0">
            <x v="37"/>
          </reference>
          <reference field="1" count="7">
            <x v="194"/>
            <x v="195"/>
            <x v="196"/>
            <x v="197"/>
            <x v="198"/>
            <x v="199"/>
            <x v="200"/>
          </reference>
        </references>
      </pivotArea>
    </format>
    <format dxfId="2885">
      <pivotArea dataOnly="0" labelOnly="1" fieldPosition="0">
        <references count="2">
          <reference field="0" count="1" selected="0">
            <x v="38"/>
          </reference>
          <reference field="1" count="11">
            <x v="201"/>
            <x v="202"/>
            <x v="203"/>
            <x v="204"/>
            <x v="205"/>
            <x v="206"/>
            <x v="207"/>
            <x v="208"/>
            <x v="209"/>
            <x v="368"/>
            <x v="390"/>
          </reference>
        </references>
      </pivotArea>
    </format>
    <format dxfId="2884">
      <pivotArea dataOnly="0" labelOnly="1" fieldPosition="0">
        <references count="2">
          <reference field="0" count="1" selected="0">
            <x v="39"/>
          </reference>
          <reference field="1" count="7">
            <x v="210"/>
            <x v="211"/>
            <x v="212"/>
            <x v="213"/>
            <x v="214"/>
            <x v="215"/>
            <x v="216"/>
          </reference>
        </references>
      </pivotArea>
    </format>
    <format dxfId="2883">
      <pivotArea dataOnly="0" labelOnly="1" fieldPosition="0">
        <references count="2">
          <reference field="0" count="1" selected="0">
            <x v="40"/>
          </reference>
          <reference field="1" count="7">
            <x v="217"/>
            <x v="218"/>
            <x v="219"/>
            <x v="220"/>
            <x v="221"/>
            <x v="222"/>
            <x v="223"/>
          </reference>
        </references>
      </pivotArea>
    </format>
    <format dxfId="2882">
      <pivotArea dataOnly="0" labelOnly="1" fieldPosition="0">
        <references count="2">
          <reference field="0" count="1" selected="0">
            <x v="41"/>
          </reference>
          <reference field="1" count="8">
            <x v="224"/>
            <x v="225"/>
            <x v="226"/>
            <x v="227"/>
            <x v="228"/>
            <x v="229"/>
            <x v="230"/>
            <x v="231"/>
          </reference>
        </references>
      </pivotArea>
    </format>
    <format dxfId="2881">
      <pivotArea dataOnly="0" labelOnly="1" fieldPosition="0">
        <references count="2">
          <reference field="0" count="1" selected="0">
            <x v="42"/>
          </reference>
          <reference field="1" count="4">
            <x v="232"/>
            <x v="233"/>
            <x v="234"/>
            <x v="235"/>
          </reference>
        </references>
      </pivotArea>
    </format>
    <format dxfId="2880">
      <pivotArea dataOnly="0" labelOnly="1" fieldPosition="0">
        <references count="2">
          <reference field="0" count="1" selected="0">
            <x v="43"/>
          </reference>
          <reference field="1" count="8">
            <x v="236"/>
            <x v="237"/>
            <x v="238"/>
            <x v="239"/>
            <x v="240"/>
            <x v="241"/>
            <x v="242"/>
            <x v="243"/>
          </reference>
        </references>
      </pivotArea>
    </format>
    <format dxfId="2879">
      <pivotArea dataOnly="0" labelOnly="1" fieldPosition="0">
        <references count="2">
          <reference field="0" count="1" selected="0">
            <x v="44"/>
          </reference>
          <reference field="1" count="7">
            <x v="244"/>
            <x v="245"/>
            <x v="246"/>
            <x v="247"/>
            <x v="248"/>
            <x v="249"/>
            <x v="250"/>
          </reference>
        </references>
      </pivotArea>
    </format>
    <format dxfId="2878">
      <pivotArea dataOnly="0" labelOnly="1" fieldPosition="0">
        <references count="2">
          <reference field="0" count="1" selected="0">
            <x v="45"/>
          </reference>
          <reference field="1" count="8">
            <x v="251"/>
            <x v="252"/>
            <x v="253"/>
            <x v="254"/>
            <x v="255"/>
            <x v="256"/>
            <x v="257"/>
            <x v="258"/>
          </reference>
        </references>
      </pivotArea>
    </format>
    <format dxfId="287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876">
      <pivotArea dataOnly="0" labelOnly="1" fieldPosition="0">
        <references count="2">
          <reference field="0" count="1" selected="0">
            <x v="47"/>
          </reference>
          <reference field="1" count="7">
            <x v="273"/>
            <x v="274"/>
            <x v="275"/>
            <x v="276"/>
            <x v="277"/>
            <x v="278"/>
            <x v="279"/>
          </reference>
        </references>
      </pivotArea>
    </format>
    <format dxfId="2875">
      <pivotArea dataOnly="0" labelOnly="1" fieldPosition="0">
        <references count="2">
          <reference field="0" count="1" selected="0">
            <x v="48"/>
          </reference>
          <reference field="1" count="5">
            <x v="280"/>
            <x v="281"/>
            <x v="282"/>
            <x v="283"/>
            <x v="284"/>
          </reference>
        </references>
      </pivotArea>
    </format>
    <format dxfId="2874">
      <pivotArea dataOnly="0" labelOnly="1" fieldPosition="0">
        <references count="2">
          <reference field="0" count="1" selected="0">
            <x v="49"/>
          </reference>
          <reference field="1" count="1">
            <x v="285"/>
          </reference>
        </references>
      </pivotArea>
    </format>
    <format dxfId="2873">
      <pivotArea dataOnly="0" labelOnly="1" fieldPosition="0">
        <references count="2">
          <reference field="0" count="1" selected="0">
            <x v="50"/>
          </reference>
          <reference field="1" count="7">
            <x v="286"/>
            <x v="287"/>
            <x v="288"/>
            <x v="289"/>
            <x v="290"/>
            <x v="291"/>
            <x v="292"/>
          </reference>
        </references>
      </pivotArea>
    </format>
    <format dxfId="2872">
      <pivotArea dataOnly="0" labelOnly="1" fieldPosition="0">
        <references count="2">
          <reference field="0" count="1" selected="0">
            <x v="51"/>
          </reference>
          <reference field="1" count="9">
            <x v="293"/>
            <x v="294"/>
            <x v="295"/>
            <x v="296"/>
            <x v="297"/>
            <x v="298"/>
            <x v="299"/>
            <x v="300"/>
            <x v="301"/>
          </reference>
        </references>
      </pivotArea>
    </format>
    <format dxfId="2871">
      <pivotArea dataOnly="0" labelOnly="1" fieldPosition="0">
        <references count="2">
          <reference field="0" count="1" selected="0">
            <x v="52"/>
          </reference>
          <reference field="1" count="3">
            <x v="302"/>
            <x v="303"/>
            <x v="304"/>
          </reference>
        </references>
      </pivotArea>
    </format>
    <format dxfId="2870">
      <pivotArea dataOnly="0" labelOnly="1" fieldPosition="0">
        <references count="2">
          <reference field="0" count="1" selected="0">
            <x v="53"/>
          </reference>
          <reference field="1" count="7">
            <x v="305"/>
            <x v="306"/>
            <x v="307"/>
            <x v="308"/>
            <x v="309"/>
            <x v="310"/>
            <x v="398"/>
          </reference>
        </references>
      </pivotArea>
    </format>
    <format dxfId="286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868">
      <pivotArea dataOnly="0" labelOnly="1" fieldPosition="0">
        <references count="2">
          <reference field="0" count="1" selected="0">
            <x v="55"/>
          </reference>
          <reference field="1" count="1">
            <x v="326"/>
          </reference>
        </references>
      </pivotArea>
    </format>
    <format dxfId="2867">
      <pivotArea dataOnly="0" labelOnly="1" fieldPosition="0">
        <references count="2">
          <reference field="0" count="1" selected="0">
            <x v="56"/>
          </reference>
          <reference field="1" count="4">
            <x v="327"/>
            <x v="328"/>
            <x v="329"/>
            <x v="330"/>
          </reference>
        </references>
      </pivotArea>
    </format>
    <format dxfId="2866">
      <pivotArea dataOnly="0" labelOnly="1" fieldPosition="0">
        <references count="2">
          <reference field="0" count="1" selected="0">
            <x v="57"/>
          </reference>
          <reference field="1" count="1">
            <x v="331"/>
          </reference>
        </references>
      </pivotArea>
    </format>
    <format dxfId="2865">
      <pivotArea dataOnly="0" labelOnly="1" fieldPosition="0">
        <references count="2">
          <reference field="0" count="1" selected="0">
            <x v="58"/>
          </reference>
          <reference field="1" count="4">
            <x v="332"/>
            <x v="333"/>
            <x v="334"/>
            <x v="335"/>
          </reference>
        </references>
      </pivotArea>
    </format>
    <format dxfId="2864">
      <pivotArea dataOnly="0" labelOnly="1" fieldPosition="0">
        <references count="2">
          <reference field="0" count="1" selected="0">
            <x v="59"/>
          </reference>
          <reference field="1" count="4">
            <x v="336"/>
            <x v="337"/>
            <x v="338"/>
            <x v="339"/>
          </reference>
        </references>
      </pivotArea>
    </format>
    <format dxfId="2863">
      <pivotArea dataOnly="0" labelOnly="1" fieldPosition="0">
        <references count="2">
          <reference field="0" count="1" selected="0">
            <x v="60"/>
          </reference>
          <reference field="1" count="1">
            <x v="340"/>
          </reference>
        </references>
      </pivotArea>
    </format>
    <format dxfId="2862">
      <pivotArea dataOnly="0" labelOnly="1" fieldPosition="0">
        <references count="2">
          <reference field="0" count="1" selected="0">
            <x v="61"/>
          </reference>
          <reference field="1" count="1">
            <x v="342"/>
          </reference>
        </references>
      </pivotArea>
    </format>
    <format dxfId="2861">
      <pivotArea dataOnly="0" labelOnly="1" fieldPosition="0">
        <references count="2">
          <reference field="0" count="1" selected="0">
            <x v="62"/>
          </reference>
          <reference field="1" count="1">
            <x v="341"/>
          </reference>
        </references>
      </pivotArea>
    </format>
    <format dxfId="2860">
      <pivotArea dataOnly="0" labelOnly="1" fieldPosition="0">
        <references count="2">
          <reference field="0" count="1" selected="0">
            <x v="63"/>
          </reference>
          <reference field="1" count="1">
            <x v="343"/>
          </reference>
        </references>
      </pivotArea>
    </format>
    <format dxfId="2859">
      <pivotArea dataOnly="0" labelOnly="1" fieldPosition="0">
        <references count="2">
          <reference field="0" count="1" selected="0">
            <x v="64"/>
          </reference>
          <reference field="1" count="1">
            <x v="344"/>
          </reference>
        </references>
      </pivotArea>
    </format>
    <format dxfId="2858">
      <pivotArea dataOnly="0" labelOnly="1" fieldPosition="0">
        <references count="2">
          <reference field="0" count="1" selected="0">
            <x v="65"/>
          </reference>
          <reference field="1" count="1">
            <x v="345"/>
          </reference>
        </references>
      </pivotArea>
    </format>
    <format dxfId="2857">
      <pivotArea dataOnly="0" labelOnly="1" fieldPosition="0">
        <references count="2">
          <reference field="0" count="1" selected="0">
            <x v="66"/>
          </reference>
          <reference field="1" count="1">
            <x v="346"/>
          </reference>
        </references>
      </pivotArea>
    </format>
    <format dxfId="2856">
      <pivotArea dataOnly="0" labelOnly="1" fieldPosition="0">
        <references count="2">
          <reference field="0" count="1" selected="0">
            <x v="67"/>
          </reference>
          <reference field="1" count="1">
            <x v="427"/>
          </reference>
        </references>
      </pivotArea>
    </format>
    <format dxfId="2855">
      <pivotArea dataOnly="0" labelOnly="1" fieldPosition="0">
        <references count="2">
          <reference field="0" count="1" selected="0">
            <x v="68"/>
          </reference>
          <reference field="1" count="1">
            <x v="428"/>
          </reference>
        </references>
      </pivotArea>
    </format>
    <format dxfId="2854">
      <pivotArea dataOnly="0" labelOnly="1" fieldPosition="0">
        <references count="2">
          <reference field="0" count="1" selected="0">
            <x v="69"/>
          </reference>
          <reference field="1" count="1">
            <x v="347"/>
          </reference>
        </references>
      </pivotArea>
    </format>
    <format dxfId="2853">
      <pivotArea dataOnly="0" labelOnly="1" fieldPosition="0">
        <references count="2">
          <reference field="0" count="1" selected="0">
            <x v="70"/>
          </reference>
          <reference field="1" count="1">
            <x v="348"/>
          </reference>
        </references>
      </pivotArea>
    </format>
    <format dxfId="2852">
      <pivotArea dataOnly="0" labelOnly="1" fieldPosition="0">
        <references count="2">
          <reference field="0" count="1" selected="0">
            <x v="71"/>
          </reference>
          <reference field="1" count="1">
            <x v="349"/>
          </reference>
        </references>
      </pivotArea>
    </format>
    <format dxfId="2851">
      <pivotArea dataOnly="0" labelOnly="1" fieldPosition="0">
        <references count="2">
          <reference field="0" count="1" selected="0">
            <x v="72"/>
          </reference>
          <reference field="1" count="1">
            <x v="350"/>
          </reference>
        </references>
      </pivotArea>
    </format>
    <format dxfId="2850">
      <pivotArea dataOnly="0" labelOnly="1" fieldPosition="0">
        <references count="2">
          <reference field="0" count="1" selected="0">
            <x v="73"/>
          </reference>
          <reference field="1" count="1">
            <x v="351"/>
          </reference>
        </references>
      </pivotArea>
    </format>
    <format dxfId="2849">
      <pivotArea dataOnly="0" labelOnly="1" fieldPosition="0">
        <references count="2">
          <reference field="0" count="1" selected="0">
            <x v="74"/>
          </reference>
          <reference field="1" count="1">
            <x v="352"/>
          </reference>
        </references>
      </pivotArea>
    </format>
    <format dxfId="2848">
      <pivotArea dataOnly="0" labelOnly="1" fieldPosition="0">
        <references count="2">
          <reference field="0" count="1" selected="0">
            <x v="75"/>
          </reference>
          <reference field="1" count="1">
            <x v="353"/>
          </reference>
        </references>
      </pivotArea>
    </format>
    <format dxfId="2847">
      <pivotArea dataOnly="0" labelOnly="1" fieldPosition="0">
        <references count="2">
          <reference field="0" count="1" selected="0">
            <x v="76"/>
          </reference>
          <reference field="1" count="1">
            <x v="354"/>
          </reference>
        </references>
      </pivotArea>
    </format>
    <format dxfId="2846">
      <pivotArea dataOnly="0" labelOnly="1" fieldPosition="0">
        <references count="2">
          <reference field="0" count="1" selected="0">
            <x v="77"/>
          </reference>
          <reference field="1" count="1">
            <x v="355"/>
          </reference>
        </references>
      </pivotArea>
    </format>
    <format dxfId="2845">
      <pivotArea dataOnly="0" labelOnly="1" fieldPosition="0">
        <references count="2">
          <reference field="0" count="1" selected="0">
            <x v="78"/>
          </reference>
          <reference field="1" count="1">
            <x v="356"/>
          </reference>
        </references>
      </pivotArea>
    </format>
    <format dxfId="2844">
      <pivotArea dataOnly="0" labelOnly="1" fieldPosition="0">
        <references count="2">
          <reference field="0" count="1" selected="0">
            <x v="79"/>
          </reference>
          <reference field="1" count="1">
            <x v="357"/>
          </reference>
        </references>
      </pivotArea>
    </format>
    <format dxfId="2843">
      <pivotArea dataOnly="0" labelOnly="1" fieldPosition="0">
        <references count="2">
          <reference field="0" count="1" selected="0">
            <x v="80"/>
          </reference>
          <reference field="1" count="1">
            <x v="358"/>
          </reference>
        </references>
      </pivotArea>
    </format>
    <format dxfId="2842">
      <pivotArea dataOnly="0" labelOnly="1" fieldPosition="0">
        <references count="2">
          <reference field="0" count="1" selected="0">
            <x v="81"/>
          </reference>
          <reference field="1" count="1">
            <x v="359"/>
          </reference>
        </references>
      </pivotArea>
    </format>
    <format dxfId="2841">
      <pivotArea dataOnly="0" labelOnly="1" fieldPosition="0">
        <references count="2">
          <reference field="0" count="1" selected="0">
            <x v="82"/>
          </reference>
          <reference field="1" count="1">
            <x v="360"/>
          </reference>
        </references>
      </pivotArea>
    </format>
    <format dxfId="2840">
      <pivotArea dataOnly="0" labelOnly="1" fieldPosition="0">
        <references count="2">
          <reference field="0" count="1" selected="0">
            <x v="83"/>
          </reference>
          <reference field="1" count="1">
            <x v="361"/>
          </reference>
        </references>
      </pivotArea>
    </format>
    <format dxfId="2839">
      <pivotArea dataOnly="0" labelOnly="1" fieldPosition="0">
        <references count="2">
          <reference field="0" count="1" selected="0">
            <x v="84"/>
          </reference>
          <reference field="1" count="1">
            <x v="362"/>
          </reference>
        </references>
      </pivotArea>
    </format>
    <format dxfId="2838">
      <pivotArea dataOnly="0" labelOnly="1" fieldPosition="0">
        <references count="2">
          <reference field="0" count="1" selected="0">
            <x v="85"/>
          </reference>
          <reference field="1" count="1">
            <x v="363"/>
          </reference>
        </references>
      </pivotArea>
    </format>
    <format dxfId="2837">
      <pivotArea dataOnly="0" labelOnly="1" fieldPosition="0">
        <references count="2">
          <reference field="0" count="1" selected="0">
            <x v="86"/>
          </reference>
          <reference field="1" count="1">
            <x v="364"/>
          </reference>
        </references>
      </pivotArea>
    </format>
    <format dxfId="2836">
      <pivotArea dataOnly="0" labelOnly="1" fieldPosition="0">
        <references count="2">
          <reference field="0" count="1" selected="0">
            <x v="87"/>
          </reference>
          <reference field="1" count="1">
            <x v="365"/>
          </reference>
        </references>
      </pivotArea>
    </format>
    <format dxfId="2835">
      <pivotArea dataOnly="0" labelOnly="1" fieldPosition="0">
        <references count="2">
          <reference field="0" count="1" selected="0">
            <x v="88"/>
          </reference>
          <reference field="1" count="1">
            <x v="366"/>
          </reference>
        </references>
      </pivotArea>
    </format>
    <format dxfId="2834">
      <pivotArea dataOnly="0" labelOnly="1" fieldPosition="0">
        <references count="2">
          <reference field="0" count="1" selected="0">
            <x v="89"/>
          </reference>
          <reference field="1" count="1">
            <x v="367"/>
          </reference>
        </references>
      </pivotArea>
    </format>
    <format dxfId="2833">
      <pivotArea dataOnly="0" labelOnly="1" fieldPosition="0">
        <references count="2">
          <reference field="0" count="1" selected="0">
            <x v="90"/>
          </reference>
          <reference field="1" count="1">
            <x v="369"/>
          </reference>
        </references>
      </pivotArea>
    </format>
    <format dxfId="2832">
      <pivotArea dataOnly="0" labelOnly="1" fieldPosition="0">
        <references count="2">
          <reference field="0" count="1" selected="0">
            <x v="91"/>
          </reference>
          <reference field="1" count="1">
            <x v="370"/>
          </reference>
        </references>
      </pivotArea>
    </format>
    <format dxfId="2831">
      <pivotArea dataOnly="0" labelOnly="1" fieldPosition="0">
        <references count="2">
          <reference field="0" count="1" selected="0">
            <x v="92"/>
          </reference>
          <reference field="1" count="1">
            <x v="371"/>
          </reference>
        </references>
      </pivotArea>
    </format>
    <format dxfId="2830">
      <pivotArea dataOnly="0" labelOnly="1" fieldPosition="0">
        <references count="2">
          <reference field="0" count="1" selected="0">
            <x v="93"/>
          </reference>
          <reference field="1" count="1">
            <x v="372"/>
          </reference>
        </references>
      </pivotArea>
    </format>
    <format dxfId="2829">
      <pivotArea dataOnly="0" labelOnly="1" fieldPosition="0">
        <references count="2">
          <reference field="0" count="1" selected="0">
            <x v="94"/>
          </reference>
          <reference field="1" count="1">
            <x v="373"/>
          </reference>
        </references>
      </pivotArea>
    </format>
    <format dxfId="2828">
      <pivotArea dataOnly="0" labelOnly="1" fieldPosition="0">
        <references count="2">
          <reference field="0" count="1" selected="0">
            <x v="95"/>
          </reference>
          <reference field="1" count="1">
            <x v="374"/>
          </reference>
        </references>
      </pivotArea>
    </format>
    <format dxfId="2827">
      <pivotArea dataOnly="0" labelOnly="1" fieldPosition="0">
        <references count="2">
          <reference field="0" count="1" selected="0">
            <x v="96"/>
          </reference>
          <reference field="1" count="1">
            <x v="375"/>
          </reference>
        </references>
      </pivotArea>
    </format>
    <format dxfId="2826">
      <pivotArea dataOnly="0" labelOnly="1" fieldPosition="0">
        <references count="2">
          <reference field="0" count="1" selected="0">
            <x v="97"/>
          </reference>
          <reference field="1" count="1">
            <x v="376"/>
          </reference>
        </references>
      </pivotArea>
    </format>
    <format dxfId="2825">
      <pivotArea dataOnly="0" labelOnly="1" fieldPosition="0">
        <references count="2">
          <reference field="0" count="1" selected="0">
            <x v="98"/>
          </reference>
          <reference field="1" count="1">
            <x v="377"/>
          </reference>
        </references>
      </pivotArea>
    </format>
    <format dxfId="2824">
      <pivotArea dataOnly="0" labelOnly="1" fieldPosition="0">
        <references count="2">
          <reference field="0" count="1" selected="0">
            <x v="99"/>
          </reference>
          <reference field="1" count="1">
            <x v="378"/>
          </reference>
        </references>
      </pivotArea>
    </format>
    <format dxfId="2823">
      <pivotArea dataOnly="0" labelOnly="1" fieldPosition="0">
        <references count="2">
          <reference field="0" count="1" selected="0">
            <x v="100"/>
          </reference>
          <reference field="1" count="1">
            <x v="379"/>
          </reference>
        </references>
      </pivotArea>
    </format>
    <format dxfId="2822">
      <pivotArea dataOnly="0" labelOnly="1" fieldPosition="0">
        <references count="2">
          <reference field="0" count="1" selected="0">
            <x v="101"/>
          </reference>
          <reference field="1" count="9">
            <x v="380"/>
            <x v="381"/>
            <x v="382"/>
            <x v="383"/>
            <x v="384"/>
            <x v="385"/>
            <x v="386"/>
            <x v="387"/>
            <x v="429"/>
          </reference>
        </references>
      </pivotArea>
    </format>
    <format dxfId="2821">
      <pivotArea dataOnly="0" labelOnly="1" fieldPosition="0">
        <references count="2">
          <reference field="0" count="1" selected="0">
            <x v="102"/>
          </reference>
          <reference field="1" count="1">
            <x v="388"/>
          </reference>
        </references>
      </pivotArea>
    </format>
    <format dxfId="2820">
      <pivotArea dataOnly="0" labelOnly="1" fieldPosition="0">
        <references count="2">
          <reference field="0" count="1" selected="0">
            <x v="103"/>
          </reference>
          <reference field="1" count="1">
            <x v="389"/>
          </reference>
        </references>
      </pivotArea>
    </format>
    <format dxfId="2819">
      <pivotArea dataOnly="0" labelOnly="1" fieldPosition="0">
        <references count="2">
          <reference field="0" count="1" selected="0">
            <x v="104"/>
          </reference>
          <reference field="1" count="1">
            <x v="391"/>
          </reference>
        </references>
      </pivotArea>
    </format>
    <format dxfId="2818">
      <pivotArea dataOnly="0" labelOnly="1" fieldPosition="0">
        <references count="2">
          <reference field="0" count="1" selected="0">
            <x v="105"/>
          </reference>
          <reference field="1" count="1">
            <x v="392"/>
          </reference>
        </references>
      </pivotArea>
    </format>
    <format dxfId="2817">
      <pivotArea dataOnly="0" labelOnly="1" fieldPosition="0">
        <references count="2">
          <reference field="0" count="1" selected="0">
            <x v="106"/>
          </reference>
          <reference field="1" count="1">
            <x v="393"/>
          </reference>
        </references>
      </pivotArea>
    </format>
    <format dxfId="2816">
      <pivotArea dataOnly="0" labelOnly="1" fieldPosition="0">
        <references count="2">
          <reference field="0" count="1" selected="0">
            <x v="107"/>
          </reference>
          <reference field="1" count="1">
            <x v="394"/>
          </reference>
        </references>
      </pivotArea>
    </format>
    <format dxfId="2815">
      <pivotArea dataOnly="0" labelOnly="1" fieldPosition="0">
        <references count="2">
          <reference field="0" count="1" selected="0">
            <x v="108"/>
          </reference>
          <reference field="1" count="2">
            <x v="395"/>
            <x v="436"/>
          </reference>
        </references>
      </pivotArea>
    </format>
    <format dxfId="2814">
      <pivotArea dataOnly="0" labelOnly="1" fieldPosition="0">
        <references count="2">
          <reference field="0" count="1" selected="0">
            <x v="109"/>
          </reference>
          <reference field="1" count="2">
            <x v="396"/>
            <x v="397"/>
          </reference>
        </references>
      </pivotArea>
    </format>
    <format dxfId="2813">
      <pivotArea dataOnly="0" labelOnly="1" fieldPosition="0">
        <references count="2">
          <reference field="0" count="1" selected="0">
            <x v="110"/>
          </reference>
          <reference field="1" count="1">
            <x v="399"/>
          </reference>
        </references>
      </pivotArea>
    </format>
    <format dxfId="2812">
      <pivotArea dataOnly="0" labelOnly="1" fieldPosition="0">
        <references count="2">
          <reference field="0" count="1" selected="0">
            <x v="111"/>
          </reference>
          <reference field="1" count="1">
            <x v="400"/>
          </reference>
        </references>
      </pivotArea>
    </format>
    <format dxfId="2811">
      <pivotArea dataOnly="0" labelOnly="1" fieldPosition="0">
        <references count="2">
          <reference field="0" count="1" selected="0">
            <x v="112"/>
          </reference>
          <reference field="1" count="1">
            <x v="401"/>
          </reference>
        </references>
      </pivotArea>
    </format>
    <format dxfId="2810">
      <pivotArea dataOnly="0" labelOnly="1" fieldPosition="0">
        <references count="2">
          <reference field="0" count="1" selected="0">
            <x v="113"/>
          </reference>
          <reference field="1" count="1">
            <x v="402"/>
          </reference>
        </references>
      </pivotArea>
    </format>
    <format dxfId="2809">
      <pivotArea dataOnly="0" labelOnly="1" fieldPosition="0">
        <references count="2">
          <reference field="0" count="1" selected="0">
            <x v="114"/>
          </reference>
          <reference field="1" count="1">
            <x v="403"/>
          </reference>
        </references>
      </pivotArea>
    </format>
    <format dxfId="2808">
      <pivotArea dataOnly="0" labelOnly="1" fieldPosition="0">
        <references count="2">
          <reference field="0" count="1" selected="0">
            <x v="115"/>
          </reference>
          <reference field="1" count="2">
            <x v="404"/>
            <x v="437"/>
          </reference>
        </references>
      </pivotArea>
    </format>
    <format dxfId="2807">
      <pivotArea dataOnly="0" labelOnly="1" fieldPosition="0">
        <references count="2">
          <reference field="0" count="1" selected="0">
            <x v="116"/>
          </reference>
          <reference field="1" count="1">
            <x v="405"/>
          </reference>
        </references>
      </pivotArea>
    </format>
    <format dxfId="2806">
      <pivotArea dataOnly="0" labelOnly="1" fieldPosition="0">
        <references count="2">
          <reference field="0" count="1" selected="0">
            <x v="117"/>
          </reference>
          <reference field="1" count="1">
            <x v="406"/>
          </reference>
        </references>
      </pivotArea>
    </format>
    <format dxfId="2805">
      <pivotArea dataOnly="0" labelOnly="1" fieldPosition="0">
        <references count="2">
          <reference field="0" count="1" selected="0">
            <x v="118"/>
          </reference>
          <reference field="1" count="1">
            <x v="407"/>
          </reference>
        </references>
      </pivotArea>
    </format>
    <format dxfId="2804">
      <pivotArea dataOnly="0" labelOnly="1" fieldPosition="0">
        <references count="2">
          <reference field="0" count="1" selected="0">
            <x v="119"/>
          </reference>
          <reference field="1" count="1">
            <x v="408"/>
          </reference>
        </references>
      </pivotArea>
    </format>
    <format dxfId="2803">
      <pivotArea dataOnly="0" labelOnly="1" fieldPosition="0">
        <references count="2">
          <reference field="0" count="1" selected="0">
            <x v="120"/>
          </reference>
          <reference field="1" count="1">
            <x v="409"/>
          </reference>
        </references>
      </pivotArea>
    </format>
    <format dxfId="2802">
      <pivotArea dataOnly="0" labelOnly="1" fieldPosition="0">
        <references count="2">
          <reference field="0" count="1" selected="0">
            <x v="121"/>
          </reference>
          <reference field="1" count="1">
            <x v="410"/>
          </reference>
        </references>
      </pivotArea>
    </format>
    <format dxfId="2801">
      <pivotArea dataOnly="0" labelOnly="1" fieldPosition="0">
        <references count="2">
          <reference field="0" count="1" selected="0">
            <x v="122"/>
          </reference>
          <reference field="1" count="1">
            <x v="411"/>
          </reference>
        </references>
      </pivotArea>
    </format>
    <format dxfId="2800">
      <pivotArea dataOnly="0" labelOnly="1" fieldPosition="0">
        <references count="2">
          <reference field="0" count="1" selected="0">
            <x v="123"/>
          </reference>
          <reference field="1" count="1">
            <x v="412"/>
          </reference>
        </references>
      </pivotArea>
    </format>
    <format dxfId="2799">
      <pivotArea dataOnly="0" labelOnly="1" fieldPosition="0">
        <references count="2">
          <reference field="0" count="1" selected="0">
            <x v="124"/>
          </reference>
          <reference field="1" count="1">
            <x v="413"/>
          </reference>
        </references>
      </pivotArea>
    </format>
    <format dxfId="2798">
      <pivotArea dataOnly="0" labelOnly="1" fieldPosition="0">
        <references count="2">
          <reference field="0" count="1" selected="0">
            <x v="125"/>
          </reference>
          <reference field="1" count="3">
            <x v="414"/>
            <x v="438"/>
            <x v="439"/>
          </reference>
        </references>
      </pivotArea>
    </format>
    <format dxfId="2797">
      <pivotArea dataOnly="0" labelOnly="1" fieldPosition="0">
        <references count="2">
          <reference field="0" count="1" selected="0">
            <x v="126"/>
          </reference>
          <reference field="1" count="1">
            <x v="440"/>
          </reference>
        </references>
      </pivotArea>
    </format>
    <format dxfId="2796">
      <pivotArea dataOnly="0" labelOnly="1" fieldPosition="0">
        <references count="2">
          <reference field="0" count="1" selected="0">
            <x v="127"/>
          </reference>
          <reference field="1" count="1">
            <x v="442"/>
          </reference>
        </references>
      </pivotArea>
    </format>
    <format dxfId="2795">
      <pivotArea dataOnly="0" labelOnly="1" fieldPosition="0">
        <references count="2">
          <reference field="0" count="1" selected="0">
            <x v="128"/>
          </reference>
          <reference field="1" count="1">
            <x v="422"/>
          </reference>
        </references>
      </pivotArea>
    </format>
    <format dxfId="2794">
      <pivotArea dataOnly="0" labelOnly="1" fieldPosition="0">
        <references count="2">
          <reference field="0" count="1" selected="0">
            <x v="129"/>
          </reference>
          <reference field="1" count="1">
            <x v="444"/>
          </reference>
        </references>
      </pivotArea>
    </format>
    <format dxfId="2793">
      <pivotArea dataOnly="0" labelOnly="1" fieldPosition="0">
        <references count="2">
          <reference field="0" count="1" selected="0">
            <x v="130"/>
          </reference>
          <reference field="1" count="1">
            <x v="441"/>
          </reference>
        </references>
      </pivotArea>
    </format>
    <format dxfId="2792">
      <pivotArea dataOnly="0" labelOnly="1" fieldPosition="0">
        <references count="2">
          <reference field="0" count="1" selected="0">
            <x v="131"/>
          </reference>
          <reference field="1" count="1">
            <x v="415"/>
          </reference>
        </references>
      </pivotArea>
    </format>
    <format dxfId="2791">
      <pivotArea dataOnly="0" labelOnly="1" fieldPosition="0">
        <references count="2">
          <reference field="0" count="1" selected="0">
            <x v="132"/>
          </reference>
          <reference field="1" count="1">
            <x v="423"/>
          </reference>
        </references>
      </pivotArea>
    </format>
    <format dxfId="2790">
      <pivotArea dataOnly="0" labelOnly="1" fieldPosition="0">
        <references count="2">
          <reference field="0" count="1" selected="0">
            <x v="133"/>
          </reference>
          <reference field="1" count="2">
            <x v="416"/>
            <x v="417"/>
          </reference>
        </references>
      </pivotArea>
    </format>
    <format dxfId="2789">
      <pivotArea dataOnly="0" labelOnly="1" fieldPosition="0">
        <references count="2">
          <reference field="0" count="1" selected="0">
            <x v="134"/>
          </reference>
          <reference field="1" count="1">
            <x v="418"/>
          </reference>
        </references>
      </pivotArea>
    </format>
    <format dxfId="2788">
      <pivotArea dataOnly="0" labelOnly="1" fieldPosition="0">
        <references count="2">
          <reference field="0" count="1" selected="0">
            <x v="135"/>
          </reference>
          <reference field="1" count="1">
            <x v="419"/>
          </reference>
        </references>
      </pivotArea>
    </format>
    <format dxfId="2787">
      <pivotArea dataOnly="0" labelOnly="1" fieldPosition="0">
        <references count="2">
          <reference field="0" count="1" selected="0">
            <x v="136"/>
          </reference>
          <reference field="1" count="1">
            <x v="424"/>
          </reference>
        </references>
      </pivotArea>
    </format>
    <format dxfId="2786">
      <pivotArea dataOnly="0" labelOnly="1" fieldPosition="0">
        <references count="2">
          <reference field="0" count="1" selected="0">
            <x v="137"/>
          </reference>
          <reference field="1" count="1">
            <x v="425"/>
          </reference>
        </references>
      </pivotArea>
    </format>
    <format dxfId="2785">
      <pivotArea dataOnly="0" labelOnly="1" fieldPosition="0">
        <references count="2">
          <reference field="0" count="1" selected="0">
            <x v="138"/>
          </reference>
          <reference field="1" count="1">
            <x v="426"/>
          </reference>
        </references>
      </pivotArea>
    </format>
    <format dxfId="2784">
      <pivotArea dataOnly="0" labelOnly="1" fieldPosition="0">
        <references count="2">
          <reference field="0" count="1" selected="0">
            <x v="139"/>
          </reference>
          <reference field="1" count="1">
            <x v="420"/>
          </reference>
        </references>
      </pivotArea>
    </format>
    <format dxfId="2783">
      <pivotArea dataOnly="0" labelOnly="1" fieldPosition="0">
        <references count="2">
          <reference field="0" count="1" selected="0">
            <x v="140"/>
          </reference>
          <reference field="1" count="1">
            <x v="421"/>
          </reference>
        </references>
      </pivotArea>
    </format>
    <format dxfId="2782">
      <pivotArea dataOnly="0" labelOnly="1" fieldPosition="0">
        <references count="2">
          <reference field="0" count="1" selected="0">
            <x v="141"/>
          </reference>
          <reference field="1" count="1">
            <x v="443"/>
          </reference>
        </references>
      </pivotArea>
    </format>
    <format dxfId="2781">
      <pivotArea dataOnly="0" labelOnly="1" fieldPosition="0">
        <references count="2">
          <reference field="0" count="1" selected="0">
            <x v="142"/>
          </reference>
          <reference field="1" count="1">
            <x v="445"/>
          </reference>
        </references>
      </pivotArea>
    </format>
    <format dxfId="2780">
      <pivotArea dataOnly="0" labelOnly="1" outline="0" fieldPosition="0">
        <references count="1">
          <reference field="4294967294" count="4">
            <x v="0"/>
            <x v="1"/>
            <x v="2"/>
            <x v="3"/>
          </reference>
        </references>
      </pivotArea>
    </format>
    <format dxfId="2779">
      <pivotArea field="0" type="button" dataOnly="0" labelOnly="1" outline="0" axis="axisRow" fieldPosition="0"/>
    </format>
    <format dxfId="2778">
      <pivotArea dataOnly="0" labelOnly="1" fieldPosition="0">
        <references count="1">
          <reference field="0" count="1">
            <x v="0"/>
          </reference>
        </references>
      </pivotArea>
    </format>
    <format dxfId="2777">
      <pivotArea dataOnly="0" labelOnly="1" offset="A256" fieldPosition="0">
        <references count="1">
          <reference field="0" count="1" defaultSubtotal="1">
            <x v="0"/>
          </reference>
        </references>
      </pivotArea>
    </format>
    <format dxfId="2776">
      <pivotArea dataOnly="0" labelOnly="1" fieldPosition="0">
        <references count="1">
          <reference field="0" count="1">
            <x v="1"/>
          </reference>
        </references>
      </pivotArea>
    </format>
    <format dxfId="2775">
      <pivotArea dataOnly="0" labelOnly="1" offset="A256" fieldPosition="0">
        <references count="1">
          <reference field="0" count="1" defaultSubtotal="1">
            <x v="1"/>
          </reference>
        </references>
      </pivotArea>
    </format>
    <format dxfId="2774">
      <pivotArea dataOnly="0" labelOnly="1" fieldPosition="0">
        <references count="1">
          <reference field="0" count="1">
            <x v="2"/>
          </reference>
        </references>
      </pivotArea>
    </format>
    <format dxfId="2773">
      <pivotArea dataOnly="0" labelOnly="1" offset="A256" fieldPosition="0">
        <references count="1">
          <reference field="0" count="1" defaultSubtotal="1">
            <x v="2"/>
          </reference>
        </references>
      </pivotArea>
    </format>
    <format dxfId="2772">
      <pivotArea dataOnly="0" labelOnly="1" fieldPosition="0">
        <references count="1">
          <reference field="0" count="1">
            <x v="3"/>
          </reference>
        </references>
      </pivotArea>
    </format>
    <format dxfId="2771">
      <pivotArea dataOnly="0" labelOnly="1" offset="A256" fieldPosition="0">
        <references count="1">
          <reference field="0" count="1" defaultSubtotal="1">
            <x v="3"/>
          </reference>
        </references>
      </pivotArea>
    </format>
    <format dxfId="2770">
      <pivotArea dataOnly="0" labelOnly="1" fieldPosition="0">
        <references count="1">
          <reference field="0" count="1">
            <x v="4"/>
          </reference>
        </references>
      </pivotArea>
    </format>
    <format dxfId="2769">
      <pivotArea dataOnly="0" labelOnly="1" offset="A256" fieldPosition="0">
        <references count="1">
          <reference field="0" count="1" defaultSubtotal="1">
            <x v="4"/>
          </reference>
        </references>
      </pivotArea>
    </format>
    <format dxfId="2768">
      <pivotArea dataOnly="0" labelOnly="1" fieldPosition="0">
        <references count="1">
          <reference field="0" count="1">
            <x v="5"/>
          </reference>
        </references>
      </pivotArea>
    </format>
    <format dxfId="2767">
      <pivotArea dataOnly="0" labelOnly="1" offset="A256" fieldPosition="0">
        <references count="1">
          <reference field="0" count="1" defaultSubtotal="1">
            <x v="5"/>
          </reference>
        </references>
      </pivotArea>
    </format>
    <format dxfId="2766">
      <pivotArea dataOnly="0" labelOnly="1" fieldPosition="0">
        <references count="1">
          <reference field="0" count="1">
            <x v="6"/>
          </reference>
        </references>
      </pivotArea>
    </format>
    <format dxfId="2765">
      <pivotArea dataOnly="0" labelOnly="1" offset="A256" fieldPosition="0">
        <references count="1">
          <reference field="0" count="1" defaultSubtotal="1">
            <x v="6"/>
          </reference>
        </references>
      </pivotArea>
    </format>
    <format dxfId="2764">
      <pivotArea dataOnly="0" labelOnly="1" fieldPosition="0">
        <references count="1">
          <reference field="0" count="1">
            <x v="7"/>
          </reference>
        </references>
      </pivotArea>
    </format>
    <format dxfId="2763">
      <pivotArea dataOnly="0" labelOnly="1" offset="A256" fieldPosition="0">
        <references count="1">
          <reference field="0" count="1" defaultSubtotal="1">
            <x v="7"/>
          </reference>
        </references>
      </pivotArea>
    </format>
    <format dxfId="2762">
      <pivotArea dataOnly="0" labelOnly="1" fieldPosition="0">
        <references count="1">
          <reference field="0" count="1">
            <x v="8"/>
          </reference>
        </references>
      </pivotArea>
    </format>
    <format dxfId="2761">
      <pivotArea dataOnly="0" labelOnly="1" offset="A256" fieldPosition="0">
        <references count="1">
          <reference field="0" count="1" defaultSubtotal="1">
            <x v="8"/>
          </reference>
        </references>
      </pivotArea>
    </format>
    <format dxfId="2760">
      <pivotArea dataOnly="0" labelOnly="1" fieldPosition="0">
        <references count="1">
          <reference field="0" count="1">
            <x v="9"/>
          </reference>
        </references>
      </pivotArea>
    </format>
    <format dxfId="2759">
      <pivotArea dataOnly="0" labelOnly="1" offset="A256" fieldPosition="0">
        <references count="1">
          <reference field="0" count="1" defaultSubtotal="1">
            <x v="9"/>
          </reference>
        </references>
      </pivotArea>
    </format>
    <format dxfId="2758">
      <pivotArea dataOnly="0" labelOnly="1" fieldPosition="0">
        <references count="1">
          <reference field="0" count="1">
            <x v="10"/>
          </reference>
        </references>
      </pivotArea>
    </format>
    <format dxfId="2757">
      <pivotArea dataOnly="0" labelOnly="1" offset="A256" fieldPosition="0">
        <references count="1">
          <reference field="0" count="1" defaultSubtotal="1">
            <x v="10"/>
          </reference>
        </references>
      </pivotArea>
    </format>
    <format dxfId="2756">
      <pivotArea dataOnly="0" labelOnly="1" fieldPosition="0">
        <references count="1">
          <reference field="0" count="1">
            <x v="11"/>
          </reference>
        </references>
      </pivotArea>
    </format>
    <format dxfId="2755">
      <pivotArea dataOnly="0" labelOnly="1" offset="A256" fieldPosition="0">
        <references count="1">
          <reference field="0" count="1" defaultSubtotal="1">
            <x v="11"/>
          </reference>
        </references>
      </pivotArea>
    </format>
    <format dxfId="2754">
      <pivotArea dataOnly="0" labelOnly="1" fieldPosition="0">
        <references count="1">
          <reference field="0" count="1">
            <x v="12"/>
          </reference>
        </references>
      </pivotArea>
    </format>
    <format dxfId="2753">
      <pivotArea dataOnly="0" labelOnly="1" offset="A256" fieldPosition="0">
        <references count="1">
          <reference field="0" count="1" defaultSubtotal="1">
            <x v="12"/>
          </reference>
        </references>
      </pivotArea>
    </format>
    <format dxfId="2752">
      <pivotArea dataOnly="0" labelOnly="1" fieldPosition="0">
        <references count="1">
          <reference field="0" count="1">
            <x v="13"/>
          </reference>
        </references>
      </pivotArea>
    </format>
    <format dxfId="2751">
      <pivotArea dataOnly="0" labelOnly="1" offset="A256" fieldPosition="0">
        <references count="1">
          <reference field="0" count="1" defaultSubtotal="1">
            <x v="13"/>
          </reference>
        </references>
      </pivotArea>
    </format>
    <format dxfId="2750">
      <pivotArea dataOnly="0" labelOnly="1" fieldPosition="0">
        <references count="1">
          <reference field="0" count="1">
            <x v="14"/>
          </reference>
        </references>
      </pivotArea>
    </format>
    <format dxfId="2749">
      <pivotArea dataOnly="0" labelOnly="1" offset="A256" fieldPosition="0">
        <references count="1">
          <reference field="0" count="1" defaultSubtotal="1">
            <x v="14"/>
          </reference>
        </references>
      </pivotArea>
    </format>
    <format dxfId="2748">
      <pivotArea dataOnly="0" labelOnly="1" fieldPosition="0">
        <references count="1">
          <reference field="0" count="1">
            <x v="15"/>
          </reference>
        </references>
      </pivotArea>
    </format>
    <format dxfId="2747">
      <pivotArea dataOnly="0" labelOnly="1" offset="A256" fieldPosition="0">
        <references count="1">
          <reference field="0" count="1" defaultSubtotal="1">
            <x v="15"/>
          </reference>
        </references>
      </pivotArea>
    </format>
    <format dxfId="2746">
      <pivotArea dataOnly="0" labelOnly="1" fieldPosition="0">
        <references count="1">
          <reference field="0" count="1">
            <x v="16"/>
          </reference>
        </references>
      </pivotArea>
    </format>
    <format dxfId="2745">
      <pivotArea dataOnly="0" labelOnly="1" offset="A256" fieldPosition="0">
        <references count="1">
          <reference field="0" count="1" defaultSubtotal="1">
            <x v="16"/>
          </reference>
        </references>
      </pivotArea>
    </format>
    <format dxfId="2744">
      <pivotArea dataOnly="0" labelOnly="1" fieldPosition="0">
        <references count="1">
          <reference field="0" count="1">
            <x v="17"/>
          </reference>
        </references>
      </pivotArea>
    </format>
    <format dxfId="2743">
      <pivotArea dataOnly="0" labelOnly="1" offset="A256" fieldPosition="0">
        <references count="1">
          <reference field="0" count="1" defaultSubtotal="1">
            <x v="17"/>
          </reference>
        </references>
      </pivotArea>
    </format>
    <format dxfId="2742">
      <pivotArea dataOnly="0" labelOnly="1" fieldPosition="0">
        <references count="1">
          <reference field="0" count="1">
            <x v="18"/>
          </reference>
        </references>
      </pivotArea>
    </format>
    <format dxfId="2741">
      <pivotArea dataOnly="0" labelOnly="1" offset="A256" fieldPosition="0">
        <references count="1">
          <reference field="0" count="1" defaultSubtotal="1">
            <x v="18"/>
          </reference>
        </references>
      </pivotArea>
    </format>
    <format dxfId="2740">
      <pivotArea dataOnly="0" labelOnly="1" fieldPosition="0">
        <references count="1">
          <reference field="0" count="1">
            <x v="19"/>
          </reference>
        </references>
      </pivotArea>
    </format>
    <format dxfId="2739">
      <pivotArea dataOnly="0" labelOnly="1" offset="A256" fieldPosition="0">
        <references count="1">
          <reference field="0" count="1" defaultSubtotal="1">
            <x v="19"/>
          </reference>
        </references>
      </pivotArea>
    </format>
    <format dxfId="2738">
      <pivotArea dataOnly="0" labelOnly="1" fieldPosition="0">
        <references count="1">
          <reference field="0" count="1">
            <x v="20"/>
          </reference>
        </references>
      </pivotArea>
    </format>
    <format dxfId="2737">
      <pivotArea dataOnly="0" labelOnly="1" offset="A256" fieldPosition="0">
        <references count="1">
          <reference field="0" count="1" defaultSubtotal="1">
            <x v="20"/>
          </reference>
        </references>
      </pivotArea>
    </format>
    <format dxfId="2736">
      <pivotArea dataOnly="0" labelOnly="1" fieldPosition="0">
        <references count="1">
          <reference field="0" count="1">
            <x v="21"/>
          </reference>
        </references>
      </pivotArea>
    </format>
    <format dxfId="2735">
      <pivotArea dataOnly="0" labelOnly="1" offset="A256" fieldPosition="0">
        <references count="1">
          <reference field="0" count="1" defaultSubtotal="1">
            <x v="21"/>
          </reference>
        </references>
      </pivotArea>
    </format>
    <format dxfId="2734">
      <pivotArea dataOnly="0" labelOnly="1" fieldPosition="0">
        <references count="1">
          <reference field="0" count="1">
            <x v="22"/>
          </reference>
        </references>
      </pivotArea>
    </format>
    <format dxfId="2733">
      <pivotArea dataOnly="0" labelOnly="1" offset="A256" fieldPosition="0">
        <references count="1">
          <reference field="0" count="1" defaultSubtotal="1">
            <x v="22"/>
          </reference>
        </references>
      </pivotArea>
    </format>
    <format dxfId="2732">
      <pivotArea dataOnly="0" labelOnly="1" fieldPosition="0">
        <references count="1">
          <reference field="0" count="1">
            <x v="23"/>
          </reference>
        </references>
      </pivotArea>
    </format>
    <format dxfId="2731">
      <pivotArea dataOnly="0" labelOnly="1" offset="A256" fieldPosition="0">
        <references count="1">
          <reference field="0" count="1" defaultSubtotal="1">
            <x v="23"/>
          </reference>
        </references>
      </pivotArea>
    </format>
    <format dxfId="2730">
      <pivotArea dataOnly="0" labelOnly="1" fieldPosition="0">
        <references count="1">
          <reference field="0" count="1">
            <x v="24"/>
          </reference>
        </references>
      </pivotArea>
    </format>
    <format dxfId="2729">
      <pivotArea dataOnly="0" labelOnly="1" offset="A256" fieldPosition="0">
        <references count="1">
          <reference field="0" count="1" defaultSubtotal="1">
            <x v="24"/>
          </reference>
        </references>
      </pivotArea>
    </format>
    <format dxfId="2728">
      <pivotArea dataOnly="0" labelOnly="1" fieldPosition="0">
        <references count="1">
          <reference field="0" count="1">
            <x v="25"/>
          </reference>
        </references>
      </pivotArea>
    </format>
    <format dxfId="2727">
      <pivotArea dataOnly="0" labelOnly="1" offset="A256" fieldPosition="0">
        <references count="1">
          <reference field="0" count="1" defaultSubtotal="1">
            <x v="25"/>
          </reference>
        </references>
      </pivotArea>
    </format>
    <format dxfId="2726">
      <pivotArea dataOnly="0" labelOnly="1" fieldPosition="0">
        <references count="1">
          <reference field="0" count="1">
            <x v="26"/>
          </reference>
        </references>
      </pivotArea>
    </format>
    <format dxfId="2725">
      <pivotArea dataOnly="0" labelOnly="1" offset="A256" fieldPosition="0">
        <references count="1">
          <reference field="0" count="1" defaultSubtotal="1">
            <x v="26"/>
          </reference>
        </references>
      </pivotArea>
    </format>
    <format dxfId="2724">
      <pivotArea dataOnly="0" labelOnly="1" fieldPosition="0">
        <references count="1">
          <reference field="0" count="1">
            <x v="27"/>
          </reference>
        </references>
      </pivotArea>
    </format>
    <format dxfId="2723">
      <pivotArea dataOnly="0" labelOnly="1" offset="A256" fieldPosition="0">
        <references count="1">
          <reference field="0" count="1" defaultSubtotal="1">
            <x v="27"/>
          </reference>
        </references>
      </pivotArea>
    </format>
    <format dxfId="2722">
      <pivotArea dataOnly="0" labelOnly="1" fieldPosition="0">
        <references count="1">
          <reference field="0" count="1">
            <x v="28"/>
          </reference>
        </references>
      </pivotArea>
    </format>
    <format dxfId="2721">
      <pivotArea dataOnly="0" labelOnly="1" offset="A256" fieldPosition="0">
        <references count="1">
          <reference field="0" count="1" defaultSubtotal="1">
            <x v="28"/>
          </reference>
        </references>
      </pivotArea>
    </format>
    <format dxfId="2720">
      <pivotArea dataOnly="0" labelOnly="1" fieldPosition="0">
        <references count="1">
          <reference field="0" count="1">
            <x v="29"/>
          </reference>
        </references>
      </pivotArea>
    </format>
    <format dxfId="2719">
      <pivotArea dataOnly="0" labelOnly="1" offset="A256" fieldPosition="0">
        <references count="1">
          <reference field="0" count="1" defaultSubtotal="1">
            <x v="29"/>
          </reference>
        </references>
      </pivotArea>
    </format>
    <format dxfId="2718">
      <pivotArea dataOnly="0" labelOnly="1" fieldPosition="0">
        <references count="1">
          <reference field="0" count="1">
            <x v="30"/>
          </reference>
        </references>
      </pivotArea>
    </format>
    <format dxfId="2717">
      <pivotArea dataOnly="0" labelOnly="1" offset="A256" fieldPosition="0">
        <references count="1">
          <reference field="0" count="1" defaultSubtotal="1">
            <x v="30"/>
          </reference>
        </references>
      </pivotArea>
    </format>
    <format dxfId="2716">
      <pivotArea dataOnly="0" labelOnly="1" fieldPosition="0">
        <references count="1">
          <reference field="0" count="1">
            <x v="31"/>
          </reference>
        </references>
      </pivotArea>
    </format>
    <format dxfId="2715">
      <pivotArea dataOnly="0" labelOnly="1" offset="A256" fieldPosition="0">
        <references count="1">
          <reference field="0" count="1" defaultSubtotal="1">
            <x v="31"/>
          </reference>
        </references>
      </pivotArea>
    </format>
    <format dxfId="2714">
      <pivotArea dataOnly="0" labelOnly="1" fieldPosition="0">
        <references count="1">
          <reference field="0" count="1">
            <x v="32"/>
          </reference>
        </references>
      </pivotArea>
    </format>
    <format dxfId="2713">
      <pivotArea dataOnly="0" labelOnly="1" offset="A256" fieldPosition="0">
        <references count="1">
          <reference field="0" count="1" defaultSubtotal="1">
            <x v="32"/>
          </reference>
        </references>
      </pivotArea>
    </format>
    <format dxfId="2712">
      <pivotArea dataOnly="0" labelOnly="1" fieldPosition="0">
        <references count="1">
          <reference field="0" count="1">
            <x v="33"/>
          </reference>
        </references>
      </pivotArea>
    </format>
    <format dxfId="2711">
      <pivotArea dataOnly="0" labelOnly="1" offset="A256" fieldPosition="0">
        <references count="1">
          <reference field="0" count="1" defaultSubtotal="1">
            <x v="33"/>
          </reference>
        </references>
      </pivotArea>
    </format>
    <format dxfId="2710">
      <pivotArea dataOnly="0" labelOnly="1" fieldPosition="0">
        <references count="1">
          <reference field="0" count="1">
            <x v="34"/>
          </reference>
        </references>
      </pivotArea>
    </format>
    <format dxfId="2709">
      <pivotArea dataOnly="0" labelOnly="1" offset="A256" fieldPosition="0">
        <references count="1">
          <reference field="0" count="1" defaultSubtotal="1">
            <x v="34"/>
          </reference>
        </references>
      </pivotArea>
    </format>
    <format dxfId="2708">
      <pivotArea dataOnly="0" labelOnly="1" fieldPosition="0">
        <references count="1">
          <reference field="0" count="1">
            <x v="35"/>
          </reference>
        </references>
      </pivotArea>
    </format>
    <format dxfId="2707">
      <pivotArea dataOnly="0" labelOnly="1" offset="A256" fieldPosition="0">
        <references count="1">
          <reference field="0" count="1" defaultSubtotal="1">
            <x v="35"/>
          </reference>
        </references>
      </pivotArea>
    </format>
    <format dxfId="2706">
      <pivotArea dataOnly="0" labelOnly="1" fieldPosition="0">
        <references count="1">
          <reference field="0" count="1">
            <x v="36"/>
          </reference>
        </references>
      </pivotArea>
    </format>
    <format dxfId="2705">
      <pivotArea dataOnly="0" labelOnly="1" offset="A256" fieldPosition="0">
        <references count="1">
          <reference field="0" count="1" defaultSubtotal="1">
            <x v="36"/>
          </reference>
        </references>
      </pivotArea>
    </format>
    <format dxfId="2704">
      <pivotArea dataOnly="0" labelOnly="1" fieldPosition="0">
        <references count="1">
          <reference field="0" count="1">
            <x v="37"/>
          </reference>
        </references>
      </pivotArea>
    </format>
    <format dxfId="2703">
      <pivotArea dataOnly="0" labelOnly="1" offset="A256" fieldPosition="0">
        <references count="1">
          <reference field="0" count="1" defaultSubtotal="1">
            <x v="37"/>
          </reference>
        </references>
      </pivotArea>
    </format>
    <format dxfId="2702">
      <pivotArea dataOnly="0" labelOnly="1" fieldPosition="0">
        <references count="1">
          <reference field="0" count="1">
            <x v="38"/>
          </reference>
        </references>
      </pivotArea>
    </format>
    <format dxfId="2701">
      <pivotArea dataOnly="0" labelOnly="1" offset="A256" fieldPosition="0">
        <references count="1">
          <reference field="0" count="1" defaultSubtotal="1">
            <x v="38"/>
          </reference>
        </references>
      </pivotArea>
    </format>
    <format dxfId="2700">
      <pivotArea dataOnly="0" labelOnly="1" fieldPosition="0">
        <references count="1">
          <reference field="0" count="1">
            <x v="39"/>
          </reference>
        </references>
      </pivotArea>
    </format>
    <format dxfId="2699">
      <pivotArea dataOnly="0" labelOnly="1" offset="A256" fieldPosition="0">
        <references count="1">
          <reference field="0" count="1" defaultSubtotal="1">
            <x v="39"/>
          </reference>
        </references>
      </pivotArea>
    </format>
    <format dxfId="2698">
      <pivotArea dataOnly="0" labelOnly="1" fieldPosition="0">
        <references count="1">
          <reference field="0" count="1">
            <x v="40"/>
          </reference>
        </references>
      </pivotArea>
    </format>
    <format dxfId="2697">
      <pivotArea dataOnly="0" labelOnly="1" offset="A256" fieldPosition="0">
        <references count="1">
          <reference field="0" count="1" defaultSubtotal="1">
            <x v="40"/>
          </reference>
        </references>
      </pivotArea>
    </format>
    <format dxfId="2696">
      <pivotArea dataOnly="0" labelOnly="1" fieldPosition="0">
        <references count="1">
          <reference field="0" count="1">
            <x v="41"/>
          </reference>
        </references>
      </pivotArea>
    </format>
    <format dxfId="2695">
      <pivotArea dataOnly="0" labelOnly="1" offset="A256" fieldPosition="0">
        <references count="1">
          <reference field="0" count="1" defaultSubtotal="1">
            <x v="41"/>
          </reference>
        </references>
      </pivotArea>
    </format>
    <format dxfId="2694">
      <pivotArea dataOnly="0" labelOnly="1" fieldPosition="0">
        <references count="1">
          <reference field="0" count="1">
            <x v="42"/>
          </reference>
        </references>
      </pivotArea>
    </format>
    <format dxfId="2693">
      <pivotArea dataOnly="0" labelOnly="1" offset="A256" fieldPosition="0">
        <references count="1">
          <reference field="0" count="1" defaultSubtotal="1">
            <x v="42"/>
          </reference>
        </references>
      </pivotArea>
    </format>
    <format dxfId="2692">
      <pivotArea dataOnly="0" labelOnly="1" fieldPosition="0">
        <references count="1">
          <reference field="0" count="1">
            <x v="43"/>
          </reference>
        </references>
      </pivotArea>
    </format>
    <format dxfId="2691">
      <pivotArea dataOnly="0" labelOnly="1" offset="A256" fieldPosition="0">
        <references count="1">
          <reference field="0" count="1" defaultSubtotal="1">
            <x v="43"/>
          </reference>
        </references>
      </pivotArea>
    </format>
    <format dxfId="2690">
      <pivotArea dataOnly="0" labelOnly="1" fieldPosition="0">
        <references count="1">
          <reference field="0" count="1">
            <x v="44"/>
          </reference>
        </references>
      </pivotArea>
    </format>
    <format dxfId="2689">
      <pivotArea dataOnly="0" labelOnly="1" offset="A256" fieldPosition="0">
        <references count="1">
          <reference field="0" count="1" defaultSubtotal="1">
            <x v="44"/>
          </reference>
        </references>
      </pivotArea>
    </format>
    <format dxfId="2688">
      <pivotArea dataOnly="0" labelOnly="1" fieldPosition="0">
        <references count="1">
          <reference field="0" count="1">
            <x v="45"/>
          </reference>
        </references>
      </pivotArea>
    </format>
    <format dxfId="2687">
      <pivotArea dataOnly="0" labelOnly="1" offset="A256" fieldPosition="0">
        <references count="1">
          <reference field="0" count="1" defaultSubtotal="1">
            <x v="45"/>
          </reference>
        </references>
      </pivotArea>
    </format>
    <format dxfId="2686">
      <pivotArea dataOnly="0" labelOnly="1" fieldPosition="0">
        <references count="1">
          <reference field="0" count="1">
            <x v="46"/>
          </reference>
        </references>
      </pivotArea>
    </format>
    <format dxfId="2685">
      <pivotArea dataOnly="0" labelOnly="1" offset="A256" fieldPosition="0">
        <references count="1">
          <reference field="0" count="1" defaultSubtotal="1">
            <x v="46"/>
          </reference>
        </references>
      </pivotArea>
    </format>
    <format dxfId="2684">
      <pivotArea dataOnly="0" labelOnly="1" fieldPosition="0">
        <references count="1">
          <reference field="0" count="1">
            <x v="47"/>
          </reference>
        </references>
      </pivotArea>
    </format>
    <format dxfId="2683">
      <pivotArea dataOnly="0" labelOnly="1" offset="A256" fieldPosition="0">
        <references count="1">
          <reference field="0" count="1" defaultSubtotal="1">
            <x v="47"/>
          </reference>
        </references>
      </pivotArea>
    </format>
    <format dxfId="2682">
      <pivotArea dataOnly="0" labelOnly="1" fieldPosition="0">
        <references count="1">
          <reference field="0" count="1">
            <x v="48"/>
          </reference>
        </references>
      </pivotArea>
    </format>
    <format dxfId="2681">
      <pivotArea dataOnly="0" labelOnly="1" offset="A256" fieldPosition="0">
        <references count="1">
          <reference field="0" count="1" defaultSubtotal="1">
            <x v="48"/>
          </reference>
        </references>
      </pivotArea>
    </format>
    <format dxfId="2680">
      <pivotArea dataOnly="0" labelOnly="1" fieldPosition="0">
        <references count="1">
          <reference field="0" count="1">
            <x v="49"/>
          </reference>
        </references>
      </pivotArea>
    </format>
    <format dxfId="2679">
      <pivotArea dataOnly="0" labelOnly="1" offset="A256" fieldPosition="0">
        <references count="1">
          <reference field="0" count="1" defaultSubtotal="1">
            <x v="49"/>
          </reference>
        </references>
      </pivotArea>
    </format>
    <format dxfId="2678">
      <pivotArea dataOnly="0" labelOnly="1" fieldPosition="0">
        <references count="1">
          <reference field="0" count="1">
            <x v="50"/>
          </reference>
        </references>
      </pivotArea>
    </format>
    <format dxfId="2677">
      <pivotArea dataOnly="0" labelOnly="1" offset="A256" fieldPosition="0">
        <references count="1">
          <reference field="0" count="1" defaultSubtotal="1">
            <x v="50"/>
          </reference>
        </references>
      </pivotArea>
    </format>
    <format dxfId="2676">
      <pivotArea dataOnly="0" labelOnly="1" fieldPosition="0">
        <references count="1">
          <reference field="0" count="1">
            <x v="51"/>
          </reference>
        </references>
      </pivotArea>
    </format>
    <format dxfId="2675">
      <pivotArea dataOnly="0" labelOnly="1" offset="A256" fieldPosition="0">
        <references count="1">
          <reference field="0" count="1" defaultSubtotal="1">
            <x v="51"/>
          </reference>
        </references>
      </pivotArea>
    </format>
    <format dxfId="2674">
      <pivotArea dataOnly="0" labelOnly="1" fieldPosition="0">
        <references count="1">
          <reference field="0" count="1">
            <x v="52"/>
          </reference>
        </references>
      </pivotArea>
    </format>
    <format dxfId="2673">
      <pivotArea dataOnly="0" labelOnly="1" offset="A256" fieldPosition="0">
        <references count="1">
          <reference field="0" count="1" defaultSubtotal="1">
            <x v="52"/>
          </reference>
        </references>
      </pivotArea>
    </format>
    <format dxfId="2672">
      <pivotArea dataOnly="0" labelOnly="1" fieldPosition="0">
        <references count="1">
          <reference field="0" count="1">
            <x v="53"/>
          </reference>
        </references>
      </pivotArea>
    </format>
    <format dxfId="2671">
      <pivotArea dataOnly="0" labelOnly="1" offset="A256" fieldPosition="0">
        <references count="1">
          <reference field="0" count="1" defaultSubtotal="1">
            <x v="53"/>
          </reference>
        </references>
      </pivotArea>
    </format>
    <format dxfId="2670">
      <pivotArea dataOnly="0" labelOnly="1" fieldPosition="0">
        <references count="1">
          <reference field="0" count="1">
            <x v="54"/>
          </reference>
        </references>
      </pivotArea>
    </format>
    <format dxfId="2669">
      <pivotArea dataOnly="0" labelOnly="1" offset="A256" fieldPosition="0">
        <references count="1">
          <reference field="0" count="1" defaultSubtotal="1">
            <x v="54"/>
          </reference>
        </references>
      </pivotArea>
    </format>
    <format dxfId="2668">
      <pivotArea dataOnly="0" labelOnly="1" fieldPosition="0">
        <references count="1">
          <reference field="0" count="1">
            <x v="55"/>
          </reference>
        </references>
      </pivotArea>
    </format>
    <format dxfId="2667">
      <pivotArea dataOnly="0" labelOnly="1" offset="A256" fieldPosition="0">
        <references count="1">
          <reference field="0" count="1" defaultSubtotal="1">
            <x v="55"/>
          </reference>
        </references>
      </pivotArea>
    </format>
    <format dxfId="2666">
      <pivotArea dataOnly="0" labelOnly="1" fieldPosition="0">
        <references count="1">
          <reference field="0" count="1">
            <x v="56"/>
          </reference>
        </references>
      </pivotArea>
    </format>
    <format dxfId="2665">
      <pivotArea dataOnly="0" labelOnly="1" offset="A256" fieldPosition="0">
        <references count="1">
          <reference field="0" count="1" defaultSubtotal="1">
            <x v="56"/>
          </reference>
        </references>
      </pivotArea>
    </format>
    <format dxfId="2664">
      <pivotArea dataOnly="0" labelOnly="1" fieldPosition="0">
        <references count="1">
          <reference field="0" count="1">
            <x v="57"/>
          </reference>
        </references>
      </pivotArea>
    </format>
    <format dxfId="2663">
      <pivotArea dataOnly="0" labelOnly="1" offset="A256" fieldPosition="0">
        <references count="1">
          <reference field="0" count="1" defaultSubtotal="1">
            <x v="57"/>
          </reference>
        </references>
      </pivotArea>
    </format>
    <format dxfId="2662">
      <pivotArea dataOnly="0" labelOnly="1" fieldPosition="0">
        <references count="1">
          <reference field="0" count="1">
            <x v="58"/>
          </reference>
        </references>
      </pivotArea>
    </format>
    <format dxfId="2661">
      <pivotArea dataOnly="0" labelOnly="1" offset="A256" fieldPosition="0">
        <references count="1">
          <reference field="0" count="1" defaultSubtotal="1">
            <x v="58"/>
          </reference>
        </references>
      </pivotArea>
    </format>
    <format dxfId="2660">
      <pivotArea dataOnly="0" labelOnly="1" fieldPosition="0">
        <references count="1">
          <reference field="0" count="1">
            <x v="59"/>
          </reference>
        </references>
      </pivotArea>
    </format>
    <format dxfId="2659">
      <pivotArea dataOnly="0" labelOnly="1" offset="A256" fieldPosition="0">
        <references count="1">
          <reference field="0" count="1" defaultSubtotal="1">
            <x v="59"/>
          </reference>
        </references>
      </pivotArea>
    </format>
    <format dxfId="2658">
      <pivotArea dataOnly="0" labelOnly="1" fieldPosition="0">
        <references count="1">
          <reference field="0" count="1">
            <x v="60"/>
          </reference>
        </references>
      </pivotArea>
    </format>
    <format dxfId="2657">
      <pivotArea dataOnly="0" labelOnly="1" offset="A256" fieldPosition="0">
        <references count="1">
          <reference field="0" count="1" defaultSubtotal="1">
            <x v="60"/>
          </reference>
        </references>
      </pivotArea>
    </format>
    <format dxfId="2656">
      <pivotArea dataOnly="0" labelOnly="1" fieldPosition="0">
        <references count="1">
          <reference field="0" count="1">
            <x v="61"/>
          </reference>
        </references>
      </pivotArea>
    </format>
    <format dxfId="2655">
      <pivotArea dataOnly="0" labelOnly="1" offset="A256" fieldPosition="0">
        <references count="1">
          <reference field="0" count="1" defaultSubtotal="1">
            <x v="61"/>
          </reference>
        </references>
      </pivotArea>
    </format>
    <format dxfId="2654">
      <pivotArea dataOnly="0" labelOnly="1" fieldPosition="0">
        <references count="1">
          <reference field="0" count="1">
            <x v="62"/>
          </reference>
        </references>
      </pivotArea>
    </format>
    <format dxfId="2653">
      <pivotArea dataOnly="0" labelOnly="1" offset="A256" fieldPosition="0">
        <references count="1">
          <reference field="0" count="1" defaultSubtotal="1">
            <x v="62"/>
          </reference>
        </references>
      </pivotArea>
    </format>
    <format dxfId="2652">
      <pivotArea dataOnly="0" labelOnly="1" fieldPosition="0">
        <references count="1">
          <reference field="0" count="1">
            <x v="63"/>
          </reference>
        </references>
      </pivotArea>
    </format>
    <format dxfId="2651">
      <pivotArea dataOnly="0" labelOnly="1" offset="A256" fieldPosition="0">
        <references count="1">
          <reference field="0" count="1" defaultSubtotal="1">
            <x v="63"/>
          </reference>
        </references>
      </pivotArea>
    </format>
    <format dxfId="2650">
      <pivotArea dataOnly="0" labelOnly="1" fieldPosition="0">
        <references count="1">
          <reference field="0" count="1">
            <x v="64"/>
          </reference>
        </references>
      </pivotArea>
    </format>
    <format dxfId="2649">
      <pivotArea dataOnly="0" labelOnly="1" offset="A256" fieldPosition="0">
        <references count="1">
          <reference field="0" count="1" defaultSubtotal="1">
            <x v="64"/>
          </reference>
        </references>
      </pivotArea>
    </format>
    <format dxfId="2648">
      <pivotArea dataOnly="0" labelOnly="1" fieldPosition="0">
        <references count="1">
          <reference field="0" count="1">
            <x v="65"/>
          </reference>
        </references>
      </pivotArea>
    </format>
    <format dxfId="2647">
      <pivotArea dataOnly="0" labelOnly="1" offset="A256" fieldPosition="0">
        <references count="1">
          <reference field="0" count="1" defaultSubtotal="1">
            <x v="65"/>
          </reference>
        </references>
      </pivotArea>
    </format>
    <format dxfId="2646">
      <pivotArea dataOnly="0" labelOnly="1" fieldPosition="0">
        <references count="1">
          <reference field="0" count="1">
            <x v="66"/>
          </reference>
        </references>
      </pivotArea>
    </format>
    <format dxfId="2645">
      <pivotArea dataOnly="0" labelOnly="1" offset="A256" fieldPosition="0">
        <references count="1">
          <reference field="0" count="1" defaultSubtotal="1">
            <x v="66"/>
          </reference>
        </references>
      </pivotArea>
    </format>
    <format dxfId="2644">
      <pivotArea dataOnly="0" labelOnly="1" fieldPosition="0">
        <references count="1">
          <reference field="0" count="1">
            <x v="67"/>
          </reference>
        </references>
      </pivotArea>
    </format>
    <format dxfId="2643">
      <pivotArea dataOnly="0" labelOnly="1" offset="A256" fieldPosition="0">
        <references count="1">
          <reference field="0" count="1" defaultSubtotal="1">
            <x v="67"/>
          </reference>
        </references>
      </pivotArea>
    </format>
    <format dxfId="2642">
      <pivotArea dataOnly="0" labelOnly="1" fieldPosition="0">
        <references count="1">
          <reference field="0" count="1">
            <x v="68"/>
          </reference>
        </references>
      </pivotArea>
    </format>
    <format dxfId="2641">
      <pivotArea dataOnly="0" labelOnly="1" offset="A256" fieldPosition="0">
        <references count="1">
          <reference field="0" count="1" defaultSubtotal="1">
            <x v="68"/>
          </reference>
        </references>
      </pivotArea>
    </format>
    <format dxfId="2640">
      <pivotArea dataOnly="0" labelOnly="1" fieldPosition="0">
        <references count="1">
          <reference field="0" count="1">
            <x v="69"/>
          </reference>
        </references>
      </pivotArea>
    </format>
    <format dxfId="2639">
      <pivotArea dataOnly="0" labelOnly="1" offset="A256" fieldPosition="0">
        <references count="1">
          <reference field="0" count="1" defaultSubtotal="1">
            <x v="69"/>
          </reference>
        </references>
      </pivotArea>
    </format>
    <format dxfId="2638">
      <pivotArea dataOnly="0" labelOnly="1" fieldPosition="0">
        <references count="1">
          <reference field="0" count="1">
            <x v="70"/>
          </reference>
        </references>
      </pivotArea>
    </format>
    <format dxfId="2637">
      <pivotArea dataOnly="0" labelOnly="1" offset="A256" fieldPosition="0">
        <references count="1">
          <reference field="0" count="1" defaultSubtotal="1">
            <x v="70"/>
          </reference>
        </references>
      </pivotArea>
    </format>
    <format dxfId="2636">
      <pivotArea dataOnly="0" labelOnly="1" fieldPosition="0">
        <references count="1">
          <reference field="0" count="1">
            <x v="71"/>
          </reference>
        </references>
      </pivotArea>
    </format>
    <format dxfId="2635">
      <pivotArea dataOnly="0" labelOnly="1" offset="A256" fieldPosition="0">
        <references count="1">
          <reference field="0" count="1" defaultSubtotal="1">
            <x v="71"/>
          </reference>
        </references>
      </pivotArea>
    </format>
    <format dxfId="2634">
      <pivotArea dataOnly="0" labelOnly="1" fieldPosition="0">
        <references count="1">
          <reference field="0" count="1">
            <x v="72"/>
          </reference>
        </references>
      </pivotArea>
    </format>
    <format dxfId="2633">
      <pivotArea dataOnly="0" labelOnly="1" offset="A256" fieldPosition="0">
        <references count="1">
          <reference field="0" count="1" defaultSubtotal="1">
            <x v="72"/>
          </reference>
        </references>
      </pivotArea>
    </format>
    <format dxfId="2632">
      <pivotArea dataOnly="0" labelOnly="1" fieldPosition="0">
        <references count="1">
          <reference field="0" count="1">
            <x v="73"/>
          </reference>
        </references>
      </pivotArea>
    </format>
    <format dxfId="2631">
      <pivotArea dataOnly="0" labelOnly="1" offset="A256" fieldPosition="0">
        <references count="1">
          <reference field="0" count="1" defaultSubtotal="1">
            <x v="73"/>
          </reference>
        </references>
      </pivotArea>
    </format>
    <format dxfId="2630">
      <pivotArea dataOnly="0" labelOnly="1" fieldPosition="0">
        <references count="1">
          <reference field="0" count="1">
            <x v="74"/>
          </reference>
        </references>
      </pivotArea>
    </format>
    <format dxfId="2629">
      <pivotArea dataOnly="0" labelOnly="1" offset="A256" fieldPosition="0">
        <references count="1">
          <reference field="0" count="1" defaultSubtotal="1">
            <x v="74"/>
          </reference>
        </references>
      </pivotArea>
    </format>
    <format dxfId="2628">
      <pivotArea dataOnly="0" labelOnly="1" fieldPosition="0">
        <references count="1">
          <reference field="0" count="1">
            <x v="75"/>
          </reference>
        </references>
      </pivotArea>
    </format>
    <format dxfId="2627">
      <pivotArea dataOnly="0" labelOnly="1" offset="A256" fieldPosition="0">
        <references count="1">
          <reference field="0" count="1" defaultSubtotal="1">
            <x v="75"/>
          </reference>
        </references>
      </pivotArea>
    </format>
    <format dxfId="2626">
      <pivotArea dataOnly="0" labelOnly="1" fieldPosition="0">
        <references count="1">
          <reference field="0" count="1">
            <x v="76"/>
          </reference>
        </references>
      </pivotArea>
    </format>
    <format dxfId="2625">
      <pivotArea dataOnly="0" labelOnly="1" offset="A256" fieldPosition="0">
        <references count="1">
          <reference field="0" count="1" defaultSubtotal="1">
            <x v="76"/>
          </reference>
        </references>
      </pivotArea>
    </format>
    <format dxfId="2624">
      <pivotArea dataOnly="0" labelOnly="1" fieldPosition="0">
        <references count="1">
          <reference field="0" count="1">
            <x v="77"/>
          </reference>
        </references>
      </pivotArea>
    </format>
    <format dxfId="2623">
      <pivotArea dataOnly="0" labelOnly="1" offset="A256" fieldPosition="0">
        <references count="1">
          <reference field="0" count="1" defaultSubtotal="1">
            <x v="77"/>
          </reference>
        </references>
      </pivotArea>
    </format>
    <format dxfId="2622">
      <pivotArea dataOnly="0" labelOnly="1" fieldPosition="0">
        <references count="1">
          <reference field="0" count="1">
            <x v="78"/>
          </reference>
        </references>
      </pivotArea>
    </format>
    <format dxfId="2621">
      <pivotArea dataOnly="0" labelOnly="1" offset="A256" fieldPosition="0">
        <references count="1">
          <reference field="0" count="1" defaultSubtotal="1">
            <x v="78"/>
          </reference>
        </references>
      </pivotArea>
    </format>
    <format dxfId="2620">
      <pivotArea dataOnly="0" labelOnly="1" fieldPosition="0">
        <references count="1">
          <reference field="0" count="1">
            <x v="79"/>
          </reference>
        </references>
      </pivotArea>
    </format>
    <format dxfId="2619">
      <pivotArea dataOnly="0" labelOnly="1" offset="A256" fieldPosition="0">
        <references count="1">
          <reference field="0" count="1" defaultSubtotal="1">
            <x v="79"/>
          </reference>
        </references>
      </pivotArea>
    </format>
    <format dxfId="2618">
      <pivotArea dataOnly="0" labelOnly="1" fieldPosition="0">
        <references count="1">
          <reference field="0" count="1">
            <x v="80"/>
          </reference>
        </references>
      </pivotArea>
    </format>
    <format dxfId="2617">
      <pivotArea dataOnly="0" labelOnly="1" offset="A256" fieldPosition="0">
        <references count="1">
          <reference field="0" count="1" defaultSubtotal="1">
            <x v="80"/>
          </reference>
        </references>
      </pivotArea>
    </format>
    <format dxfId="2616">
      <pivotArea dataOnly="0" labelOnly="1" fieldPosition="0">
        <references count="1">
          <reference field="0" count="1">
            <x v="81"/>
          </reference>
        </references>
      </pivotArea>
    </format>
    <format dxfId="2615">
      <pivotArea dataOnly="0" labelOnly="1" offset="A256" fieldPosition="0">
        <references count="1">
          <reference field="0" count="1" defaultSubtotal="1">
            <x v="81"/>
          </reference>
        </references>
      </pivotArea>
    </format>
    <format dxfId="2614">
      <pivotArea dataOnly="0" labelOnly="1" fieldPosition="0">
        <references count="1">
          <reference field="0" count="1">
            <x v="82"/>
          </reference>
        </references>
      </pivotArea>
    </format>
    <format dxfId="2613">
      <pivotArea dataOnly="0" labelOnly="1" offset="A256" fieldPosition="0">
        <references count="1">
          <reference field="0" count="1" defaultSubtotal="1">
            <x v="82"/>
          </reference>
        </references>
      </pivotArea>
    </format>
    <format dxfId="2612">
      <pivotArea dataOnly="0" labelOnly="1" fieldPosition="0">
        <references count="1">
          <reference field="0" count="1">
            <x v="83"/>
          </reference>
        </references>
      </pivotArea>
    </format>
    <format dxfId="2611">
      <pivotArea dataOnly="0" labelOnly="1" offset="A256" fieldPosition="0">
        <references count="1">
          <reference field="0" count="1" defaultSubtotal="1">
            <x v="83"/>
          </reference>
        </references>
      </pivotArea>
    </format>
    <format dxfId="2610">
      <pivotArea dataOnly="0" labelOnly="1" fieldPosition="0">
        <references count="1">
          <reference field="0" count="1">
            <x v="84"/>
          </reference>
        </references>
      </pivotArea>
    </format>
    <format dxfId="2609">
      <pivotArea dataOnly="0" labelOnly="1" offset="A256" fieldPosition="0">
        <references count="1">
          <reference field="0" count="1" defaultSubtotal="1">
            <x v="84"/>
          </reference>
        </references>
      </pivotArea>
    </format>
    <format dxfId="2608">
      <pivotArea dataOnly="0" labelOnly="1" fieldPosition="0">
        <references count="1">
          <reference field="0" count="1">
            <x v="85"/>
          </reference>
        </references>
      </pivotArea>
    </format>
    <format dxfId="2607">
      <pivotArea dataOnly="0" labelOnly="1" offset="A256" fieldPosition="0">
        <references count="1">
          <reference field="0" count="1" defaultSubtotal="1">
            <x v="85"/>
          </reference>
        </references>
      </pivotArea>
    </format>
    <format dxfId="2606">
      <pivotArea dataOnly="0" labelOnly="1" fieldPosition="0">
        <references count="1">
          <reference field="0" count="1">
            <x v="86"/>
          </reference>
        </references>
      </pivotArea>
    </format>
    <format dxfId="2605">
      <pivotArea dataOnly="0" labelOnly="1" offset="A256" fieldPosition="0">
        <references count="1">
          <reference field="0" count="1" defaultSubtotal="1">
            <x v="86"/>
          </reference>
        </references>
      </pivotArea>
    </format>
    <format dxfId="2604">
      <pivotArea dataOnly="0" labelOnly="1" fieldPosition="0">
        <references count="1">
          <reference field="0" count="1">
            <x v="87"/>
          </reference>
        </references>
      </pivotArea>
    </format>
    <format dxfId="2603">
      <pivotArea dataOnly="0" labelOnly="1" offset="A256" fieldPosition="0">
        <references count="1">
          <reference field="0" count="1" defaultSubtotal="1">
            <x v="87"/>
          </reference>
        </references>
      </pivotArea>
    </format>
    <format dxfId="2602">
      <pivotArea dataOnly="0" labelOnly="1" fieldPosition="0">
        <references count="1">
          <reference field="0" count="1">
            <x v="88"/>
          </reference>
        </references>
      </pivotArea>
    </format>
    <format dxfId="2601">
      <pivotArea dataOnly="0" labelOnly="1" offset="A256" fieldPosition="0">
        <references count="1">
          <reference field="0" count="1" defaultSubtotal="1">
            <x v="88"/>
          </reference>
        </references>
      </pivotArea>
    </format>
    <format dxfId="2600">
      <pivotArea dataOnly="0" labelOnly="1" fieldPosition="0">
        <references count="1">
          <reference field="0" count="1">
            <x v="89"/>
          </reference>
        </references>
      </pivotArea>
    </format>
    <format dxfId="2599">
      <pivotArea dataOnly="0" labelOnly="1" offset="A256" fieldPosition="0">
        <references count="1">
          <reference field="0" count="1" defaultSubtotal="1">
            <x v="89"/>
          </reference>
        </references>
      </pivotArea>
    </format>
    <format dxfId="2598">
      <pivotArea dataOnly="0" labelOnly="1" fieldPosition="0">
        <references count="1">
          <reference field="0" count="1">
            <x v="90"/>
          </reference>
        </references>
      </pivotArea>
    </format>
    <format dxfId="2597">
      <pivotArea dataOnly="0" labelOnly="1" offset="A256" fieldPosition="0">
        <references count="1">
          <reference field="0" count="1" defaultSubtotal="1">
            <x v="90"/>
          </reference>
        </references>
      </pivotArea>
    </format>
    <format dxfId="2596">
      <pivotArea dataOnly="0" labelOnly="1" fieldPosition="0">
        <references count="1">
          <reference field="0" count="1">
            <x v="91"/>
          </reference>
        </references>
      </pivotArea>
    </format>
    <format dxfId="2595">
      <pivotArea dataOnly="0" labelOnly="1" offset="A256" fieldPosition="0">
        <references count="1">
          <reference field="0" count="1" defaultSubtotal="1">
            <x v="91"/>
          </reference>
        </references>
      </pivotArea>
    </format>
    <format dxfId="2594">
      <pivotArea dataOnly="0" labelOnly="1" fieldPosition="0">
        <references count="1">
          <reference field="0" count="1">
            <x v="92"/>
          </reference>
        </references>
      </pivotArea>
    </format>
    <format dxfId="2593">
      <pivotArea dataOnly="0" labelOnly="1" offset="A256" fieldPosition="0">
        <references count="1">
          <reference field="0" count="1" defaultSubtotal="1">
            <x v="92"/>
          </reference>
        </references>
      </pivotArea>
    </format>
    <format dxfId="2592">
      <pivotArea dataOnly="0" labelOnly="1" fieldPosition="0">
        <references count="1">
          <reference field="0" count="1">
            <x v="93"/>
          </reference>
        </references>
      </pivotArea>
    </format>
    <format dxfId="2591">
      <pivotArea dataOnly="0" labelOnly="1" offset="A256" fieldPosition="0">
        <references count="1">
          <reference field="0" count="1" defaultSubtotal="1">
            <x v="93"/>
          </reference>
        </references>
      </pivotArea>
    </format>
    <format dxfId="2590">
      <pivotArea dataOnly="0" labelOnly="1" fieldPosition="0">
        <references count="1">
          <reference field="0" count="1">
            <x v="94"/>
          </reference>
        </references>
      </pivotArea>
    </format>
    <format dxfId="2589">
      <pivotArea dataOnly="0" labelOnly="1" offset="A256" fieldPosition="0">
        <references count="1">
          <reference field="0" count="1" defaultSubtotal="1">
            <x v="94"/>
          </reference>
        </references>
      </pivotArea>
    </format>
    <format dxfId="2588">
      <pivotArea dataOnly="0" labelOnly="1" fieldPosition="0">
        <references count="1">
          <reference field="0" count="1">
            <x v="95"/>
          </reference>
        </references>
      </pivotArea>
    </format>
    <format dxfId="2587">
      <pivotArea dataOnly="0" labelOnly="1" offset="A256" fieldPosition="0">
        <references count="1">
          <reference field="0" count="1" defaultSubtotal="1">
            <x v="95"/>
          </reference>
        </references>
      </pivotArea>
    </format>
    <format dxfId="2586">
      <pivotArea dataOnly="0" labelOnly="1" fieldPosition="0">
        <references count="1">
          <reference field="0" count="1">
            <x v="96"/>
          </reference>
        </references>
      </pivotArea>
    </format>
    <format dxfId="2585">
      <pivotArea dataOnly="0" labelOnly="1" offset="A256" fieldPosition="0">
        <references count="1">
          <reference field="0" count="1" defaultSubtotal="1">
            <x v="96"/>
          </reference>
        </references>
      </pivotArea>
    </format>
    <format dxfId="2584">
      <pivotArea dataOnly="0" labelOnly="1" fieldPosition="0">
        <references count="1">
          <reference field="0" count="1">
            <x v="97"/>
          </reference>
        </references>
      </pivotArea>
    </format>
    <format dxfId="2583">
      <pivotArea dataOnly="0" labelOnly="1" offset="A256" fieldPosition="0">
        <references count="1">
          <reference field="0" count="1" defaultSubtotal="1">
            <x v="97"/>
          </reference>
        </references>
      </pivotArea>
    </format>
    <format dxfId="2582">
      <pivotArea dataOnly="0" labelOnly="1" fieldPosition="0">
        <references count="1">
          <reference field="0" count="1">
            <x v="98"/>
          </reference>
        </references>
      </pivotArea>
    </format>
    <format dxfId="2581">
      <pivotArea dataOnly="0" labelOnly="1" offset="A256" fieldPosition="0">
        <references count="1">
          <reference field="0" count="1" defaultSubtotal="1">
            <x v="98"/>
          </reference>
        </references>
      </pivotArea>
    </format>
    <format dxfId="2580">
      <pivotArea dataOnly="0" labelOnly="1" fieldPosition="0">
        <references count="1">
          <reference field="0" count="1">
            <x v="99"/>
          </reference>
        </references>
      </pivotArea>
    </format>
    <format dxfId="2579">
      <pivotArea dataOnly="0" labelOnly="1" offset="A256" fieldPosition="0">
        <references count="1">
          <reference field="0" count="1" defaultSubtotal="1">
            <x v="99"/>
          </reference>
        </references>
      </pivotArea>
    </format>
    <format dxfId="2578">
      <pivotArea dataOnly="0" labelOnly="1" fieldPosition="0">
        <references count="1">
          <reference field="0" count="1">
            <x v="100"/>
          </reference>
        </references>
      </pivotArea>
    </format>
    <format dxfId="2577">
      <pivotArea dataOnly="0" labelOnly="1" offset="A256" fieldPosition="0">
        <references count="1">
          <reference field="0" count="1" defaultSubtotal="1">
            <x v="100"/>
          </reference>
        </references>
      </pivotArea>
    </format>
    <format dxfId="2576">
      <pivotArea dataOnly="0" labelOnly="1" fieldPosition="0">
        <references count="1">
          <reference field="0" count="1">
            <x v="101"/>
          </reference>
        </references>
      </pivotArea>
    </format>
    <format dxfId="2575">
      <pivotArea dataOnly="0" labelOnly="1" offset="A256" fieldPosition="0">
        <references count="1">
          <reference field="0" count="1" defaultSubtotal="1">
            <x v="101"/>
          </reference>
        </references>
      </pivotArea>
    </format>
    <format dxfId="2574">
      <pivotArea dataOnly="0" labelOnly="1" fieldPosition="0">
        <references count="1">
          <reference field="0" count="1">
            <x v="102"/>
          </reference>
        </references>
      </pivotArea>
    </format>
    <format dxfId="2573">
      <pivotArea dataOnly="0" labelOnly="1" offset="A256" fieldPosition="0">
        <references count="1">
          <reference field="0" count="1" defaultSubtotal="1">
            <x v="102"/>
          </reference>
        </references>
      </pivotArea>
    </format>
    <format dxfId="2572">
      <pivotArea dataOnly="0" labelOnly="1" fieldPosition="0">
        <references count="1">
          <reference field="0" count="1">
            <x v="103"/>
          </reference>
        </references>
      </pivotArea>
    </format>
    <format dxfId="2571">
      <pivotArea dataOnly="0" labelOnly="1" offset="A256" fieldPosition="0">
        <references count="1">
          <reference field="0" count="1" defaultSubtotal="1">
            <x v="103"/>
          </reference>
        </references>
      </pivotArea>
    </format>
    <format dxfId="2570">
      <pivotArea dataOnly="0" labelOnly="1" fieldPosition="0">
        <references count="1">
          <reference field="0" count="1">
            <x v="104"/>
          </reference>
        </references>
      </pivotArea>
    </format>
    <format dxfId="2569">
      <pivotArea dataOnly="0" labelOnly="1" offset="A256" fieldPosition="0">
        <references count="1">
          <reference field="0" count="1" defaultSubtotal="1">
            <x v="104"/>
          </reference>
        </references>
      </pivotArea>
    </format>
    <format dxfId="2568">
      <pivotArea dataOnly="0" labelOnly="1" fieldPosition="0">
        <references count="1">
          <reference field="0" count="1">
            <x v="105"/>
          </reference>
        </references>
      </pivotArea>
    </format>
    <format dxfId="2567">
      <pivotArea dataOnly="0" labelOnly="1" offset="A256" fieldPosition="0">
        <references count="1">
          <reference field="0" count="1" defaultSubtotal="1">
            <x v="105"/>
          </reference>
        </references>
      </pivotArea>
    </format>
    <format dxfId="2566">
      <pivotArea dataOnly="0" labelOnly="1" fieldPosition="0">
        <references count="1">
          <reference field="0" count="1">
            <x v="106"/>
          </reference>
        </references>
      </pivotArea>
    </format>
    <format dxfId="2565">
      <pivotArea dataOnly="0" labelOnly="1" offset="A256" fieldPosition="0">
        <references count="1">
          <reference field="0" count="1" defaultSubtotal="1">
            <x v="106"/>
          </reference>
        </references>
      </pivotArea>
    </format>
    <format dxfId="2564">
      <pivotArea dataOnly="0" labelOnly="1" fieldPosition="0">
        <references count="1">
          <reference field="0" count="1">
            <x v="107"/>
          </reference>
        </references>
      </pivotArea>
    </format>
    <format dxfId="2563">
      <pivotArea dataOnly="0" labelOnly="1" offset="A256" fieldPosition="0">
        <references count="1">
          <reference field="0" count="1" defaultSubtotal="1">
            <x v="107"/>
          </reference>
        </references>
      </pivotArea>
    </format>
    <format dxfId="2562">
      <pivotArea dataOnly="0" labelOnly="1" fieldPosition="0">
        <references count="1">
          <reference field="0" count="1">
            <x v="108"/>
          </reference>
        </references>
      </pivotArea>
    </format>
    <format dxfId="2561">
      <pivotArea dataOnly="0" labelOnly="1" offset="A256" fieldPosition="0">
        <references count="1">
          <reference field="0" count="1" defaultSubtotal="1">
            <x v="108"/>
          </reference>
        </references>
      </pivotArea>
    </format>
    <format dxfId="2560">
      <pivotArea dataOnly="0" labelOnly="1" fieldPosition="0">
        <references count="1">
          <reference field="0" count="1">
            <x v="109"/>
          </reference>
        </references>
      </pivotArea>
    </format>
    <format dxfId="2559">
      <pivotArea dataOnly="0" labelOnly="1" offset="A256" fieldPosition="0">
        <references count="1">
          <reference field="0" count="1" defaultSubtotal="1">
            <x v="109"/>
          </reference>
        </references>
      </pivotArea>
    </format>
    <format dxfId="2558">
      <pivotArea dataOnly="0" labelOnly="1" fieldPosition="0">
        <references count="1">
          <reference field="0" count="1">
            <x v="110"/>
          </reference>
        </references>
      </pivotArea>
    </format>
    <format dxfId="2557">
      <pivotArea dataOnly="0" labelOnly="1" offset="A256" fieldPosition="0">
        <references count="1">
          <reference field="0" count="1" defaultSubtotal="1">
            <x v="110"/>
          </reference>
        </references>
      </pivotArea>
    </format>
    <format dxfId="2556">
      <pivotArea dataOnly="0" labelOnly="1" fieldPosition="0">
        <references count="1">
          <reference field="0" count="1">
            <x v="111"/>
          </reference>
        </references>
      </pivotArea>
    </format>
    <format dxfId="2555">
      <pivotArea dataOnly="0" labelOnly="1" offset="A256" fieldPosition="0">
        <references count="1">
          <reference field="0" count="1" defaultSubtotal="1">
            <x v="111"/>
          </reference>
        </references>
      </pivotArea>
    </format>
    <format dxfId="2554">
      <pivotArea dataOnly="0" labelOnly="1" fieldPosition="0">
        <references count="1">
          <reference field="0" count="1">
            <x v="112"/>
          </reference>
        </references>
      </pivotArea>
    </format>
    <format dxfId="2553">
      <pivotArea dataOnly="0" labelOnly="1" offset="A256" fieldPosition="0">
        <references count="1">
          <reference field="0" count="1" defaultSubtotal="1">
            <x v="112"/>
          </reference>
        </references>
      </pivotArea>
    </format>
    <format dxfId="2552">
      <pivotArea dataOnly="0" labelOnly="1" fieldPosition="0">
        <references count="1">
          <reference field="0" count="1">
            <x v="113"/>
          </reference>
        </references>
      </pivotArea>
    </format>
    <format dxfId="2551">
      <pivotArea dataOnly="0" labelOnly="1" offset="A256" fieldPosition="0">
        <references count="1">
          <reference field="0" count="1" defaultSubtotal="1">
            <x v="113"/>
          </reference>
        </references>
      </pivotArea>
    </format>
    <format dxfId="2550">
      <pivotArea dataOnly="0" labelOnly="1" fieldPosition="0">
        <references count="1">
          <reference field="0" count="1">
            <x v="114"/>
          </reference>
        </references>
      </pivotArea>
    </format>
    <format dxfId="2549">
      <pivotArea dataOnly="0" labelOnly="1" offset="A256" fieldPosition="0">
        <references count="1">
          <reference field="0" count="1" defaultSubtotal="1">
            <x v="114"/>
          </reference>
        </references>
      </pivotArea>
    </format>
    <format dxfId="2548">
      <pivotArea dataOnly="0" labelOnly="1" fieldPosition="0">
        <references count="1">
          <reference field="0" count="1">
            <x v="115"/>
          </reference>
        </references>
      </pivotArea>
    </format>
    <format dxfId="2547">
      <pivotArea dataOnly="0" labelOnly="1" offset="A256" fieldPosition="0">
        <references count="1">
          <reference field="0" count="1" defaultSubtotal="1">
            <x v="115"/>
          </reference>
        </references>
      </pivotArea>
    </format>
    <format dxfId="2546">
      <pivotArea dataOnly="0" labelOnly="1" fieldPosition="0">
        <references count="1">
          <reference field="0" count="1">
            <x v="116"/>
          </reference>
        </references>
      </pivotArea>
    </format>
    <format dxfId="2545">
      <pivotArea dataOnly="0" labelOnly="1" offset="A256" fieldPosition="0">
        <references count="1">
          <reference field="0" count="1" defaultSubtotal="1">
            <x v="116"/>
          </reference>
        </references>
      </pivotArea>
    </format>
    <format dxfId="2544">
      <pivotArea dataOnly="0" labelOnly="1" fieldPosition="0">
        <references count="1">
          <reference field="0" count="1">
            <x v="117"/>
          </reference>
        </references>
      </pivotArea>
    </format>
    <format dxfId="2543">
      <pivotArea dataOnly="0" labelOnly="1" offset="A256" fieldPosition="0">
        <references count="1">
          <reference field="0" count="1" defaultSubtotal="1">
            <x v="117"/>
          </reference>
        </references>
      </pivotArea>
    </format>
    <format dxfId="2542">
      <pivotArea dataOnly="0" labelOnly="1" fieldPosition="0">
        <references count="1">
          <reference field="0" count="1">
            <x v="118"/>
          </reference>
        </references>
      </pivotArea>
    </format>
    <format dxfId="2541">
      <pivotArea dataOnly="0" labelOnly="1" offset="A256" fieldPosition="0">
        <references count="1">
          <reference field="0" count="1" defaultSubtotal="1">
            <x v="118"/>
          </reference>
        </references>
      </pivotArea>
    </format>
    <format dxfId="2540">
      <pivotArea dataOnly="0" labelOnly="1" fieldPosition="0">
        <references count="1">
          <reference field="0" count="1">
            <x v="119"/>
          </reference>
        </references>
      </pivotArea>
    </format>
    <format dxfId="2539">
      <pivotArea dataOnly="0" labelOnly="1" offset="A256" fieldPosition="0">
        <references count="1">
          <reference field="0" count="1" defaultSubtotal="1">
            <x v="119"/>
          </reference>
        </references>
      </pivotArea>
    </format>
    <format dxfId="2538">
      <pivotArea dataOnly="0" labelOnly="1" fieldPosition="0">
        <references count="1">
          <reference field="0" count="1">
            <x v="120"/>
          </reference>
        </references>
      </pivotArea>
    </format>
    <format dxfId="2537">
      <pivotArea dataOnly="0" labelOnly="1" offset="A256" fieldPosition="0">
        <references count="1">
          <reference field="0" count="1" defaultSubtotal="1">
            <x v="120"/>
          </reference>
        </references>
      </pivotArea>
    </format>
    <format dxfId="2536">
      <pivotArea dataOnly="0" labelOnly="1" fieldPosition="0">
        <references count="1">
          <reference field="0" count="1">
            <x v="121"/>
          </reference>
        </references>
      </pivotArea>
    </format>
    <format dxfId="2535">
      <pivotArea dataOnly="0" labelOnly="1" offset="A256" fieldPosition="0">
        <references count="1">
          <reference field="0" count="1" defaultSubtotal="1">
            <x v="121"/>
          </reference>
        </references>
      </pivotArea>
    </format>
    <format dxfId="2534">
      <pivotArea dataOnly="0" labelOnly="1" fieldPosition="0">
        <references count="1">
          <reference field="0" count="1">
            <x v="122"/>
          </reference>
        </references>
      </pivotArea>
    </format>
    <format dxfId="2533">
      <pivotArea dataOnly="0" labelOnly="1" offset="A256" fieldPosition="0">
        <references count="1">
          <reference field="0" count="1" defaultSubtotal="1">
            <x v="122"/>
          </reference>
        </references>
      </pivotArea>
    </format>
    <format dxfId="2532">
      <pivotArea dataOnly="0" labelOnly="1" fieldPosition="0">
        <references count="1">
          <reference field="0" count="1">
            <x v="123"/>
          </reference>
        </references>
      </pivotArea>
    </format>
    <format dxfId="2531">
      <pivotArea dataOnly="0" labelOnly="1" offset="A256" fieldPosition="0">
        <references count="1">
          <reference field="0" count="1" defaultSubtotal="1">
            <x v="123"/>
          </reference>
        </references>
      </pivotArea>
    </format>
    <format dxfId="2530">
      <pivotArea dataOnly="0" labelOnly="1" fieldPosition="0">
        <references count="1">
          <reference field="0" count="1">
            <x v="124"/>
          </reference>
        </references>
      </pivotArea>
    </format>
    <format dxfId="2529">
      <pivotArea dataOnly="0" labelOnly="1" offset="A256" fieldPosition="0">
        <references count="1">
          <reference field="0" count="1" defaultSubtotal="1">
            <x v="124"/>
          </reference>
        </references>
      </pivotArea>
    </format>
    <format dxfId="2528">
      <pivotArea dataOnly="0" labelOnly="1" fieldPosition="0">
        <references count="1">
          <reference field="0" count="1">
            <x v="125"/>
          </reference>
        </references>
      </pivotArea>
    </format>
    <format dxfId="2527">
      <pivotArea dataOnly="0" labelOnly="1" offset="A256" fieldPosition="0">
        <references count="1">
          <reference field="0" count="1" defaultSubtotal="1">
            <x v="125"/>
          </reference>
        </references>
      </pivotArea>
    </format>
    <format dxfId="2526">
      <pivotArea dataOnly="0" labelOnly="1" fieldPosition="0">
        <references count="1">
          <reference field="0" count="1">
            <x v="126"/>
          </reference>
        </references>
      </pivotArea>
    </format>
    <format dxfId="2525">
      <pivotArea dataOnly="0" labelOnly="1" offset="A256" fieldPosition="0">
        <references count="1">
          <reference field="0" count="1" defaultSubtotal="1">
            <x v="126"/>
          </reference>
        </references>
      </pivotArea>
    </format>
    <format dxfId="2524">
      <pivotArea dataOnly="0" labelOnly="1" fieldPosition="0">
        <references count="1">
          <reference field="0" count="1">
            <x v="127"/>
          </reference>
        </references>
      </pivotArea>
    </format>
    <format dxfId="2523">
      <pivotArea dataOnly="0" labelOnly="1" offset="A256" fieldPosition="0">
        <references count="1">
          <reference field="0" count="1" defaultSubtotal="1">
            <x v="127"/>
          </reference>
        </references>
      </pivotArea>
    </format>
    <format dxfId="2522">
      <pivotArea dataOnly="0" labelOnly="1" fieldPosition="0">
        <references count="1">
          <reference field="0" count="1">
            <x v="128"/>
          </reference>
        </references>
      </pivotArea>
    </format>
    <format dxfId="2521">
      <pivotArea dataOnly="0" labelOnly="1" offset="A256" fieldPosition="0">
        <references count="1">
          <reference field="0" count="1" defaultSubtotal="1">
            <x v="128"/>
          </reference>
        </references>
      </pivotArea>
    </format>
    <format dxfId="2520">
      <pivotArea dataOnly="0" labelOnly="1" fieldPosition="0">
        <references count="1">
          <reference field="0" count="1">
            <x v="129"/>
          </reference>
        </references>
      </pivotArea>
    </format>
    <format dxfId="2519">
      <pivotArea dataOnly="0" labelOnly="1" offset="A256" fieldPosition="0">
        <references count="1">
          <reference field="0" count="1" defaultSubtotal="1">
            <x v="129"/>
          </reference>
        </references>
      </pivotArea>
    </format>
    <format dxfId="2518">
      <pivotArea dataOnly="0" labelOnly="1" fieldPosition="0">
        <references count="1">
          <reference field="0" count="1">
            <x v="130"/>
          </reference>
        </references>
      </pivotArea>
    </format>
    <format dxfId="2517">
      <pivotArea dataOnly="0" labelOnly="1" offset="A256" fieldPosition="0">
        <references count="1">
          <reference field="0" count="1" defaultSubtotal="1">
            <x v="130"/>
          </reference>
        </references>
      </pivotArea>
    </format>
    <format dxfId="2516">
      <pivotArea dataOnly="0" labelOnly="1" fieldPosition="0">
        <references count="1">
          <reference field="0" count="1">
            <x v="131"/>
          </reference>
        </references>
      </pivotArea>
    </format>
    <format dxfId="2515">
      <pivotArea dataOnly="0" labelOnly="1" offset="A256" fieldPosition="0">
        <references count="1">
          <reference field="0" count="1" defaultSubtotal="1">
            <x v="131"/>
          </reference>
        </references>
      </pivotArea>
    </format>
    <format dxfId="2514">
      <pivotArea dataOnly="0" labelOnly="1" fieldPosition="0">
        <references count="1">
          <reference field="0" count="1">
            <x v="132"/>
          </reference>
        </references>
      </pivotArea>
    </format>
    <format dxfId="2513">
      <pivotArea dataOnly="0" labelOnly="1" offset="A256" fieldPosition="0">
        <references count="1">
          <reference field="0" count="1" defaultSubtotal="1">
            <x v="132"/>
          </reference>
        </references>
      </pivotArea>
    </format>
    <format dxfId="2512">
      <pivotArea dataOnly="0" labelOnly="1" fieldPosition="0">
        <references count="1">
          <reference field="0" count="1">
            <x v="133"/>
          </reference>
        </references>
      </pivotArea>
    </format>
    <format dxfId="2511">
      <pivotArea dataOnly="0" labelOnly="1" offset="A256" fieldPosition="0">
        <references count="1">
          <reference field="0" count="1" defaultSubtotal="1">
            <x v="133"/>
          </reference>
        </references>
      </pivotArea>
    </format>
    <format dxfId="2510">
      <pivotArea dataOnly="0" labelOnly="1" fieldPosition="0">
        <references count="1">
          <reference field="0" count="1">
            <x v="134"/>
          </reference>
        </references>
      </pivotArea>
    </format>
    <format dxfId="2509">
      <pivotArea dataOnly="0" labelOnly="1" offset="A256" fieldPosition="0">
        <references count="1">
          <reference field="0" count="1" defaultSubtotal="1">
            <x v="134"/>
          </reference>
        </references>
      </pivotArea>
    </format>
    <format dxfId="2508">
      <pivotArea dataOnly="0" labelOnly="1" fieldPosition="0">
        <references count="1">
          <reference field="0" count="1">
            <x v="135"/>
          </reference>
        </references>
      </pivotArea>
    </format>
    <format dxfId="2507">
      <pivotArea dataOnly="0" labelOnly="1" offset="A256" fieldPosition="0">
        <references count="1">
          <reference field="0" count="1" defaultSubtotal="1">
            <x v="135"/>
          </reference>
        </references>
      </pivotArea>
    </format>
    <format dxfId="2506">
      <pivotArea dataOnly="0" labelOnly="1" fieldPosition="0">
        <references count="1">
          <reference field="0" count="1">
            <x v="136"/>
          </reference>
        </references>
      </pivotArea>
    </format>
    <format dxfId="2505">
      <pivotArea dataOnly="0" labelOnly="1" offset="A256" fieldPosition="0">
        <references count="1">
          <reference field="0" count="1" defaultSubtotal="1">
            <x v="136"/>
          </reference>
        </references>
      </pivotArea>
    </format>
    <format dxfId="2504">
      <pivotArea dataOnly="0" labelOnly="1" fieldPosition="0">
        <references count="1">
          <reference field="0" count="1">
            <x v="137"/>
          </reference>
        </references>
      </pivotArea>
    </format>
    <format dxfId="2503">
      <pivotArea dataOnly="0" labelOnly="1" offset="A256" fieldPosition="0">
        <references count="1">
          <reference field="0" count="1" defaultSubtotal="1">
            <x v="137"/>
          </reference>
        </references>
      </pivotArea>
    </format>
    <format dxfId="2502">
      <pivotArea dataOnly="0" labelOnly="1" fieldPosition="0">
        <references count="1">
          <reference field="0" count="1">
            <x v="138"/>
          </reference>
        </references>
      </pivotArea>
    </format>
    <format dxfId="2501">
      <pivotArea dataOnly="0" labelOnly="1" offset="A256" fieldPosition="0">
        <references count="1">
          <reference field="0" count="1" defaultSubtotal="1">
            <x v="138"/>
          </reference>
        </references>
      </pivotArea>
    </format>
    <format dxfId="2500">
      <pivotArea dataOnly="0" labelOnly="1" fieldPosition="0">
        <references count="1">
          <reference field="0" count="1">
            <x v="139"/>
          </reference>
        </references>
      </pivotArea>
    </format>
    <format dxfId="2499">
      <pivotArea dataOnly="0" labelOnly="1" offset="A256" fieldPosition="0">
        <references count="1">
          <reference field="0" count="1" defaultSubtotal="1">
            <x v="139"/>
          </reference>
        </references>
      </pivotArea>
    </format>
    <format dxfId="2498">
      <pivotArea dataOnly="0" labelOnly="1" fieldPosition="0">
        <references count="1">
          <reference field="0" count="1">
            <x v="140"/>
          </reference>
        </references>
      </pivotArea>
    </format>
    <format dxfId="2497">
      <pivotArea dataOnly="0" labelOnly="1" offset="A256" fieldPosition="0">
        <references count="1">
          <reference field="0" count="1" defaultSubtotal="1">
            <x v="140"/>
          </reference>
        </references>
      </pivotArea>
    </format>
    <format dxfId="2496">
      <pivotArea dataOnly="0" labelOnly="1" fieldPosition="0">
        <references count="1">
          <reference field="0" count="1">
            <x v="141"/>
          </reference>
        </references>
      </pivotArea>
    </format>
    <format dxfId="2495">
      <pivotArea dataOnly="0" labelOnly="1" offset="A256" fieldPosition="0">
        <references count="1">
          <reference field="0" count="1" defaultSubtotal="1">
            <x v="141"/>
          </reference>
        </references>
      </pivotArea>
    </format>
    <format dxfId="2494">
      <pivotArea dataOnly="0" labelOnly="1" fieldPosition="0">
        <references count="1">
          <reference field="0" count="1">
            <x v="142"/>
          </reference>
        </references>
      </pivotArea>
    </format>
    <format dxfId="2493">
      <pivotArea dataOnly="0" labelOnly="1" offset="A256" fieldPosition="0">
        <references count="1">
          <reference field="0" count="1" defaultSubtotal="1">
            <x v="142"/>
          </reference>
        </references>
      </pivotArea>
    </format>
    <format dxfId="2492">
      <pivotArea dataOnly="0" labelOnly="1" grandRow="1" outline="0" offset="A256" fieldPosition="0"/>
    </format>
    <format dxfId="2491">
      <pivotArea dataOnly="0" outline="0" fieldPosition="0">
        <references count="1">
          <reference field="0" count="0" defaultSubtotal="1"/>
        </references>
      </pivotArea>
    </format>
    <format dxfId="2490">
      <pivotArea dataOnly="0" outline="0" fieldPosition="0">
        <references count="1">
          <reference field="0" count="0" defaultSubtotal="1"/>
        </references>
      </pivotArea>
    </format>
    <format dxfId="2489">
      <pivotArea field="0" type="button" dataOnly="0" labelOnly="1" outline="0" axis="axisRow" fieldPosition="0"/>
    </format>
    <format dxfId="2488">
      <pivotArea field="1" type="button" dataOnly="0" labelOnly="1" outline="0" axis="axisRow" fieldPosition="1"/>
    </format>
    <format dxfId="2487">
      <pivotArea dataOnly="0" labelOnly="1" outline="0" fieldPosition="0">
        <references count="1">
          <reference field="4294967294" count="4">
            <x v="0"/>
            <x v="1"/>
            <x v="2"/>
            <x v="3"/>
          </reference>
        </references>
      </pivotArea>
    </format>
    <format dxfId="2486">
      <pivotArea type="all" dataOnly="0" outline="0" fieldPosition="0"/>
    </format>
    <format dxfId="2485">
      <pivotArea outline="0" collapsedLevelsAreSubtotals="1" fieldPosition="0"/>
    </format>
    <format dxfId="2484">
      <pivotArea field="0" type="button" dataOnly="0" labelOnly="1" outline="0" axis="axisRow" fieldPosition="0"/>
    </format>
    <format dxfId="2483">
      <pivotArea field="1" type="button" dataOnly="0" labelOnly="1" outline="0" axis="axisRow" fieldPosition="1"/>
    </format>
    <format dxfId="248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48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48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47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47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47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47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47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47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47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472">
      <pivotArea dataOnly="0" labelOnly="1" fieldPosition="0">
        <references count="1">
          <reference field="0" count="18">
            <x v="125"/>
            <x v="126"/>
            <x v="127"/>
            <x v="128"/>
            <x v="129"/>
            <x v="130"/>
            <x v="131"/>
            <x v="132"/>
            <x v="133"/>
            <x v="134"/>
            <x v="135"/>
            <x v="136"/>
            <x v="137"/>
            <x v="138"/>
            <x v="139"/>
            <x v="140"/>
            <x v="141"/>
            <x v="142"/>
          </reference>
        </references>
      </pivotArea>
    </format>
    <format dxfId="247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470">
      <pivotArea dataOnly="0" labelOnly="1" grandRow="1" outline="0" fieldPosition="0"/>
    </format>
    <format dxfId="2469">
      <pivotArea dataOnly="0" labelOnly="1" fieldPosition="0">
        <references count="2">
          <reference field="0" count="1" selected="0">
            <x v="0"/>
          </reference>
          <reference field="1" count="2">
            <x v="0"/>
            <x v="1"/>
          </reference>
        </references>
      </pivotArea>
    </format>
    <format dxfId="2468">
      <pivotArea dataOnly="0" labelOnly="1" fieldPosition="0">
        <references count="2">
          <reference field="0" count="1" selected="0">
            <x v="1"/>
          </reference>
          <reference field="1" count="10">
            <x v="2"/>
            <x v="3"/>
            <x v="4"/>
            <x v="5"/>
            <x v="6"/>
            <x v="7"/>
            <x v="10"/>
            <x v="11"/>
            <x v="430"/>
            <x v="431"/>
          </reference>
        </references>
      </pivotArea>
    </format>
    <format dxfId="2467">
      <pivotArea dataOnly="0" labelOnly="1" fieldPosition="0">
        <references count="2">
          <reference field="0" count="1" selected="0">
            <x v="2"/>
          </reference>
          <reference field="1" count="6">
            <x v="12"/>
            <x v="13"/>
            <x v="14"/>
            <x v="15"/>
            <x v="16"/>
            <x v="17"/>
          </reference>
        </references>
      </pivotArea>
    </format>
    <format dxfId="246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465">
      <pivotArea dataOnly="0" labelOnly="1" fieldPosition="0">
        <references count="2">
          <reference field="0" count="1" selected="0">
            <x v="4"/>
          </reference>
          <reference field="1" count="6">
            <x v="33"/>
            <x v="34"/>
            <x v="35"/>
            <x v="36"/>
            <x v="37"/>
            <x v="38"/>
          </reference>
        </references>
      </pivotArea>
    </format>
    <format dxfId="2464">
      <pivotArea dataOnly="0" labelOnly="1" fieldPosition="0">
        <references count="2">
          <reference field="0" count="1" selected="0">
            <x v="5"/>
          </reference>
          <reference field="1" count="8">
            <x v="39"/>
            <x v="40"/>
            <x v="41"/>
            <x v="42"/>
            <x v="43"/>
            <x v="44"/>
            <x v="45"/>
            <x v="46"/>
          </reference>
        </references>
      </pivotArea>
    </format>
    <format dxfId="2463">
      <pivotArea dataOnly="0" labelOnly="1" fieldPosition="0">
        <references count="2">
          <reference field="0" count="1" selected="0">
            <x v="6"/>
          </reference>
          <reference field="1" count="5">
            <x v="47"/>
            <x v="48"/>
            <x v="49"/>
            <x v="50"/>
            <x v="51"/>
          </reference>
        </references>
      </pivotArea>
    </format>
    <format dxfId="2462">
      <pivotArea dataOnly="0" labelOnly="1" fieldPosition="0">
        <references count="2">
          <reference field="0" count="1" selected="0">
            <x v="7"/>
          </reference>
          <reference field="1" count="6">
            <x v="52"/>
            <x v="53"/>
            <x v="54"/>
            <x v="55"/>
            <x v="56"/>
            <x v="57"/>
          </reference>
        </references>
      </pivotArea>
    </format>
    <format dxfId="2461">
      <pivotArea dataOnly="0" labelOnly="1" fieldPosition="0">
        <references count="2">
          <reference field="0" count="1" selected="0">
            <x v="8"/>
          </reference>
          <reference field="1" count="6">
            <x v="58"/>
            <x v="59"/>
            <x v="60"/>
            <x v="61"/>
            <x v="62"/>
            <x v="63"/>
          </reference>
        </references>
      </pivotArea>
    </format>
    <format dxfId="2460">
      <pivotArea dataOnly="0" labelOnly="1" fieldPosition="0">
        <references count="2">
          <reference field="0" count="1" selected="0">
            <x v="9"/>
          </reference>
          <reference field="1" count="5">
            <x v="64"/>
            <x v="65"/>
            <x v="66"/>
            <x v="67"/>
            <x v="68"/>
          </reference>
        </references>
      </pivotArea>
    </format>
    <format dxfId="2459">
      <pivotArea dataOnly="0" labelOnly="1" fieldPosition="0">
        <references count="2">
          <reference field="0" count="1" selected="0">
            <x v="10"/>
          </reference>
          <reference field="1" count="3">
            <x v="69"/>
            <x v="70"/>
            <x v="71"/>
          </reference>
        </references>
      </pivotArea>
    </format>
    <format dxfId="2458">
      <pivotArea dataOnly="0" labelOnly="1" fieldPosition="0">
        <references count="2">
          <reference field="0" count="1" selected="0">
            <x v="11"/>
          </reference>
          <reference field="1" count="6">
            <x v="72"/>
            <x v="73"/>
            <x v="74"/>
            <x v="75"/>
            <x v="76"/>
            <x v="77"/>
          </reference>
        </references>
      </pivotArea>
    </format>
    <format dxfId="2457">
      <pivotArea dataOnly="0" labelOnly="1" fieldPosition="0">
        <references count="2">
          <reference field="0" count="1" selected="0">
            <x v="12"/>
          </reference>
          <reference field="1" count="5">
            <x v="78"/>
            <x v="79"/>
            <x v="80"/>
            <x v="81"/>
            <x v="82"/>
          </reference>
        </references>
      </pivotArea>
    </format>
    <format dxfId="2456">
      <pivotArea dataOnly="0" labelOnly="1" fieldPosition="0">
        <references count="2">
          <reference field="0" count="1" selected="0">
            <x v="13"/>
          </reference>
          <reference field="1" count="4">
            <x v="83"/>
            <x v="84"/>
            <x v="85"/>
            <x v="86"/>
          </reference>
        </references>
      </pivotArea>
    </format>
    <format dxfId="245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454">
      <pivotArea dataOnly="0" labelOnly="1" fieldPosition="0">
        <references count="2">
          <reference field="0" count="1" selected="0">
            <x v="15"/>
          </reference>
          <reference field="1" count="3">
            <x v="104"/>
            <x v="105"/>
            <x v="106"/>
          </reference>
        </references>
      </pivotArea>
    </format>
    <format dxfId="2453">
      <pivotArea dataOnly="0" labelOnly="1" fieldPosition="0">
        <references count="2">
          <reference field="0" count="1" selected="0">
            <x v="16"/>
          </reference>
          <reference field="1" count="11">
            <x v="8"/>
            <x v="9"/>
            <x v="107"/>
            <x v="108"/>
            <x v="109"/>
            <x v="110"/>
            <x v="111"/>
            <x v="112"/>
            <x v="113"/>
            <x v="114"/>
            <x v="115"/>
          </reference>
        </references>
      </pivotArea>
    </format>
    <format dxfId="2452">
      <pivotArea dataOnly="0" labelOnly="1" fieldPosition="0">
        <references count="2">
          <reference field="0" count="1" selected="0">
            <x v="17"/>
          </reference>
          <reference field="1" count="1">
            <x v="116"/>
          </reference>
        </references>
      </pivotArea>
    </format>
    <format dxfId="2451">
      <pivotArea dataOnly="0" labelOnly="1" fieldPosition="0">
        <references count="2">
          <reference field="0" count="1" selected="0">
            <x v="18"/>
          </reference>
          <reference field="1" count="3">
            <x v="117"/>
            <x v="118"/>
            <x v="119"/>
          </reference>
        </references>
      </pivotArea>
    </format>
    <format dxfId="2450">
      <pivotArea dataOnly="0" labelOnly="1" fieldPosition="0">
        <references count="2">
          <reference field="0" count="1" selected="0">
            <x v="19"/>
          </reference>
          <reference field="1" count="8">
            <x v="120"/>
            <x v="121"/>
            <x v="122"/>
            <x v="123"/>
            <x v="124"/>
            <x v="125"/>
            <x v="126"/>
            <x v="127"/>
          </reference>
        </references>
      </pivotArea>
    </format>
    <format dxfId="2449">
      <pivotArea dataOnly="0" labelOnly="1" fieldPosition="0">
        <references count="2">
          <reference field="0" count="1" selected="0">
            <x v="20"/>
          </reference>
          <reference field="1" count="9">
            <x v="128"/>
            <x v="129"/>
            <x v="130"/>
            <x v="131"/>
            <x v="132"/>
            <x v="133"/>
            <x v="134"/>
            <x v="135"/>
            <x v="136"/>
          </reference>
        </references>
      </pivotArea>
    </format>
    <format dxfId="2448">
      <pivotArea dataOnly="0" labelOnly="1" fieldPosition="0">
        <references count="2">
          <reference field="0" count="1" selected="0">
            <x v="21"/>
          </reference>
          <reference field="1" count="4">
            <x v="137"/>
            <x v="138"/>
            <x v="139"/>
            <x v="140"/>
          </reference>
        </references>
      </pivotArea>
    </format>
    <format dxfId="2447">
      <pivotArea dataOnly="0" labelOnly="1" fieldPosition="0">
        <references count="2">
          <reference field="0" count="1" selected="0">
            <x v="22"/>
          </reference>
          <reference field="1" count="3">
            <x v="141"/>
            <x v="142"/>
            <x v="143"/>
          </reference>
        </references>
      </pivotArea>
    </format>
    <format dxfId="2446">
      <pivotArea dataOnly="0" labelOnly="1" fieldPosition="0">
        <references count="2">
          <reference field="0" count="1" selected="0">
            <x v="23"/>
          </reference>
          <reference field="1" count="3">
            <x v="144"/>
            <x v="145"/>
            <x v="146"/>
          </reference>
        </references>
      </pivotArea>
    </format>
    <format dxfId="2445">
      <pivotArea dataOnly="0" labelOnly="1" fieldPosition="0">
        <references count="2">
          <reference field="0" count="1" selected="0">
            <x v="24"/>
          </reference>
          <reference field="1" count="2">
            <x v="147"/>
            <x v="148"/>
          </reference>
        </references>
      </pivotArea>
    </format>
    <format dxfId="2444">
      <pivotArea dataOnly="0" labelOnly="1" fieldPosition="0">
        <references count="2">
          <reference field="0" count="1" selected="0">
            <x v="25"/>
          </reference>
          <reference field="1" count="3">
            <x v="149"/>
            <x v="150"/>
            <x v="151"/>
          </reference>
        </references>
      </pivotArea>
    </format>
    <format dxfId="2443">
      <pivotArea dataOnly="0" labelOnly="1" fieldPosition="0">
        <references count="2">
          <reference field="0" count="1" selected="0">
            <x v="26"/>
          </reference>
          <reference field="1" count="4">
            <x v="152"/>
            <x v="153"/>
            <x v="154"/>
            <x v="155"/>
          </reference>
        </references>
      </pivotArea>
    </format>
    <format dxfId="2442">
      <pivotArea dataOnly="0" labelOnly="1" fieldPosition="0">
        <references count="2">
          <reference field="0" count="1" selected="0">
            <x v="27"/>
          </reference>
          <reference field="1" count="2">
            <x v="156"/>
            <x v="157"/>
          </reference>
        </references>
      </pivotArea>
    </format>
    <format dxfId="2441">
      <pivotArea dataOnly="0" labelOnly="1" fieldPosition="0">
        <references count="2">
          <reference field="0" count="1" selected="0">
            <x v="28"/>
          </reference>
          <reference field="1" count="3">
            <x v="158"/>
            <x v="159"/>
            <x v="160"/>
          </reference>
        </references>
      </pivotArea>
    </format>
    <format dxfId="2440">
      <pivotArea dataOnly="0" labelOnly="1" fieldPosition="0">
        <references count="2">
          <reference field="0" count="1" selected="0">
            <x v="29"/>
          </reference>
          <reference field="1" count="8">
            <x v="161"/>
            <x v="162"/>
            <x v="163"/>
            <x v="164"/>
            <x v="165"/>
            <x v="166"/>
            <x v="167"/>
            <x v="168"/>
          </reference>
        </references>
      </pivotArea>
    </format>
    <format dxfId="2439">
      <pivotArea dataOnly="0" labelOnly="1" fieldPosition="0">
        <references count="2">
          <reference field="0" count="1" selected="0">
            <x v="30"/>
          </reference>
          <reference field="1" count="7">
            <x v="169"/>
            <x v="170"/>
            <x v="171"/>
            <x v="172"/>
            <x v="173"/>
            <x v="174"/>
            <x v="175"/>
          </reference>
        </references>
      </pivotArea>
    </format>
    <format dxfId="2438">
      <pivotArea dataOnly="0" labelOnly="1" fieldPosition="0">
        <references count="2">
          <reference field="0" count="1" selected="0">
            <x v="31"/>
          </reference>
          <reference field="1" count="4">
            <x v="176"/>
            <x v="177"/>
            <x v="178"/>
            <x v="179"/>
          </reference>
        </references>
      </pivotArea>
    </format>
    <format dxfId="2437">
      <pivotArea dataOnly="0" labelOnly="1" fieldPosition="0">
        <references count="2">
          <reference field="0" count="1" selected="0">
            <x v="32"/>
          </reference>
          <reference field="1" count="1">
            <x v="180"/>
          </reference>
        </references>
      </pivotArea>
    </format>
    <format dxfId="2436">
      <pivotArea dataOnly="0" labelOnly="1" fieldPosition="0">
        <references count="2">
          <reference field="0" count="1" selected="0">
            <x v="33"/>
          </reference>
          <reference field="1" count="3">
            <x v="433"/>
            <x v="434"/>
            <x v="435"/>
          </reference>
        </references>
      </pivotArea>
    </format>
    <format dxfId="2435">
      <pivotArea dataOnly="0" labelOnly="1" fieldPosition="0">
        <references count="2">
          <reference field="0" count="1" selected="0">
            <x v="34"/>
          </reference>
          <reference field="1" count="4">
            <x v="181"/>
            <x v="182"/>
            <x v="183"/>
            <x v="184"/>
          </reference>
        </references>
      </pivotArea>
    </format>
    <format dxfId="2434">
      <pivotArea dataOnly="0" labelOnly="1" fieldPosition="0">
        <references count="2">
          <reference field="0" count="1" selected="0">
            <x v="35"/>
          </reference>
          <reference field="1" count="4">
            <x v="185"/>
            <x v="186"/>
            <x v="187"/>
            <x v="188"/>
          </reference>
        </references>
      </pivotArea>
    </format>
    <format dxfId="2433">
      <pivotArea dataOnly="0" labelOnly="1" fieldPosition="0">
        <references count="2">
          <reference field="0" count="1" selected="0">
            <x v="36"/>
          </reference>
          <reference field="1" count="5">
            <x v="189"/>
            <x v="190"/>
            <x v="191"/>
            <x v="192"/>
            <x v="193"/>
          </reference>
        </references>
      </pivotArea>
    </format>
    <format dxfId="2432">
      <pivotArea dataOnly="0" labelOnly="1" fieldPosition="0">
        <references count="2">
          <reference field="0" count="1" selected="0">
            <x v="37"/>
          </reference>
          <reference field="1" count="7">
            <x v="194"/>
            <x v="195"/>
            <x v="196"/>
            <x v="197"/>
            <x v="198"/>
            <x v="199"/>
            <x v="200"/>
          </reference>
        </references>
      </pivotArea>
    </format>
    <format dxfId="2431">
      <pivotArea dataOnly="0" labelOnly="1" fieldPosition="0">
        <references count="2">
          <reference field="0" count="1" selected="0">
            <x v="38"/>
          </reference>
          <reference field="1" count="11">
            <x v="201"/>
            <x v="202"/>
            <x v="203"/>
            <x v="204"/>
            <x v="205"/>
            <x v="206"/>
            <x v="207"/>
            <x v="208"/>
            <x v="209"/>
            <x v="368"/>
            <x v="390"/>
          </reference>
        </references>
      </pivotArea>
    </format>
    <format dxfId="2430">
      <pivotArea dataOnly="0" labelOnly="1" fieldPosition="0">
        <references count="2">
          <reference field="0" count="1" selected="0">
            <x v="39"/>
          </reference>
          <reference field="1" count="7">
            <x v="210"/>
            <x v="211"/>
            <x v="212"/>
            <x v="213"/>
            <x v="214"/>
            <x v="215"/>
            <x v="216"/>
          </reference>
        </references>
      </pivotArea>
    </format>
    <format dxfId="2429">
      <pivotArea dataOnly="0" labelOnly="1" fieldPosition="0">
        <references count="2">
          <reference field="0" count="1" selected="0">
            <x v="40"/>
          </reference>
          <reference field="1" count="7">
            <x v="217"/>
            <x v="218"/>
            <x v="219"/>
            <x v="220"/>
            <x v="221"/>
            <x v="222"/>
            <x v="223"/>
          </reference>
        </references>
      </pivotArea>
    </format>
    <format dxfId="2428">
      <pivotArea dataOnly="0" labelOnly="1" fieldPosition="0">
        <references count="2">
          <reference field="0" count="1" selected="0">
            <x v="41"/>
          </reference>
          <reference field="1" count="8">
            <x v="224"/>
            <x v="225"/>
            <x v="226"/>
            <x v="227"/>
            <x v="228"/>
            <x v="229"/>
            <x v="230"/>
            <x v="231"/>
          </reference>
        </references>
      </pivotArea>
    </format>
    <format dxfId="2427">
      <pivotArea dataOnly="0" labelOnly="1" fieldPosition="0">
        <references count="2">
          <reference field="0" count="1" selected="0">
            <x v="42"/>
          </reference>
          <reference field="1" count="4">
            <x v="232"/>
            <x v="233"/>
            <x v="234"/>
            <x v="235"/>
          </reference>
        </references>
      </pivotArea>
    </format>
    <format dxfId="2426">
      <pivotArea dataOnly="0" labelOnly="1" fieldPosition="0">
        <references count="2">
          <reference field="0" count="1" selected="0">
            <x v="43"/>
          </reference>
          <reference field="1" count="8">
            <x v="236"/>
            <x v="237"/>
            <x v="238"/>
            <x v="239"/>
            <x v="240"/>
            <x v="241"/>
            <x v="242"/>
            <x v="243"/>
          </reference>
        </references>
      </pivotArea>
    </format>
    <format dxfId="2425">
      <pivotArea dataOnly="0" labelOnly="1" fieldPosition="0">
        <references count="2">
          <reference field="0" count="1" selected="0">
            <x v="44"/>
          </reference>
          <reference field="1" count="7">
            <x v="244"/>
            <x v="245"/>
            <x v="246"/>
            <x v="247"/>
            <x v="248"/>
            <x v="249"/>
            <x v="250"/>
          </reference>
        </references>
      </pivotArea>
    </format>
    <format dxfId="2424">
      <pivotArea dataOnly="0" labelOnly="1" fieldPosition="0">
        <references count="2">
          <reference field="0" count="1" selected="0">
            <x v="45"/>
          </reference>
          <reference field="1" count="8">
            <x v="251"/>
            <x v="252"/>
            <x v="253"/>
            <x v="254"/>
            <x v="255"/>
            <x v="256"/>
            <x v="257"/>
            <x v="258"/>
          </reference>
        </references>
      </pivotArea>
    </format>
    <format dxfId="242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422">
      <pivotArea dataOnly="0" labelOnly="1" fieldPosition="0">
        <references count="2">
          <reference field="0" count="1" selected="0">
            <x v="47"/>
          </reference>
          <reference field="1" count="7">
            <x v="273"/>
            <x v="274"/>
            <x v="275"/>
            <x v="276"/>
            <x v="277"/>
            <x v="278"/>
            <x v="279"/>
          </reference>
        </references>
      </pivotArea>
    </format>
    <format dxfId="2421">
      <pivotArea dataOnly="0" labelOnly="1" fieldPosition="0">
        <references count="2">
          <reference field="0" count="1" selected="0">
            <x v="48"/>
          </reference>
          <reference field="1" count="5">
            <x v="280"/>
            <x v="281"/>
            <x v="282"/>
            <x v="283"/>
            <x v="284"/>
          </reference>
        </references>
      </pivotArea>
    </format>
    <format dxfId="2420">
      <pivotArea dataOnly="0" labelOnly="1" fieldPosition="0">
        <references count="2">
          <reference field="0" count="1" selected="0">
            <x v="49"/>
          </reference>
          <reference field="1" count="1">
            <x v="285"/>
          </reference>
        </references>
      </pivotArea>
    </format>
    <format dxfId="2419">
      <pivotArea dataOnly="0" labelOnly="1" fieldPosition="0">
        <references count="2">
          <reference field="0" count="1" selected="0">
            <x v="50"/>
          </reference>
          <reference field="1" count="7">
            <x v="286"/>
            <x v="287"/>
            <x v="288"/>
            <x v="289"/>
            <x v="290"/>
            <x v="291"/>
            <x v="292"/>
          </reference>
        </references>
      </pivotArea>
    </format>
    <format dxfId="2418">
      <pivotArea dataOnly="0" labelOnly="1" fieldPosition="0">
        <references count="2">
          <reference field="0" count="1" selected="0">
            <x v="51"/>
          </reference>
          <reference field="1" count="9">
            <x v="293"/>
            <x v="294"/>
            <x v="295"/>
            <x v="296"/>
            <x v="297"/>
            <x v="298"/>
            <x v="299"/>
            <x v="300"/>
            <x v="301"/>
          </reference>
        </references>
      </pivotArea>
    </format>
    <format dxfId="2417">
      <pivotArea dataOnly="0" labelOnly="1" fieldPosition="0">
        <references count="2">
          <reference field="0" count="1" selected="0">
            <x v="52"/>
          </reference>
          <reference field="1" count="3">
            <x v="302"/>
            <x v="303"/>
            <x v="304"/>
          </reference>
        </references>
      </pivotArea>
    </format>
    <format dxfId="2416">
      <pivotArea dataOnly="0" labelOnly="1" fieldPosition="0">
        <references count="2">
          <reference field="0" count="1" selected="0">
            <x v="53"/>
          </reference>
          <reference field="1" count="7">
            <x v="305"/>
            <x v="306"/>
            <x v="307"/>
            <x v="308"/>
            <x v="309"/>
            <x v="310"/>
            <x v="398"/>
          </reference>
        </references>
      </pivotArea>
    </format>
    <format dxfId="241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414">
      <pivotArea dataOnly="0" labelOnly="1" fieldPosition="0">
        <references count="2">
          <reference field="0" count="1" selected="0">
            <x v="55"/>
          </reference>
          <reference field="1" count="1">
            <x v="326"/>
          </reference>
        </references>
      </pivotArea>
    </format>
    <format dxfId="2413">
      <pivotArea dataOnly="0" labelOnly="1" fieldPosition="0">
        <references count="2">
          <reference field="0" count="1" selected="0">
            <x v="56"/>
          </reference>
          <reference field="1" count="4">
            <x v="327"/>
            <x v="328"/>
            <x v="329"/>
            <x v="330"/>
          </reference>
        </references>
      </pivotArea>
    </format>
    <format dxfId="2412">
      <pivotArea dataOnly="0" labelOnly="1" fieldPosition="0">
        <references count="2">
          <reference field="0" count="1" selected="0">
            <x v="57"/>
          </reference>
          <reference field="1" count="1">
            <x v="331"/>
          </reference>
        </references>
      </pivotArea>
    </format>
    <format dxfId="2411">
      <pivotArea dataOnly="0" labelOnly="1" fieldPosition="0">
        <references count="2">
          <reference field="0" count="1" selected="0">
            <x v="58"/>
          </reference>
          <reference field="1" count="4">
            <x v="332"/>
            <x v="333"/>
            <x v="334"/>
            <x v="335"/>
          </reference>
        </references>
      </pivotArea>
    </format>
    <format dxfId="2410">
      <pivotArea dataOnly="0" labelOnly="1" fieldPosition="0">
        <references count="2">
          <reference field="0" count="1" selected="0">
            <x v="59"/>
          </reference>
          <reference field="1" count="4">
            <x v="336"/>
            <x v="337"/>
            <x v="338"/>
            <x v="339"/>
          </reference>
        </references>
      </pivotArea>
    </format>
    <format dxfId="2409">
      <pivotArea dataOnly="0" labelOnly="1" fieldPosition="0">
        <references count="2">
          <reference field="0" count="1" selected="0">
            <x v="60"/>
          </reference>
          <reference field="1" count="1">
            <x v="340"/>
          </reference>
        </references>
      </pivotArea>
    </format>
    <format dxfId="2408">
      <pivotArea dataOnly="0" labelOnly="1" fieldPosition="0">
        <references count="2">
          <reference field="0" count="1" selected="0">
            <x v="61"/>
          </reference>
          <reference field="1" count="1">
            <x v="342"/>
          </reference>
        </references>
      </pivotArea>
    </format>
    <format dxfId="2407">
      <pivotArea dataOnly="0" labelOnly="1" fieldPosition="0">
        <references count="2">
          <reference field="0" count="1" selected="0">
            <x v="62"/>
          </reference>
          <reference field="1" count="1">
            <x v="341"/>
          </reference>
        </references>
      </pivotArea>
    </format>
    <format dxfId="2406">
      <pivotArea dataOnly="0" labelOnly="1" fieldPosition="0">
        <references count="2">
          <reference field="0" count="1" selected="0">
            <x v="63"/>
          </reference>
          <reference field="1" count="1">
            <x v="343"/>
          </reference>
        </references>
      </pivotArea>
    </format>
    <format dxfId="2405">
      <pivotArea dataOnly="0" labelOnly="1" fieldPosition="0">
        <references count="2">
          <reference field="0" count="1" selected="0">
            <x v="64"/>
          </reference>
          <reference field="1" count="1">
            <x v="344"/>
          </reference>
        </references>
      </pivotArea>
    </format>
    <format dxfId="2404">
      <pivotArea dataOnly="0" labelOnly="1" fieldPosition="0">
        <references count="2">
          <reference field="0" count="1" selected="0">
            <x v="65"/>
          </reference>
          <reference field="1" count="1">
            <x v="345"/>
          </reference>
        </references>
      </pivotArea>
    </format>
    <format dxfId="2403">
      <pivotArea dataOnly="0" labelOnly="1" fieldPosition="0">
        <references count="2">
          <reference field="0" count="1" selected="0">
            <x v="66"/>
          </reference>
          <reference field="1" count="1">
            <x v="346"/>
          </reference>
        </references>
      </pivotArea>
    </format>
    <format dxfId="2402">
      <pivotArea dataOnly="0" labelOnly="1" fieldPosition="0">
        <references count="2">
          <reference field="0" count="1" selected="0">
            <x v="67"/>
          </reference>
          <reference field="1" count="1">
            <x v="427"/>
          </reference>
        </references>
      </pivotArea>
    </format>
    <format dxfId="2401">
      <pivotArea dataOnly="0" labelOnly="1" fieldPosition="0">
        <references count="2">
          <reference field="0" count="1" selected="0">
            <x v="68"/>
          </reference>
          <reference field="1" count="1">
            <x v="428"/>
          </reference>
        </references>
      </pivotArea>
    </format>
    <format dxfId="2400">
      <pivotArea dataOnly="0" labelOnly="1" fieldPosition="0">
        <references count="2">
          <reference field="0" count="1" selected="0">
            <x v="69"/>
          </reference>
          <reference field="1" count="1">
            <x v="347"/>
          </reference>
        </references>
      </pivotArea>
    </format>
    <format dxfId="2399">
      <pivotArea dataOnly="0" labelOnly="1" fieldPosition="0">
        <references count="2">
          <reference field="0" count="1" selected="0">
            <x v="70"/>
          </reference>
          <reference field="1" count="1">
            <x v="348"/>
          </reference>
        </references>
      </pivotArea>
    </format>
    <format dxfId="2398">
      <pivotArea dataOnly="0" labelOnly="1" fieldPosition="0">
        <references count="2">
          <reference field="0" count="1" selected="0">
            <x v="71"/>
          </reference>
          <reference field="1" count="1">
            <x v="349"/>
          </reference>
        </references>
      </pivotArea>
    </format>
    <format dxfId="2397">
      <pivotArea dataOnly="0" labelOnly="1" fieldPosition="0">
        <references count="2">
          <reference field="0" count="1" selected="0">
            <x v="72"/>
          </reference>
          <reference field="1" count="1">
            <x v="350"/>
          </reference>
        </references>
      </pivotArea>
    </format>
    <format dxfId="2396">
      <pivotArea dataOnly="0" labelOnly="1" fieldPosition="0">
        <references count="2">
          <reference field="0" count="1" selected="0">
            <x v="73"/>
          </reference>
          <reference field="1" count="1">
            <x v="351"/>
          </reference>
        </references>
      </pivotArea>
    </format>
    <format dxfId="2395">
      <pivotArea dataOnly="0" labelOnly="1" fieldPosition="0">
        <references count="2">
          <reference field="0" count="1" selected="0">
            <x v="74"/>
          </reference>
          <reference field="1" count="1">
            <x v="352"/>
          </reference>
        </references>
      </pivotArea>
    </format>
    <format dxfId="2394">
      <pivotArea dataOnly="0" labelOnly="1" fieldPosition="0">
        <references count="2">
          <reference field="0" count="1" selected="0">
            <x v="75"/>
          </reference>
          <reference field="1" count="1">
            <x v="353"/>
          </reference>
        </references>
      </pivotArea>
    </format>
    <format dxfId="2393">
      <pivotArea dataOnly="0" labelOnly="1" fieldPosition="0">
        <references count="2">
          <reference field="0" count="1" selected="0">
            <x v="76"/>
          </reference>
          <reference field="1" count="1">
            <x v="354"/>
          </reference>
        </references>
      </pivotArea>
    </format>
    <format dxfId="2392">
      <pivotArea dataOnly="0" labelOnly="1" fieldPosition="0">
        <references count="2">
          <reference field="0" count="1" selected="0">
            <x v="77"/>
          </reference>
          <reference field="1" count="1">
            <x v="355"/>
          </reference>
        </references>
      </pivotArea>
    </format>
    <format dxfId="2391">
      <pivotArea dataOnly="0" labelOnly="1" fieldPosition="0">
        <references count="2">
          <reference field="0" count="1" selected="0">
            <x v="78"/>
          </reference>
          <reference field="1" count="1">
            <x v="356"/>
          </reference>
        </references>
      </pivotArea>
    </format>
    <format dxfId="2390">
      <pivotArea dataOnly="0" labelOnly="1" fieldPosition="0">
        <references count="2">
          <reference field="0" count="1" selected="0">
            <x v="79"/>
          </reference>
          <reference field="1" count="1">
            <x v="357"/>
          </reference>
        </references>
      </pivotArea>
    </format>
    <format dxfId="2389">
      <pivotArea dataOnly="0" labelOnly="1" fieldPosition="0">
        <references count="2">
          <reference field="0" count="1" selected="0">
            <x v="80"/>
          </reference>
          <reference field="1" count="1">
            <x v="358"/>
          </reference>
        </references>
      </pivotArea>
    </format>
    <format dxfId="2388">
      <pivotArea dataOnly="0" labelOnly="1" fieldPosition="0">
        <references count="2">
          <reference field="0" count="1" selected="0">
            <x v="81"/>
          </reference>
          <reference field="1" count="1">
            <x v="359"/>
          </reference>
        </references>
      </pivotArea>
    </format>
    <format dxfId="2387">
      <pivotArea dataOnly="0" labelOnly="1" fieldPosition="0">
        <references count="2">
          <reference field="0" count="1" selected="0">
            <x v="82"/>
          </reference>
          <reference field="1" count="1">
            <x v="360"/>
          </reference>
        </references>
      </pivotArea>
    </format>
    <format dxfId="2386">
      <pivotArea dataOnly="0" labelOnly="1" fieldPosition="0">
        <references count="2">
          <reference field="0" count="1" selected="0">
            <x v="83"/>
          </reference>
          <reference field="1" count="1">
            <x v="361"/>
          </reference>
        </references>
      </pivotArea>
    </format>
    <format dxfId="2385">
      <pivotArea dataOnly="0" labelOnly="1" fieldPosition="0">
        <references count="2">
          <reference field="0" count="1" selected="0">
            <x v="84"/>
          </reference>
          <reference field="1" count="1">
            <x v="362"/>
          </reference>
        </references>
      </pivotArea>
    </format>
    <format dxfId="2384">
      <pivotArea dataOnly="0" labelOnly="1" fieldPosition="0">
        <references count="2">
          <reference field="0" count="1" selected="0">
            <x v="85"/>
          </reference>
          <reference field="1" count="1">
            <x v="363"/>
          </reference>
        </references>
      </pivotArea>
    </format>
    <format dxfId="2383">
      <pivotArea dataOnly="0" labelOnly="1" fieldPosition="0">
        <references count="2">
          <reference field="0" count="1" selected="0">
            <x v="86"/>
          </reference>
          <reference field="1" count="1">
            <x v="364"/>
          </reference>
        </references>
      </pivotArea>
    </format>
    <format dxfId="2382">
      <pivotArea dataOnly="0" labelOnly="1" fieldPosition="0">
        <references count="2">
          <reference field="0" count="1" selected="0">
            <x v="87"/>
          </reference>
          <reference field="1" count="1">
            <x v="365"/>
          </reference>
        </references>
      </pivotArea>
    </format>
    <format dxfId="2381">
      <pivotArea dataOnly="0" labelOnly="1" fieldPosition="0">
        <references count="2">
          <reference field="0" count="1" selected="0">
            <x v="88"/>
          </reference>
          <reference field="1" count="1">
            <x v="366"/>
          </reference>
        </references>
      </pivotArea>
    </format>
    <format dxfId="2380">
      <pivotArea dataOnly="0" labelOnly="1" fieldPosition="0">
        <references count="2">
          <reference field="0" count="1" selected="0">
            <x v="89"/>
          </reference>
          <reference field="1" count="1">
            <x v="367"/>
          </reference>
        </references>
      </pivotArea>
    </format>
    <format dxfId="2379">
      <pivotArea dataOnly="0" labelOnly="1" fieldPosition="0">
        <references count="2">
          <reference field="0" count="1" selected="0">
            <x v="90"/>
          </reference>
          <reference field="1" count="1">
            <x v="369"/>
          </reference>
        </references>
      </pivotArea>
    </format>
    <format dxfId="2378">
      <pivotArea dataOnly="0" labelOnly="1" fieldPosition="0">
        <references count="2">
          <reference field="0" count="1" selected="0">
            <x v="91"/>
          </reference>
          <reference field="1" count="1">
            <x v="370"/>
          </reference>
        </references>
      </pivotArea>
    </format>
    <format dxfId="2377">
      <pivotArea dataOnly="0" labelOnly="1" fieldPosition="0">
        <references count="2">
          <reference field="0" count="1" selected="0">
            <x v="92"/>
          </reference>
          <reference field="1" count="1">
            <x v="371"/>
          </reference>
        </references>
      </pivotArea>
    </format>
    <format dxfId="2376">
      <pivotArea dataOnly="0" labelOnly="1" fieldPosition="0">
        <references count="2">
          <reference field="0" count="1" selected="0">
            <x v="93"/>
          </reference>
          <reference field="1" count="1">
            <x v="372"/>
          </reference>
        </references>
      </pivotArea>
    </format>
    <format dxfId="2375">
      <pivotArea dataOnly="0" labelOnly="1" fieldPosition="0">
        <references count="2">
          <reference field="0" count="1" selected="0">
            <x v="94"/>
          </reference>
          <reference field="1" count="1">
            <x v="373"/>
          </reference>
        </references>
      </pivotArea>
    </format>
    <format dxfId="2374">
      <pivotArea dataOnly="0" labelOnly="1" fieldPosition="0">
        <references count="2">
          <reference field="0" count="1" selected="0">
            <x v="95"/>
          </reference>
          <reference field="1" count="1">
            <x v="374"/>
          </reference>
        </references>
      </pivotArea>
    </format>
    <format dxfId="2373">
      <pivotArea dataOnly="0" labelOnly="1" fieldPosition="0">
        <references count="2">
          <reference field="0" count="1" selected="0">
            <x v="96"/>
          </reference>
          <reference field="1" count="1">
            <x v="375"/>
          </reference>
        </references>
      </pivotArea>
    </format>
    <format dxfId="2372">
      <pivotArea dataOnly="0" labelOnly="1" fieldPosition="0">
        <references count="2">
          <reference field="0" count="1" selected="0">
            <x v="97"/>
          </reference>
          <reference field="1" count="1">
            <x v="376"/>
          </reference>
        </references>
      </pivotArea>
    </format>
    <format dxfId="2371">
      <pivotArea dataOnly="0" labelOnly="1" fieldPosition="0">
        <references count="2">
          <reference field="0" count="1" selected="0">
            <x v="98"/>
          </reference>
          <reference field="1" count="1">
            <x v="377"/>
          </reference>
        </references>
      </pivotArea>
    </format>
    <format dxfId="2370">
      <pivotArea dataOnly="0" labelOnly="1" fieldPosition="0">
        <references count="2">
          <reference field="0" count="1" selected="0">
            <x v="99"/>
          </reference>
          <reference field="1" count="1">
            <x v="378"/>
          </reference>
        </references>
      </pivotArea>
    </format>
    <format dxfId="2369">
      <pivotArea dataOnly="0" labelOnly="1" fieldPosition="0">
        <references count="2">
          <reference field="0" count="1" selected="0">
            <x v="100"/>
          </reference>
          <reference field="1" count="1">
            <x v="379"/>
          </reference>
        </references>
      </pivotArea>
    </format>
    <format dxfId="2368">
      <pivotArea dataOnly="0" labelOnly="1" fieldPosition="0">
        <references count="2">
          <reference field="0" count="1" selected="0">
            <x v="101"/>
          </reference>
          <reference field="1" count="9">
            <x v="380"/>
            <x v="381"/>
            <x v="382"/>
            <x v="383"/>
            <x v="384"/>
            <x v="385"/>
            <x v="386"/>
            <x v="387"/>
            <x v="429"/>
          </reference>
        </references>
      </pivotArea>
    </format>
    <format dxfId="2367">
      <pivotArea dataOnly="0" labelOnly="1" fieldPosition="0">
        <references count="2">
          <reference field="0" count="1" selected="0">
            <x v="102"/>
          </reference>
          <reference field="1" count="1">
            <x v="388"/>
          </reference>
        </references>
      </pivotArea>
    </format>
    <format dxfId="2366">
      <pivotArea dataOnly="0" labelOnly="1" fieldPosition="0">
        <references count="2">
          <reference field="0" count="1" selected="0">
            <x v="103"/>
          </reference>
          <reference field="1" count="1">
            <x v="389"/>
          </reference>
        </references>
      </pivotArea>
    </format>
    <format dxfId="2365">
      <pivotArea dataOnly="0" labelOnly="1" fieldPosition="0">
        <references count="2">
          <reference field="0" count="1" selected="0">
            <x v="104"/>
          </reference>
          <reference field="1" count="1">
            <x v="391"/>
          </reference>
        </references>
      </pivotArea>
    </format>
    <format dxfId="2364">
      <pivotArea dataOnly="0" labelOnly="1" fieldPosition="0">
        <references count="2">
          <reference field="0" count="1" selected="0">
            <x v="105"/>
          </reference>
          <reference field="1" count="1">
            <x v="392"/>
          </reference>
        </references>
      </pivotArea>
    </format>
    <format dxfId="2363">
      <pivotArea dataOnly="0" labelOnly="1" fieldPosition="0">
        <references count="2">
          <reference field="0" count="1" selected="0">
            <x v="106"/>
          </reference>
          <reference field="1" count="1">
            <x v="393"/>
          </reference>
        </references>
      </pivotArea>
    </format>
    <format dxfId="2362">
      <pivotArea dataOnly="0" labelOnly="1" fieldPosition="0">
        <references count="2">
          <reference field="0" count="1" selected="0">
            <x v="107"/>
          </reference>
          <reference field="1" count="1">
            <x v="394"/>
          </reference>
        </references>
      </pivotArea>
    </format>
    <format dxfId="2361">
      <pivotArea dataOnly="0" labelOnly="1" fieldPosition="0">
        <references count="2">
          <reference field="0" count="1" selected="0">
            <x v="108"/>
          </reference>
          <reference field="1" count="2">
            <x v="395"/>
            <x v="436"/>
          </reference>
        </references>
      </pivotArea>
    </format>
    <format dxfId="2360">
      <pivotArea dataOnly="0" labelOnly="1" fieldPosition="0">
        <references count="2">
          <reference field="0" count="1" selected="0">
            <x v="109"/>
          </reference>
          <reference field="1" count="2">
            <x v="396"/>
            <x v="397"/>
          </reference>
        </references>
      </pivotArea>
    </format>
    <format dxfId="2359">
      <pivotArea dataOnly="0" labelOnly="1" fieldPosition="0">
        <references count="2">
          <reference field="0" count="1" selected="0">
            <x v="110"/>
          </reference>
          <reference field="1" count="1">
            <x v="399"/>
          </reference>
        </references>
      </pivotArea>
    </format>
    <format dxfId="2358">
      <pivotArea dataOnly="0" labelOnly="1" fieldPosition="0">
        <references count="2">
          <reference field="0" count="1" selected="0">
            <x v="111"/>
          </reference>
          <reference field="1" count="1">
            <x v="400"/>
          </reference>
        </references>
      </pivotArea>
    </format>
    <format dxfId="2357">
      <pivotArea dataOnly="0" labelOnly="1" fieldPosition="0">
        <references count="2">
          <reference field="0" count="1" selected="0">
            <x v="112"/>
          </reference>
          <reference field="1" count="1">
            <x v="401"/>
          </reference>
        </references>
      </pivotArea>
    </format>
    <format dxfId="2356">
      <pivotArea dataOnly="0" labelOnly="1" fieldPosition="0">
        <references count="2">
          <reference field="0" count="1" selected="0">
            <x v="113"/>
          </reference>
          <reference field="1" count="1">
            <x v="402"/>
          </reference>
        </references>
      </pivotArea>
    </format>
    <format dxfId="2355">
      <pivotArea dataOnly="0" labelOnly="1" fieldPosition="0">
        <references count="2">
          <reference field="0" count="1" selected="0">
            <x v="114"/>
          </reference>
          <reference field="1" count="1">
            <x v="403"/>
          </reference>
        </references>
      </pivotArea>
    </format>
    <format dxfId="2354">
      <pivotArea dataOnly="0" labelOnly="1" fieldPosition="0">
        <references count="2">
          <reference field="0" count="1" selected="0">
            <x v="115"/>
          </reference>
          <reference field="1" count="2">
            <x v="404"/>
            <x v="437"/>
          </reference>
        </references>
      </pivotArea>
    </format>
    <format dxfId="2353">
      <pivotArea dataOnly="0" labelOnly="1" fieldPosition="0">
        <references count="2">
          <reference field="0" count="1" selected="0">
            <x v="116"/>
          </reference>
          <reference field="1" count="1">
            <x v="405"/>
          </reference>
        </references>
      </pivotArea>
    </format>
    <format dxfId="2352">
      <pivotArea dataOnly="0" labelOnly="1" fieldPosition="0">
        <references count="2">
          <reference field="0" count="1" selected="0">
            <x v="117"/>
          </reference>
          <reference field="1" count="1">
            <x v="406"/>
          </reference>
        </references>
      </pivotArea>
    </format>
    <format dxfId="2351">
      <pivotArea dataOnly="0" labelOnly="1" fieldPosition="0">
        <references count="2">
          <reference field="0" count="1" selected="0">
            <x v="118"/>
          </reference>
          <reference field="1" count="1">
            <x v="407"/>
          </reference>
        </references>
      </pivotArea>
    </format>
    <format dxfId="2350">
      <pivotArea dataOnly="0" labelOnly="1" fieldPosition="0">
        <references count="2">
          <reference field="0" count="1" selected="0">
            <x v="119"/>
          </reference>
          <reference field="1" count="1">
            <x v="408"/>
          </reference>
        </references>
      </pivotArea>
    </format>
    <format dxfId="2349">
      <pivotArea dataOnly="0" labelOnly="1" fieldPosition="0">
        <references count="2">
          <reference field="0" count="1" selected="0">
            <x v="120"/>
          </reference>
          <reference field="1" count="1">
            <x v="409"/>
          </reference>
        </references>
      </pivotArea>
    </format>
    <format dxfId="2348">
      <pivotArea dataOnly="0" labelOnly="1" fieldPosition="0">
        <references count="2">
          <reference field="0" count="1" selected="0">
            <x v="121"/>
          </reference>
          <reference field="1" count="1">
            <x v="410"/>
          </reference>
        </references>
      </pivotArea>
    </format>
    <format dxfId="2347">
      <pivotArea dataOnly="0" labelOnly="1" fieldPosition="0">
        <references count="2">
          <reference field="0" count="1" selected="0">
            <x v="122"/>
          </reference>
          <reference field="1" count="1">
            <x v="411"/>
          </reference>
        </references>
      </pivotArea>
    </format>
    <format dxfId="2346">
      <pivotArea dataOnly="0" labelOnly="1" fieldPosition="0">
        <references count="2">
          <reference field="0" count="1" selected="0">
            <x v="123"/>
          </reference>
          <reference field="1" count="1">
            <x v="412"/>
          </reference>
        </references>
      </pivotArea>
    </format>
    <format dxfId="2345">
      <pivotArea dataOnly="0" labelOnly="1" fieldPosition="0">
        <references count="2">
          <reference field="0" count="1" selected="0">
            <x v="124"/>
          </reference>
          <reference field="1" count="1">
            <x v="413"/>
          </reference>
        </references>
      </pivotArea>
    </format>
    <format dxfId="2344">
      <pivotArea dataOnly="0" labelOnly="1" fieldPosition="0">
        <references count="2">
          <reference field="0" count="1" selected="0">
            <x v="125"/>
          </reference>
          <reference field="1" count="3">
            <x v="414"/>
            <x v="438"/>
            <x v="439"/>
          </reference>
        </references>
      </pivotArea>
    </format>
    <format dxfId="2343">
      <pivotArea dataOnly="0" labelOnly="1" fieldPosition="0">
        <references count="2">
          <reference field="0" count="1" selected="0">
            <x v="126"/>
          </reference>
          <reference field="1" count="1">
            <x v="440"/>
          </reference>
        </references>
      </pivotArea>
    </format>
    <format dxfId="2342">
      <pivotArea dataOnly="0" labelOnly="1" fieldPosition="0">
        <references count="2">
          <reference field="0" count="1" selected="0">
            <x v="127"/>
          </reference>
          <reference field="1" count="1">
            <x v="442"/>
          </reference>
        </references>
      </pivotArea>
    </format>
    <format dxfId="2341">
      <pivotArea dataOnly="0" labelOnly="1" fieldPosition="0">
        <references count="2">
          <reference field="0" count="1" selected="0">
            <x v="128"/>
          </reference>
          <reference field="1" count="1">
            <x v="422"/>
          </reference>
        </references>
      </pivotArea>
    </format>
    <format dxfId="2340">
      <pivotArea dataOnly="0" labelOnly="1" fieldPosition="0">
        <references count="2">
          <reference field="0" count="1" selected="0">
            <x v="129"/>
          </reference>
          <reference field="1" count="1">
            <x v="444"/>
          </reference>
        </references>
      </pivotArea>
    </format>
    <format dxfId="2339">
      <pivotArea dataOnly="0" labelOnly="1" fieldPosition="0">
        <references count="2">
          <reference field="0" count="1" selected="0">
            <x v="130"/>
          </reference>
          <reference field="1" count="1">
            <x v="441"/>
          </reference>
        </references>
      </pivotArea>
    </format>
    <format dxfId="2338">
      <pivotArea dataOnly="0" labelOnly="1" fieldPosition="0">
        <references count="2">
          <reference field="0" count="1" selected="0">
            <x v="131"/>
          </reference>
          <reference field="1" count="1">
            <x v="415"/>
          </reference>
        </references>
      </pivotArea>
    </format>
    <format dxfId="2337">
      <pivotArea dataOnly="0" labelOnly="1" fieldPosition="0">
        <references count="2">
          <reference field="0" count="1" selected="0">
            <x v="132"/>
          </reference>
          <reference field="1" count="1">
            <x v="423"/>
          </reference>
        </references>
      </pivotArea>
    </format>
    <format dxfId="2336">
      <pivotArea dataOnly="0" labelOnly="1" fieldPosition="0">
        <references count="2">
          <reference field="0" count="1" selected="0">
            <x v="133"/>
          </reference>
          <reference field="1" count="2">
            <x v="416"/>
            <x v="417"/>
          </reference>
        </references>
      </pivotArea>
    </format>
    <format dxfId="2335">
      <pivotArea dataOnly="0" labelOnly="1" fieldPosition="0">
        <references count="2">
          <reference field="0" count="1" selected="0">
            <x v="134"/>
          </reference>
          <reference field="1" count="1">
            <x v="418"/>
          </reference>
        </references>
      </pivotArea>
    </format>
    <format dxfId="2334">
      <pivotArea dataOnly="0" labelOnly="1" fieldPosition="0">
        <references count="2">
          <reference field="0" count="1" selected="0">
            <x v="135"/>
          </reference>
          <reference field="1" count="1">
            <x v="419"/>
          </reference>
        </references>
      </pivotArea>
    </format>
    <format dxfId="2333">
      <pivotArea dataOnly="0" labelOnly="1" fieldPosition="0">
        <references count="2">
          <reference field="0" count="1" selected="0">
            <x v="136"/>
          </reference>
          <reference field="1" count="1">
            <x v="424"/>
          </reference>
        </references>
      </pivotArea>
    </format>
    <format dxfId="2332">
      <pivotArea dataOnly="0" labelOnly="1" fieldPosition="0">
        <references count="2">
          <reference field="0" count="1" selected="0">
            <x v="137"/>
          </reference>
          <reference field="1" count="1">
            <x v="425"/>
          </reference>
        </references>
      </pivotArea>
    </format>
    <format dxfId="2331">
      <pivotArea dataOnly="0" labelOnly="1" fieldPosition="0">
        <references count="2">
          <reference field="0" count="1" selected="0">
            <x v="138"/>
          </reference>
          <reference field="1" count="1">
            <x v="426"/>
          </reference>
        </references>
      </pivotArea>
    </format>
    <format dxfId="2330">
      <pivotArea dataOnly="0" labelOnly="1" fieldPosition="0">
        <references count="2">
          <reference field="0" count="1" selected="0">
            <x v="139"/>
          </reference>
          <reference field="1" count="1">
            <x v="420"/>
          </reference>
        </references>
      </pivotArea>
    </format>
    <format dxfId="2329">
      <pivotArea dataOnly="0" labelOnly="1" fieldPosition="0">
        <references count="2">
          <reference field="0" count="1" selected="0">
            <x v="140"/>
          </reference>
          <reference field="1" count="1">
            <x v="421"/>
          </reference>
        </references>
      </pivotArea>
    </format>
    <format dxfId="2328">
      <pivotArea dataOnly="0" labelOnly="1" fieldPosition="0">
        <references count="2">
          <reference field="0" count="1" selected="0">
            <x v="141"/>
          </reference>
          <reference field="1" count="1">
            <x v="443"/>
          </reference>
        </references>
      </pivotArea>
    </format>
    <format dxfId="2327">
      <pivotArea dataOnly="0" labelOnly="1" fieldPosition="0">
        <references count="2">
          <reference field="0" count="1" selected="0">
            <x v="142"/>
          </reference>
          <reference field="1" count="1">
            <x v="445"/>
          </reference>
        </references>
      </pivotArea>
    </format>
    <format dxfId="2326">
      <pivotArea dataOnly="0" labelOnly="1" outline="0" fieldPosition="0">
        <references count="1">
          <reference field="4294967294" count="4">
            <x v="0"/>
            <x v="1"/>
            <x v="2"/>
            <x v="3"/>
          </reference>
        </references>
      </pivotArea>
    </format>
    <format dxfId="2325">
      <pivotArea field="1" type="button" dataOnly="0" labelOnly="1" outline="0" axis="axisRow" fieldPosition="1"/>
    </format>
    <format dxfId="2324">
      <pivotArea dataOnly="0" labelOnly="1" offset="IV256" fieldPosition="0">
        <references count="1">
          <reference field="0" count="1" defaultSubtotal="1">
            <x v="0"/>
          </reference>
        </references>
      </pivotArea>
    </format>
    <format dxfId="2323">
      <pivotArea dataOnly="0" labelOnly="1" offset="IV256" fieldPosition="0">
        <references count="1">
          <reference field="0" count="1" defaultSubtotal="1">
            <x v="1"/>
          </reference>
        </references>
      </pivotArea>
    </format>
    <format dxfId="2322">
      <pivotArea dataOnly="0" labelOnly="1" offset="IV256" fieldPosition="0">
        <references count="1">
          <reference field="0" count="1" defaultSubtotal="1">
            <x v="2"/>
          </reference>
        </references>
      </pivotArea>
    </format>
    <format dxfId="2321">
      <pivotArea dataOnly="0" labelOnly="1" offset="IV256" fieldPosition="0">
        <references count="1">
          <reference field="0" count="1" defaultSubtotal="1">
            <x v="3"/>
          </reference>
        </references>
      </pivotArea>
    </format>
    <format dxfId="2320">
      <pivotArea dataOnly="0" labelOnly="1" offset="IV256" fieldPosition="0">
        <references count="1">
          <reference field="0" count="1" defaultSubtotal="1">
            <x v="4"/>
          </reference>
        </references>
      </pivotArea>
    </format>
    <format dxfId="2319">
      <pivotArea dataOnly="0" labelOnly="1" offset="IV256" fieldPosition="0">
        <references count="1">
          <reference field="0" count="1" defaultSubtotal="1">
            <x v="5"/>
          </reference>
        </references>
      </pivotArea>
    </format>
    <format dxfId="2318">
      <pivotArea dataOnly="0" labelOnly="1" offset="IV256" fieldPosition="0">
        <references count="1">
          <reference field="0" count="1" defaultSubtotal="1">
            <x v="6"/>
          </reference>
        </references>
      </pivotArea>
    </format>
    <format dxfId="2317">
      <pivotArea dataOnly="0" labelOnly="1" offset="IV256" fieldPosition="0">
        <references count="1">
          <reference field="0" count="1" defaultSubtotal="1">
            <x v="7"/>
          </reference>
        </references>
      </pivotArea>
    </format>
    <format dxfId="2316">
      <pivotArea dataOnly="0" labelOnly="1" offset="IV256" fieldPosition="0">
        <references count="1">
          <reference field="0" count="1" defaultSubtotal="1">
            <x v="8"/>
          </reference>
        </references>
      </pivotArea>
    </format>
    <format dxfId="2315">
      <pivotArea dataOnly="0" labelOnly="1" offset="IV256" fieldPosition="0">
        <references count="1">
          <reference field="0" count="1" defaultSubtotal="1">
            <x v="9"/>
          </reference>
        </references>
      </pivotArea>
    </format>
    <format dxfId="2314">
      <pivotArea dataOnly="0" labelOnly="1" offset="IV256" fieldPosition="0">
        <references count="1">
          <reference field="0" count="1" defaultSubtotal="1">
            <x v="10"/>
          </reference>
        </references>
      </pivotArea>
    </format>
    <format dxfId="2313">
      <pivotArea dataOnly="0" labelOnly="1" offset="IV256" fieldPosition="0">
        <references count="1">
          <reference field="0" count="1" defaultSubtotal="1">
            <x v="11"/>
          </reference>
        </references>
      </pivotArea>
    </format>
    <format dxfId="2312">
      <pivotArea dataOnly="0" labelOnly="1" offset="IV256" fieldPosition="0">
        <references count="1">
          <reference field="0" count="1" defaultSubtotal="1">
            <x v="12"/>
          </reference>
        </references>
      </pivotArea>
    </format>
    <format dxfId="2311">
      <pivotArea dataOnly="0" labelOnly="1" offset="IV256" fieldPosition="0">
        <references count="1">
          <reference field="0" count="1" defaultSubtotal="1">
            <x v="13"/>
          </reference>
        </references>
      </pivotArea>
    </format>
    <format dxfId="2310">
      <pivotArea dataOnly="0" labelOnly="1" offset="IV256" fieldPosition="0">
        <references count="1">
          <reference field="0" count="1" defaultSubtotal="1">
            <x v="14"/>
          </reference>
        </references>
      </pivotArea>
    </format>
    <format dxfId="2309">
      <pivotArea dataOnly="0" labelOnly="1" offset="IV256" fieldPosition="0">
        <references count="1">
          <reference field="0" count="1" defaultSubtotal="1">
            <x v="15"/>
          </reference>
        </references>
      </pivotArea>
    </format>
    <format dxfId="2308">
      <pivotArea dataOnly="0" labelOnly="1" offset="IV256" fieldPosition="0">
        <references count="1">
          <reference field="0" count="1" defaultSubtotal="1">
            <x v="16"/>
          </reference>
        </references>
      </pivotArea>
    </format>
    <format dxfId="2307">
      <pivotArea dataOnly="0" labelOnly="1" offset="IV256" fieldPosition="0">
        <references count="1">
          <reference field="0" count="1" defaultSubtotal="1">
            <x v="17"/>
          </reference>
        </references>
      </pivotArea>
    </format>
    <format dxfId="2306">
      <pivotArea dataOnly="0" labelOnly="1" offset="IV256" fieldPosition="0">
        <references count="1">
          <reference field="0" count="1" defaultSubtotal="1">
            <x v="18"/>
          </reference>
        </references>
      </pivotArea>
    </format>
    <format dxfId="2305">
      <pivotArea dataOnly="0" labelOnly="1" offset="IV256" fieldPosition="0">
        <references count="1">
          <reference field="0" count="1" defaultSubtotal="1">
            <x v="19"/>
          </reference>
        </references>
      </pivotArea>
    </format>
    <format dxfId="2304">
      <pivotArea dataOnly="0" labelOnly="1" offset="IV256" fieldPosition="0">
        <references count="1">
          <reference field="0" count="1" defaultSubtotal="1">
            <x v="20"/>
          </reference>
        </references>
      </pivotArea>
    </format>
    <format dxfId="2303">
      <pivotArea dataOnly="0" labelOnly="1" offset="IV256" fieldPosition="0">
        <references count="1">
          <reference field="0" count="1" defaultSubtotal="1">
            <x v="21"/>
          </reference>
        </references>
      </pivotArea>
    </format>
    <format dxfId="2302">
      <pivotArea dataOnly="0" labelOnly="1" offset="IV256" fieldPosition="0">
        <references count="1">
          <reference field="0" count="1" defaultSubtotal="1">
            <x v="22"/>
          </reference>
        </references>
      </pivotArea>
    </format>
    <format dxfId="2301">
      <pivotArea dataOnly="0" labelOnly="1" offset="IV256" fieldPosition="0">
        <references count="1">
          <reference field="0" count="1" defaultSubtotal="1">
            <x v="23"/>
          </reference>
        </references>
      </pivotArea>
    </format>
    <format dxfId="2300">
      <pivotArea dataOnly="0" labelOnly="1" offset="IV256" fieldPosition="0">
        <references count="1">
          <reference field="0" count="1" defaultSubtotal="1">
            <x v="24"/>
          </reference>
        </references>
      </pivotArea>
    </format>
    <format dxfId="2299">
      <pivotArea dataOnly="0" labelOnly="1" offset="IV256" fieldPosition="0">
        <references count="1">
          <reference field="0" count="1" defaultSubtotal="1">
            <x v="25"/>
          </reference>
        </references>
      </pivotArea>
    </format>
    <format dxfId="2298">
      <pivotArea dataOnly="0" labelOnly="1" offset="IV256" fieldPosition="0">
        <references count="1">
          <reference field="0" count="1" defaultSubtotal="1">
            <x v="26"/>
          </reference>
        </references>
      </pivotArea>
    </format>
    <format dxfId="2297">
      <pivotArea dataOnly="0" labelOnly="1" offset="IV256" fieldPosition="0">
        <references count="1">
          <reference field="0" count="1" defaultSubtotal="1">
            <x v="27"/>
          </reference>
        </references>
      </pivotArea>
    </format>
    <format dxfId="2296">
      <pivotArea dataOnly="0" labelOnly="1" offset="IV256" fieldPosition="0">
        <references count="1">
          <reference field="0" count="1" defaultSubtotal="1">
            <x v="28"/>
          </reference>
        </references>
      </pivotArea>
    </format>
    <format dxfId="2295">
      <pivotArea dataOnly="0" labelOnly="1" offset="IV256" fieldPosition="0">
        <references count="1">
          <reference field="0" count="1" defaultSubtotal="1">
            <x v="29"/>
          </reference>
        </references>
      </pivotArea>
    </format>
    <format dxfId="2294">
      <pivotArea dataOnly="0" labelOnly="1" offset="IV256" fieldPosition="0">
        <references count="1">
          <reference field="0" count="1" defaultSubtotal="1">
            <x v="30"/>
          </reference>
        </references>
      </pivotArea>
    </format>
    <format dxfId="2293">
      <pivotArea dataOnly="0" labelOnly="1" offset="IV256" fieldPosition="0">
        <references count="1">
          <reference field="0" count="1" defaultSubtotal="1">
            <x v="31"/>
          </reference>
        </references>
      </pivotArea>
    </format>
    <format dxfId="2292">
      <pivotArea dataOnly="0" labelOnly="1" offset="IV256" fieldPosition="0">
        <references count="1">
          <reference field="0" count="1" defaultSubtotal="1">
            <x v="32"/>
          </reference>
        </references>
      </pivotArea>
    </format>
    <format dxfId="2291">
      <pivotArea dataOnly="0" labelOnly="1" offset="IV256" fieldPosition="0">
        <references count="1">
          <reference field="0" count="1" defaultSubtotal="1">
            <x v="33"/>
          </reference>
        </references>
      </pivotArea>
    </format>
    <format dxfId="2290">
      <pivotArea dataOnly="0" labelOnly="1" offset="IV256" fieldPosition="0">
        <references count="1">
          <reference field="0" count="1" defaultSubtotal="1">
            <x v="34"/>
          </reference>
        </references>
      </pivotArea>
    </format>
    <format dxfId="2289">
      <pivotArea dataOnly="0" labelOnly="1" offset="IV256" fieldPosition="0">
        <references count="1">
          <reference field="0" count="1" defaultSubtotal="1">
            <x v="35"/>
          </reference>
        </references>
      </pivotArea>
    </format>
    <format dxfId="2288">
      <pivotArea dataOnly="0" labelOnly="1" offset="IV256" fieldPosition="0">
        <references count="1">
          <reference field="0" count="1" defaultSubtotal="1">
            <x v="36"/>
          </reference>
        </references>
      </pivotArea>
    </format>
    <format dxfId="2287">
      <pivotArea dataOnly="0" labelOnly="1" offset="IV256" fieldPosition="0">
        <references count="1">
          <reference field="0" count="1" defaultSubtotal="1">
            <x v="37"/>
          </reference>
        </references>
      </pivotArea>
    </format>
    <format dxfId="2286">
      <pivotArea dataOnly="0" labelOnly="1" offset="IV256" fieldPosition="0">
        <references count="1">
          <reference field="0" count="1" defaultSubtotal="1">
            <x v="38"/>
          </reference>
        </references>
      </pivotArea>
    </format>
    <format dxfId="2285">
      <pivotArea dataOnly="0" labelOnly="1" offset="IV256" fieldPosition="0">
        <references count="1">
          <reference field="0" count="1" defaultSubtotal="1">
            <x v="39"/>
          </reference>
        </references>
      </pivotArea>
    </format>
    <format dxfId="2284">
      <pivotArea dataOnly="0" labelOnly="1" offset="IV256" fieldPosition="0">
        <references count="1">
          <reference field="0" count="1" defaultSubtotal="1">
            <x v="40"/>
          </reference>
        </references>
      </pivotArea>
    </format>
    <format dxfId="2283">
      <pivotArea dataOnly="0" labelOnly="1" offset="IV256" fieldPosition="0">
        <references count="1">
          <reference field="0" count="1" defaultSubtotal="1">
            <x v="41"/>
          </reference>
        </references>
      </pivotArea>
    </format>
    <format dxfId="2282">
      <pivotArea dataOnly="0" labelOnly="1" offset="IV256" fieldPosition="0">
        <references count="1">
          <reference field="0" count="1" defaultSubtotal="1">
            <x v="42"/>
          </reference>
        </references>
      </pivotArea>
    </format>
    <format dxfId="2281">
      <pivotArea dataOnly="0" labelOnly="1" offset="IV256" fieldPosition="0">
        <references count="1">
          <reference field="0" count="1" defaultSubtotal="1">
            <x v="43"/>
          </reference>
        </references>
      </pivotArea>
    </format>
    <format dxfId="2280">
      <pivotArea dataOnly="0" labelOnly="1" offset="IV256" fieldPosition="0">
        <references count="1">
          <reference field="0" count="1" defaultSubtotal="1">
            <x v="44"/>
          </reference>
        </references>
      </pivotArea>
    </format>
    <format dxfId="2279">
      <pivotArea dataOnly="0" labelOnly="1" offset="IV256" fieldPosition="0">
        <references count="1">
          <reference field="0" count="1" defaultSubtotal="1">
            <x v="45"/>
          </reference>
        </references>
      </pivotArea>
    </format>
    <format dxfId="2278">
      <pivotArea dataOnly="0" labelOnly="1" offset="IV256" fieldPosition="0">
        <references count="1">
          <reference field="0" count="1" defaultSubtotal="1">
            <x v="46"/>
          </reference>
        </references>
      </pivotArea>
    </format>
    <format dxfId="2277">
      <pivotArea dataOnly="0" labelOnly="1" offset="IV256" fieldPosition="0">
        <references count="1">
          <reference field="0" count="1" defaultSubtotal="1">
            <x v="47"/>
          </reference>
        </references>
      </pivotArea>
    </format>
    <format dxfId="2276">
      <pivotArea dataOnly="0" labelOnly="1" offset="IV256" fieldPosition="0">
        <references count="1">
          <reference field="0" count="1" defaultSubtotal="1">
            <x v="48"/>
          </reference>
        </references>
      </pivotArea>
    </format>
    <format dxfId="2275">
      <pivotArea dataOnly="0" labelOnly="1" offset="IV256" fieldPosition="0">
        <references count="1">
          <reference field="0" count="1" defaultSubtotal="1">
            <x v="49"/>
          </reference>
        </references>
      </pivotArea>
    </format>
    <format dxfId="2274">
      <pivotArea dataOnly="0" labelOnly="1" offset="IV256" fieldPosition="0">
        <references count="1">
          <reference field="0" count="1" defaultSubtotal="1">
            <x v="50"/>
          </reference>
        </references>
      </pivotArea>
    </format>
    <format dxfId="2273">
      <pivotArea dataOnly="0" labelOnly="1" offset="IV256" fieldPosition="0">
        <references count="1">
          <reference field="0" count="1" defaultSubtotal="1">
            <x v="51"/>
          </reference>
        </references>
      </pivotArea>
    </format>
    <format dxfId="2272">
      <pivotArea dataOnly="0" labelOnly="1" offset="IV256" fieldPosition="0">
        <references count="1">
          <reference field="0" count="1" defaultSubtotal="1">
            <x v="52"/>
          </reference>
        </references>
      </pivotArea>
    </format>
    <format dxfId="2271">
      <pivotArea dataOnly="0" labelOnly="1" offset="IV256" fieldPosition="0">
        <references count="1">
          <reference field="0" count="1" defaultSubtotal="1">
            <x v="53"/>
          </reference>
        </references>
      </pivotArea>
    </format>
    <format dxfId="2270">
      <pivotArea dataOnly="0" labelOnly="1" offset="IV256" fieldPosition="0">
        <references count="1">
          <reference field="0" count="1" defaultSubtotal="1">
            <x v="54"/>
          </reference>
        </references>
      </pivotArea>
    </format>
    <format dxfId="2269">
      <pivotArea dataOnly="0" labelOnly="1" offset="IV256" fieldPosition="0">
        <references count="1">
          <reference field="0" count="1" defaultSubtotal="1">
            <x v="55"/>
          </reference>
        </references>
      </pivotArea>
    </format>
    <format dxfId="2268">
      <pivotArea dataOnly="0" labelOnly="1" offset="IV256" fieldPosition="0">
        <references count="1">
          <reference field="0" count="1" defaultSubtotal="1">
            <x v="56"/>
          </reference>
        </references>
      </pivotArea>
    </format>
    <format dxfId="2267">
      <pivotArea dataOnly="0" labelOnly="1" offset="IV256" fieldPosition="0">
        <references count="1">
          <reference field="0" count="1" defaultSubtotal="1">
            <x v="57"/>
          </reference>
        </references>
      </pivotArea>
    </format>
    <format dxfId="2266">
      <pivotArea dataOnly="0" labelOnly="1" offset="IV256" fieldPosition="0">
        <references count="1">
          <reference field="0" count="1" defaultSubtotal="1">
            <x v="58"/>
          </reference>
        </references>
      </pivotArea>
    </format>
    <format dxfId="2265">
      <pivotArea dataOnly="0" labelOnly="1" offset="IV256" fieldPosition="0">
        <references count="1">
          <reference field="0" count="1" defaultSubtotal="1">
            <x v="59"/>
          </reference>
        </references>
      </pivotArea>
    </format>
    <format dxfId="2264">
      <pivotArea dataOnly="0" labelOnly="1" offset="IV256" fieldPosition="0">
        <references count="1">
          <reference field="0" count="1" defaultSubtotal="1">
            <x v="60"/>
          </reference>
        </references>
      </pivotArea>
    </format>
    <format dxfId="2263">
      <pivotArea dataOnly="0" labelOnly="1" offset="IV256" fieldPosition="0">
        <references count="1">
          <reference field="0" count="1" defaultSubtotal="1">
            <x v="61"/>
          </reference>
        </references>
      </pivotArea>
    </format>
    <format dxfId="2262">
      <pivotArea dataOnly="0" labelOnly="1" offset="IV256" fieldPosition="0">
        <references count="1">
          <reference field="0" count="1" defaultSubtotal="1">
            <x v="62"/>
          </reference>
        </references>
      </pivotArea>
    </format>
    <format dxfId="2261">
      <pivotArea dataOnly="0" labelOnly="1" offset="IV256" fieldPosition="0">
        <references count="1">
          <reference field="0" count="1" defaultSubtotal="1">
            <x v="63"/>
          </reference>
        </references>
      </pivotArea>
    </format>
    <format dxfId="2260">
      <pivotArea dataOnly="0" labelOnly="1" offset="IV256" fieldPosition="0">
        <references count="1">
          <reference field="0" count="1" defaultSubtotal="1">
            <x v="64"/>
          </reference>
        </references>
      </pivotArea>
    </format>
    <format dxfId="2259">
      <pivotArea dataOnly="0" labelOnly="1" offset="IV256" fieldPosition="0">
        <references count="1">
          <reference field="0" count="1" defaultSubtotal="1">
            <x v="65"/>
          </reference>
        </references>
      </pivotArea>
    </format>
    <format dxfId="2258">
      <pivotArea dataOnly="0" labelOnly="1" offset="IV256" fieldPosition="0">
        <references count="1">
          <reference field="0" count="1" defaultSubtotal="1">
            <x v="66"/>
          </reference>
        </references>
      </pivotArea>
    </format>
    <format dxfId="2257">
      <pivotArea dataOnly="0" labelOnly="1" offset="IV256" fieldPosition="0">
        <references count="1">
          <reference field="0" count="1" defaultSubtotal="1">
            <x v="67"/>
          </reference>
        </references>
      </pivotArea>
    </format>
    <format dxfId="2256">
      <pivotArea dataOnly="0" labelOnly="1" offset="IV256" fieldPosition="0">
        <references count="1">
          <reference field="0" count="1" defaultSubtotal="1">
            <x v="68"/>
          </reference>
        </references>
      </pivotArea>
    </format>
    <format dxfId="2255">
      <pivotArea dataOnly="0" labelOnly="1" offset="IV256" fieldPosition="0">
        <references count="1">
          <reference field="0" count="1" defaultSubtotal="1">
            <x v="69"/>
          </reference>
        </references>
      </pivotArea>
    </format>
    <format dxfId="2254">
      <pivotArea dataOnly="0" labelOnly="1" offset="IV256" fieldPosition="0">
        <references count="1">
          <reference field="0" count="1" defaultSubtotal="1">
            <x v="70"/>
          </reference>
        </references>
      </pivotArea>
    </format>
    <format dxfId="2253">
      <pivotArea dataOnly="0" labelOnly="1" offset="IV256" fieldPosition="0">
        <references count="1">
          <reference field="0" count="1" defaultSubtotal="1">
            <x v="71"/>
          </reference>
        </references>
      </pivotArea>
    </format>
    <format dxfId="2252">
      <pivotArea dataOnly="0" labelOnly="1" offset="IV256" fieldPosition="0">
        <references count="1">
          <reference field="0" count="1" defaultSubtotal="1">
            <x v="72"/>
          </reference>
        </references>
      </pivotArea>
    </format>
    <format dxfId="2251">
      <pivotArea dataOnly="0" labelOnly="1" offset="IV256" fieldPosition="0">
        <references count="1">
          <reference field="0" count="1" defaultSubtotal="1">
            <x v="73"/>
          </reference>
        </references>
      </pivotArea>
    </format>
    <format dxfId="2250">
      <pivotArea dataOnly="0" labelOnly="1" offset="IV256" fieldPosition="0">
        <references count="1">
          <reference field="0" count="1" defaultSubtotal="1">
            <x v="74"/>
          </reference>
        </references>
      </pivotArea>
    </format>
    <format dxfId="2249">
      <pivotArea dataOnly="0" labelOnly="1" offset="IV256" fieldPosition="0">
        <references count="1">
          <reference field="0" count="1" defaultSubtotal="1">
            <x v="75"/>
          </reference>
        </references>
      </pivotArea>
    </format>
    <format dxfId="2248">
      <pivotArea dataOnly="0" labelOnly="1" offset="IV256" fieldPosition="0">
        <references count="1">
          <reference field="0" count="1" defaultSubtotal="1">
            <x v="76"/>
          </reference>
        </references>
      </pivotArea>
    </format>
    <format dxfId="2247">
      <pivotArea dataOnly="0" labelOnly="1" offset="IV256" fieldPosition="0">
        <references count="1">
          <reference field="0" count="1" defaultSubtotal="1">
            <x v="77"/>
          </reference>
        </references>
      </pivotArea>
    </format>
    <format dxfId="2246">
      <pivotArea dataOnly="0" labelOnly="1" offset="IV256" fieldPosition="0">
        <references count="1">
          <reference field="0" count="1" defaultSubtotal="1">
            <x v="78"/>
          </reference>
        </references>
      </pivotArea>
    </format>
    <format dxfId="2245">
      <pivotArea dataOnly="0" labelOnly="1" offset="IV256" fieldPosition="0">
        <references count="1">
          <reference field="0" count="1" defaultSubtotal="1">
            <x v="79"/>
          </reference>
        </references>
      </pivotArea>
    </format>
    <format dxfId="2244">
      <pivotArea dataOnly="0" labelOnly="1" offset="IV256" fieldPosition="0">
        <references count="1">
          <reference field="0" count="1" defaultSubtotal="1">
            <x v="80"/>
          </reference>
        </references>
      </pivotArea>
    </format>
    <format dxfId="2243">
      <pivotArea dataOnly="0" labelOnly="1" offset="IV256" fieldPosition="0">
        <references count="1">
          <reference field="0" count="1" defaultSubtotal="1">
            <x v="81"/>
          </reference>
        </references>
      </pivotArea>
    </format>
    <format dxfId="2242">
      <pivotArea dataOnly="0" labelOnly="1" offset="IV256" fieldPosition="0">
        <references count="1">
          <reference field="0" count="1" defaultSubtotal="1">
            <x v="82"/>
          </reference>
        </references>
      </pivotArea>
    </format>
    <format dxfId="2241">
      <pivotArea dataOnly="0" labelOnly="1" offset="IV256" fieldPosition="0">
        <references count="1">
          <reference field="0" count="1" defaultSubtotal="1">
            <x v="83"/>
          </reference>
        </references>
      </pivotArea>
    </format>
    <format dxfId="2240">
      <pivotArea dataOnly="0" labelOnly="1" offset="IV256" fieldPosition="0">
        <references count="1">
          <reference field="0" count="1" defaultSubtotal="1">
            <x v="84"/>
          </reference>
        </references>
      </pivotArea>
    </format>
    <format dxfId="2239">
      <pivotArea dataOnly="0" labelOnly="1" offset="IV256" fieldPosition="0">
        <references count="1">
          <reference field="0" count="1" defaultSubtotal="1">
            <x v="85"/>
          </reference>
        </references>
      </pivotArea>
    </format>
    <format dxfId="2238">
      <pivotArea dataOnly="0" labelOnly="1" offset="IV256" fieldPosition="0">
        <references count="1">
          <reference field="0" count="1" defaultSubtotal="1">
            <x v="86"/>
          </reference>
        </references>
      </pivotArea>
    </format>
    <format dxfId="2237">
      <pivotArea dataOnly="0" labelOnly="1" offset="IV256" fieldPosition="0">
        <references count="1">
          <reference field="0" count="1" defaultSubtotal="1">
            <x v="87"/>
          </reference>
        </references>
      </pivotArea>
    </format>
    <format dxfId="2236">
      <pivotArea dataOnly="0" labelOnly="1" offset="IV256" fieldPosition="0">
        <references count="1">
          <reference field="0" count="1" defaultSubtotal="1">
            <x v="88"/>
          </reference>
        </references>
      </pivotArea>
    </format>
    <format dxfId="2235">
      <pivotArea dataOnly="0" labelOnly="1" offset="IV256" fieldPosition="0">
        <references count="1">
          <reference field="0" count="1" defaultSubtotal="1">
            <x v="89"/>
          </reference>
        </references>
      </pivotArea>
    </format>
    <format dxfId="2234">
      <pivotArea dataOnly="0" labelOnly="1" offset="IV256" fieldPosition="0">
        <references count="1">
          <reference field="0" count="1" defaultSubtotal="1">
            <x v="90"/>
          </reference>
        </references>
      </pivotArea>
    </format>
    <format dxfId="2233">
      <pivotArea dataOnly="0" labelOnly="1" offset="IV256" fieldPosition="0">
        <references count="1">
          <reference field="0" count="1" defaultSubtotal="1">
            <x v="91"/>
          </reference>
        </references>
      </pivotArea>
    </format>
    <format dxfId="2232">
      <pivotArea dataOnly="0" labelOnly="1" offset="IV256" fieldPosition="0">
        <references count="1">
          <reference field="0" count="1" defaultSubtotal="1">
            <x v="92"/>
          </reference>
        </references>
      </pivotArea>
    </format>
    <format dxfId="2231">
      <pivotArea dataOnly="0" labelOnly="1" offset="IV256" fieldPosition="0">
        <references count="1">
          <reference field="0" count="1" defaultSubtotal="1">
            <x v="93"/>
          </reference>
        </references>
      </pivotArea>
    </format>
    <format dxfId="2230">
      <pivotArea dataOnly="0" labelOnly="1" offset="IV256" fieldPosition="0">
        <references count="1">
          <reference field="0" count="1" defaultSubtotal="1">
            <x v="94"/>
          </reference>
        </references>
      </pivotArea>
    </format>
    <format dxfId="2229">
      <pivotArea dataOnly="0" labelOnly="1" offset="IV256" fieldPosition="0">
        <references count="1">
          <reference field="0" count="1" defaultSubtotal="1">
            <x v="95"/>
          </reference>
        </references>
      </pivotArea>
    </format>
    <format dxfId="2228">
      <pivotArea dataOnly="0" labelOnly="1" offset="IV256" fieldPosition="0">
        <references count="1">
          <reference field="0" count="1" defaultSubtotal="1">
            <x v="96"/>
          </reference>
        </references>
      </pivotArea>
    </format>
    <format dxfId="2227">
      <pivotArea dataOnly="0" labelOnly="1" offset="IV256" fieldPosition="0">
        <references count="1">
          <reference field="0" count="1" defaultSubtotal="1">
            <x v="97"/>
          </reference>
        </references>
      </pivotArea>
    </format>
    <format dxfId="2226">
      <pivotArea dataOnly="0" labelOnly="1" offset="IV256" fieldPosition="0">
        <references count="1">
          <reference field="0" count="1" defaultSubtotal="1">
            <x v="98"/>
          </reference>
        </references>
      </pivotArea>
    </format>
    <format dxfId="2225">
      <pivotArea dataOnly="0" labelOnly="1" offset="IV256" fieldPosition="0">
        <references count="1">
          <reference field="0" count="1" defaultSubtotal="1">
            <x v="99"/>
          </reference>
        </references>
      </pivotArea>
    </format>
    <format dxfId="2224">
      <pivotArea dataOnly="0" labelOnly="1" offset="IV256" fieldPosition="0">
        <references count="1">
          <reference field="0" count="1" defaultSubtotal="1">
            <x v="100"/>
          </reference>
        </references>
      </pivotArea>
    </format>
    <format dxfId="2223">
      <pivotArea dataOnly="0" labelOnly="1" offset="IV256" fieldPosition="0">
        <references count="1">
          <reference field="0" count="1" defaultSubtotal="1">
            <x v="101"/>
          </reference>
        </references>
      </pivotArea>
    </format>
    <format dxfId="2222">
      <pivotArea dataOnly="0" labelOnly="1" offset="IV256" fieldPosition="0">
        <references count="1">
          <reference field="0" count="1" defaultSubtotal="1">
            <x v="102"/>
          </reference>
        </references>
      </pivotArea>
    </format>
    <format dxfId="2221">
      <pivotArea dataOnly="0" labelOnly="1" offset="IV256" fieldPosition="0">
        <references count="1">
          <reference field="0" count="1" defaultSubtotal="1">
            <x v="103"/>
          </reference>
        </references>
      </pivotArea>
    </format>
    <format dxfId="2220">
      <pivotArea dataOnly="0" labelOnly="1" offset="IV256" fieldPosition="0">
        <references count="1">
          <reference field="0" count="1" defaultSubtotal="1">
            <x v="104"/>
          </reference>
        </references>
      </pivotArea>
    </format>
    <format dxfId="2219">
      <pivotArea dataOnly="0" labelOnly="1" offset="IV256" fieldPosition="0">
        <references count="1">
          <reference field="0" count="1" defaultSubtotal="1">
            <x v="105"/>
          </reference>
        </references>
      </pivotArea>
    </format>
    <format dxfId="2218">
      <pivotArea dataOnly="0" labelOnly="1" offset="IV256" fieldPosition="0">
        <references count="1">
          <reference field="0" count="1" defaultSubtotal="1">
            <x v="106"/>
          </reference>
        </references>
      </pivotArea>
    </format>
    <format dxfId="2217">
      <pivotArea dataOnly="0" labelOnly="1" offset="IV256" fieldPosition="0">
        <references count="1">
          <reference field="0" count="1" defaultSubtotal="1">
            <x v="107"/>
          </reference>
        </references>
      </pivotArea>
    </format>
    <format dxfId="2216">
      <pivotArea dataOnly="0" labelOnly="1" offset="IV256" fieldPosition="0">
        <references count="1">
          <reference field="0" count="1" defaultSubtotal="1">
            <x v="108"/>
          </reference>
        </references>
      </pivotArea>
    </format>
    <format dxfId="2215">
      <pivotArea dataOnly="0" labelOnly="1" offset="IV256" fieldPosition="0">
        <references count="1">
          <reference field="0" count="1" defaultSubtotal="1">
            <x v="109"/>
          </reference>
        </references>
      </pivotArea>
    </format>
    <format dxfId="2214">
      <pivotArea dataOnly="0" labelOnly="1" offset="IV256" fieldPosition="0">
        <references count="1">
          <reference field="0" count="1" defaultSubtotal="1">
            <x v="110"/>
          </reference>
        </references>
      </pivotArea>
    </format>
    <format dxfId="2213">
      <pivotArea dataOnly="0" labelOnly="1" offset="IV256" fieldPosition="0">
        <references count="1">
          <reference field="0" count="1" defaultSubtotal="1">
            <x v="111"/>
          </reference>
        </references>
      </pivotArea>
    </format>
    <format dxfId="2212">
      <pivotArea dataOnly="0" labelOnly="1" offset="IV256" fieldPosition="0">
        <references count="1">
          <reference field="0" count="1" defaultSubtotal="1">
            <x v="112"/>
          </reference>
        </references>
      </pivotArea>
    </format>
    <format dxfId="2211">
      <pivotArea dataOnly="0" labelOnly="1" offset="IV256" fieldPosition="0">
        <references count="1">
          <reference field="0" count="1" defaultSubtotal="1">
            <x v="113"/>
          </reference>
        </references>
      </pivotArea>
    </format>
    <format dxfId="2210">
      <pivotArea dataOnly="0" labelOnly="1" offset="IV256" fieldPosition="0">
        <references count="1">
          <reference field="0" count="1" defaultSubtotal="1">
            <x v="114"/>
          </reference>
        </references>
      </pivotArea>
    </format>
    <format dxfId="2209">
      <pivotArea dataOnly="0" labelOnly="1" offset="IV256" fieldPosition="0">
        <references count="1">
          <reference field="0" count="1" defaultSubtotal="1">
            <x v="115"/>
          </reference>
        </references>
      </pivotArea>
    </format>
    <format dxfId="2208">
      <pivotArea dataOnly="0" labelOnly="1" offset="IV256" fieldPosition="0">
        <references count="1">
          <reference field="0" count="1" defaultSubtotal="1">
            <x v="116"/>
          </reference>
        </references>
      </pivotArea>
    </format>
    <format dxfId="2207">
      <pivotArea dataOnly="0" labelOnly="1" offset="IV256" fieldPosition="0">
        <references count="1">
          <reference field="0" count="1" defaultSubtotal="1">
            <x v="117"/>
          </reference>
        </references>
      </pivotArea>
    </format>
    <format dxfId="2206">
      <pivotArea dataOnly="0" labelOnly="1" offset="IV256" fieldPosition="0">
        <references count="1">
          <reference field="0" count="1" defaultSubtotal="1">
            <x v="118"/>
          </reference>
        </references>
      </pivotArea>
    </format>
    <format dxfId="2205">
      <pivotArea dataOnly="0" labelOnly="1" offset="IV256" fieldPosition="0">
        <references count="1">
          <reference field="0" count="1" defaultSubtotal="1">
            <x v="119"/>
          </reference>
        </references>
      </pivotArea>
    </format>
    <format dxfId="2204">
      <pivotArea dataOnly="0" labelOnly="1" offset="IV256" fieldPosition="0">
        <references count="1">
          <reference field="0" count="1" defaultSubtotal="1">
            <x v="120"/>
          </reference>
        </references>
      </pivotArea>
    </format>
    <format dxfId="2203">
      <pivotArea dataOnly="0" labelOnly="1" offset="IV256" fieldPosition="0">
        <references count="1">
          <reference field="0" count="1" defaultSubtotal="1">
            <x v="121"/>
          </reference>
        </references>
      </pivotArea>
    </format>
    <format dxfId="2202">
      <pivotArea dataOnly="0" labelOnly="1" offset="IV256" fieldPosition="0">
        <references count="1">
          <reference field="0" count="1" defaultSubtotal="1">
            <x v="122"/>
          </reference>
        </references>
      </pivotArea>
    </format>
    <format dxfId="2201">
      <pivotArea dataOnly="0" labelOnly="1" offset="IV256" fieldPosition="0">
        <references count="1">
          <reference field="0" count="1" defaultSubtotal="1">
            <x v="123"/>
          </reference>
        </references>
      </pivotArea>
    </format>
    <format dxfId="2200">
      <pivotArea dataOnly="0" labelOnly="1" offset="IV256" fieldPosition="0">
        <references count="1">
          <reference field="0" count="1" defaultSubtotal="1">
            <x v="124"/>
          </reference>
        </references>
      </pivotArea>
    </format>
    <format dxfId="2199">
      <pivotArea dataOnly="0" labelOnly="1" offset="IV256" fieldPosition="0">
        <references count="1">
          <reference field="0" count="1" defaultSubtotal="1">
            <x v="125"/>
          </reference>
        </references>
      </pivotArea>
    </format>
    <format dxfId="2198">
      <pivotArea dataOnly="0" labelOnly="1" offset="IV256" fieldPosition="0">
        <references count="1">
          <reference field="0" count="1" defaultSubtotal="1">
            <x v="126"/>
          </reference>
        </references>
      </pivotArea>
    </format>
    <format dxfId="2197">
      <pivotArea dataOnly="0" labelOnly="1" offset="IV256" fieldPosition="0">
        <references count="1">
          <reference field="0" count="1" defaultSubtotal="1">
            <x v="127"/>
          </reference>
        </references>
      </pivotArea>
    </format>
    <format dxfId="2196">
      <pivotArea dataOnly="0" labelOnly="1" offset="IV256" fieldPosition="0">
        <references count="1">
          <reference field="0" count="1" defaultSubtotal="1">
            <x v="128"/>
          </reference>
        </references>
      </pivotArea>
    </format>
    <format dxfId="2195">
      <pivotArea dataOnly="0" labelOnly="1" offset="IV256" fieldPosition="0">
        <references count="1">
          <reference field="0" count="1" defaultSubtotal="1">
            <x v="129"/>
          </reference>
        </references>
      </pivotArea>
    </format>
    <format dxfId="2194">
      <pivotArea dataOnly="0" labelOnly="1" offset="IV256" fieldPosition="0">
        <references count="1">
          <reference field="0" count="1" defaultSubtotal="1">
            <x v="130"/>
          </reference>
        </references>
      </pivotArea>
    </format>
    <format dxfId="2193">
      <pivotArea dataOnly="0" labelOnly="1" offset="IV256" fieldPosition="0">
        <references count="1">
          <reference field="0" count="1" defaultSubtotal="1">
            <x v="131"/>
          </reference>
        </references>
      </pivotArea>
    </format>
    <format dxfId="2192">
      <pivotArea dataOnly="0" labelOnly="1" offset="IV256" fieldPosition="0">
        <references count="1">
          <reference field="0" count="1" defaultSubtotal="1">
            <x v="132"/>
          </reference>
        </references>
      </pivotArea>
    </format>
    <format dxfId="2191">
      <pivotArea dataOnly="0" labelOnly="1" offset="IV256" fieldPosition="0">
        <references count="1">
          <reference field="0" count="1" defaultSubtotal="1">
            <x v="133"/>
          </reference>
        </references>
      </pivotArea>
    </format>
    <format dxfId="2190">
      <pivotArea dataOnly="0" labelOnly="1" offset="IV256" fieldPosition="0">
        <references count="1">
          <reference field="0" count="1" defaultSubtotal="1">
            <x v="134"/>
          </reference>
        </references>
      </pivotArea>
    </format>
    <format dxfId="2189">
      <pivotArea dataOnly="0" labelOnly="1" offset="IV256" fieldPosition="0">
        <references count="1">
          <reference field="0" count="1" defaultSubtotal="1">
            <x v="135"/>
          </reference>
        </references>
      </pivotArea>
    </format>
    <format dxfId="2188">
      <pivotArea dataOnly="0" labelOnly="1" offset="IV256" fieldPosition="0">
        <references count="1">
          <reference field="0" count="1" defaultSubtotal="1">
            <x v="136"/>
          </reference>
        </references>
      </pivotArea>
    </format>
    <format dxfId="2187">
      <pivotArea dataOnly="0" labelOnly="1" offset="IV256" fieldPosition="0">
        <references count="1">
          <reference field="0" count="1" defaultSubtotal="1">
            <x v="137"/>
          </reference>
        </references>
      </pivotArea>
    </format>
    <format dxfId="2186">
      <pivotArea dataOnly="0" labelOnly="1" offset="IV256" fieldPosition="0">
        <references count="1">
          <reference field="0" count="1" defaultSubtotal="1">
            <x v="138"/>
          </reference>
        </references>
      </pivotArea>
    </format>
    <format dxfId="2185">
      <pivotArea dataOnly="0" labelOnly="1" offset="IV256" fieldPosition="0">
        <references count="1">
          <reference field="0" count="1" defaultSubtotal="1">
            <x v="139"/>
          </reference>
        </references>
      </pivotArea>
    </format>
    <format dxfId="2184">
      <pivotArea dataOnly="0" labelOnly="1" offset="IV256" fieldPosition="0">
        <references count="1">
          <reference field="0" count="1" defaultSubtotal="1">
            <x v="140"/>
          </reference>
        </references>
      </pivotArea>
    </format>
    <format dxfId="2183">
      <pivotArea dataOnly="0" labelOnly="1" offset="IV256" fieldPosition="0">
        <references count="1">
          <reference field="0" count="1" defaultSubtotal="1">
            <x v="141"/>
          </reference>
        </references>
      </pivotArea>
    </format>
    <format dxfId="2182">
      <pivotArea dataOnly="0" labelOnly="1" offset="IV256" fieldPosition="0">
        <references count="1">
          <reference field="0" count="1" defaultSubtotal="1">
            <x v="142"/>
          </reference>
        </references>
      </pivotArea>
    </format>
    <format dxfId="2181">
      <pivotArea dataOnly="0" labelOnly="1" fieldPosition="0">
        <references count="2">
          <reference field="0" count="1" selected="0">
            <x v="0"/>
          </reference>
          <reference field="1" count="2">
            <x v="0"/>
            <x v="1"/>
          </reference>
        </references>
      </pivotArea>
    </format>
    <format dxfId="2180">
      <pivotArea dataOnly="0" labelOnly="1" fieldPosition="0">
        <references count="2">
          <reference field="0" count="1" selected="0">
            <x v="1"/>
          </reference>
          <reference field="1" count="10">
            <x v="2"/>
            <x v="3"/>
            <x v="4"/>
            <x v="5"/>
            <x v="6"/>
            <x v="7"/>
            <x v="10"/>
            <x v="11"/>
            <x v="430"/>
            <x v="431"/>
          </reference>
        </references>
      </pivotArea>
    </format>
    <format dxfId="2179">
      <pivotArea dataOnly="0" labelOnly="1" fieldPosition="0">
        <references count="2">
          <reference field="0" count="1" selected="0">
            <x v="2"/>
          </reference>
          <reference field="1" count="6">
            <x v="12"/>
            <x v="13"/>
            <x v="14"/>
            <x v="15"/>
            <x v="16"/>
            <x v="17"/>
          </reference>
        </references>
      </pivotArea>
    </format>
    <format dxfId="217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177">
      <pivotArea dataOnly="0" labelOnly="1" fieldPosition="0">
        <references count="2">
          <reference field="0" count="1" selected="0">
            <x v="4"/>
          </reference>
          <reference field="1" count="6">
            <x v="33"/>
            <x v="34"/>
            <x v="35"/>
            <x v="36"/>
            <x v="37"/>
            <x v="38"/>
          </reference>
        </references>
      </pivotArea>
    </format>
    <format dxfId="2176">
      <pivotArea dataOnly="0" labelOnly="1" fieldPosition="0">
        <references count="2">
          <reference field="0" count="1" selected="0">
            <x v="5"/>
          </reference>
          <reference field="1" count="8">
            <x v="39"/>
            <x v="40"/>
            <x v="41"/>
            <x v="42"/>
            <x v="43"/>
            <x v="44"/>
            <x v="45"/>
            <x v="46"/>
          </reference>
        </references>
      </pivotArea>
    </format>
    <format dxfId="2175">
      <pivotArea dataOnly="0" labelOnly="1" fieldPosition="0">
        <references count="2">
          <reference field="0" count="1" selected="0">
            <x v="6"/>
          </reference>
          <reference field="1" count="5">
            <x v="47"/>
            <x v="48"/>
            <x v="49"/>
            <x v="50"/>
            <x v="51"/>
          </reference>
        </references>
      </pivotArea>
    </format>
    <format dxfId="2174">
      <pivotArea dataOnly="0" labelOnly="1" fieldPosition="0">
        <references count="2">
          <reference field="0" count="1" selected="0">
            <x v="7"/>
          </reference>
          <reference field="1" count="6">
            <x v="52"/>
            <x v="53"/>
            <x v="54"/>
            <x v="55"/>
            <x v="56"/>
            <x v="57"/>
          </reference>
        </references>
      </pivotArea>
    </format>
    <format dxfId="2173">
      <pivotArea dataOnly="0" labelOnly="1" fieldPosition="0">
        <references count="2">
          <reference field="0" count="1" selected="0">
            <x v="8"/>
          </reference>
          <reference field="1" count="6">
            <x v="58"/>
            <x v="59"/>
            <x v="60"/>
            <x v="61"/>
            <x v="62"/>
            <x v="63"/>
          </reference>
        </references>
      </pivotArea>
    </format>
    <format dxfId="2172">
      <pivotArea dataOnly="0" labelOnly="1" fieldPosition="0">
        <references count="2">
          <reference field="0" count="1" selected="0">
            <x v="9"/>
          </reference>
          <reference field="1" count="5">
            <x v="64"/>
            <x v="65"/>
            <x v="66"/>
            <x v="67"/>
            <x v="68"/>
          </reference>
        </references>
      </pivotArea>
    </format>
    <format dxfId="2171">
      <pivotArea dataOnly="0" labelOnly="1" fieldPosition="0">
        <references count="2">
          <reference field="0" count="1" selected="0">
            <x v="10"/>
          </reference>
          <reference field="1" count="3">
            <x v="69"/>
            <x v="70"/>
            <x v="71"/>
          </reference>
        </references>
      </pivotArea>
    </format>
    <format dxfId="2170">
      <pivotArea dataOnly="0" labelOnly="1" fieldPosition="0">
        <references count="2">
          <reference field="0" count="1" selected="0">
            <x v="11"/>
          </reference>
          <reference field="1" count="6">
            <x v="72"/>
            <x v="73"/>
            <x v="74"/>
            <x v="75"/>
            <x v="76"/>
            <x v="77"/>
          </reference>
        </references>
      </pivotArea>
    </format>
    <format dxfId="2169">
      <pivotArea dataOnly="0" labelOnly="1" fieldPosition="0">
        <references count="2">
          <reference field="0" count="1" selected="0">
            <x v="12"/>
          </reference>
          <reference field="1" count="5">
            <x v="78"/>
            <x v="79"/>
            <x v="80"/>
            <x v="81"/>
            <x v="82"/>
          </reference>
        </references>
      </pivotArea>
    </format>
    <format dxfId="2168">
      <pivotArea dataOnly="0" labelOnly="1" fieldPosition="0">
        <references count="2">
          <reference field="0" count="1" selected="0">
            <x v="13"/>
          </reference>
          <reference field="1" count="4">
            <x v="83"/>
            <x v="84"/>
            <x v="85"/>
            <x v="86"/>
          </reference>
        </references>
      </pivotArea>
    </format>
    <format dxfId="216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166">
      <pivotArea dataOnly="0" labelOnly="1" fieldPosition="0">
        <references count="2">
          <reference field="0" count="1" selected="0">
            <x v="15"/>
          </reference>
          <reference field="1" count="3">
            <x v="104"/>
            <x v="105"/>
            <x v="106"/>
          </reference>
        </references>
      </pivotArea>
    </format>
    <format dxfId="2165">
      <pivotArea dataOnly="0" labelOnly="1" fieldPosition="0">
        <references count="2">
          <reference field="0" count="1" selected="0">
            <x v="16"/>
          </reference>
          <reference field="1" count="11">
            <x v="8"/>
            <x v="9"/>
            <x v="107"/>
            <x v="108"/>
            <x v="109"/>
            <x v="110"/>
            <x v="111"/>
            <x v="112"/>
            <x v="113"/>
            <x v="114"/>
            <x v="115"/>
          </reference>
        </references>
      </pivotArea>
    </format>
    <format dxfId="2164">
      <pivotArea dataOnly="0" labelOnly="1" fieldPosition="0">
        <references count="2">
          <reference field="0" count="1" selected="0">
            <x v="17"/>
          </reference>
          <reference field="1" count="1">
            <x v="116"/>
          </reference>
        </references>
      </pivotArea>
    </format>
    <format dxfId="2163">
      <pivotArea dataOnly="0" labelOnly="1" fieldPosition="0">
        <references count="2">
          <reference field="0" count="1" selected="0">
            <x v="18"/>
          </reference>
          <reference field="1" count="3">
            <x v="117"/>
            <x v="118"/>
            <x v="119"/>
          </reference>
        </references>
      </pivotArea>
    </format>
    <format dxfId="2162">
      <pivotArea dataOnly="0" labelOnly="1" fieldPosition="0">
        <references count="2">
          <reference field="0" count="1" selected="0">
            <x v="19"/>
          </reference>
          <reference field="1" count="8">
            <x v="120"/>
            <x v="121"/>
            <x v="122"/>
            <x v="123"/>
            <x v="124"/>
            <x v="125"/>
            <x v="126"/>
            <x v="127"/>
          </reference>
        </references>
      </pivotArea>
    </format>
    <format dxfId="2161">
      <pivotArea dataOnly="0" labelOnly="1" fieldPosition="0">
        <references count="2">
          <reference field="0" count="1" selected="0">
            <x v="20"/>
          </reference>
          <reference field="1" count="9">
            <x v="128"/>
            <x v="129"/>
            <x v="130"/>
            <x v="131"/>
            <x v="132"/>
            <x v="133"/>
            <x v="134"/>
            <x v="135"/>
            <x v="136"/>
          </reference>
        </references>
      </pivotArea>
    </format>
    <format dxfId="2160">
      <pivotArea dataOnly="0" labelOnly="1" fieldPosition="0">
        <references count="2">
          <reference field="0" count="1" selected="0">
            <x v="21"/>
          </reference>
          <reference field="1" count="4">
            <x v="137"/>
            <x v="138"/>
            <x v="139"/>
            <x v="140"/>
          </reference>
        </references>
      </pivotArea>
    </format>
    <format dxfId="2159">
      <pivotArea dataOnly="0" labelOnly="1" fieldPosition="0">
        <references count="2">
          <reference field="0" count="1" selected="0">
            <x v="22"/>
          </reference>
          <reference field="1" count="3">
            <x v="141"/>
            <x v="142"/>
            <x v="143"/>
          </reference>
        </references>
      </pivotArea>
    </format>
    <format dxfId="2158">
      <pivotArea dataOnly="0" labelOnly="1" fieldPosition="0">
        <references count="2">
          <reference field="0" count="1" selected="0">
            <x v="23"/>
          </reference>
          <reference field="1" count="3">
            <x v="144"/>
            <x v="145"/>
            <x v="146"/>
          </reference>
        </references>
      </pivotArea>
    </format>
    <format dxfId="2157">
      <pivotArea dataOnly="0" labelOnly="1" fieldPosition="0">
        <references count="2">
          <reference field="0" count="1" selected="0">
            <x v="24"/>
          </reference>
          <reference field="1" count="2">
            <x v="147"/>
            <x v="148"/>
          </reference>
        </references>
      </pivotArea>
    </format>
    <format dxfId="2156">
      <pivotArea dataOnly="0" labelOnly="1" fieldPosition="0">
        <references count="2">
          <reference field="0" count="1" selected="0">
            <x v="25"/>
          </reference>
          <reference field="1" count="3">
            <x v="149"/>
            <x v="150"/>
            <x v="151"/>
          </reference>
        </references>
      </pivotArea>
    </format>
    <format dxfId="2155">
      <pivotArea dataOnly="0" labelOnly="1" fieldPosition="0">
        <references count="2">
          <reference field="0" count="1" selected="0">
            <x v="26"/>
          </reference>
          <reference field="1" count="4">
            <x v="152"/>
            <x v="153"/>
            <x v="154"/>
            <x v="155"/>
          </reference>
        </references>
      </pivotArea>
    </format>
    <format dxfId="2154">
      <pivotArea dataOnly="0" labelOnly="1" fieldPosition="0">
        <references count="2">
          <reference field="0" count="1" selected="0">
            <x v="27"/>
          </reference>
          <reference field="1" count="2">
            <x v="156"/>
            <x v="157"/>
          </reference>
        </references>
      </pivotArea>
    </format>
    <format dxfId="2153">
      <pivotArea dataOnly="0" labelOnly="1" fieldPosition="0">
        <references count="2">
          <reference field="0" count="1" selected="0">
            <x v="28"/>
          </reference>
          <reference field="1" count="3">
            <x v="158"/>
            <x v="159"/>
            <x v="160"/>
          </reference>
        </references>
      </pivotArea>
    </format>
    <format dxfId="2152">
      <pivotArea dataOnly="0" labelOnly="1" fieldPosition="0">
        <references count="2">
          <reference field="0" count="1" selected="0">
            <x v="29"/>
          </reference>
          <reference field="1" count="8">
            <x v="161"/>
            <x v="162"/>
            <x v="163"/>
            <x v="164"/>
            <x v="165"/>
            <x v="166"/>
            <x v="167"/>
            <x v="168"/>
          </reference>
        </references>
      </pivotArea>
    </format>
    <format dxfId="2151">
      <pivotArea dataOnly="0" labelOnly="1" fieldPosition="0">
        <references count="2">
          <reference field="0" count="1" selected="0">
            <x v="30"/>
          </reference>
          <reference field="1" count="7">
            <x v="169"/>
            <x v="170"/>
            <x v="171"/>
            <x v="172"/>
            <x v="173"/>
            <x v="174"/>
            <x v="175"/>
          </reference>
        </references>
      </pivotArea>
    </format>
    <format dxfId="2150">
      <pivotArea dataOnly="0" labelOnly="1" fieldPosition="0">
        <references count="2">
          <reference field="0" count="1" selected="0">
            <x v="31"/>
          </reference>
          <reference field="1" count="4">
            <x v="176"/>
            <x v="177"/>
            <x v="178"/>
            <x v="179"/>
          </reference>
        </references>
      </pivotArea>
    </format>
    <format dxfId="2149">
      <pivotArea dataOnly="0" labelOnly="1" fieldPosition="0">
        <references count="2">
          <reference field="0" count="1" selected="0">
            <x v="32"/>
          </reference>
          <reference field="1" count="1">
            <x v="180"/>
          </reference>
        </references>
      </pivotArea>
    </format>
    <format dxfId="2148">
      <pivotArea dataOnly="0" labelOnly="1" fieldPosition="0">
        <references count="2">
          <reference field="0" count="1" selected="0">
            <x v="33"/>
          </reference>
          <reference field="1" count="3">
            <x v="433"/>
            <x v="434"/>
            <x v="435"/>
          </reference>
        </references>
      </pivotArea>
    </format>
    <format dxfId="2147">
      <pivotArea dataOnly="0" labelOnly="1" fieldPosition="0">
        <references count="2">
          <reference field="0" count="1" selected="0">
            <x v="34"/>
          </reference>
          <reference field="1" count="4">
            <x v="181"/>
            <x v="182"/>
            <x v="183"/>
            <x v="184"/>
          </reference>
        </references>
      </pivotArea>
    </format>
    <format dxfId="2146">
      <pivotArea dataOnly="0" labelOnly="1" fieldPosition="0">
        <references count="2">
          <reference field="0" count="1" selected="0">
            <x v="35"/>
          </reference>
          <reference field="1" count="4">
            <x v="185"/>
            <x v="186"/>
            <x v="187"/>
            <x v="188"/>
          </reference>
        </references>
      </pivotArea>
    </format>
    <format dxfId="2145">
      <pivotArea dataOnly="0" labelOnly="1" fieldPosition="0">
        <references count="2">
          <reference field="0" count="1" selected="0">
            <x v="36"/>
          </reference>
          <reference field="1" count="5">
            <x v="189"/>
            <x v="190"/>
            <x v="191"/>
            <x v="192"/>
            <x v="193"/>
          </reference>
        </references>
      </pivotArea>
    </format>
    <format dxfId="2144">
      <pivotArea dataOnly="0" labelOnly="1" fieldPosition="0">
        <references count="2">
          <reference field="0" count="1" selected="0">
            <x v="37"/>
          </reference>
          <reference field="1" count="7">
            <x v="194"/>
            <x v="195"/>
            <x v="196"/>
            <x v="197"/>
            <x v="198"/>
            <x v="199"/>
            <x v="200"/>
          </reference>
        </references>
      </pivotArea>
    </format>
    <format dxfId="2143">
      <pivotArea dataOnly="0" labelOnly="1" fieldPosition="0">
        <references count="2">
          <reference field="0" count="1" selected="0">
            <x v="38"/>
          </reference>
          <reference field="1" count="11">
            <x v="201"/>
            <x v="202"/>
            <x v="203"/>
            <x v="204"/>
            <x v="205"/>
            <x v="206"/>
            <x v="207"/>
            <x v="208"/>
            <x v="209"/>
            <x v="368"/>
            <x v="390"/>
          </reference>
        </references>
      </pivotArea>
    </format>
    <format dxfId="2142">
      <pivotArea dataOnly="0" labelOnly="1" fieldPosition="0">
        <references count="2">
          <reference field="0" count="1" selected="0">
            <x v="39"/>
          </reference>
          <reference field="1" count="7">
            <x v="210"/>
            <x v="211"/>
            <x v="212"/>
            <x v="213"/>
            <x v="214"/>
            <x v="215"/>
            <x v="216"/>
          </reference>
        </references>
      </pivotArea>
    </format>
    <format dxfId="2141">
      <pivotArea dataOnly="0" labelOnly="1" fieldPosition="0">
        <references count="2">
          <reference field="0" count="1" selected="0">
            <x v="40"/>
          </reference>
          <reference field="1" count="7">
            <x v="217"/>
            <x v="218"/>
            <x v="219"/>
            <x v="220"/>
            <x v="221"/>
            <x v="222"/>
            <x v="223"/>
          </reference>
        </references>
      </pivotArea>
    </format>
    <format dxfId="2140">
      <pivotArea dataOnly="0" labelOnly="1" fieldPosition="0">
        <references count="2">
          <reference field="0" count="1" selected="0">
            <x v="41"/>
          </reference>
          <reference field="1" count="8">
            <x v="224"/>
            <x v="225"/>
            <x v="226"/>
            <x v="227"/>
            <x v="228"/>
            <x v="229"/>
            <x v="230"/>
            <x v="231"/>
          </reference>
        </references>
      </pivotArea>
    </format>
    <format dxfId="2139">
      <pivotArea dataOnly="0" labelOnly="1" fieldPosition="0">
        <references count="2">
          <reference field="0" count="1" selected="0">
            <x v="42"/>
          </reference>
          <reference field="1" count="4">
            <x v="232"/>
            <x v="233"/>
            <x v="234"/>
            <x v="235"/>
          </reference>
        </references>
      </pivotArea>
    </format>
    <format dxfId="2138">
      <pivotArea dataOnly="0" labelOnly="1" fieldPosition="0">
        <references count="2">
          <reference field="0" count="1" selected="0">
            <x v="43"/>
          </reference>
          <reference field="1" count="8">
            <x v="236"/>
            <x v="237"/>
            <x v="238"/>
            <x v="239"/>
            <x v="240"/>
            <x v="241"/>
            <x v="242"/>
            <x v="243"/>
          </reference>
        </references>
      </pivotArea>
    </format>
    <format dxfId="2137">
      <pivotArea dataOnly="0" labelOnly="1" fieldPosition="0">
        <references count="2">
          <reference field="0" count="1" selected="0">
            <x v="44"/>
          </reference>
          <reference field="1" count="7">
            <x v="244"/>
            <x v="245"/>
            <x v="246"/>
            <x v="247"/>
            <x v="248"/>
            <x v="249"/>
            <x v="250"/>
          </reference>
        </references>
      </pivotArea>
    </format>
    <format dxfId="2136">
      <pivotArea dataOnly="0" labelOnly="1" fieldPosition="0">
        <references count="2">
          <reference field="0" count="1" selected="0">
            <x v="45"/>
          </reference>
          <reference field="1" count="8">
            <x v="251"/>
            <x v="252"/>
            <x v="253"/>
            <x v="254"/>
            <x v="255"/>
            <x v="256"/>
            <x v="257"/>
            <x v="258"/>
          </reference>
        </references>
      </pivotArea>
    </format>
    <format dxfId="213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134">
      <pivotArea dataOnly="0" labelOnly="1" fieldPosition="0">
        <references count="2">
          <reference field="0" count="1" selected="0">
            <x v="47"/>
          </reference>
          <reference field="1" count="7">
            <x v="273"/>
            <x v="274"/>
            <x v="275"/>
            <x v="276"/>
            <x v="277"/>
            <x v="278"/>
            <x v="279"/>
          </reference>
        </references>
      </pivotArea>
    </format>
    <format dxfId="2133">
      <pivotArea dataOnly="0" labelOnly="1" fieldPosition="0">
        <references count="2">
          <reference field="0" count="1" selected="0">
            <x v="48"/>
          </reference>
          <reference field="1" count="5">
            <x v="280"/>
            <x v="281"/>
            <x v="282"/>
            <x v="283"/>
            <x v="284"/>
          </reference>
        </references>
      </pivotArea>
    </format>
    <format dxfId="2132">
      <pivotArea dataOnly="0" labelOnly="1" fieldPosition="0">
        <references count="2">
          <reference field="0" count="1" selected="0">
            <x v="49"/>
          </reference>
          <reference field="1" count="1">
            <x v="285"/>
          </reference>
        </references>
      </pivotArea>
    </format>
    <format dxfId="2131">
      <pivotArea dataOnly="0" labelOnly="1" fieldPosition="0">
        <references count="2">
          <reference field="0" count="1" selected="0">
            <x v="50"/>
          </reference>
          <reference field="1" count="7">
            <x v="286"/>
            <x v="287"/>
            <x v="288"/>
            <x v="289"/>
            <x v="290"/>
            <x v="291"/>
            <x v="292"/>
          </reference>
        </references>
      </pivotArea>
    </format>
    <format dxfId="2130">
      <pivotArea dataOnly="0" labelOnly="1" fieldPosition="0">
        <references count="2">
          <reference field="0" count="1" selected="0">
            <x v="51"/>
          </reference>
          <reference field="1" count="9">
            <x v="293"/>
            <x v="294"/>
            <x v="295"/>
            <x v="296"/>
            <x v="297"/>
            <x v="298"/>
            <x v="299"/>
            <x v="300"/>
            <x v="301"/>
          </reference>
        </references>
      </pivotArea>
    </format>
    <format dxfId="2129">
      <pivotArea dataOnly="0" labelOnly="1" fieldPosition="0">
        <references count="2">
          <reference field="0" count="1" selected="0">
            <x v="52"/>
          </reference>
          <reference field="1" count="3">
            <x v="302"/>
            <x v="303"/>
            <x v="304"/>
          </reference>
        </references>
      </pivotArea>
    </format>
    <format dxfId="2128">
      <pivotArea dataOnly="0" labelOnly="1" fieldPosition="0">
        <references count="2">
          <reference field="0" count="1" selected="0">
            <x v="53"/>
          </reference>
          <reference field="1" count="7">
            <x v="305"/>
            <x v="306"/>
            <x v="307"/>
            <x v="308"/>
            <x v="309"/>
            <x v="310"/>
            <x v="398"/>
          </reference>
        </references>
      </pivotArea>
    </format>
    <format dxfId="212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126">
      <pivotArea dataOnly="0" labelOnly="1" fieldPosition="0">
        <references count="2">
          <reference field="0" count="1" selected="0">
            <x v="55"/>
          </reference>
          <reference field="1" count="1">
            <x v="326"/>
          </reference>
        </references>
      </pivotArea>
    </format>
    <format dxfId="2125">
      <pivotArea dataOnly="0" labelOnly="1" fieldPosition="0">
        <references count="2">
          <reference field="0" count="1" selected="0">
            <x v="56"/>
          </reference>
          <reference field="1" count="4">
            <x v="327"/>
            <x v="328"/>
            <x v="329"/>
            <x v="330"/>
          </reference>
        </references>
      </pivotArea>
    </format>
    <format dxfId="2124">
      <pivotArea dataOnly="0" labelOnly="1" fieldPosition="0">
        <references count="2">
          <reference field="0" count="1" selected="0">
            <x v="57"/>
          </reference>
          <reference field="1" count="1">
            <x v="331"/>
          </reference>
        </references>
      </pivotArea>
    </format>
    <format dxfId="2123">
      <pivotArea dataOnly="0" labelOnly="1" fieldPosition="0">
        <references count="2">
          <reference field="0" count="1" selected="0">
            <x v="58"/>
          </reference>
          <reference field="1" count="4">
            <x v="332"/>
            <x v="333"/>
            <x v="334"/>
            <x v="335"/>
          </reference>
        </references>
      </pivotArea>
    </format>
    <format dxfId="2122">
      <pivotArea dataOnly="0" labelOnly="1" fieldPosition="0">
        <references count="2">
          <reference field="0" count="1" selected="0">
            <x v="59"/>
          </reference>
          <reference field="1" count="4">
            <x v="336"/>
            <x v="337"/>
            <x v="338"/>
            <x v="339"/>
          </reference>
        </references>
      </pivotArea>
    </format>
    <format dxfId="2121">
      <pivotArea dataOnly="0" labelOnly="1" fieldPosition="0">
        <references count="2">
          <reference field="0" count="1" selected="0">
            <x v="60"/>
          </reference>
          <reference field="1" count="1">
            <x v="340"/>
          </reference>
        </references>
      </pivotArea>
    </format>
    <format dxfId="2120">
      <pivotArea dataOnly="0" labelOnly="1" fieldPosition="0">
        <references count="2">
          <reference field="0" count="1" selected="0">
            <x v="61"/>
          </reference>
          <reference field="1" count="1">
            <x v="342"/>
          </reference>
        </references>
      </pivotArea>
    </format>
    <format dxfId="2119">
      <pivotArea dataOnly="0" labelOnly="1" fieldPosition="0">
        <references count="2">
          <reference field="0" count="1" selected="0">
            <x v="62"/>
          </reference>
          <reference field="1" count="1">
            <x v="341"/>
          </reference>
        </references>
      </pivotArea>
    </format>
    <format dxfId="2118">
      <pivotArea dataOnly="0" labelOnly="1" fieldPosition="0">
        <references count="2">
          <reference field="0" count="1" selected="0">
            <x v="63"/>
          </reference>
          <reference field="1" count="1">
            <x v="343"/>
          </reference>
        </references>
      </pivotArea>
    </format>
    <format dxfId="2117">
      <pivotArea dataOnly="0" labelOnly="1" fieldPosition="0">
        <references count="2">
          <reference field="0" count="1" selected="0">
            <x v="64"/>
          </reference>
          <reference field="1" count="1">
            <x v="344"/>
          </reference>
        </references>
      </pivotArea>
    </format>
    <format dxfId="2116">
      <pivotArea dataOnly="0" labelOnly="1" fieldPosition="0">
        <references count="2">
          <reference field="0" count="1" selected="0">
            <x v="65"/>
          </reference>
          <reference field="1" count="1">
            <x v="345"/>
          </reference>
        </references>
      </pivotArea>
    </format>
    <format dxfId="2115">
      <pivotArea dataOnly="0" labelOnly="1" fieldPosition="0">
        <references count="2">
          <reference field="0" count="1" selected="0">
            <x v="66"/>
          </reference>
          <reference field="1" count="1">
            <x v="346"/>
          </reference>
        </references>
      </pivotArea>
    </format>
    <format dxfId="2114">
      <pivotArea dataOnly="0" labelOnly="1" fieldPosition="0">
        <references count="2">
          <reference field="0" count="1" selected="0">
            <x v="67"/>
          </reference>
          <reference field="1" count="1">
            <x v="427"/>
          </reference>
        </references>
      </pivotArea>
    </format>
    <format dxfId="2113">
      <pivotArea dataOnly="0" labelOnly="1" fieldPosition="0">
        <references count="2">
          <reference field="0" count="1" selected="0">
            <x v="68"/>
          </reference>
          <reference field="1" count="1">
            <x v="428"/>
          </reference>
        </references>
      </pivotArea>
    </format>
    <format dxfId="2112">
      <pivotArea dataOnly="0" labelOnly="1" fieldPosition="0">
        <references count="2">
          <reference field="0" count="1" selected="0">
            <x v="69"/>
          </reference>
          <reference field="1" count="1">
            <x v="347"/>
          </reference>
        </references>
      </pivotArea>
    </format>
    <format dxfId="2111">
      <pivotArea dataOnly="0" labelOnly="1" fieldPosition="0">
        <references count="2">
          <reference field="0" count="1" selected="0">
            <x v="70"/>
          </reference>
          <reference field="1" count="1">
            <x v="348"/>
          </reference>
        </references>
      </pivotArea>
    </format>
    <format dxfId="2110">
      <pivotArea dataOnly="0" labelOnly="1" fieldPosition="0">
        <references count="2">
          <reference field="0" count="1" selected="0">
            <x v="71"/>
          </reference>
          <reference field="1" count="1">
            <x v="349"/>
          </reference>
        </references>
      </pivotArea>
    </format>
    <format dxfId="2109">
      <pivotArea dataOnly="0" labelOnly="1" fieldPosition="0">
        <references count="2">
          <reference field="0" count="1" selected="0">
            <x v="72"/>
          </reference>
          <reference field="1" count="1">
            <x v="350"/>
          </reference>
        </references>
      </pivotArea>
    </format>
    <format dxfId="2108">
      <pivotArea dataOnly="0" labelOnly="1" fieldPosition="0">
        <references count="2">
          <reference field="0" count="1" selected="0">
            <x v="73"/>
          </reference>
          <reference field="1" count="1">
            <x v="351"/>
          </reference>
        </references>
      </pivotArea>
    </format>
    <format dxfId="2107">
      <pivotArea dataOnly="0" labelOnly="1" fieldPosition="0">
        <references count="2">
          <reference field="0" count="1" selected="0">
            <x v="74"/>
          </reference>
          <reference field="1" count="1">
            <x v="352"/>
          </reference>
        </references>
      </pivotArea>
    </format>
    <format dxfId="2106">
      <pivotArea dataOnly="0" labelOnly="1" fieldPosition="0">
        <references count="2">
          <reference field="0" count="1" selected="0">
            <x v="75"/>
          </reference>
          <reference field="1" count="1">
            <x v="353"/>
          </reference>
        </references>
      </pivotArea>
    </format>
    <format dxfId="2105">
      <pivotArea dataOnly="0" labelOnly="1" fieldPosition="0">
        <references count="2">
          <reference field="0" count="1" selected="0">
            <x v="76"/>
          </reference>
          <reference field="1" count="1">
            <x v="354"/>
          </reference>
        </references>
      </pivotArea>
    </format>
    <format dxfId="2104">
      <pivotArea dataOnly="0" labelOnly="1" fieldPosition="0">
        <references count="2">
          <reference field="0" count="1" selected="0">
            <x v="77"/>
          </reference>
          <reference field="1" count="1">
            <x v="355"/>
          </reference>
        </references>
      </pivotArea>
    </format>
    <format dxfId="2103">
      <pivotArea dataOnly="0" labelOnly="1" fieldPosition="0">
        <references count="2">
          <reference field="0" count="1" selected="0">
            <x v="78"/>
          </reference>
          <reference field="1" count="1">
            <x v="356"/>
          </reference>
        </references>
      </pivotArea>
    </format>
    <format dxfId="2102">
      <pivotArea dataOnly="0" labelOnly="1" fieldPosition="0">
        <references count="2">
          <reference field="0" count="1" selected="0">
            <x v="79"/>
          </reference>
          <reference field="1" count="1">
            <x v="357"/>
          </reference>
        </references>
      </pivotArea>
    </format>
    <format dxfId="2101">
      <pivotArea dataOnly="0" labelOnly="1" fieldPosition="0">
        <references count="2">
          <reference field="0" count="1" selected="0">
            <x v="80"/>
          </reference>
          <reference field="1" count="1">
            <x v="358"/>
          </reference>
        </references>
      </pivotArea>
    </format>
    <format dxfId="2100">
      <pivotArea dataOnly="0" labelOnly="1" fieldPosition="0">
        <references count="2">
          <reference field="0" count="1" selected="0">
            <x v="81"/>
          </reference>
          <reference field="1" count="1">
            <x v="359"/>
          </reference>
        </references>
      </pivotArea>
    </format>
    <format dxfId="2099">
      <pivotArea dataOnly="0" labelOnly="1" fieldPosition="0">
        <references count="2">
          <reference field="0" count="1" selected="0">
            <x v="82"/>
          </reference>
          <reference field="1" count="1">
            <x v="360"/>
          </reference>
        </references>
      </pivotArea>
    </format>
    <format dxfId="2098">
      <pivotArea dataOnly="0" labelOnly="1" fieldPosition="0">
        <references count="2">
          <reference field="0" count="1" selected="0">
            <x v="83"/>
          </reference>
          <reference field="1" count="1">
            <x v="361"/>
          </reference>
        </references>
      </pivotArea>
    </format>
    <format dxfId="2097">
      <pivotArea dataOnly="0" labelOnly="1" fieldPosition="0">
        <references count="2">
          <reference field="0" count="1" selected="0">
            <x v="84"/>
          </reference>
          <reference field="1" count="1">
            <x v="362"/>
          </reference>
        </references>
      </pivotArea>
    </format>
    <format dxfId="2096">
      <pivotArea dataOnly="0" labelOnly="1" fieldPosition="0">
        <references count="2">
          <reference field="0" count="1" selected="0">
            <x v="85"/>
          </reference>
          <reference field="1" count="1">
            <x v="363"/>
          </reference>
        </references>
      </pivotArea>
    </format>
    <format dxfId="2095">
      <pivotArea dataOnly="0" labelOnly="1" fieldPosition="0">
        <references count="2">
          <reference field="0" count="1" selected="0">
            <x v="86"/>
          </reference>
          <reference field="1" count="1">
            <x v="364"/>
          </reference>
        </references>
      </pivotArea>
    </format>
    <format dxfId="2094">
      <pivotArea dataOnly="0" labelOnly="1" fieldPosition="0">
        <references count="2">
          <reference field="0" count="1" selected="0">
            <x v="87"/>
          </reference>
          <reference field="1" count="1">
            <x v="365"/>
          </reference>
        </references>
      </pivotArea>
    </format>
    <format dxfId="2093">
      <pivotArea dataOnly="0" labelOnly="1" fieldPosition="0">
        <references count="2">
          <reference field="0" count="1" selected="0">
            <x v="88"/>
          </reference>
          <reference field="1" count="1">
            <x v="366"/>
          </reference>
        </references>
      </pivotArea>
    </format>
    <format dxfId="2092">
      <pivotArea dataOnly="0" labelOnly="1" fieldPosition="0">
        <references count="2">
          <reference field="0" count="1" selected="0">
            <x v="89"/>
          </reference>
          <reference field="1" count="1">
            <x v="367"/>
          </reference>
        </references>
      </pivotArea>
    </format>
    <format dxfId="2091">
      <pivotArea dataOnly="0" labelOnly="1" fieldPosition="0">
        <references count="2">
          <reference field="0" count="1" selected="0">
            <x v="90"/>
          </reference>
          <reference field="1" count="1">
            <x v="369"/>
          </reference>
        </references>
      </pivotArea>
    </format>
    <format dxfId="2090">
      <pivotArea dataOnly="0" labelOnly="1" fieldPosition="0">
        <references count="2">
          <reference field="0" count="1" selected="0">
            <x v="91"/>
          </reference>
          <reference field="1" count="1">
            <x v="370"/>
          </reference>
        </references>
      </pivotArea>
    </format>
    <format dxfId="2089">
      <pivotArea dataOnly="0" labelOnly="1" fieldPosition="0">
        <references count="2">
          <reference field="0" count="1" selected="0">
            <x v="92"/>
          </reference>
          <reference field="1" count="1">
            <x v="371"/>
          </reference>
        </references>
      </pivotArea>
    </format>
    <format dxfId="2088">
      <pivotArea dataOnly="0" labelOnly="1" fieldPosition="0">
        <references count="2">
          <reference field="0" count="1" selected="0">
            <x v="93"/>
          </reference>
          <reference field="1" count="1">
            <x v="372"/>
          </reference>
        </references>
      </pivotArea>
    </format>
    <format dxfId="2087">
      <pivotArea dataOnly="0" labelOnly="1" fieldPosition="0">
        <references count="2">
          <reference field="0" count="1" selected="0">
            <x v="94"/>
          </reference>
          <reference field="1" count="1">
            <x v="373"/>
          </reference>
        </references>
      </pivotArea>
    </format>
    <format dxfId="2086">
      <pivotArea dataOnly="0" labelOnly="1" fieldPosition="0">
        <references count="2">
          <reference field="0" count="1" selected="0">
            <x v="95"/>
          </reference>
          <reference field="1" count="1">
            <x v="374"/>
          </reference>
        </references>
      </pivotArea>
    </format>
    <format dxfId="2085">
      <pivotArea dataOnly="0" labelOnly="1" fieldPosition="0">
        <references count="2">
          <reference field="0" count="1" selected="0">
            <x v="96"/>
          </reference>
          <reference field="1" count="1">
            <x v="375"/>
          </reference>
        </references>
      </pivotArea>
    </format>
    <format dxfId="2084">
      <pivotArea dataOnly="0" labelOnly="1" fieldPosition="0">
        <references count="2">
          <reference field="0" count="1" selected="0">
            <x v="97"/>
          </reference>
          <reference field="1" count="1">
            <x v="376"/>
          </reference>
        </references>
      </pivotArea>
    </format>
    <format dxfId="2083">
      <pivotArea dataOnly="0" labelOnly="1" fieldPosition="0">
        <references count="2">
          <reference field="0" count="1" selected="0">
            <x v="98"/>
          </reference>
          <reference field="1" count="1">
            <x v="377"/>
          </reference>
        </references>
      </pivotArea>
    </format>
    <format dxfId="2082">
      <pivotArea dataOnly="0" labelOnly="1" fieldPosition="0">
        <references count="2">
          <reference field="0" count="1" selected="0">
            <x v="99"/>
          </reference>
          <reference field="1" count="1">
            <x v="378"/>
          </reference>
        </references>
      </pivotArea>
    </format>
    <format dxfId="2081">
      <pivotArea dataOnly="0" labelOnly="1" fieldPosition="0">
        <references count="2">
          <reference field="0" count="1" selected="0">
            <x v="100"/>
          </reference>
          <reference field="1" count="1">
            <x v="379"/>
          </reference>
        </references>
      </pivotArea>
    </format>
    <format dxfId="2080">
      <pivotArea dataOnly="0" labelOnly="1" fieldPosition="0">
        <references count="2">
          <reference field="0" count="1" selected="0">
            <x v="101"/>
          </reference>
          <reference field="1" count="9">
            <x v="380"/>
            <x v="381"/>
            <x v="382"/>
            <x v="383"/>
            <x v="384"/>
            <x v="385"/>
            <x v="386"/>
            <x v="387"/>
            <x v="429"/>
          </reference>
        </references>
      </pivotArea>
    </format>
    <format dxfId="2079">
      <pivotArea dataOnly="0" labelOnly="1" fieldPosition="0">
        <references count="2">
          <reference field="0" count="1" selected="0">
            <x v="102"/>
          </reference>
          <reference field="1" count="1">
            <x v="388"/>
          </reference>
        </references>
      </pivotArea>
    </format>
    <format dxfId="2078">
      <pivotArea dataOnly="0" labelOnly="1" fieldPosition="0">
        <references count="2">
          <reference field="0" count="1" selected="0">
            <x v="103"/>
          </reference>
          <reference field="1" count="1">
            <x v="389"/>
          </reference>
        </references>
      </pivotArea>
    </format>
    <format dxfId="2077">
      <pivotArea dataOnly="0" labelOnly="1" fieldPosition="0">
        <references count="2">
          <reference field="0" count="1" selected="0">
            <x v="104"/>
          </reference>
          <reference field="1" count="1">
            <x v="391"/>
          </reference>
        </references>
      </pivotArea>
    </format>
    <format dxfId="2076">
      <pivotArea dataOnly="0" labelOnly="1" fieldPosition="0">
        <references count="2">
          <reference field="0" count="1" selected="0">
            <x v="105"/>
          </reference>
          <reference field="1" count="1">
            <x v="392"/>
          </reference>
        </references>
      </pivotArea>
    </format>
    <format dxfId="2075">
      <pivotArea dataOnly="0" labelOnly="1" fieldPosition="0">
        <references count="2">
          <reference field="0" count="1" selected="0">
            <x v="106"/>
          </reference>
          <reference field="1" count="1">
            <x v="393"/>
          </reference>
        </references>
      </pivotArea>
    </format>
    <format dxfId="2074">
      <pivotArea dataOnly="0" labelOnly="1" fieldPosition="0">
        <references count="2">
          <reference field="0" count="1" selected="0">
            <x v="107"/>
          </reference>
          <reference field="1" count="1">
            <x v="394"/>
          </reference>
        </references>
      </pivotArea>
    </format>
    <format dxfId="2073">
      <pivotArea dataOnly="0" labelOnly="1" fieldPosition="0">
        <references count="2">
          <reference field="0" count="1" selected="0">
            <x v="108"/>
          </reference>
          <reference field="1" count="2">
            <x v="395"/>
            <x v="436"/>
          </reference>
        </references>
      </pivotArea>
    </format>
    <format dxfId="2072">
      <pivotArea dataOnly="0" labelOnly="1" fieldPosition="0">
        <references count="2">
          <reference field="0" count="1" selected="0">
            <x v="109"/>
          </reference>
          <reference field="1" count="2">
            <x v="396"/>
            <x v="397"/>
          </reference>
        </references>
      </pivotArea>
    </format>
    <format dxfId="2071">
      <pivotArea dataOnly="0" labelOnly="1" fieldPosition="0">
        <references count="2">
          <reference field="0" count="1" selected="0">
            <x v="110"/>
          </reference>
          <reference field="1" count="1">
            <x v="399"/>
          </reference>
        </references>
      </pivotArea>
    </format>
    <format dxfId="2070">
      <pivotArea dataOnly="0" labelOnly="1" fieldPosition="0">
        <references count="2">
          <reference field="0" count="1" selected="0">
            <x v="111"/>
          </reference>
          <reference field="1" count="1">
            <x v="400"/>
          </reference>
        </references>
      </pivotArea>
    </format>
    <format dxfId="2069">
      <pivotArea dataOnly="0" labelOnly="1" fieldPosition="0">
        <references count="2">
          <reference field="0" count="1" selected="0">
            <x v="112"/>
          </reference>
          <reference field="1" count="1">
            <x v="401"/>
          </reference>
        </references>
      </pivotArea>
    </format>
    <format dxfId="2068">
      <pivotArea dataOnly="0" labelOnly="1" fieldPosition="0">
        <references count="2">
          <reference field="0" count="1" selected="0">
            <x v="113"/>
          </reference>
          <reference field="1" count="1">
            <x v="402"/>
          </reference>
        </references>
      </pivotArea>
    </format>
    <format dxfId="2067">
      <pivotArea dataOnly="0" labelOnly="1" fieldPosition="0">
        <references count="2">
          <reference field="0" count="1" selected="0">
            <x v="114"/>
          </reference>
          <reference field="1" count="1">
            <x v="403"/>
          </reference>
        </references>
      </pivotArea>
    </format>
    <format dxfId="2066">
      <pivotArea dataOnly="0" labelOnly="1" fieldPosition="0">
        <references count="2">
          <reference field="0" count="1" selected="0">
            <x v="115"/>
          </reference>
          <reference field="1" count="2">
            <x v="404"/>
            <x v="437"/>
          </reference>
        </references>
      </pivotArea>
    </format>
    <format dxfId="2065">
      <pivotArea dataOnly="0" labelOnly="1" fieldPosition="0">
        <references count="2">
          <reference field="0" count="1" selected="0">
            <x v="116"/>
          </reference>
          <reference field="1" count="1">
            <x v="405"/>
          </reference>
        </references>
      </pivotArea>
    </format>
    <format dxfId="2064">
      <pivotArea dataOnly="0" labelOnly="1" fieldPosition="0">
        <references count="2">
          <reference field="0" count="1" selected="0">
            <x v="117"/>
          </reference>
          <reference field="1" count="1">
            <x v="406"/>
          </reference>
        </references>
      </pivotArea>
    </format>
    <format dxfId="2063">
      <pivotArea dataOnly="0" labelOnly="1" fieldPosition="0">
        <references count="2">
          <reference field="0" count="1" selected="0">
            <x v="118"/>
          </reference>
          <reference field="1" count="1">
            <x v="407"/>
          </reference>
        </references>
      </pivotArea>
    </format>
    <format dxfId="2062">
      <pivotArea dataOnly="0" labelOnly="1" fieldPosition="0">
        <references count="2">
          <reference field="0" count="1" selected="0">
            <x v="119"/>
          </reference>
          <reference field="1" count="1">
            <x v="408"/>
          </reference>
        </references>
      </pivotArea>
    </format>
    <format dxfId="2061">
      <pivotArea dataOnly="0" labelOnly="1" fieldPosition="0">
        <references count="2">
          <reference field="0" count="1" selected="0">
            <x v="120"/>
          </reference>
          <reference field="1" count="1">
            <x v="409"/>
          </reference>
        </references>
      </pivotArea>
    </format>
    <format dxfId="2060">
      <pivotArea dataOnly="0" labelOnly="1" fieldPosition="0">
        <references count="2">
          <reference field="0" count="1" selected="0">
            <x v="121"/>
          </reference>
          <reference field="1" count="1">
            <x v="410"/>
          </reference>
        </references>
      </pivotArea>
    </format>
    <format dxfId="2059">
      <pivotArea dataOnly="0" labelOnly="1" fieldPosition="0">
        <references count="2">
          <reference field="0" count="1" selected="0">
            <x v="122"/>
          </reference>
          <reference field="1" count="1">
            <x v="411"/>
          </reference>
        </references>
      </pivotArea>
    </format>
    <format dxfId="2058">
      <pivotArea dataOnly="0" labelOnly="1" fieldPosition="0">
        <references count="2">
          <reference field="0" count="1" selected="0">
            <x v="123"/>
          </reference>
          <reference field="1" count="1">
            <x v="412"/>
          </reference>
        </references>
      </pivotArea>
    </format>
    <format dxfId="2057">
      <pivotArea dataOnly="0" labelOnly="1" fieldPosition="0">
        <references count="2">
          <reference field="0" count="1" selected="0">
            <x v="124"/>
          </reference>
          <reference field="1" count="1">
            <x v="413"/>
          </reference>
        </references>
      </pivotArea>
    </format>
    <format dxfId="2056">
      <pivotArea dataOnly="0" labelOnly="1" fieldPosition="0">
        <references count="2">
          <reference field="0" count="1" selected="0">
            <x v="125"/>
          </reference>
          <reference field="1" count="3">
            <x v="414"/>
            <x v="438"/>
            <x v="439"/>
          </reference>
        </references>
      </pivotArea>
    </format>
    <format dxfId="2055">
      <pivotArea dataOnly="0" labelOnly="1" fieldPosition="0">
        <references count="2">
          <reference field="0" count="1" selected="0">
            <x v="126"/>
          </reference>
          <reference field="1" count="1">
            <x v="440"/>
          </reference>
        </references>
      </pivotArea>
    </format>
    <format dxfId="2054">
      <pivotArea dataOnly="0" labelOnly="1" fieldPosition="0">
        <references count="2">
          <reference field="0" count="1" selected="0">
            <x v="127"/>
          </reference>
          <reference field="1" count="1">
            <x v="442"/>
          </reference>
        </references>
      </pivotArea>
    </format>
    <format dxfId="2053">
      <pivotArea dataOnly="0" labelOnly="1" fieldPosition="0">
        <references count="2">
          <reference field="0" count="1" selected="0">
            <x v="128"/>
          </reference>
          <reference field="1" count="1">
            <x v="422"/>
          </reference>
        </references>
      </pivotArea>
    </format>
    <format dxfId="2052">
      <pivotArea dataOnly="0" labelOnly="1" fieldPosition="0">
        <references count="2">
          <reference field="0" count="1" selected="0">
            <x v="129"/>
          </reference>
          <reference field="1" count="1">
            <x v="444"/>
          </reference>
        </references>
      </pivotArea>
    </format>
    <format dxfId="2051">
      <pivotArea dataOnly="0" labelOnly="1" fieldPosition="0">
        <references count="2">
          <reference field="0" count="1" selected="0">
            <x v="130"/>
          </reference>
          <reference field="1" count="1">
            <x v="441"/>
          </reference>
        </references>
      </pivotArea>
    </format>
    <format dxfId="2050">
      <pivotArea dataOnly="0" labelOnly="1" fieldPosition="0">
        <references count="2">
          <reference field="0" count="1" selected="0">
            <x v="131"/>
          </reference>
          <reference field="1" count="1">
            <x v="415"/>
          </reference>
        </references>
      </pivotArea>
    </format>
    <format dxfId="2049">
      <pivotArea dataOnly="0" labelOnly="1" fieldPosition="0">
        <references count="2">
          <reference field="0" count="1" selected="0">
            <x v="132"/>
          </reference>
          <reference field="1" count="1">
            <x v="423"/>
          </reference>
        </references>
      </pivotArea>
    </format>
    <format dxfId="2048">
      <pivotArea dataOnly="0" labelOnly="1" fieldPosition="0">
        <references count="2">
          <reference field="0" count="1" selected="0">
            <x v="133"/>
          </reference>
          <reference field="1" count="2">
            <x v="416"/>
            <x v="417"/>
          </reference>
        </references>
      </pivotArea>
    </format>
    <format dxfId="2047">
      <pivotArea dataOnly="0" labelOnly="1" fieldPosition="0">
        <references count="2">
          <reference field="0" count="1" selected="0">
            <x v="134"/>
          </reference>
          <reference field="1" count="1">
            <x v="418"/>
          </reference>
        </references>
      </pivotArea>
    </format>
    <format dxfId="2046">
      <pivotArea dataOnly="0" labelOnly="1" fieldPosition="0">
        <references count="2">
          <reference field="0" count="1" selected="0">
            <x v="135"/>
          </reference>
          <reference field="1" count="1">
            <x v="419"/>
          </reference>
        </references>
      </pivotArea>
    </format>
    <format dxfId="2045">
      <pivotArea dataOnly="0" labelOnly="1" fieldPosition="0">
        <references count="2">
          <reference field="0" count="1" selected="0">
            <x v="136"/>
          </reference>
          <reference field="1" count="1">
            <x v="424"/>
          </reference>
        </references>
      </pivotArea>
    </format>
    <format dxfId="2044">
      <pivotArea dataOnly="0" labelOnly="1" fieldPosition="0">
        <references count="2">
          <reference field="0" count="1" selected="0">
            <x v="137"/>
          </reference>
          <reference field="1" count="1">
            <x v="425"/>
          </reference>
        </references>
      </pivotArea>
    </format>
    <format dxfId="2043">
      <pivotArea dataOnly="0" labelOnly="1" fieldPosition="0">
        <references count="2">
          <reference field="0" count="1" selected="0">
            <x v="138"/>
          </reference>
          <reference field="1" count="1">
            <x v="426"/>
          </reference>
        </references>
      </pivotArea>
    </format>
    <format dxfId="2042">
      <pivotArea dataOnly="0" labelOnly="1" fieldPosition="0">
        <references count="2">
          <reference field="0" count="1" selected="0">
            <x v="139"/>
          </reference>
          <reference field="1" count="1">
            <x v="420"/>
          </reference>
        </references>
      </pivotArea>
    </format>
    <format dxfId="2041">
      <pivotArea dataOnly="0" labelOnly="1" fieldPosition="0">
        <references count="2">
          <reference field="0" count="1" selected="0">
            <x v="140"/>
          </reference>
          <reference field="1" count="1">
            <x v="421"/>
          </reference>
        </references>
      </pivotArea>
    </format>
    <format dxfId="2040">
      <pivotArea dataOnly="0" labelOnly="1" fieldPosition="0">
        <references count="2">
          <reference field="0" count="1" selected="0">
            <x v="141"/>
          </reference>
          <reference field="1" count="1">
            <x v="443"/>
          </reference>
        </references>
      </pivotArea>
    </format>
    <format dxfId="2039">
      <pivotArea dataOnly="0" labelOnly="1" fieldPosition="0">
        <references count="2">
          <reference field="0" count="1" selected="0">
            <x v="142"/>
          </reference>
          <reference field="1" count="1">
            <x v="445"/>
          </reference>
        </references>
      </pivotArea>
    </format>
    <format dxfId="2038">
      <pivotArea type="all" dataOnly="0" outline="0" fieldPosition="0"/>
    </format>
    <format dxfId="2037">
      <pivotArea outline="0" collapsedLevelsAreSubtotals="1" fieldPosition="0"/>
    </format>
    <format dxfId="2036">
      <pivotArea field="0" type="button" dataOnly="0" labelOnly="1" outline="0" axis="axisRow" fieldPosition="0"/>
    </format>
    <format dxfId="2035">
      <pivotArea field="1" type="button" dataOnly="0" labelOnly="1" outline="0" axis="axisRow" fieldPosition="1"/>
    </format>
    <format dxfId="2034">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033">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032">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031">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030">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029">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028">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027">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026">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025">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024">
      <pivotArea dataOnly="0" labelOnly="1" fieldPosition="0">
        <references count="1">
          <reference field="0" count="18">
            <x v="125"/>
            <x v="126"/>
            <x v="127"/>
            <x v="128"/>
            <x v="129"/>
            <x v="130"/>
            <x v="131"/>
            <x v="132"/>
            <x v="133"/>
            <x v="134"/>
            <x v="135"/>
            <x v="136"/>
            <x v="137"/>
            <x v="138"/>
            <x v="139"/>
            <x v="140"/>
            <x v="141"/>
            <x v="142"/>
          </reference>
        </references>
      </pivotArea>
    </format>
    <format dxfId="2023">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022">
      <pivotArea dataOnly="0" labelOnly="1" grandRow="1" outline="0" fieldPosition="0"/>
    </format>
    <format dxfId="2021">
      <pivotArea dataOnly="0" labelOnly="1" fieldPosition="0">
        <references count="2">
          <reference field="0" count="1" selected="0">
            <x v="0"/>
          </reference>
          <reference field="1" count="2">
            <x v="0"/>
            <x v="1"/>
          </reference>
        </references>
      </pivotArea>
    </format>
    <format dxfId="2020">
      <pivotArea dataOnly="0" labelOnly="1" fieldPosition="0">
        <references count="2">
          <reference field="0" count="1" selected="0">
            <x v="1"/>
          </reference>
          <reference field="1" count="10">
            <x v="2"/>
            <x v="3"/>
            <x v="4"/>
            <x v="5"/>
            <x v="6"/>
            <x v="7"/>
            <x v="10"/>
            <x v="11"/>
            <x v="430"/>
            <x v="431"/>
          </reference>
        </references>
      </pivotArea>
    </format>
    <format dxfId="2019">
      <pivotArea dataOnly="0" labelOnly="1" fieldPosition="0">
        <references count="2">
          <reference field="0" count="1" selected="0">
            <x v="2"/>
          </reference>
          <reference field="1" count="6">
            <x v="12"/>
            <x v="13"/>
            <x v="14"/>
            <x v="15"/>
            <x v="16"/>
            <x v="17"/>
          </reference>
        </references>
      </pivotArea>
    </format>
    <format dxfId="201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017">
      <pivotArea dataOnly="0" labelOnly="1" fieldPosition="0">
        <references count="2">
          <reference field="0" count="1" selected="0">
            <x v="4"/>
          </reference>
          <reference field="1" count="6">
            <x v="33"/>
            <x v="34"/>
            <x v="35"/>
            <x v="36"/>
            <x v="37"/>
            <x v="38"/>
          </reference>
        </references>
      </pivotArea>
    </format>
    <format dxfId="2016">
      <pivotArea dataOnly="0" labelOnly="1" fieldPosition="0">
        <references count="2">
          <reference field="0" count="1" selected="0">
            <x v="5"/>
          </reference>
          <reference field="1" count="8">
            <x v="39"/>
            <x v="40"/>
            <x v="41"/>
            <x v="42"/>
            <x v="43"/>
            <x v="44"/>
            <x v="45"/>
            <x v="46"/>
          </reference>
        </references>
      </pivotArea>
    </format>
    <format dxfId="2015">
      <pivotArea dataOnly="0" labelOnly="1" fieldPosition="0">
        <references count="2">
          <reference field="0" count="1" selected="0">
            <x v="6"/>
          </reference>
          <reference field="1" count="5">
            <x v="47"/>
            <x v="48"/>
            <x v="49"/>
            <x v="50"/>
            <x v="51"/>
          </reference>
        </references>
      </pivotArea>
    </format>
    <format dxfId="2014">
      <pivotArea dataOnly="0" labelOnly="1" fieldPosition="0">
        <references count="2">
          <reference field="0" count="1" selected="0">
            <x v="7"/>
          </reference>
          <reference field="1" count="6">
            <x v="52"/>
            <x v="53"/>
            <x v="54"/>
            <x v="55"/>
            <x v="56"/>
            <x v="57"/>
          </reference>
        </references>
      </pivotArea>
    </format>
    <format dxfId="2013">
      <pivotArea dataOnly="0" labelOnly="1" fieldPosition="0">
        <references count="2">
          <reference field="0" count="1" selected="0">
            <x v="8"/>
          </reference>
          <reference field="1" count="6">
            <x v="58"/>
            <x v="59"/>
            <x v="60"/>
            <x v="61"/>
            <x v="62"/>
            <x v="63"/>
          </reference>
        </references>
      </pivotArea>
    </format>
    <format dxfId="2012">
      <pivotArea dataOnly="0" labelOnly="1" fieldPosition="0">
        <references count="2">
          <reference field="0" count="1" selected="0">
            <x v="9"/>
          </reference>
          <reference field="1" count="5">
            <x v="64"/>
            <x v="65"/>
            <x v="66"/>
            <x v="67"/>
            <x v="68"/>
          </reference>
        </references>
      </pivotArea>
    </format>
    <format dxfId="2011">
      <pivotArea dataOnly="0" labelOnly="1" fieldPosition="0">
        <references count="2">
          <reference field="0" count="1" selected="0">
            <x v="10"/>
          </reference>
          <reference field="1" count="3">
            <x v="69"/>
            <x v="70"/>
            <x v="71"/>
          </reference>
        </references>
      </pivotArea>
    </format>
    <format dxfId="2010">
      <pivotArea dataOnly="0" labelOnly="1" fieldPosition="0">
        <references count="2">
          <reference field="0" count="1" selected="0">
            <x v="11"/>
          </reference>
          <reference field="1" count="6">
            <x v="72"/>
            <x v="73"/>
            <x v="74"/>
            <x v="75"/>
            <x v="76"/>
            <x v="77"/>
          </reference>
        </references>
      </pivotArea>
    </format>
    <format dxfId="2009">
      <pivotArea dataOnly="0" labelOnly="1" fieldPosition="0">
        <references count="2">
          <reference field="0" count="1" selected="0">
            <x v="12"/>
          </reference>
          <reference field="1" count="5">
            <x v="78"/>
            <x v="79"/>
            <x v="80"/>
            <x v="81"/>
            <x v="82"/>
          </reference>
        </references>
      </pivotArea>
    </format>
    <format dxfId="2008">
      <pivotArea dataOnly="0" labelOnly="1" fieldPosition="0">
        <references count="2">
          <reference field="0" count="1" selected="0">
            <x v="13"/>
          </reference>
          <reference field="1" count="4">
            <x v="83"/>
            <x v="84"/>
            <x v="85"/>
            <x v="86"/>
          </reference>
        </references>
      </pivotArea>
    </format>
    <format dxfId="200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006">
      <pivotArea dataOnly="0" labelOnly="1" fieldPosition="0">
        <references count="2">
          <reference field="0" count="1" selected="0">
            <x v="15"/>
          </reference>
          <reference field="1" count="3">
            <x v="104"/>
            <x v="105"/>
            <x v="106"/>
          </reference>
        </references>
      </pivotArea>
    </format>
    <format dxfId="2005">
      <pivotArea dataOnly="0" labelOnly="1" fieldPosition="0">
        <references count="2">
          <reference field="0" count="1" selected="0">
            <x v="16"/>
          </reference>
          <reference field="1" count="11">
            <x v="8"/>
            <x v="9"/>
            <x v="107"/>
            <x v="108"/>
            <x v="109"/>
            <x v="110"/>
            <x v="111"/>
            <x v="112"/>
            <x v="113"/>
            <x v="114"/>
            <x v="115"/>
          </reference>
        </references>
      </pivotArea>
    </format>
    <format dxfId="2004">
      <pivotArea dataOnly="0" labelOnly="1" fieldPosition="0">
        <references count="2">
          <reference field="0" count="1" selected="0">
            <x v="17"/>
          </reference>
          <reference field="1" count="1">
            <x v="116"/>
          </reference>
        </references>
      </pivotArea>
    </format>
    <format dxfId="2003">
      <pivotArea dataOnly="0" labelOnly="1" fieldPosition="0">
        <references count="2">
          <reference field="0" count="1" selected="0">
            <x v="18"/>
          </reference>
          <reference field="1" count="3">
            <x v="117"/>
            <x v="118"/>
            <x v="119"/>
          </reference>
        </references>
      </pivotArea>
    </format>
    <format dxfId="2002">
      <pivotArea dataOnly="0" labelOnly="1" fieldPosition="0">
        <references count="2">
          <reference field="0" count="1" selected="0">
            <x v="19"/>
          </reference>
          <reference field="1" count="8">
            <x v="120"/>
            <x v="121"/>
            <x v="122"/>
            <x v="123"/>
            <x v="124"/>
            <x v="125"/>
            <x v="126"/>
            <x v="127"/>
          </reference>
        </references>
      </pivotArea>
    </format>
    <format dxfId="2001">
      <pivotArea dataOnly="0" labelOnly="1" fieldPosition="0">
        <references count="2">
          <reference field="0" count="1" selected="0">
            <x v="20"/>
          </reference>
          <reference field="1" count="9">
            <x v="128"/>
            <x v="129"/>
            <x v="130"/>
            <x v="131"/>
            <x v="132"/>
            <x v="133"/>
            <x v="134"/>
            <x v="135"/>
            <x v="136"/>
          </reference>
        </references>
      </pivotArea>
    </format>
    <format dxfId="2000">
      <pivotArea dataOnly="0" labelOnly="1" fieldPosition="0">
        <references count="2">
          <reference field="0" count="1" selected="0">
            <x v="21"/>
          </reference>
          <reference field="1" count="4">
            <x v="137"/>
            <x v="138"/>
            <x v="139"/>
            <x v="140"/>
          </reference>
        </references>
      </pivotArea>
    </format>
    <format dxfId="1999">
      <pivotArea dataOnly="0" labelOnly="1" fieldPosition="0">
        <references count="2">
          <reference field="0" count="1" selected="0">
            <x v="22"/>
          </reference>
          <reference field="1" count="3">
            <x v="141"/>
            <x v="142"/>
            <x v="143"/>
          </reference>
        </references>
      </pivotArea>
    </format>
    <format dxfId="1998">
      <pivotArea dataOnly="0" labelOnly="1" fieldPosition="0">
        <references count="2">
          <reference field="0" count="1" selected="0">
            <x v="23"/>
          </reference>
          <reference field="1" count="3">
            <x v="144"/>
            <x v="145"/>
            <x v="146"/>
          </reference>
        </references>
      </pivotArea>
    </format>
    <format dxfId="1997">
      <pivotArea dataOnly="0" labelOnly="1" fieldPosition="0">
        <references count="2">
          <reference field="0" count="1" selected="0">
            <x v="24"/>
          </reference>
          <reference field="1" count="2">
            <x v="147"/>
            <x v="148"/>
          </reference>
        </references>
      </pivotArea>
    </format>
    <format dxfId="1996">
      <pivotArea dataOnly="0" labelOnly="1" fieldPosition="0">
        <references count="2">
          <reference field="0" count="1" selected="0">
            <x v="25"/>
          </reference>
          <reference field="1" count="3">
            <x v="149"/>
            <x v="150"/>
            <x v="151"/>
          </reference>
        </references>
      </pivotArea>
    </format>
    <format dxfId="1995">
      <pivotArea dataOnly="0" labelOnly="1" fieldPosition="0">
        <references count="2">
          <reference field="0" count="1" selected="0">
            <x v="26"/>
          </reference>
          <reference field="1" count="4">
            <x v="152"/>
            <x v="153"/>
            <x v="154"/>
            <x v="155"/>
          </reference>
        </references>
      </pivotArea>
    </format>
    <format dxfId="1994">
      <pivotArea dataOnly="0" labelOnly="1" fieldPosition="0">
        <references count="2">
          <reference field="0" count="1" selected="0">
            <x v="27"/>
          </reference>
          <reference field="1" count="2">
            <x v="156"/>
            <x v="157"/>
          </reference>
        </references>
      </pivotArea>
    </format>
    <format dxfId="1993">
      <pivotArea dataOnly="0" labelOnly="1" fieldPosition="0">
        <references count="2">
          <reference field="0" count="1" selected="0">
            <x v="28"/>
          </reference>
          <reference field="1" count="3">
            <x v="158"/>
            <x v="159"/>
            <x v="160"/>
          </reference>
        </references>
      </pivotArea>
    </format>
    <format dxfId="1992">
      <pivotArea dataOnly="0" labelOnly="1" fieldPosition="0">
        <references count="2">
          <reference field="0" count="1" selected="0">
            <x v="29"/>
          </reference>
          <reference field="1" count="8">
            <x v="161"/>
            <x v="162"/>
            <x v="163"/>
            <x v="164"/>
            <x v="165"/>
            <x v="166"/>
            <x v="167"/>
            <x v="168"/>
          </reference>
        </references>
      </pivotArea>
    </format>
    <format dxfId="1991">
      <pivotArea dataOnly="0" labelOnly="1" fieldPosition="0">
        <references count="2">
          <reference field="0" count="1" selected="0">
            <x v="30"/>
          </reference>
          <reference field="1" count="7">
            <x v="169"/>
            <x v="170"/>
            <x v="171"/>
            <x v="172"/>
            <x v="173"/>
            <x v="174"/>
            <x v="175"/>
          </reference>
        </references>
      </pivotArea>
    </format>
    <format dxfId="1990">
      <pivotArea dataOnly="0" labelOnly="1" fieldPosition="0">
        <references count="2">
          <reference field="0" count="1" selected="0">
            <x v="31"/>
          </reference>
          <reference field="1" count="4">
            <x v="176"/>
            <x v="177"/>
            <x v="178"/>
            <x v="179"/>
          </reference>
        </references>
      </pivotArea>
    </format>
    <format dxfId="1989">
      <pivotArea dataOnly="0" labelOnly="1" fieldPosition="0">
        <references count="2">
          <reference field="0" count="1" selected="0">
            <x v="32"/>
          </reference>
          <reference field="1" count="1">
            <x v="180"/>
          </reference>
        </references>
      </pivotArea>
    </format>
    <format dxfId="1988">
      <pivotArea dataOnly="0" labelOnly="1" fieldPosition="0">
        <references count="2">
          <reference field="0" count="1" selected="0">
            <x v="33"/>
          </reference>
          <reference field="1" count="3">
            <x v="433"/>
            <x v="434"/>
            <x v="435"/>
          </reference>
        </references>
      </pivotArea>
    </format>
    <format dxfId="1987">
      <pivotArea dataOnly="0" labelOnly="1" fieldPosition="0">
        <references count="2">
          <reference field="0" count="1" selected="0">
            <x v="34"/>
          </reference>
          <reference field="1" count="4">
            <x v="181"/>
            <x v="182"/>
            <x v="183"/>
            <x v="184"/>
          </reference>
        </references>
      </pivotArea>
    </format>
    <format dxfId="1986">
      <pivotArea dataOnly="0" labelOnly="1" fieldPosition="0">
        <references count="2">
          <reference field="0" count="1" selected="0">
            <x v="35"/>
          </reference>
          <reference field="1" count="4">
            <x v="185"/>
            <x v="186"/>
            <x v="187"/>
            <x v="188"/>
          </reference>
        </references>
      </pivotArea>
    </format>
    <format dxfId="1985">
      <pivotArea dataOnly="0" labelOnly="1" fieldPosition="0">
        <references count="2">
          <reference field="0" count="1" selected="0">
            <x v="36"/>
          </reference>
          <reference field="1" count="5">
            <x v="189"/>
            <x v="190"/>
            <x v="191"/>
            <x v="192"/>
            <x v="193"/>
          </reference>
        </references>
      </pivotArea>
    </format>
    <format dxfId="1984">
      <pivotArea dataOnly="0" labelOnly="1" fieldPosition="0">
        <references count="2">
          <reference field="0" count="1" selected="0">
            <x v="37"/>
          </reference>
          <reference field="1" count="7">
            <x v="194"/>
            <x v="195"/>
            <x v="196"/>
            <x v="197"/>
            <x v="198"/>
            <x v="199"/>
            <x v="200"/>
          </reference>
        </references>
      </pivotArea>
    </format>
    <format dxfId="1983">
      <pivotArea dataOnly="0" labelOnly="1" fieldPosition="0">
        <references count="2">
          <reference field="0" count="1" selected="0">
            <x v="38"/>
          </reference>
          <reference field="1" count="11">
            <x v="201"/>
            <x v="202"/>
            <x v="203"/>
            <x v="204"/>
            <x v="205"/>
            <x v="206"/>
            <x v="207"/>
            <x v="208"/>
            <x v="209"/>
            <x v="368"/>
            <x v="390"/>
          </reference>
        </references>
      </pivotArea>
    </format>
    <format dxfId="1982">
      <pivotArea dataOnly="0" labelOnly="1" fieldPosition="0">
        <references count="2">
          <reference field="0" count="1" selected="0">
            <x v="39"/>
          </reference>
          <reference field="1" count="7">
            <x v="210"/>
            <x v="211"/>
            <x v="212"/>
            <x v="213"/>
            <x v="214"/>
            <x v="215"/>
            <x v="216"/>
          </reference>
        </references>
      </pivotArea>
    </format>
    <format dxfId="1981">
      <pivotArea dataOnly="0" labelOnly="1" fieldPosition="0">
        <references count="2">
          <reference field="0" count="1" selected="0">
            <x v="40"/>
          </reference>
          <reference field="1" count="7">
            <x v="217"/>
            <x v="218"/>
            <x v="219"/>
            <x v="220"/>
            <x v="221"/>
            <x v="222"/>
            <x v="223"/>
          </reference>
        </references>
      </pivotArea>
    </format>
    <format dxfId="1980">
      <pivotArea dataOnly="0" labelOnly="1" fieldPosition="0">
        <references count="2">
          <reference field="0" count="1" selected="0">
            <x v="41"/>
          </reference>
          <reference field="1" count="8">
            <x v="224"/>
            <x v="225"/>
            <x v="226"/>
            <x v="227"/>
            <x v="228"/>
            <x v="229"/>
            <x v="230"/>
            <x v="231"/>
          </reference>
        </references>
      </pivotArea>
    </format>
    <format dxfId="1979">
      <pivotArea dataOnly="0" labelOnly="1" fieldPosition="0">
        <references count="2">
          <reference field="0" count="1" selected="0">
            <x v="42"/>
          </reference>
          <reference field="1" count="4">
            <x v="232"/>
            <x v="233"/>
            <x v="234"/>
            <x v="235"/>
          </reference>
        </references>
      </pivotArea>
    </format>
    <format dxfId="1978">
      <pivotArea dataOnly="0" labelOnly="1" fieldPosition="0">
        <references count="2">
          <reference field="0" count="1" selected="0">
            <x v="43"/>
          </reference>
          <reference field="1" count="8">
            <x v="236"/>
            <x v="237"/>
            <x v="238"/>
            <x v="239"/>
            <x v="240"/>
            <x v="241"/>
            <x v="242"/>
            <x v="243"/>
          </reference>
        </references>
      </pivotArea>
    </format>
    <format dxfId="1977">
      <pivotArea dataOnly="0" labelOnly="1" fieldPosition="0">
        <references count="2">
          <reference field="0" count="1" selected="0">
            <x v="44"/>
          </reference>
          <reference field="1" count="7">
            <x v="244"/>
            <x v="245"/>
            <x v="246"/>
            <x v="247"/>
            <x v="248"/>
            <x v="249"/>
            <x v="250"/>
          </reference>
        </references>
      </pivotArea>
    </format>
    <format dxfId="1976">
      <pivotArea dataOnly="0" labelOnly="1" fieldPosition="0">
        <references count="2">
          <reference field="0" count="1" selected="0">
            <x v="45"/>
          </reference>
          <reference field="1" count="8">
            <x v="251"/>
            <x v="252"/>
            <x v="253"/>
            <x v="254"/>
            <x v="255"/>
            <x v="256"/>
            <x v="257"/>
            <x v="258"/>
          </reference>
        </references>
      </pivotArea>
    </format>
    <format dxfId="197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974">
      <pivotArea dataOnly="0" labelOnly="1" fieldPosition="0">
        <references count="2">
          <reference field="0" count="1" selected="0">
            <x v="47"/>
          </reference>
          <reference field="1" count="7">
            <x v="273"/>
            <x v="274"/>
            <x v="275"/>
            <x v="276"/>
            <x v="277"/>
            <x v="278"/>
            <x v="279"/>
          </reference>
        </references>
      </pivotArea>
    </format>
    <format dxfId="1973">
      <pivotArea dataOnly="0" labelOnly="1" fieldPosition="0">
        <references count="2">
          <reference field="0" count="1" selected="0">
            <x v="48"/>
          </reference>
          <reference field="1" count="5">
            <x v="280"/>
            <x v="281"/>
            <x v="282"/>
            <x v="283"/>
            <x v="284"/>
          </reference>
        </references>
      </pivotArea>
    </format>
    <format dxfId="1972">
      <pivotArea dataOnly="0" labelOnly="1" fieldPosition="0">
        <references count="2">
          <reference field="0" count="1" selected="0">
            <x v="49"/>
          </reference>
          <reference field="1" count="1">
            <x v="285"/>
          </reference>
        </references>
      </pivotArea>
    </format>
    <format dxfId="1971">
      <pivotArea dataOnly="0" labelOnly="1" fieldPosition="0">
        <references count="2">
          <reference field="0" count="1" selected="0">
            <x v="50"/>
          </reference>
          <reference field="1" count="7">
            <x v="286"/>
            <x v="287"/>
            <x v="288"/>
            <x v="289"/>
            <x v="290"/>
            <x v="291"/>
            <x v="292"/>
          </reference>
        </references>
      </pivotArea>
    </format>
    <format dxfId="1970">
      <pivotArea dataOnly="0" labelOnly="1" fieldPosition="0">
        <references count="2">
          <reference field="0" count="1" selected="0">
            <x v="51"/>
          </reference>
          <reference field="1" count="9">
            <x v="293"/>
            <x v="294"/>
            <x v="295"/>
            <x v="296"/>
            <x v="297"/>
            <x v="298"/>
            <x v="299"/>
            <x v="300"/>
            <x v="301"/>
          </reference>
        </references>
      </pivotArea>
    </format>
    <format dxfId="1969">
      <pivotArea dataOnly="0" labelOnly="1" fieldPosition="0">
        <references count="2">
          <reference field="0" count="1" selected="0">
            <x v="52"/>
          </reference>
          <reference field="1" count="3">
            <x v="302"/>
            <x v="303"/>
            <x v="304"/>
          </reference>
        </references>
      </pivotArea>
    </format>
    <format dxfId="1968">
      <pivotArea dataOnly="0" labelOnly="1" fieldPosition="0">
        <references count="2">
          <reference field="0" count="1" selected="0">
            <x v="53"/>
          </reference>
          <reference field="1" count="7">
            <x v="305"/>
            <x v="306"/>
            <x v="307"/>
            <x v="308"/>
            <x v="309"/>
            <x v="310"/>
            <x v="398"/>
          </reference>
        </references>
      </pivotArea>
    </format>
    <format dxfId="196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966">
      <pivotArea dataOnly="0" labelOnly="1" fieldPosition="0">
        <references count="2">
          <reference field="0" count="1" selected="0">
            <x v="55"/>
          </reference>
          <reference field="1" count="1">
            <x v="326"/>
          </reference>
        </references>
      </pivotArea>
    </format>
    <format dxfId="1965">
      <pivotArea dataOnly="0" labelOnly="1" fieldPosition="0">
        <references count="2">
          <reference field="0" count="1" selected="0">
            <x v="56"/>
          </reference>
          <reference field="1" count="4">
            <x v="327"/>
            <x v="328"/>
            <x v="329"/>
            <x v="330"/>
          </reference>
        </references>
      </pivotArea>
    </format>
    <format dxfId="1964">
      <pivotArea dataOnly="0" labelOnly="1" fieldPosition="0">
        <references count="2">
          <reference field="0" count="1" selected="0">
            <x v="57"/>
          </reference>
          <reference field="1" count="1">
            <x v="331"/>
          </reference>
        </references>
      </pivotArea>
    </format>
    <format dxfId="1963">
      <pivotArea dataOnly="0" labelOnly="1" fieldPosition="0">
        <references count="2">
          <reference field="0" count="1" selected="0">
            <x v="58"/>
          </reference>
          <reference field="1" count="4">
            <x v="332"/>
            <x v="333"/>
            <x v="334"/>
            <x v="335"/>
          </reference>
        </references>
      </pivotArea>
    </format>
    <format dxfId="1962">
      <pivotArea dataOnly="0" labelOnly="1" fieldPosition="0">
        <references count="2">
          <reference field="0" count="1" selected="0">
            <x v="59"/>
          </reference>
          <reference field="1" count="4">
            <x v="336"/>
            <x v="337"/>
            <x v="338"/>
            <x v="339"/>
          </reference>
        </references>
      </pivotArea>
    </format>
    <format dxfId="1961">
      <pivotArea dataOnly="0" labelOnly="1" fieldPosition="0">
        <references count="2">
          <reference field="0" count="1" selected="0">
            <x v="60"/>
          </reference>
          <reference field="1" count="1">
            <x v="340"/>
          </reference>
        </references>
      </pivotArea>
    </format>
    <format dxfId="1960">
      <pivotArea dataOnly="0" labelOnly="1" fieldPosition="0">
        <references count="2">
          <reference field="0" count="1" selected="0">
            <x v="61"/>
          </reference>
          <reference field="1" count="1">
            <x v="342"/>
          </reference>
        </references>
      </pivotArea>
    </format>
    <format dxfId="1959">
      <pivotArea dataOnly="0" labelOnly="1" fieldPosition="0">
        <references count="2">
          <reference field="0" count="1" selected="0">
            <x v="62"/>
          </reference>
          <reference field="1" count="1">
            <x v="341"/>
          </reference>
        </references>
      </pivotArea>
    </format>
    <format dxfId="1958">
      <pivotArea dataOnly="0" labelOnly="1" fieldPosition="0">
        <references count="2">
          <reference field="0" count="1" selected="0">
            <x v="63"/>
          </reference>
          <reference field="1" count="1">
            <x v="343"/>
          </reference>
        </references>
      </pivotArea>
    </format>
    <format dxfId="1957">
      <pivotArea dataOnly="0" labelOnly="1" fieldPosition="0">
        <references count="2">
          <reference field="0" count="1" selected="0">
            <x v="64"/>
          </reference>
          <reference field="1" count="1">
            <x v="344"/>
          </reference>
        </references>
      </pivotArea>
    </format>
    <format dxfId="1956">
      <pivotArea dataOnly="0" labelOnly="1" fieldPosition="0">
        <references count="2">
          <reference field="0" count="1" selected="0">
            <x v="65"/>
          </reference>
          <reference field="1" count="1">
            <x v="345"/>
          </reference>
        </references>
      </pivotArea>
    </format>
    <format dxfId="1955">
      <pivotArea dataOnly="0" labelOnly="1" fieldPosition="0">
        <references count="2">
          <reference field="0" count="1" selected="0">
            <x v="66"/>
          </reference>
          <reference field="1" count="1">
            <x v="346"/>
          </reference>
        </references>
      </pivotArea>
    </format>
    <format dxfId="1954">
      <pivotArea dataOnly="0" labelOnly="1" fieldPosition="0">
        <references count="2">
          <reference field="0" count="1" selected="0">
            <x v="67"/>
          </reference>
          <reference field="1" count="1">
            <x v="427"/>
          </reference>
        </references>
      </pivotArea>
    </format>
    <format dxfId="1953">
      <pivotArea dataOnly="0" labelOnly="1" fieldPosition="0">
        <references count="2">
          <reference field="0" count="1" selected="0">
            <x v="68"/>
          </reference>
          <reference field="1" count="1">
            <x v="428"/>
          </reference>
        </references>
      </pivotArea>
    </format>
    <format dxfId="1952">
      <pivotArea dataOnly="0" labelOnly="1" fieldPosition="0">
        <references count="2">
          <reference field="0" count="1" selected="0">
            <x v="69"/>
          </reference>
          <reference field="1" count="1">
            <x v="347"/>
          </reference>
        </references>
      </pivotArea>
    </format>
    <format dxfId="1951">
      <pivotArea dataOnly="0" labelOnly="1" fieldPosition="0">
        <references count="2">
          <reference field="0" count="1" selected="0">
            <x v="70"/>
          </reference>
          <reference field="1" count="1">
            <x v="348"/>
          </reference>
        </references>
      </pivotArea>
    </format>
    <format dxfId="1950">
      <pivotArea dataOnly="0" labelOnly="1" fieldPosition="0">
        <references count="2">
          <reference field="0" count="1" selected="0">
            <x v="71"/>
          </reference>
          <reference field="1" count="1">
            <x v="349"/>
          </reference>
        </references>
      </pivotArea>
    </format>
    <format dxfId="1949">
      <pivotArea dataOnly="0" labelOnly="1" fieldPosition="0">
        <references count="2">
          <reference field="0" count="1" selected="0">
            <x v="72"/>
          </reference>
          <reference field="1" count="1">
            <x v="350"/>
          </reference>
        </references>
      </pivotArea>
    </format>
    <format dxfId="1948">
      <pivotArea dataOnly="0" labelOnly="1" fieldPosition="0">
        <references count="2">
          <reference field="0" count="1" selected="0">
            <x v="73"/>
          </reference>
          <reference field="1" count="1">
            <x v="351"/>
          </reference>
        </references>
      </pivotArea>
    </format>
    <format dxfId="1947">
      <pivotArea dataOnly="0" labelOnly="1" fieldPosition="0">
        <references count="2">
          <reference field="0" count="1" selected="0">
            <x v="74"/>
          </reference>
          <reference field="1" count="1">
            <x v="352"/>
          </reference>
        </references>
      </pivotArea>
    </format>
    <format dxfId="1946">
      <pivotArea dataOnly="0" labelOnly="1" fieldPosition="0">
        <references count="2">
          <reference field="0" count="1" selected="0">
            <x v="75"/>
          </reference>
          <reference field="1" count="1">
            <x v="353"/>
          </reference>
        </references>
      </pivotArea>
    </format>
    <format dxfId="1945">
      <pivotArea dataOnly="0" labelOnly="1" fieldPosition="0">
        <references count="2">
          <reference field="0" count="1" selected="0">
            <x v="76"/>
          </reference>
          <reference field="1" count="1">
            <x v="354"/>
          </reference>
        </references>
      </pivotArea>
    </format>
    <format dxfId="1944">
      <pivotArea dataOnly="0" labelOnly="1" fieldPosition="0">
        <references count="2">
          <reference field="0" count="1" selected="0">
            <x v="77"/>
          </reference>
          <reference field="1" count="1">
            <x v="355"/>
          </reference>
        </references>
      </pivotArea>
    </format>
    <format dxfId="1943">
      <pivotArea dataOnly="0" labelOnly="1" fieldPosition="0">
        <references count="2">
          <reference field="0" count="1" selected="0">
            <x v="78"/>
          </reference>
          <reference field="1" count="1">
            <x v="356"/>
          </reference>
        </references>
      </pivotArea>
    </format>
    <format dxfId="1942">
      <pivotArea dataOnly="0" labelOnly="1" fieldPosition="0">
        <references count="2">
          <reference field="0" count="1" selected="0">
            <x v="79"/>
          </reference>
          <reference field="1" count="1">
            <x v="357"/>
          </reference>
        </references>
      </pivotArea>
    </format>
    <format dxfId="1941">
      <pivotArea dataOnly="0" labelOnly="1" fieldPosition="0">
        <references count="2">
          <reference field="0" count="1" selected="0">
            <x v="80"/>
          </reference>
          <reference field="1" count="1">
            <x v="358"/>
          </reference>
        </references>
      </pivotArea>
    </format>
    <format dxfId="1940">
      <pivotArea dataOnly="0" labelOnly="1" fieldPosition="0">
        <references count="2">
          <reference field="0" count="1" selected="0">
            <x v="81"/>
          </reference>
          <reference field="1" count="1">
            <x v="359"/>
          </reference>
        </references>
      </pivotArea>
    </format>
    <format dxfId="1939">
      <pivotArea dataOnly="0" labelOnly="1" fieldPosition="0">
        <references count="2">
          <reference field="0" count="1" selected="0">
            <x v="82"/>
          </reference>
          <reference field="1" count="1">
            <x v="360"/>
          </reference>
        </references>
      </pivotArea>
    </format>
    <format dxfId="1938">
      <pivotArea dataOnly="0" labelOnly="1" fieldPosition="0">
        <references count="2">
          <reference field="0" count="1" selected="0">
            <x v="83"/>
          </reference>
          <reference field="1" count="1">
            <x v="361"/>
          </reference>
        </references>
      </pivotArea>
    </format>
    <format dxfId="1937">
      <pivotArea dataOnly="0" labelOnly="1" fieldPosition="0">
        <references count="2">
          <reference field="0" count="1" selected="0">
            <x v="84"/>
          </reference>
          <reference field="1" count="1">
            <x v="362"/>
          </reference>
        </references>
      </pivotArea>
    </format>
    <format dxfId="1936">
      <pivotArea dataOnly="0" labelOnly="1" fieldPosition="0">
        <references count="2">
          <reference field="0" count="1" selected="0">
            <x v="85"/>
          </reference>
          <reference field="1" count="1">
            <x v="363"/>
          </reference>
        </references>
      </pivotArea>
    </format>
    <format dxfId="1935">
      <pivotArea dataOnly="0" labelOnly="1" fieldPosition="0">
        <references count="2">
          <reference field="0" count="1" selected="0">
            <x v="86"/>
          </reference>
          <reference field="1" count="1">
            <x v="364"/>
          </reference>
        </references>
      </pivotArea>
    </format>
    <format dxfId="1934">
      <pivotArea dataOnly="0" labelOnly="1" fieldPosition="0">
        <references count="2">
          <reference field="0" count="1" selected="0">
            <x v="87"/>
          </reference>
          <reference field="1" count="1">
            <x v="365"/>
          </reference>
        </references>
      </pivotArea>
    </format>
    <format dxfId="1933">
      <pivotArea dataOnly="0" labelOnly="1" fieldPosition="0">
        <references count="2">
          <reference field="0" count="1" selected="0">
            <x v="88"/>
          </reference>
          <reference field="1" count="1">
            <x v="366"/>
          </reference>
        </references>
      </pivotArea>
    </format>
    <format dxfId="1932">
      <pivotArea dataOnly="0" labelOnly="1" fieldPosition="0">
        <references count="2">
          <reference field="0" count="1" selected="0">
            <x v="89"/>
          </reference>
          <reference field="1" count="1">
            <x v="367"/>
          </reference>
        </references>
      </pivotArea>
    </format>
    <format dxfId="1931">
      <pivotArea dataOnly="0" labelOnly="1" fieldPosition="0">
        <references count="2">
          <reference field="0" count="1" selected="0">
            <x v="90"/>
          </reference>
          <reference field="1" count="1">
            <x v="369"/>
          </reference>
        </references>
      </pivotArea>
    </format>
    <format dxfId="1930">
      <pivotArea dataOnly="0" labelOnly="1" fieldPosition="0">
        <references count="2">
          <reference field="0" count="1" selected="0">
            <x v="91"/>
          </reference>
          <reference field="1" count="1">
            <x v="370"/>
          </reference>
        </references>
      </pivotArea>
    </format>
    <format dxfId="1929">
      <pivotArea dataOnly="0" labelOnly="1" fieldPosition="0">
        <references count="2">
          <reference field="0" count="1" selected="0">
            <x v="92"/>
          </reference>
          <reference field="1" count="1">
            <x v="371"/>
          </reference>
        </references>
      </pivotArea>
    </format>
    <format dxfId="1928">
      <pivotArea dataOnly="0" labelOnly="1" fieldPosition="0">
        <references count="2">
          <reference field="0" count="1" selected="0">
            <x v="93"/>
          </reference>
          <reference field="1" count="1">
            <x v="372"/>
          </reference>
        </references>
      </pivotArea>
    </format>
    <format dxfId="1927">
      <pivotArea dataOnly="0" labelOnly="1" fieldPosition="0">
        <references count="2">
          <reference field="0" count="1" selected="0">
            <x v="94"/>
          </reference>
          <reference field="1" count="1">
            <x v="373"/>
          </reference>
        </references>
      </pivotArea>
    </format>
    <format dxfId="1926">
      <pivotArea dataOnly="0" labelOnly="1" fieldPosition="0">
        <references count="2">
          <reference field="0" count="1" selected="0">
            <x v="95"/>
          </reference>
          <reference field="1" count="1">
            <x v="374"/>
          </reference>
        </references>
      </pivotArea>
    </format>
    <format dxfId="1925">
      <pivotArea dataOnly="0" labelOnly="1" fieldPosition="0">
        <references count="2">
          <reference field="0" count="1" selected="0">
            <x v="96"/>
          </reference>
          <reference field="1" count="1">
            <x v="375"/>
          </reference>
        </references>
      </pivotArea>
    </format>
    <format dxfId="1924">
      <pivotArea dataOnly="0" labelOnly="1" fieldPosition="0">
        <references count="2">
          <reference field="0" count="1" selected="0">
            <x v="97"/>
          </reference>
          <reference field="1" count="1">
            <x v="376"/>
          </reference>
        </references>
      </pivotArea>
    </format>
    <format dxfId="1923">
      <pivotArea dataOnly="0" labelOnly="1" fieldPosition="0">
        <references count="2">
          <reference field="0" count="1" selected="0">
            <x v="98"/>
          </reference>
          <reference field="1" count="1">
            <x v="377"/>
          </reference>
        </references>
      </pivotArea>
    </format>
    <format dxfId="1922">
      <pivotArea dataOnly="0" labelOnly="1" fieldPosition="0">
        <references count="2">
          <reference field="0" count="1" selected="0">
            <x v="99"/>
          </reference>
          <reference field="1" count="1">
            <x v="378"/>
          </reference>
        </references>
      </pivotArea>
    </format>
    <format dxfId="1921">
      <pivotArea dataOnly="0" labelOnly="1" fieldPosition="0">
        <references count="2">
          <reference field="0" count="1" selected="0">
            <x v="100"/>
          </reference>
          <reference field="1" count="1">
            <x v="379"/>
          </reference>
        </references>
      </pivotArea>
    </format>
    <format dxfId="1920">
      <pivotArea dataOnly="0" labelOnly="1" fieldPosition="0">
        <references count="2">
          <reference field="0" count="1" selected="0">
            <x v="101"/>
          </reference>
          <reference field="1" count="9">
            <x v="380"/>
            <x v="381"/>
            <x v="382"/>
            <x v="383"/>
            <x v="384"/>
            <x v="385"/>
            <x v="386"/>
            <x v="387"/>
            <x v="429"/>
          </reference>
        </references>
      </pivotArea>
    </format>
    <format dxfId="1919">
      <pivotArea dataOnly="0" labelOnly="1" fieldPosition="0">
        <references count="2">
          <reference field="0" count="1" selected="0">
            <x v="102"/>
          </reference>
          <reference field="1" count="1">
            <x v="388"/>
          </reference>
        </references>
      </pivotArea>
    </format>
    <format dxfId="1918">
      <pivotArea dataOnly="0" labelOnly="1" fieldPosition="0">
        <references count="2">
          <reference field="0" count="1" selected="0">
            <x v="103"/>
          </reference>
          <reference field="1" count="1">
            <x v="389"/>
          </reference>
        </references>
      </pivotArea>
    </format>
    <format dxfId="1917">
      <pivotArea dataOnly="0" labelOnly="1" fieldPosition="0">
        <references count="2">
          <reference field="0" count="1" selected="0">
            <x v="104"/>
          </reference>
          <reference field="1" count="1">
            <x v="391"/>
          </reference>
        </references>
      </pivotArea>
    </format>
    <format dxfId="1916">
      <pivotArea dataOnly="0" labelOnly="1" fieldPosition="0">
        <references count="2">
          <reference field="0" count="1" selected="0">
            <x v="105"/>
          </reference>
          <reference field="1" count="1">
            <x v="392"/>
          </reference>
        </references>
      </pivotArea>
    </format>
    <format dxfId="1915">
      <pivotArea dataOnly="0" labelOnly="1" fieldPosition="0">
        <references count="2">
          <reference field="0" count="1" selected="0">
            <x v="106"/>
          </reference>
          <reference field="1" count="1">
            <x v="393"/>
          </reference>
        </references>
      </pivotArea>
    </format>
    <format dxfId="1914">
      <pivotArea dataOnly="0" labelOnly="1" fieldPosition="0">
        <references count="2">
          <reference field="0" count="1" selected="0">
            <x v="107"/>
          </reference>
          <reference field="1" count="1">
            <x v="394"/>
          </reference>
        </references>
      </pivotArea>
    </format>
    <format dxfId="1913">
      <pivotArea dataOnly="0" labelOnly="1" fieldPosition="0">
        <references count="2">
          <reference field="0" count="1" selected="0">
            <x v="108"/>
          </reference>
          <reference field="1" count="2">
            <x v="395"/>
            <x v="436"/>
          </reference>
        </references>
      </pivotArea>
    </format>
    <format dxfId="1912">
      <pivotArea dataOnly="0" labelOnly="1" fieldPosition="0">
        <references count="2">
          <reference field="0" count="1" selected="0">
            <x v="109"/>
          </reference>
          <reference field="1" count="2">
            <x v="396"/>
            <x v="397"/>
          </reference>
        </references>
      </pivotArea>
    </format>
    <format dxfId="1911">
      <pivotArea dataOnly="0" labelOnly="1" fieldPosition="0">
        <references count="2">
          <reference field="0" count="1" selected="0">
            <x v="110"/>
          </reference>
          <reference field="1" count="1">
            <x v="399"/>
          </reference>
        </references>
      </pivotArea>
    </format>
    <format dxfId="1910">
      <pivotArea dataOnly="0" labelOnly="1" fieldPosition="0">
        <references count="2">
          <reference field="0" count="1" selected="0">
            <x v="111"/>
          </reference>
          <reference field="1" count="1">
            <x v="400"/>
          </reference>
        </references>
      </pivotArea>
    </format>
    <format dxfId="1909">
      <pivotArea dataOnly="0" labelOnly="1" fieldPosition="0">
        <references count="2">
          <reference field="0" count="1" selected="0">
            <x v="112"/>
          </reference>
          <reference field="1" count="1">
            <x v="401"/>
          </reference>
        </references>
      </pivotArea>
    </format>
    <format dxfId="1908">
      <pivotArea dataOnly="0" labelOnly="1" fieldPosition="0">
        <references count="2">
          <reference field="0" count="1" selected="0">
            <x v="113"/>
          </reference>
          <reference field="1" count="1">
            <x v="402"/>
          </reference>
        </references>
      </pivotArea>
    </format>
    <format dxfId="1907">
      <pivotArea dataOnly="0" labelOnly="1" fieldPosition="0">
        <references count="2">
          <reference field="0" count="1" selected="0">
            <x v="114"/>
          </reference>
          <reference field="1" count="1">
            <x v="403"/>
          </reference>
        </references>
      </pivotArea>
    </format>
    <format dxfId="1906">
      <pivotArea dataOnly="0" labelOnly="1" fieldPosition="0">
        <references count="2">
          <reference field="0" count="1" selected="0">
            <x v="115"/>
          </reference>
          <reference field="1" count="2">
            <x v="404"/>
            <x v="437"/>
          </reference>
        </references>
      </pivotArea>
    </format>
    <format dxfId="1905">
      <pivotArea dataOnly="0" labelOnly="1" fieldPosition="0">
        <references count="2">
          <reference field="0" count="1" selected="0">
            <x v="116"/>
          </reference>
          <reference field="1" count="1">
            <x v="405"/>
          </reference>
        </references>
      </pivotArea>
    </format>
    <format dxfId="1904">
      <pivotArea dataOnly="0" labelOnly="1" fieldPosition="0">
        <references count="2">
          <reference field="0" count="1" selected="0">
            <x v="117"/>
          </reference>
          <reference field="1" count="1">
            <x v="406"/>
          </reference>
        </references>
      </pivotArea>
    </format>
    <format dxfId="1903">
      <pivotArea dataOnly="0" labelOnly="1" fieldPosition="0">
        <references count="2">
          <reference field="0" count="1" selected="0">
            <x v="118"/>
          </reference>
          <reference field="1" count="1">
            <x v="407"/>
          </reference>
        </references>
      </pivotArea>
    </format>
    <format dxfId="1902">
      <pivotArea dataOnly="0" labelOnly="1" fieldPosition="0">
        <references count="2">
          <reference field="0" count="1" selected="0">
            <x v="119"/>
          </reference>
          <reference field="1" count="1">
            <x v="408"/>
          </reference>
        </references>
      </pivotArea>
    </format>
    <format dxfId="1901">
      <pivotArea dataOnly="0" labelOnly="1" fieldPosition="0">
        <references count="2">
          <reference field="0" count="1" selected="0">
            <x v="120"/>
          </reference>
          <reference field="1" count="1">
            <x v="409"/>
          </reference>
        </references>
      </pivotArea>
    </format>
    <format dxfId="1900">
      <pivotArea dataOnly="0" labelOnly="1" fieldPosition="0">
        <references count="2">
          <reference field="0" count="1" selected="0">
            <x v="121"/>
          </reference>
          <reference field="1" count="1">
            <x v="410"/>
          </reference>
        </references>
      </pivotArea>
    </format>
    <format dxfId="1899">
      <pivotArea dataOnly="0" labelOnly="1" fieldPosition="0">
        <references count="2">
          <reference field="0" count="1" selected="0">
            <x v="122"/>
          </reference>
          <reference field="1" count="1">
            <x v="411"/>
          </reference>
        </references>
      </pivotArea>
    </format>
    <format dxfId="1898">
      <pivotArea dataOnly="0" labelOnly="1" fieldPosition="0">
        <references count="2">
          <reference field="0" count="1" selected="0">
            <x v="123"/>
          </reference>
          <reference field="1" count="1">
            <x v="412"/>
          </reference>
        </references>
      </pivotArea>
    </format>
    <format dxfId="1897">
      <pivotArea dataOnly="0" labelOnly="1" fieldPosition="0">
        <references count="2">
          <reference field="0" count="1" selected="0">
            <x v="124"/>
          </reference>
          <reference field="1" count="1">
            <x v="413"/>
          </reference>
        </references>
      </pivotArea>
    </format>
    <format dxfId="1896">
      <pivotArea dataOnly="0" labelOnly="1" fieldPosition="0">
        <references count="2">
          <reference field="0" count="1" selected="0">
            <x v="125"/>
          </reference>
          <reference field="1" count="3">
            <x v="414"/>
            <x v="438"/>
            <x v="439"/>
          </reference>
        </references>
      </pivotArea>
    </format>
    <format dxfId="1895">
      <pivotArea dataOnly="0" labelOnly="1" fieldPosition="0">
        <references count="2">
          <reference field="0" count="1" selected="0">
            <x v="126"/>
          </reference>
          <reference field="1" count="1">
            <x v="440"/>
          </reference>
        </references>
      </pivotArea>
    </format>
    <format dxfId="1894">
      <pivotArea dataOnly="0" labelOnly="1" fieldPosition="0">
        <references count="2">
          <reference field="0" count="1" selected="0">
            <x v="127"/>
          </reference>
          <reference field="1" count="1">
            <x v="442"/>
          </reference>
        </references>
      </pivotArea>
    </format>
    <format dxfId="1893">
      <pivotArea dataOnly="0" labelOnly="1" fieldPosition="0">
        <references count="2">
          <reference field="0" count="1" selected="0">
            <x v="128"/>
          </reference>
          <reference field="1" count="1">
            <x v="422"/>
          </reference>
        </references>
      </pivotArea>
    </format>
    <format dxfId="1892">
      <pivotArea dataOnly="0" labelOnly="1" fieldPosition="0">
        <references count="2">
          <reference field="0" count="1" selected="0">
            <x v="129"/>
          </reference>
          <reference field="1" count="1">
            <x v="444"/>
          </reference>
        </references>
      </pivotArea>
    </format>
    <format dxfId="1891">
      <pivotArea dataOnly="0" labelOnly="1" fieldPosition="0">
        <references count="2">
          <reference field="0" count="1" selected="0">
            <x v="130"/>
          </reference>
          <reference field="1" count="1">
            <x v="441"/>
          </reference>
        </references>
      </pivotArea>
    </format>
    <format dxfId="1890">
      <pivotArea dataOnly="0" labelOnly="1" fieldPosition="0">
        <references count="2">
          <reference field="0" count="1" selected="0">
            <x v="131"/>
          </reference>
          <reference field="1" count="1">
            <x v="415"/>
          </reference>
        </references>
      </pivotArea>
    </format>
    <format dxfId="1889">
      <pivotArea dataOnly="0" labelOnly="1" fieldPosition="0">
        <references count="2">
          <reference field="0" count="1" selected="0">
            <x v="132"/>
          </reference>
          <reference field="1" count="1">
            <x v="423"/>
          </reference>
        </references>
      </pivotArea>
    </format>
    <format dxfId="1888">
      <pivotArea dataOnly="0" labelOnly="1" fieldPosition="0">
        <references count="2">
          <reference field="0" count="1" selected="0">
            <x v="133"/>
          </reference>
          <reference field="1" count="2">
            <x v="416"/>
            <x v="417"/>
          </reference>
        </references>
      </pivotArea>
    </format>
    <format dxfId="1887">
      <pivotArea dataOnly="0" labelOnly="1" fieldPosition="0">
        <references count="2">
          <reference field="0" count="1" selected="0">
            <x v="134"/>
          </reference>
          <reference field="1" count="1">
            <x v="418"/>
          </reference>
        </references>
      </pivotArea>
    </format>
    <format dxfId="1886">
      <pivotArea dataOnly="0" labelOnly="1" fieldPosition="0">
        <references count="2">
          <reference field="0" count="1" selected="0">
            <x v="135"/>
          </reference>
          <reference field="1" count="1">
            <x v="419"/>
          </reference>
        </references>
      </pivotArea>
    </format>
    <format dxfId="1885">
      <pivotArea dataOnly="0" labelOnly="1" fieldPosition="0">
        <references count="2">
          <reference field="0" count="1" selected="0">
            <x v="136"/>
          </reference>
          <reference field="1" count="1">
            <x v="424"/>
          </reference>
        </references>
      </pivotArea>
    </format>
    <format dxfId="1884">
      <pivotArea dataOnly="0" labelOnly="1" fieldPosition="0">
        <references count="2">
          <reference field="0" count="1" selected="0">
            <x v="137"/>
          </reference>
          <reference field="1" count="1">
            <x v="425"/>
          </reference>
        </references>
      </pivotArea>
    </format>
    <format dxfId="1883">
      <pivotArea dataOnly="0" labelOnly="1" fieldPosition="0">
        <references count="2">
          <reference field="0" count="1" selected="0">
            <x v="138"/>
          </reference>
          <reference field="1" count="1">
            <x v="426"/>
          </reference>
        </references>
      </pivotArea>
    </format>
    <format dxfId="1882">
      <pivotArea dataOnly="0" labelOnly="1" fieldPosition="0">
        <references count="2">
          <reference field="0" count="1" selected="0">
            <x v="139"/>
          </reference>
          <reference field="1" count="1">
            <x v="420"/>
          </reference>
        </references>
      </pivotArea>
    </format>
    <format dxfId="1881">
      <pivotArea dataOnly="0" labelOnly="1" fieldPosition="0">
        <references count="2">
          <reference field="0" count="1" selected="0">
            <x v="140"/>
          </reference>
          <reference field="1" count="1">
            <x v="421"/>
          </reference>
        </references>
      </pivotArea>
    </format>
    <format dxfId="1880">
      <pivotArea dataOnly="0" labelOnly="1" fieldPosition="0">
        <references count="2">
          <reference field="0" count="1" selected="0">
            <x v="141"/>
          </reference>
          <reference field="1" count="1">
            <x v="443"/>
          </reference>
        </references>
      </pivotArea>
    </format>
    <format dxfId="1879">
      <pivotArea dataOnly="0" labelOnly="1" fieldPosition="0">
        <references count="2">
          <reference field="0" count="1" selected="0">
            <x v="142"/>
          </reference>
          <reference field="1" count="1">
            <x v="445"/>
          </reference>
        </references>
      </pivotArea>
    </format>
    <format dxfId="1878">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89EDE7-BA4D-497C-AE81-1AF1EF2A7F4F}" name="PivotTable15"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P4:U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10" baseField="1" baseItem="456"/>
    <dataField name="Sum of FCCS_Journal Input" fld="11" baseField="1" baseItem="456"/>
    <dataField name="Sum of FCCS_Other Data" fld="12" baseField="1" baseItem="456"/>
    <dataField name="Sum of FCCS_Total Data Source" fld="13" baseField="1" baseItem="456"/>
  </dataFields>
  <formats count="490">
    <format dxfId="3591">
      <pivotArea dataOnly="0" outline="0" fieldPosition="0">
        <references count="1">
          <reference field="0" count="0" defaultSubtotal="1"/>
        </references>
      </pivotArea>
    </format>
    <format dxfId="3590">
      <pivotArea field="0" type="button" dataOnly="0" labelOnly="1" outline="0" axis="axisRow" fieldPosition="0"/>
    </format>
    <format dxfId="3589">
      <pivotArea dataOnly="0" labelOnly="1" fieldPosition="0">
        <references count="1">
          <reference field="0" count="1">
            <x v="0"/>
          </reference>
        </references>
      </pivotArea>
    </format>
    <format dxfId="3588">
      <pivotArea dataOnly="0" labelOnly="1" offset="A256" fieldPosition="0">
        <references count="1">
          <reference field="0" count="1" defaultSubtotal="1">
            <x v="0"/>
          </reference>
        </references>
      </pivotArea>
    </format>
    <format dxfId="3587">
      <pivotArea dataOnly="0" labelOnly="1" fieldPosition="0">
        <references count="1">
          <reference field="0" count="1">
            <x v="1"/>
          </reference>
        </references>
      </pivotArea>
    </format>
    <format dxfId="3586">
      <pivotArea dataOnly="0" labelOnly="1" offset="A256" fieldPosition="0">
        <references count="1">
          <reference field="0" count="1" defaultSubtotal="1">
            <x v="1"/>
          </reference>
        </references>
      </pivotArea>
    </format>
    <format dxfId="3585">
      <pivotArea dataOnly="0" labelOnly="1" fieldPosition="0">
        <references count="1">
          <reference field="0" count="1">
            <x v="2"/>
          </reference>
        </references>
      </pivotArea>
    </format>
    <format dxfId="3584">
      <pivotArea dataOnly="0" labelOnly="1" offset="A256" fieldPosition="0">
        <references count="1">
          <reference field="0" count="1" defaultSubtotal="1">
            <x v="2"/>
          </reference>
        </references>
      </pivotArea>
    </format>
    <format dxfId="3583">
      <pivotArea dataOnly="0" labelOnly="1" fieldPosition="0">
        <references count="1">
          <reference field="0" count="1">
            <x v="3"/>
          </reference>
        </references>
      </pivotArea>
    </format>
    <format dxfId="3582">
      <pivotArea dataOnly="0" labelOnly="1" offset="A256" fieldPosition="0">
        <references count="1">
          <reference field="0" count="1" defaultSubtotal="1">
            <x v="3"/>
          </reference>
        </references>
      </pivotArea>
    </format>
    <format dxfId="3581">
      <pivotArea dataOnly="0" labelOnly="1" fieldPosition="0">
        <references count="1">
          <reference field="0" count="1">
            <x v="4"/>
          </reference>
        </references>
      </pivotArea>
    </format>
    <format dxfId="3580">
      <pivotArea dataOnly="0" labelOnly="1" offset="A256" fieldPosition="0">
        <references count="1">
          <reference field="0" count="1" defaultSubtotal="1">
            <x v="4"/>
          </reference>
        </references>
      </pivotArea>
    </format>
    <format dxfId="3579">
      <pivotArea dataOnly="0" labelOnly="1" fieldPosition="0">
        <references count="1">
          <reference field="0" count="1">
            <x v="5"/>
          </reference>
        </references>
      </pivotArea>
    </format>
    <format dxfId="3578">
      <pivotArea dataOnly="0" labelOnly="1" offset="A256" fieldPosition="0">
        <references count="1">
          <reference field="0" count="1" defaultSubtotal="1">
            <x v="5"/>
          </reference>
        </references>
      </pivotArea>
    </format>
    <format dxfId="3577">
      <pivotArea dataOnly="0" labelOnly="1" fieldPosition="0">
        <references count="1">
          <reference field="0" count="1">
            <x v="6"/>
          </reference>
        </references>
      </pivotArea>
    </format>
    <format dxfId="3576">
      <pivotArea dataOnly="0" labelOnly="1" offset="A256" fieldPosition="0">
        <references count="1">
          <reference field="0" count="1" defaultSubtotal="1">
            <x v="6"/>
          </reference>
        </references>
      </pivotArea>
    </format>
    <format dxfId="3575">
      <pivotArea dataOnly="0" labelOnly="1" fieldPosition="0">
        <references count="1">
          <reference field="0" count="1">
            <x v="7"/>
          </reference>
        </references>
      </pivotArea>
    </format>
    <format dxfId="3574">
      <pivotArea dataOnly="0" labelOnly="1" offset="A256" fieldPosition="0">
        <references count="1">
          <reference field="0" count="1" defaultSubtotal="1">
            <x v="7"/>
          </reference>
        </references>
      </pivotArea>
    </format>
    <format dxfId="3573">
      <pivotArea dataOnly="0" labelOnly="1" fieldPosition="0">
        <references count="1">
          <reference field="0" count="1">
            <x v="8"/>
          </reference>
        </references>
      </pivotArea>
    </format>
    <format dxfId="3572">
      <pivotArea dataOnly="0" labelOnly="1" offset="A256" fieldPosition="0">
        <references count="1">
          <reference field="0" count="1" defaultSubtotal="1">
            <x v="8"/>
          </reference>
        </references>
      </pivotArea>
    </format>
    <format dxfId="3571">
      <pivotArea dataOnly="0" labelOnly="1" fieldPosition="0">
        <references count="1">
          <reference field="0" count="1">
            <x v="9"/>
          </reference>
        </references>
      </pivotArea>
    </format>
    <format dxfId="3570">
      <pivotArea dataOnly="0" labelOnly="1" offset="A256" fieldPosition="0">
        <references count="1">
          <reference field="0" count="1" defaultSubtotal="1">
            <x v="9"/>
          </reference>
        </references>
      </pivotArea>
    </format>
    <format dxfId="3569">
      <pivotArea dataOnly="0" labelOnly="1" fieldPosition="0">
        <references count="1">
          <reference field="0" count="1">
            <x v="10"/>
          </reference>
        </references>
      </pivotArea>
    </format>
    <format dxfId="3568">
      <pivotArea dataOnly="0" labelOnly="1" offset="A256" fieldPosition="0">
        <references count="1">
          <reference field="0" count="1" defaultSubtotal="1">
            <x v="10"/>
          </reference>
        </references>
      </pivotArea>
    </format>
    <format dxfId="3567">
      <pivotArea dataOnly="0" labelOnly="1" fieldPosition="0">
        <references count="1">
          <reference field="0" count="1">
            <x v="11"/>
          </reference>
        </references>
      </pivotArea>
    </format>
    <format dxfId="3566">
      <pivotArea dataOnly="0" labelOnly="1" offset="A256" fieldPosition="0">
        <references count="1">
          <reference field="0" count="1" defaultSubtotal="1">
            <x v="11"/>
          </reference>
        </references>
      </pivotArea>
    </format>
    <format dxfId="3565">
      <pivotArea dataOnly="0" labelOnly="1" fieldPosition="0">
        <references count="1">
          <reference field="0" count="1">
            <x v="12"/>
          </reference>
        </references>
      </pivotArea>
    </format>
    <format dxfId="3564">
      <pivotArea dataOnly="0" labelOnly="1" offset="A256" fieldPosition="0">
        <references count="1">
          <reference field="0" count="1" defaultSubtotal="1">
            <x v="12"/>
          </reference>
        </references>
      </pivotArea>
    </format>
    <format dxfId="3563">
      <pivotArea dataOnly="0" labelOnly="1" fieldPosition="0">
        <references count="1">
          <reference field="0" count="1">
            <x v="13"/>
          </reference>
        </references>
      </pivotArea>
    </format>
    <format dxfId="3562">
      <pivotArea dataOnly="0" labelOnly="1" offset="A256" fieldPosition="0">
        <references count="1">
          <reference field="0" count="1" defaultSubtotal="1">
            <x v="13"/>
          </reference>
        </references>
      </pivotArea>
    </format>
    <format dxfId="3561">
      <pivotArea dataOnly="0" labelOnly="1" fieldPosition="0">
        <references count="1">
          <reference field="0" count="1">
            <x v="14"/>
          </reference>
        </references>
      </pivotArea>
    </format>
    <format dxfId="3560">
      <pivotArea dataOnly="0" labelOnly="1" offset="A256" fieldPosition="0">
        <references count="1">
          <reference field="0" count="1" defaultSubtotal="1">
            <x v="14"/>
          </reference>
        </references>
      </pivotArea>
    </format>
    <format dxfId="3559">
      <pivotArea dataOnly="0" labelOnly="1" fieldPosition="0">
        <references count="1">
          <reference field="0" count="1">
            <x v="15"/>
          </reference>
        </references>
      </pivotArea>
    </format>
    <format dxfId="3558">
      <pivotArea dataOnly="0" labelOnly="1" offset="A256" fieldPosition="0">
        <references count="1">
          <reference field="0" count="1" defaultSubtotal="1">
            <x v="15"/>
          </reference>
        </references>
      </pivotArea>
    </format>
    <format dxfId="3557">
      <pivotArea dataOnly="0" labelOnly="1" fieldPosition="0">
        <references count="1">
          <reference field="0" count="1">
            <x v="16"/>
          </reference>
        </references>
      </pivotArea>
    </format>
    <format dxfId="3556">
      <pivotArea dataOnly="0" labelOnly="1" offset="A256" fieldPosition="0">
        <references count="1">
          <reference field="0" count="1" defaultSubtotal="1">
            <x v="16"/>
          </reference>
        </references>
      </pivotArea>
    </format>
    <format dxfId="3555">
      <pivotArea dataOnly="0" labelOnly="1" fieldPosition="0">
        <references count="1">
          <reference field="0" count="1">
            <x v="17"/>
          </reference>
        </references>
      </pivotArea>
    </format>
    <format dxfId="3554">
      <pivotArea dataOnly="0" labelOnly="1" offset="A256" fieldPosition="0">
        <references count="1">
          <reference field="0" count="1" defaultSubtotal="1">
            <x v="17"/>
          </reference>
        </references>
      </pivotArea>
    </format>
    <format dxfId="3553">
      <pivotArea dataOnly="0" labelOnly="1" fieldPosition="0">
        <references count="1">
          <reference field="0" count="1">
            <x v="18"/>
          </reference>
        </references>
      </pivotArea>
    </format>
    <format dxfId="3552">
      <pivotArea dataOnly="0" labelOnly="1" offset="A256" fieldPosition="0">
        <references count="1">
          <reference field="0" count="1" defaultSubtotal="1">
            <x v="18"/>
          </reference>
        </references>
      </pivotArea>
    </format>
    <format dxfId="3551">
      <pivotArea dataOnly="0" labelOnly="1" fieldPosition="0">
        <references count="1">
          <reference field="0" count="1">
            <x v="19"/>
          </reference>
        </references>
      </pivotArea>
    </format>
    <format dxfId="3550">
      <pivotArea dataOnly="0" labelOnly="1" offset="A256" fieldPosition="0">
        <references count="1">
          <reference field="0" count="1" defaultSubtotal="1">
            <x v="19"/>
          </reference>
        </references>
      </pivotArea>
    </format>
    <format dxfId="3549">
      <pivotArea dataOnly="0" labelOnly="1" fieldPosition="0">
        <references count="1">
          <reference field="0" count="1">
            <x v="20"/>
          </reference>
        </references>
      </pivotArea>
    </format>
    <format dxfId="3548">
      <pivotArea dataOnly="0" labelOnly="1" offset="A256" fieldPosition="0">
        <references count="1">
          <reference field="0" count="1" defaultSubtotal="1">
            <x v="20"/>
          </reference>
        </references>
      </pivotArea>
    </format>
    <format dxfId="3547">
      <pivotArea dataOnly="0" labelOnly="1" fieldPosition="0">
        <references count="1">
          <reference field="0" count="1">
            <x v="21"/>
          </reference>
        </references>
      </pivotArea>
    </format>
    <format dxfId="3546">
      <pivotArea dataOnly="0" labelOnly="1" offset="A256" fieldPosition="0">
        <references count="1">
          <reference field="0" count="1" defaultSubtotal="1">
            <x v="21"/>
          </reference>
        </references>
      </pivotArea>
    </format>
    <format dxfId="3545">
      <pivotArea dataOnly="0" labelOnly="1" fieldPosition="0">
        <references count="1">
          <reference field="0" count="1">
            <x v="22"/>
          </reference>
        </references>
      </pivotArea>
    </format>
    <format dxfId="3544">
      <pivotArea dataOnly="0" labelOnly="1" offset="A256" fieldPosition="0">
        <references count="1">
          <reference field="0" count="1" defaultSubtotal="1">
            <x v="22"/>
          </reference>
        </references>
      </pivotArea>
    </format>
    <format dxfId="3543">
      <pivotArea dataOnly="0" labelOnly="1" fieldPosition="0">
        <references count="1">
          <reference field="0" count="1">
            <x v="23"/>
          </reference>
        </references>
      </pivotArea>
    </format>
    <format dxfId="3542">
      <pivotArea dataOnly="0" labelOnly="1" offset="A256" fieldPosition="0">
        <references count="1">
          <reference field="0" count="1" defaultSubtotal="1">
            <x v="23"/>
          </reference>
        </references>
      </pivotArea>
    </format>
    <format dxfId="3541">
      <pivotArea dataOnly="0" labelOnly="1" fieldPosition="0">
        <references count="1">
          <reference field="0" count="1">
            <x v="24"/>
          </reference>
        </references>
      </pivotArea>
    </format>
    <format dxfId="3540">
      <pivotArea dataOnly="0" labelOnly="1" offset="A256" fieldPosition="0">
        <references count="1">
          <reference field="0" count="1" defaultSubtotal="1">
            <x v="24"/>
          </reference>
        </references>
      </pivotArea>
    </format>
    <format dxfId="3539">
      <pivotArea dataOnly="0" labelOnly="1" fieldPosition="0">
        <references count="1">
          <reference field="0" count="1">
            <x v="25"/>
          </reference>
        </references>
      </pivotArea>
    </format>
    <format dxfId="3538">
      <pivotArea dataOnly="0" labelOnly="1" offset="A256" fieldPosition="0">
        <references count="1">
          <reference field="0" count="1" defaultSubtotal="1">
            <x v="25"/>
          </reference>
        </references>
      </pivotArea>
    </format>
    <format dxfId="3537">
      <pivotArea dataOnly="0" labelOnly="1" fieldPosition="0">
        <references count="1">
          <reference field="0" count="1">
            <x v="26"/>
          </reference>
        </references>
      </pivotArea>
    </format>
    <format dxfId="3536">
      <pivotArea dataOnly="0" labelOnly="1" offset="A256" fieldPosition="0">
        <references count="1">
          <reference field="0" count="1" defaultSubtotal="1">
            <x v="26"/>
          </reference>
        </references>
      </pivotArea>
    </format>
    <format dxfId="3535">
      <pivotArea dataOnly="0" labelOnly="1" fieldPosition="0">
        <references count="1">
          <reference field="0" count="1">
            <x v="27"/>
          </reference>
        </references>
      </pivotArea>
    </format>
    <format dxfId="3534">
      <pivotArea dataOnly="0" labelOnly="1" offset="A256" fieldPosition="0">
        <references count="1">
          <reference field="0" count="1" defaultSubtotal="1">
            <x v="27"/>
          </reference>
        </references>
      </pivotArea>
    </format>
    <format dxfId="3533">
      <pivotArea dataOnly="0" labelOnly="1" fieldPosition="0">
        <references count="1">
          <reference field="0" count="1">
            <x v="28"/>
          </reference>
        </references>
      </pivotArea>
    </format>
    <format dxfId="3532">
      <pivotArea dataOnly="0" labelOnly="1" offset="A256" fieldPosition="0">
        <references count="1">
          <reference field="0" count="1" defaultSubtotal="1">
            <x v="28"/>
          </reference>
        </references>
      </pivotArea>
    </format>
    <format dxfId="3531">
      <pivotArea dataOnly="0" labelOnly="1" fieldPosition="0">
        <references count="1">
          <reference field="0" count="1">
            <x v="29"/>
          </reference>
        </references>
      </pivotArea>
    </format>
    <format dxfId="3530">
      <pivotArea dataOnly="0" labelOnly="1" offset="A256" fieldPosition="0">
        <references count="1">
          <reference field="0" count="1" defaultSubtotal="1">
            <x v="29"/>
          </reference>
        </references>
      </pivotArea>
    </format>
    <format dxfId="3529">
      <pivotArea dataOnly="0" labelOnly="1" fieldPosition="0">
        <references count="1">
          <reference field="0" count="1">
            <x v="30"/>
          </reference>
        </references>
      </pivotArea>
    </format>
    <format dxfId="3528">
      <pivotArea dataOnly="0" labelOnly="1" offset="A256" fieldPosition="0">
        <references count="1">
          <reference field="0" count="1" defaultSubtotal="1">
            <x v="30"/>
          </reference>
        </references>
      </pivotArea>
    </format>
    <format dxfId="3527">
      <pivotArea dataOnly="0" labelOnly="1" fieldPosition="0">
        <references count="1">
          <reference field="0" count="1">
            <x v="31"/>
          </reference>
        </references>
      </pivotArea>
    </format>
    <format dxfId="3526">
      <pivotArea dataOnly="0" labelOnly="1" offset="A256" fieldPosition="0">
        <references count="1">
          <reference field="0" count="1" defaultSubtotal="1">
            <x v="31"/>
          </reference>
        </references>
      </pivotArea>
    </format>
    <format dxfId="3525">
      <pivotArea dataOnly="0" labelOnly="1" fieldPosition="0">
        <references count="1">
          <reference field="0" count="1">
            <x v="32"/>
          </reference>
        </references>
      </pivotArea>
    </format>
    <format dxfId="3524">
      <pivotArea dataOnly="0" labelOnly="1" offset="A256" fieldPosition="0">
        <references count="1">
          <reference field="0" count="1" defaultSubtotal="1">
            <x v="32"/>
          </reference>
        </references>
      </pivotArea>
    </format>
    <format dxfId="3523">
      <pivotArea dataOnly="0" labelOnly="1" fieldPosition="0">
        <references count="1">
          <reference field="0" count="1">
            <x v="33"/>
          </reference>
        </references>
      </pivotArea>
    </format>
    <format dxfId="3522">
      <pivotArea dataOnly="0" labelOnly="1" offset="A256" fieldPosition="0">
        <references count="1">
          <reference field="0" count="1" defaultSubtotal="1">
            <x v="33"/>
          </reference>
        </references>
      </pivotArea>
    </format>
    <format dxfId="3521">
      <pivotArea dataOnly="0" labelOnly="1" fieldPosition="0">
        <references count="1">
          <reference field="0" count="1">
            <x v="34"/>
          </reference>
        </references>
      </pivotArea>
    </format>
    <format dxfId="3520">
      <pivotArea dataOnly="0" labelOnly="1" offset="A256" fieldPosition="0">
        <references count="1">
          <reference field="0" count="1" defaultSubtotal="1">
            <x v="34"/>
          </reference>
        </references>
      </pivotArea>
    </format>
    <format dxfId="3519">
      <pivotArea dataOnly="0" labelOnly="1" fieldPosition="0">
        <references count="1">
          <reference field="0" count="1">
            <x v="35"/>
          </reference>
        </references>
      </pivotArea>
    </format>
    <format dxfId="3518">
      <pivotArea dataOnly="0" labelOnly="1" offset="A256" fieldPosition="0">
        <references count="1">
          <reference field="0" count="1" defaultSubtotal="1">
            <x v="35"/>
          </reference>
        </references>
      </pivotArea>
    </format>
    <format dxfId="3517">
      <pivotArea dataOnly="0" labelOnly="1" fieldPosition="0">
        <references count="1">
          <reference field="0" count="1">
            <x v="36"/>
          </reference>
        </references>
      </pivotArea>
    </format>
    <format dxfId="3516">
      <pivotArea dataOnly="0" labelOnly="1" offset="A256" fieldPosition="0">
        <references count="1">
          <reference field="0" count="1" defaultSubtotal="1">
            <x v="36"/>
          </reference>
        </references>
      </pivotArea>
    </format>
    <format dxfId="3515">
      <pivotArea dataOnly="0" labelOnly="1" fieldPosition="0">
        <references count="1">
          <reference field="0" count="1">
            <x v="37"/>
          </reference>
        </references>
      </pivotArea>
    </format>
    <format dxfId="3514">
      <pivotArea dataOnly="0" labelOnly="1" offset="A256" fieldPosition="0">
        <references count="1">
          <reference field="0" count="1" defaultSubtotal="1">
            <x v="37"/>
          </reference>
        </references>
      </pivotArea>
    </format>
    <format dxfId="3513">
      <pivotArea dataOnly="0" labelOnly="1" fieldPosition="0">
        <references count="1">
          <reference field="0" count="1">
            <x v="38"/>
          </reference>
        </references>
      </pivotArea>
    </format>
    <format dxfId="3512">
      <pivotArea dataOnly="0" labelOnly="1" offset="A256" fieldPosition="0">
        <references count="1">
          <reference field="0" count="1" defaultSubtotal="1">
            <x v="38"/>
          </reference>
        </references>
      </pivotArea>
    </format>
    <format dxfId="3511">
      <pivotArea dataOnly="0" labelOnly="1" fieldPosition="0">
        <references count="1">
          <reference field="0" count="1">
            <x v="39"/>
          </reference>
        </references>
      </pivotArea>
    </format>
    <format dxfId="3510">
      <pivotArea dataOnly="0" labelOnly="1" offset="A256" fieldPosition="0">
        <references count="1">
          <reference field="0" count="1" defaultSubtotal="1">
            <x v="39"/>
          </reference>
        </references>
      </pivotArea>
    </format>
    <format dxfId="3509">
      <pivotArea dataOnly="0" labelOnly="1" fieldPosition="0">
        <references count="1">
          <reference field="0" count="1">
            <x v="40"/>
          </reference>
        </references>
      </pivotArea>
    </format>
    <format dxfId="3508">
      <pivotArea dataOnly="0" labelOnly="1" offset="A256" fieldPosition="0">
        <references count="1">
          <reference field="0" count="1" defaultSubtotal="1">
            <x v="40"/>
          </reference>
        </references>
      </pivotArea>
    </format>
    <format dxfId="3507">
      <pivotArea dataOnly="0" labelOnly="1" fieldPosition="0">
        <references count="1">
          <reference field="0" count="1">
            <x v="41"/>
          </reference>
        </references>
      </pivotArea>
    </format>
    <format dxfId="3506">
      <pivotArea dataOnly="0" labelOnly="1" offset="A256" fieldPosition="0">
        <references count="1">
          <reference field="0" count="1" defaultSubtotal="1">
            <x v="41"/>
          </reference>
        </references>
      </pivotArea>
    </format>
    <format dxfId="3505">
      <pivotArea dataOnly="0" labelOnly="1" fieldPosition="0">
        <references count="1">
          <reference field="0" count="1">
            <x v="42"/>
          </reference>
        </references>
      </pivotArea>
    </format>
    <format dxfId="3504">
      <pivotArea dataOnly="0" labelOnly="1" offset="A256" fieldPosition="0">
        <references count="1">
          <reference field="0" count="1" defaultSubtotal="1">
            <x v="42"/>
          </reference>
        </references>
      </pivotArea>
    </format>
    <format dxfId="3503">
      <pivotArea dataOnly="0" labelOnly="1" fieldPosition="0">
        <references count="1">
          <reference field="0" count="1">
            <x v="43"/>
          </reference>
        </references>
      </pivotArea>
    </format>
    <format dxfId="3502">
      <pivotArea dataOnly="0" labelOnly="1" offset="A256" fieldPosition="0">
        <references count="1">
          <reference field="0" count="1" defaultSubtotal="1">
            <x v="43"/>
          </reference>
        </references>
      </pivotArea>
    </format>
    <format dxfId="3501">
      <pivotArea dataOnly="0" labelOnly="1" fieldPosition="0">
        <references count="1">
          <reference field="0" count="1">
            <x v="44"/>
          </reference>
        </references>
      </pivotArea>
    </format>
    <format dxfId="3500">
      <pivotArea dataOnly="0" labelOnly="1" offset="A256" fieldPosition="0">
        <references count="1">
          <reference field="0" count="1" defaultSubtotal="1">
            <x v="44"/>
          </reference>
        </references>
      </pivotArea>
    </format>
    <format dxfId="3499">
      <pivotArea dataOnly="0" labelOnly="1" fieldPosition="0">
        <references count="1">
          <reference field="0" count="1">
            <x v="45"/>
          </reference>
        </references>
      </pivotArea>
    </format>
    <format dxfId="3498">
      <pivotArea dataOnly="0" labelOnly="1" offset="A256" fieldPosition="0">
        <references count="1">
          <reference field="0" count="1" defaultSubtotal="1">
            <x v="45"/>
          </reference>
        </references>
      </pivotArea>
    </format>
    <format dxfId="3497">
      <pivotArea dataOnly="0" labelOnly="1" fieldPosition="0">
        <references count="1">
          <reference field="0" count="1">
            <x v="46"/>
          </reference>
        </references>
      </pivotArea>
    </format>
    <format dxfId="3496">
      <pivotArea dataOnly="0" labelOnly="1" offset="A256" fieldPosition="0">
        <references count="1">
          <reference field="0" count="1" defaultSubtotal="1">
            <x v="46"/>
          </reference>
        </references>
      </pivotArea>
    </format>
    <format dxfId="3495">
      <pivotArea dataOnly="0" labelOnly="1" fieldPosition="0">
        <references count="1">
          <reference field="0" count="1">
            <x v="47"/>
          </reference>
        </references>
      </pivotArea>
    </format>
    <format dxfId="3494">
      <pivotArea dataOnly="0" labelOnly="1" offset="A256" fieldPosition="0">
        <references count="1">
          <reference field="0" count="1" defaultSubtotal="1">
            <x v="47"/>
          </reference>
        </references>
      </pivotArea>
    </format>
    <format dxfId="3493">
      <pivotArea dataOnly="0" labelOnly="1" fieldPosition="0">
        <references count="1">
          <reference field="0" count="1">
            <x v="48"/>
          </reference>
        </references>
      </pivotArea>
    </format>
    <format dxfId="3492">
      <pivotArea dataOnly="0" labelOnly="1" offset="A256" fieldPosition="0">
        <references count="1">
          <reference field="0" count="1" defaultSubtotal="1">
            <x v="48"/>
          </reference>
        </references>
      </pivotArea>
    </format>
    <format dxfId="3491">
      <pivotArea dataOnly="0" labelOnly="1" fieldPosition="0">
        <references count="1">
          <reference field="0" count="1">
            <x v="49"/>
          </reference>
        </references>
      </pivotArea>
    </format>
    <format dxfId="3490">
      <pivotArea dataOnly="0" labelOnly="1" offset="A256" fieldPosition="0">
        <references count="1">
          <reference field="0" count="1" defaultSubtotal="1">
            <x v="49"/>
          </reference>
        </references>
      </pivotArea>
    </format>
    <format dxfId="3489">
      <pivotArea dataOnly="0" labelOnly="1" fieldPosition="0">
        <references count="1">
          <reference field="0" count="1">
            <x v="50"/>
          </reference>
        </references>
      </pivotArea>
    </format>
    <format dxfId="3488">
      <pivotArea dataOnly="0" labelOnly="1" offset="A256" fieldPosition="0">
        <references count="1">
          <reference field="0" count="1" defaultSubtotal="1">
            <x v="50"/>
          </reference>
        </references>
      </pivotArea>
    </format>
    <format dxfId="3487">
      <pivotArea dataOnly="0" labelOnly="1" fieldPosition="0">
        <references count="1">
          <reference field="0" count="1">
            <x v="51"/>
          </reference>
        </references>
      </pivotArea>
    </format>
    <format dxfId="3486">
      <pivotArea dataOnly="0" labelOnly="1" offset="A256" fieldPosition="0">
        <references count="1">
          <reference field="0" count="1" defaultSubtotal="1">
            <x v="51"/>
          </reference>
        </references>
      </pivotArea>
    </format>
    <format dxfId="3485">
      <pivotArea dataOnly="0" labelOnly="1" fieldPosition="0">
        <references count="1">
          <reference field="0" count="1">
            <x v="52"/>
          </reference>
        </references>
      </pivotArea>
    </format>
    <format dxfId="3484">
      <pivotArea dataOnly="0" labelOnly="1" offset="A256" fieldPosition="0">
        <references count="1">
          <reference field="0" count="1" defaultSubtotal="1">
            <x v="52"/>
          </reference>
        </references>
      </pivotArea>
    </format>
    <format dxfId="3483">
      <pivotArea dataOnly="0" labelOnly="1" fieldPosition="0">
        <references count="1">
          <reference field="0" count="1">
            <x v="53"/>
          </reference>
        </references>
      </pivotArea>
    </format>
    <format dxfId="3482">
      <pivotArea dataOnly="0" labelOnly="1" offset="A256" fieldPosition="0">
        <references count="1">
          <reference field="0" count="1" defaultSubtotal="1">
            <x v="53"/>
          </reference>
        </references>
      </pivotArea>
    </format>
    <format dxfId="3481">
      <pivotArea dataOnly="0" labelOnly="1" fieldPosition="0">
        <references count="1">
          <reference field="0" count="1">
            <x v="54"/>
          </reference>
        </references>
      </pivotArea>
    </format>
    <format dxfId="3480">
      <pivotArea dataOnly="0" labelOnly="1" offset="A256" fieldPosition="0">
        <references count="1">
          <reference field="0" count="1" defaultSubtotal="1">
            <x v="54"/>
          </reference>
        </references>
      </pivotArea>
    </format>
    <format dxfId="3479">
      <pivotArea dataOnly="0" labelOnly="1" fieldPosition="0">
        <references count="1">
          <reference field="0" count="1">
            <x v="55"/>
          </reference>
        </references>
      </pivotArea>
    </format>
    <format dxfId="3478">
      <pivotArea dataOnly="0" labelOnly="1" offset="A256" fieldPosition="0">
        <references count="1">
          <reference field="0" count="1" defaultSubtotal="1">
            <x v="55"/>
          </reference>
        </references>
      </pivotArea>
    </format>
    <format dxfId="3477">
      <pivotArea dataOnly="0" labelOnly="1" fieldPosition="0">
        <references count="1">
          <reference field="0" count="1">
            <x v="56"/>
          </reference>
        </references>
      </pivotArea>
    </format>
    <format dxfId="3476">
      <pivotArea dataOnly="0" labelOnly="1" offset="A256" fieldPosition="0">
        <references count="1">
          <reference field="0" count="1" defaultSubtotal="1">
            <x v="56"/>
          </reference>
        </references>
      </pivotArea>
    </format>
    <format dxfId="3475">
      <pivotArea dataOnly="0" labelOnly="1" fieldPosition="0">
        <references count="1">
          <reference field="0" count="1">
            <x v="57"/>
          </reference>
        </references>
      </pivotArea>
    </format>
    <format dxfId="3474">
      <pivotArea dataOnly="0" labelOnly="1" offset="A256" fieldPosition="0">
        <references count="1">
          <reference field="0" count="1" defaultSubtotal="1">
            <x v="57"/>
          </reference>
        </references>
      </pivotArea>
    </format>
    <format dxfId="3473">
      <pivotArea dataOnly="0" labelOnly="1" fieldPosition="0">
        <references count="1">
          <reference field="0" count="1">
            <x v="58"/>
          </reference>
        </references>
      </pivotArea>
    </format>
    <format dxfId="3472">
      <pivotArea dataOnly="0" labelOnly="1" offset="A256" fieldPosition="0">
        <references count="1">
          <reference field="0" count="1" defaultSubtotal="1">
            <x v="58"/>
          </reference>
        </references>
      </pivotArea>
    </format>
    <format dxfId="3471">
      <pivotArea dataOnly="0" labelOnly="1" fieldPosition="0">
        <references count="1">
          <reference field="0" count="1">
            <x v="59"/>
          </reference>
        </references>
      </pivotArea>
    </format>
    <format dxfId="3470">
      <pivotArea dataOnly="0" labelOnly="1" offset="A256" fieldPosition="0">
        <references count="1">
          <reference field="0" count="1" defaultSubtotal="1">
            <x v="59"/>
          </reference>
        </references>
      </pivotArea>
    </format>
    <format dxfId="3469">
      <pivotArea dataOnly="0" labelOnly="1" fieldPosition="0">
        <references count="1">
          <reference field="0" count="1">
            <x v="60"/>
          </reference>
        </references>
      </pivotArea>
    </format>
    <format dxfId="3468">
      <pivotArea dataOnly="0" labelOnly="1" offset="A256" fieldPosition="0">
        <references count="1">
          <reference field="0" count="1" defaultSubtotal="1">
            <x v="60"/>
          </reference>
        </references>
      </pivotArea>
    </format>
    <format dxfId="3467">
      <pivotArea dataOnly="0" labelOnly="1" fieldPosition="0">
        <references count="1">
          <reference field="0" count="1">
            <x v="61"/>
          </reference>
        </references>
      </pivotArea>
    </format>
    <format dxfId="3466">
      <pivotArea dataOnly="0" labelOnly="1" offset="A256" fieldPosition="0">
        <references count="1">
          <reference field="0" count="1" defaultSubtotal="1">
            <x v="61"/>
          </reference>
        </references>
      </pivotArea>
    </format>
    <format dxfId="3465">
      <pivotArea dataOnly="0" labelOnly="1" fieldPosition="0">
        <references count="1">
          <reference field="0" count="1">
            <x v="62"/>
          </reference>
        </references>
      </pivotArea>
    </format>
    <format dxfId="3464">
      <pivotArea dataOnly="0" labelOnly="1" offset="A256" fieldPosition="0">
        <references count="1">
          <reference field="0" count="1" defaultSubtotal="1">
            <x v="62"/>
          </reference>
        </references>
      </pivotArea>
    </format>
    <format dxfId="3463">
      <pivotArea dataOnly="0" labelOnly="1" fieldPosition="0">
        <references count="1">
          <reference field="0" count="1">
            <x v="63"/>
          </reference>
        </references>
      </pivotArea>
    </format>
    <format dxfId="3462">
      <pivotArea dataOnly="0" labelOnly="1" offset="A256" fieldPosition="0">
        <references count="1">
          <reference field="0" count="1" defaultSubtotal="1">
            <x v="63"/>
          </reference>
        </references>
      </pivotArea>
    </format>
    <format dxfId="3461">
      <pivotArea dataOnly="0" labelOnly="1" fieldPosition="0">
        <references count="1">
          <reference field="0" count="1">
            <x v="64"/>
          </reference>
        </references>
      </pivotArea>
    </format>
    <format dxfId="3460">
      <pivotArea dataOnly="0" labelOnly="1" offset="A256" fieldPosition="0">
        <references count="1">
          <reference field="0" count="1" defaultSubtotal="1">
            <x v="64"/>
          </reference>
        </references>
      </pivotArea>
    </format>
    <format dxfId="3459">
      <pivotArea dataOnly="0" labelOnly="1" fieldPosition="0">
        <references count="1">
          <reference field="0" count="1">
            <x v="65"/>
          </reference>
        </references>
      </pivotArea>
    </format>
    <format dxfId="3458">
      <pivotArea dataOnly="0" labelOnly="1" offset="A256" fieldPosition="0">
        <references count="1">
          <reference field="0" count="1" defaultSubtotal="1">
            <x v="65"/>
          </reference>
        </references>
      </pivotArea>
    </format>
    <format dxfId="3457">
      <pivotArea dataOnly="0" labelOnly="1" fieldPosition="0">
        <references count="1">
          <reference field="0" count="1">
            <x v="66"/>
          </reference>
        </references>
      </pivotArea>
    </format>
    <format dxfId="3456">
      <pivotArea dataOnly="0" labelOnly="1" offset="A256" fieldPosition="0">
        <references count="1">
          <reference field="0" count="1" defaultSubtotal="1">
            <x v="66"/>
          </reference>
        </references>
      </pivotArea>
    </format>
    <format dxfId="3455">
      <pivotArea dataOnly="0" labelOnly="1" fieldPosition="0">
        <references count="1">
          <reference field="0" count="1">
            <x v="67"/>
          </reference>
        </references>
      </pivotArea>
    </format>
    <format dxfId="3454">
      <pivotArea dataOnly="0" labelOnly="1" offset="A256" fieldPosition="0">
        <references count="1">
          <reference field="0" count="1" defaultSubtotal="1">
            <x v="67"/>
          </reference>
        </references>
      </pivotArea>
    </format>
    <format dxfId="3453">
      <pivotArea dataOnly="0" labelOnly="1" fieldPosition="0">
        <references count="1">
          <reference field="0" count="1">
            <x v="68"/>
          </reference>
        </references>
      </pivotArea>
    </format>
    <format dxfId="3452">
      <pivotArea dataOnly="0" labelOnly="1" offset="A256" fieldPosition="0">
        <references count="1">
          <reference field="0" count="1" defaultSubtotal="1">
            <x v="68"/>
          </reference>
        </references>
      </pivotArea>
    </format>
    <format dxfId="3451">
      <pivotArea dataOnly="0" labelOnly="1" fieldPosition="0">
        <references count="1">
          <reference field="0" count="1">
            <x v="69"/>
          </reference>
        </references>
      </pivotArea>
    </format>
    <format dxfId="3450">
      <pivotArea dataOnly="0" labelOnly="1" offset="A256" fieldPosition="0">
        <references count="1">
          <reference field="0" count="1" defaultSubtotal="1">
            <x v="69"/>
          </reference>
        </references>
      </pivotArea>
    </format>
    <format dxfId="3449">
      <pivotArea dataOnly="0" labelOnly="1" fieldPosition="0">
        <references count="1">
          <reference field="0" count="1">
            <x v="70"/>
          </reference>
        </references>
      </pivotArea>
    </format>
    <format dxfId="3448">
      <pivotArea dataOnly="0" labelOnly="1" offset="A256" fieldPosition="0">
        <references count="1">
          <reference field="0" count="1" defaultSubtotal="1">
            <x v="70"/>
          </reference>
        </references>
      </pivotArea>
    </format>
    <format dxfId="3447">
      <pivotArea dataOnly="0" labelOnly="1" fieldPosition="0">
        <references count="1">
          <reference field="0" count="1">
            <x v="71"/>
          </reference>
        </references>
      </pivotArea>
    </format>
    <format dxfId="3446">
      <pivotArea dataOnly="0" labelOnly="1" offset="A256" fieldPosition="0">
        <references count="1">
          <reference field="0" count="1" defaultSubtotal="1">
            <x v="71"/>
          </reference>
        </references>
      </pivotArea>
    </format>
    <format dxfId="3445">
      <pivotArea dataOnly="0" labelOnly="1" fieldPosition="0">
        <references count="1">
          <reference field="0" count="1">
            <x v="72"/>
          </reference>
        </references>
      </pivotArea>
    </format>
    <format dxfId="3444">
      <pivotArea dataOnly="0" labelOnly="1" offset="A256" fieldPosition="0">
        <references count="1">
          <reference field="0" count="1" defaultSubtotal="1">
            <x v="72"/>
          </reference>
        </references>
      </pivotArea>
    </format>
    <format dxfId="3443">
      <pivotArea dataOnly="0" labelOnly="1" fieldPosition="0">
        <references count="1">
          <reference field="0" count="1">
            <x v="73"/>
          </reference>
        </references>
      </pivotArea>
    </format>
    <format dxfId="3442">
      <pivotArea dataOnly="0" labelOnly="1" offset="A256" fieldPosition="0">
        <references count="1">
          <reference field="0" count="1" defaultSubtotal="1">
            <x v="73"/>
          </reference>
        </references>
      </pivotArea>
    </format>
    <format dxfId="3441">
      <pivotArea dataOnly="0" labelOnly="1" fieldPosition="0">
        <references count="1">
          <reference field="0" count="1">
            <x v="74"/>
          </reference>
        </references>
      </pivotArea>
    </format>
    <format dxfId="3440">
      <pivotArea dataOnly="0" labelOnly="1" offset="A256" fieldPosition="0">
        <references count="1">
          <reference field="0" count="1" defaultSubtotal="1">
            <x v="74"/>
          </reference>
        </references>
      </pivotArea>
    </format>
    <format dxfId="3439">
      <pivotArea dataOnly="0" labelOnly="1" fieldPosition="0">
        <references count="1">
          <reference field="0" count="1">
            <x v="75"/>
          </reference>
        </references>
      </pivotArea>
    </format>
    <format dxfId="3438">
      <pivotArea dataOnly="0" labelOnly="1" offset="A256" fieldPosition="0">
        <references count="1">
          <reference field="0" count="1" defaultSubtotal="1">
            <x v="75"/>
          </reference>
        </references>
      </pivotArea>
    </format>
    <format dxfId="3437">
      <pivotArea dataOnly="0" labelOnly="1" fieldPosition="0">
        <references count="1">
          <reference field="0" count="1">
            <x v="76"/>
          </reference>
        </references>
      </pivotArea>
    </format>
    <format dxfId="3436">
      <pivotArea dataOnly="0" labelOnly="1" offset="A256" fieldPosition="0">
        <references count="1">
          <reference field="0" count="1" defaultSubtotal="1">
            <x v="76"/>
          </reference>
        </references>
      </pivotArea>
    </format>
    <format dxfId="3435">
      <pivotArea dataOnly="0" labelOnly="1" fieldPosition="0">
        <references count="1">
          <reference field="0" count="1">
            <x v="77"/>
          </reference>
        </references>
      </pivotArea>
    </format>
    <format dxfId="3434">
      <pivotArea dataOnly="0" labelOnly="1" offset="A256" fieldPosition="0">
        <references count="1">
          <reference field="0" count="1" defaultSubtotal="1">
            <x v="77"/>
          </reference>
        </references>
      </pivotArea>
    </format>
    <format dxfId="3433">
      <pivotArea dataOnly="0" labelOnly="1" fieldPosition="0">
        <references count="1">
          <reference field="0" count="1">
            <x v="78"/>
          </reference>
        </references>
      </pivotArea>
    </format>
    <format dxfId="3432">
      <pivotArea dataOnly="0" labelOnly="1" offset="A256" fieldPosition="0">
        <references count="1">
          <reference field="0" count="1" defaultSubtotal="1">
            <x v="78"/>
          </reference>
        </references>
      </pivotArea>
    </format>
    <format dxfId="3431">
      <pivotArea dataOnly="0" labelOnly="1" fieldPosition="0">
        <references count="1">
          <reference field="0" count="1">
            <x v="79"/>
          </reference>
        </references>
      </pivotArea>
    </format>
    <format dxfId="3430">
      <pivotArea dataOnly="0" labelOnly="1" offset="A256" fieldPosition="0">
        <references count="1">
          <reference field="0" count="1" defaultSubtotal="1">
            <x v="79"/>
          </reference>
        </references>
      </pivotArea>
    </format>
    <format dxfId="3429">
      <pivotArea dataOnly="0" labelOnly="1" fieldPosition="0">
        <references count="1">
          <reference field="0" count="1">
            <x v="80"/>
          </reference>
        </references>
      </pivotArea>
    </format>
    <format dxfId="3428">
      <pivotArea dataOnly="0" labelOnly="1" offset="A256" fieldPosition="0">
        <references count="1">
          <reference field="0" count="1" defaultSubtotal="1">
            <x v="80"/>
          </reference>
        </references>
      </pivotArea>
    </format>
    <format dxfId="3427">
      <pivotArea dataOnly="0" labelOnly="1" fieldPosition="0">
        <references count="1">
          <reference field="0" count="1">
            <x v="81"/>
          </reference>
        </references>
      </pivotArea>
    </format>
    <format dxfId="3426">
      <pivotArea dataOnly="0" labelOnly="1" offset="A256" fieldPosition="0">
        <references count="1">
          <reference field="0" count="1" defaultSubtotal="1">
            <x v="81"/>
          </reference>
        </references>
      </pivotArea>
    </format>
    <format dxfId="3425">
      <pivotArea dataOnly="0" labelOnly="1" fieldPosition="0">
        <references count="1">
          <reference field="0" count="1">
            <x v="82"/>
          </reference>
        </references>
      </pivotArea>
    </format>
    <format dxfId="3424">
      <pivotArea dataOnly="0" labelOnly="1" offset="A256" fieldPosition="0">
        <references count="1">
          <reference field="0" count="1" defaultSubtotal="1">
            <x v="82"/>
          </reference>
        </references>
      </pivotArea>
    </format>
    <format dxfId="3423">
      <pivotArea dataOnly="0" labelOnly="1" fieldPosition="0">
        <references count="1">
          <reference field="0" count="1">
            <x v="83"/>
          </reference>
        </references>
      </pivotArea>
    </format>
    <format dxfId="3422">
      <pivotArea dataOnly="0" labelOnly="1" offset="A256" fieldPosition="0">
        <references count="1">
          <reference field="0" count="1" defaultSubtotal="1">
            <x v="83"/>
          </reference>
        </references>
      </pivotArea>
    </format>
    <format dxfId="3421">
      <pivotArea dataOnly="0" labelOnly="1" fieldPosition="0">
        <references count="1">
          <reference field="0" count="1">
            <x v="84"/>
          </reference>
        </references>
      </pivotArea>
    </format>
    <format dxfId="3420">
      <pivotArea dataOnly="0" labelOnly="1" offset="A256" fieldPosition="0">
        <references count="1">
          <reference field="0" count="1" defaultSubtotal="1">
            <x v="84"/>
          </reference>
        </references>
      </pivotArea>
    </format>
    <format dxfId="3419">
      <pivotArea dataOnly="0" labelOnly="1" fieldPosition="0">
        <references count="1">
          <reference field="0" count="1">
            <x v="85"/>
          </reference>
        </references>
      </pivotArea>
    </format>
    <format dxfId="3418">
      <pivotArea dataOnly="0" labelOnly="1" offset="A256" fieldPosition="0">
        <references count="1">
          <reference field="0" count="1" defaultSubtotal="1">
            <x v="85"/>
          </reference>
        </references>
      </pivotArea>
    </format>
    <format dxfId="3417">
      <pivotArea dataOnly="0" labelOnly="1" fieldPosition="0">
        <references count="1">
          <reference field="0" count="1">
            <x v="86"/>
          </reference>
        </references>
      </pivotArea>
    </format>
    <format dxfId="3416">
      <pivotArea dataOnly="0" labelOnly="1" offset="A256" fieldPosition="0">
        <references count="1">
          <reference field="0" count="1" defaultSubtotal="1">
            <x v="86"/>
          </reference>
        </references>
      </pivotArea>
    </format>
    <format dxfId="3415">
      <pivotArea dataOnly="0" labelOnly="1" fieldPosition="0">
        <references count="1">
          <reference field="0" count="1">
            <x v="87"/>
          </reference>
        </references>
      </pivotArea>
    </format>
    <format dxfId="3414">
      <pivotArea dataOnly="0" labelOnly="1" offset="A256" fieldPosition="0">
        <references count="1">
          <reference field="0" count="1" defaultSubtotal="1">
            <x v="87"/>
          </reference>
        </references>
      </pivotArea>
    </format>
    <format dxfId="3413">
      <pivotArea dataOnly="0" labelOnly="1" fieldPosition="0">
        <references count="1">
          <reference field="0" count="1">
            <x v="88"/>
          </reference>
        </references>
      </pivotArea>
    </format>
    <format dxfId="3412">
      <pivotArea dataOnly="0" labelOnly="1" offset="A256" fieldPosition="0">
        <references count="1">
          <reference field="0" count="1" defaultSubtotal="1">
            <x v="88"/>
          </reference>
        </references>
      </pivotArea>
    </format>
    <format dxfId="3411">
      <pivotArea dataOnly="0" labelOnly="1" fieldPosition="0">
        <references count="1">
          <reference field="0" count="1">
            <x v="89"/>
          </reference>
        </references>
      </pivotArea>
    </format>
    <format dxfId="3410">
      <pivotArea dataOnly="0" labelOnly="1" offset="A256" fieldPosition="0">
        <references count="1">
          <reference field="0" count="1" defaultSubtotal="1">
            <x v="89"/>
          </reference>
        </references>
      </pivotArea>
    </format>
    <format dxfId="3409">
      <pivotArea dataOnly="0" labelOnly="1" fieldPosition="0">
        <references count="1">
          <reference field="0" count="1">
            <x v="90"/>
          </reference>
        </references>
      </pivotArea>
    </format>
    <format dxfId="3408">
      <pivotArea dataOnly="0" labelOnly="1" offset="A256" fieldPosition="0">
        <references count="1">
          <reference field="0" count="1" defaultSubtotal="1">
            <x v="90"/>
          </reference>
        </references>
      </pivotArea>
    </format>
    <format dxfId="3407">
      <pivotArea dataOnly="0" labelOnly="1" fieldPosition="0">
        <references count="1">
          <reference field="0" count="1">
            <x v="91"/>
          </reference>
        </references>
      </pivotArea>
    </format>
    <format dxfId="3406">
      <pivotArea dataOnly="0" labelOnly="1" offset="A256" fieldPosition="0">
        <references count="1">
          <reference field="0" count="1" defaultSubtotal="1">
            <x v="91"/>
          </reference>
        </references>
      </pivotArea>
    </format>
    <format dxfId="3405">
      <pivotArea dataOnly="0" labelOnly="1" fieldPosition="0">
        <references count="1">
          <reference field="0" count="1">
            <x v="92"/>
          </reference>
        </references>
      </pivotArea>
    </format>
    <format dxfId="3404">
      <pivotArea dataOnly="0" labelOnly="1" offset="A256" fieldPosition="0">
        <references count="1">
          <reference field="0" count="1" defaultSubtotal="1">
            <x v="92"/>
          </reference>
        </references>
      </pivotArea>
    </format>
    <format dxfId="3403">
      <pivotArea dataOnly="0" labelOnly="1" fieldPosition="0">
        <references count="1">
          <reference field="0" count="1">
            <x v="93"/>
          </reference>
        </references>
      </pivotArea>
    </format>
    <format dxfId="3402">
      <pivotArea dataOnly="0" labelOnly="1" offset="A256" fieldPosition="0">
        <references count="1">
          <reference field="0" count="1" defaultSubtotal="1">
            <x v="93"/>
          </reference>
        </references>
      </pivotArea>
    </format>
    <format dxfId="3401">
      <pivotArea dataOnly="0" labelOnly="1" fieldPosition="0">
        <references count="1">
          <reference field="0" count="1">
            <x v="94"/>
          </reference>
        </references>
      </pivotArea>
    </format>
    <format dxfId="3400">
      <pivotArea dataOnly="0" labelOnly="1" offset="A256" fieldPosition="0">
        <references count="1">
          <reference field="0" count="1" defaultSubtotal="1">
            <x v="94"/>
          </reference>
        </references>
      </pivotArea>
    </format>
    <format dxfId="3399">
      <pivotArea dataOnly="0" labelOnly="1" fieldPosition="0">
        <references count="1">
          <reference field="0" count="1">
            <x v="95"/>
          </reference>
        </references>
      </pivotArea>
    </format>
    <format dxfId="3398">
      <pivotArea dataOnly="0" labelOnly="1" offset="A256" fieldPosition="0">
        <references count="1">
          <reference field="0" count="1" defaultSubtotal="1">
            <x v="95"/>
          </reference>
        </references>
      </pivotArea>
    </format>
    <format dxfId="3397">
      <pivotArea dataOnly="0" labelOnly="1" fieldPosition="0">
        <references count="1">
          <reference field="0" count="1">
            <x v="96"/>
          </reference>
        </references>
      </pivotArea>
    </format>
    <format dxfId="3396">
      <pivotArea dataOnly="0" labelOnly="1" offset="A256" fieldPosition="0">
        <references count="1">
          <reference field="0" count="1" defaultSubtotal="1">
            <x v="96"/>
          </reference>
        </references>
      </pivotArea>
    </format>
    <format dxfId="3395">
      <pivotArea dataOnly="0" labelOnly="1" fieldPosition="0">
        <references count="1">
          <reference field="0" count="1">
            <x v="97"/>
          </reference>
        </references>
      </pivotArea>
    </format>
    <format dxfId="3394">
      <pivotArea dataOnly="0" labelOnly="1" offset="A256" fieldPosition="0">
        <references count="1">
          <reference field="0" count="1" defaultSubtotal="1">
            <x v="97"/>
          </reference>
        </references>
      </pivotArea>
    </format>
    <format dxfId="3393">
      <pivotArea dataOnly="0" labelOnly="1" fieldPosition="0">
        <references count="1">
          <reference field="0" count="1">
            <x v="98"/>
          </reference>
        </references>
      </pivotArea>
    </format>
    <format dxfId="3392">
      <pivotArea dataOnly="0" labelOnly="1" offset="A256" fieldPosition="0">
        <references count="1">
          <reference field="0" count="1" defaultSubtotal="1">
            <x v="98"/>
          </reference>
        </references>
      </pivotArea>
    </format>
    <format dxfId="3391">
      <pivotArea dataOnly="0" labelOnly="1" fieldPosition="0">
        <references count="1">
          <reference field="0" count="1">
            <x v="99"/>
          </reference>
        </references>
      </pivotArea>
    </format>
    <format dxfId="3390">
      <pivotArea dataOnly="0" labelOnly="1" offset="A256" fieldPosition="0">
        <references count="1">
          <reference field="0" count="1" defaultSubtotal="1">
            <x v="99"/>
          </reference>
        </references>
      </pivotArea>
    </format>
    <format dxfId="3389">
      <pivotArea dataOnly="0" labelOnly="1" fieldPosition="0">
        <references count="1">
          <reference field="0" count="1">
            <x v="100"/>
          </reference>
        </references>
      </pivotArea>
    </format>
    <format dxfId="3388">
      <pivotArea dataOnly="0" labelOnly="1" offset="A256" fieldPosition="0">
        <references count="1">
          <reference field="0" count="1" defaultSubtotal="1">
            <x v="100"/>
          </reference>
        </references>
      </pivotArea>
    </format>
    <format dxfId="3387">
      <pivotArea dataOnly="0" labelOnly="1" fieldPosition="0">
        <references count="1">
          <reference field="0" count="1">
            <x v="101"/>
          </reference>
        </references>
      </pivotArea>
    </format>
    <format dxfId="3386">
      <pivotArea dataOnly="0" labelOnly="1" offset="A256" fieldPosition="0">
        <references count="1">
          <reference field="0" count="1" defaultSubtotal="1">
            <x v="101"/>
          </reference>
        </references>
      </pivotArea>
    </format>
    <format dxfId="3385">
      <pivotArea dataOnly="0" labelOnly="1" fieldPosition="0">
        <references count="1">
          <reference field="0" count="1">
            <x v="102"/>
          </reference>
        </references>
      </pivotArea>
    </format>
    <format dxfId="3384">
      <pivotArea dataOnly="0" labelOnly="1" offset="A256" fieldPosition="0">
        <references count="1">
          <reference field="0" count="1" defaultSubtotal="1">
            <x v="102"/>
          </reference>
        </references>
      </pivotArea>
    </format>
    <format dxfId="3383">
      <pivotArea dataOnly="0" labelOnly="1" fieldPosition="0">
        <references count="1">
          <reference field="0" count="1">
            <x v="103"/>
          </reference>
        </references>
      </pivotArea>
    </format>
    <format dxfId="3382">
      <pivotArea dataOnly="0" labelOnly="1" offset="A256" fieldPosition="0">
        <references count="1">
          <reference field="0" count="1" defaultSubtotal="1">
            <x v="103"/>
          </reference>
        </references>
      </pivotArea>
    </format>
    <format dxfId="3381">
      <pivotArea dataOnly="0" labelOnly="1" fieldPosition="0">
        <references count="1">
          <reference field="0" count="1">
            <x v="104"/>
          </reference>
        </references>
      </pivotArea>
    </format>
    <format dxfId="3380">
      <pivotArea dataOnly="0" labelOnly="1" offset="A256" fieldPosition="0">
        <references count="1">
          <reference field="0" count="1" defaultSubtotal="1">
            <x v="104"/>
          </reference>
        </references>
      </pivotArea>
    </format>
    <format dxfId="3379">
      <pivotArea dataOnly="0" labelOnly="1" fieldPosition="0">
        <references count="1">
          <reference field="0" count="1">
            <x v="105"/>
          </reference>
        </references>
      </pivotArea>
    </format>
    <format dxfId="3378">
      <pivotArea dataOnly="0" labelOnly="1" offset="A256" fieldPosition="0">
        <references count="1">
          <reference field="0" count="1" defaultSubtotal="1">
            <x v="105"/>
          </reference>
        </references>
      </pivotArea>
    </format>
    <format dxfId="3377">
      <pivotArea dataOnly="0" labelOnly="1" fieldPosition="0">
        <references count="1">
          <reference field="0" count="1">
            <x v="106"/>
          </reference>
        </references>
      </pivotArea>
    </format>
    <format dxfId="3376">
      <pivotArea dataOnly="0" labelOnly="1" offset="A256" fieldPosition="0">
        <references count="1">
          <reference field="0" count="1" defaultSubtotal="1">
            <x v="106"/>
          </reference>
        </references>
      </pivotArea>
    </format>
    <format dxfId="3375">
      <pivotArea dataOnly="0" labelOnly="1" fieldPosition="0">
        <references count="1">
          <reference field="0" count="1">
            <x v="107"/>
          </reference>
        </references>
      </pivotArea>
    </format>
    <format dxfId="3374">
      <pivotArea dataOnly="0" labelOnly="1" offset="A256" fieldPosition="0">
        <references count="1">
          <reference field="0" count="1" defaultSubtotal="1">
            <x v="107"/>
          </reference>
        </references>
      </pivotArea>
    </format>
    <format dxfId="3373">
      <pivotArea dataOnly="0" labelOnly="1" fieldPosition="0">
        <references count="1">
          <reference field="0" count="1">
            <x v="108"/>
          </reference>
        </references>
      </pivotArea>
    </format>
    <format dxfId="3372">
      <pivotArea dataOnly="0" labelOnly="1" offset="A256" fieldPosition="0">
        <references count="1">
          <reference field="0" count="1" defaultSubtotal="1">
            <x v="108"/>
          </reference>
        </references>
      </pivotArea>
    </format>
    <format dxfId="3371">
      <pivotArea dataOnly="0" labelOnly="1" fieldPosition="0">
        <references count="1">
          <reference field="0" count="1">
            <x v="109"/>
          </reference>
        </references>
      </pivotArea>
    </format>
    <format dxfId="3370">
      <pivotArea dataOnly="0" labelOnly="1" offset="A256" fieldPosition="0">
        <references count="1">
          <reference field="0" count="1" defaultSubtotal="1">
            <x v="109"/>
          </reference>
        </references>
      </pivotArea>
    </format>
    <format dxfId="3369">
      <pivotArea dataOnly="0" labelOnly="1" fieldPosition="0">
        <references count="1">
          <reference field="0" count="1">
            <x v="110"/>
          </reference>
        </references>
      </pivotArea>
    </format>
    <format dxfId="3368">
      <pivotArea dataOnly="0" labelOnly="1" offset="A256" fieldPosition="0">
        <references count="1">
          <reference field="0" count="1" defaultSubtotal="1">
            <x v="110"/>
          </reference>
        </references>
      </pivotArea>
    </format>
    <format dxfId="3367">
      <pivotArea dataOnly="0" labelOnly="1" fieldPosition="0">
        <references count="1">
          <reference field="0" count="1">
            <x v="111"/>
          </reference>
        </references>
      </pivotArea>
    </format>
    <format dxfId="3366">
      <pivotArea dataOnly="0" labelOnly="1" offset="A256" fieldPosition="0">
        <references count="1">
          <reference field="0" count="1" defaultSubtotal="1">
            <x v="111"/>
          </reference>
        </references>
      </pivotArea>
    </format>
    <format dxfId="3365">
      <pivotArea dataOnly="0" labelOnly="1" fieldPosition="0">
        <references count="1">
          <reference field="0" count="1">
            <x v="112"/>
          </reference>
        </references>
      </pivotArea>
    </format>
    <format dxfId="3364">
      <pivotArea dataOnly="0" labelOnly="1" offset="A256" fieldPosition="0">
        <references count="1">
          <reference field="0" count="1" defaultSubtotal="1">
            <x v="112"/>
          </reference>
        </references>
      </pivotArea>
    </format>
    <format dxfId="3363">
      <pivotArea dataOnly="0" labelOnly="1" fieldPosition="0">
        <references count="1">
          <reference field="0" count="1">
            <x v="113"/>
          </reference>
        </references>
      </pivotArea>
    </format>
    <format dxfId="3362">
      <pivotArea dataOnly="0" labelOnly="1" offset="A256" fieldPosition="0">
        <references count="1">
          <reference field="0" count="1" defaultSubtotal="1">
            <x v="113"/>
          </reference>
        </references>
      </pivotArea>
    </format>
    <format dxfId="3361">
      <pivotArea dataOnly="0" labelOnly="1" fieldPosition="0">
        <references count="1">
          <reference field="0" count="1">
            <x v="114"/>
          </reference>
        </references>
      </pivotArea>
    </format>
    <format dxfId="3360">
      <pivotArea dataOnly="0" labelOnly="1" offset="A256" fieldPosition="0">
        <references count="1">
          <reference field="0" count="1" defaultSubtotal="1">
            <x v="114"/>
          </reference>
        </references>
      </pivotArea>
    </format>
    <format dxfId="3359">
      <pivotArea dataOnly="0" labelOnly="1" fieldPosition="0">
        <references count="1">
          <reference field="0" count="1">
            <x v="115"/>
          </reference>
        </references>
      </pivotArea>
    </format>
    <format dxfId="3358">
      <pivotArea dataOnly="0" labelOnly="1" offset="A256" fieldPosition="0">
        <references count="1">
          <reference field="0" count="1" defaultSubtotal="1">
            <x v="115"/>
          </reference>
        </references>
      </pivotArea>
    </format>
    <format dxfId="3357">
      <pivotArea dataOnly="0" labelOnly="1" fieldPosition="0">
        <references count="1">
          <reference field="0" count="1">
            <x v="116"/>
          </reference>
        </references>
      </pivotArea>
    </format>
    <format dxfId="3356">
      <pivotArea dataOnly="0" labelOnly="1" offset="A256" fieldPosition="0">
        <references count="1">
          <reference field="0" count="1" defaultSubtotal="1">
            <x v="116"/>
          </reference>
        </references>
      </pivotArea>
    </format>
    <format dxfId="3355">
      <pivotArea dataOnly="0" labelOnly="1" fieldPosition="0">
        <references count="1">
          <reference field="0" count="1">
            <x v="117"/>
          </reference>
        </references>
      </pivotArea>
    </format>
    <format dxfId="3354">
      <pivotArea dataOnly="0" labelOnly="1" offset="A256" fieldPosition="0">
        <references count="1">
          <reference field="0" count="1" defaultSubtotal="1">
            <x v="117"/>
          </reference>
        </references>
      </pivotArea>
    </format>
    <format dxfId="3353">
      <pivotArea dataOnly="0" labelOnly="1" fieldPosition="0">
        <references count="1">
          <reference field="0" count="1">
            <x v="118"/>
          </reference>
        </references>
      </pivotArea>
    </format>
    <format dxfId="3352">
      <pivotArea dataOnly="0" labelOnly="1" offset="A256" fieldPosition="0">
        <references count="1">
          <reference field="0" count="1" defaultSubtotal="1">
            <x v="118"/>
          </reference>
        </references>
      </pivotArea>
    </format>
    <format dxfId="3351">
      <pivotArea dataOnly="0" labelOnly="1" fieldPosition="0">
        <references count="1">
          <reference field="0" count="1">
            <x v="119"/>
          </reference>
        </references>
      </pivotArea>
    </format>
    <format dxfId="3350">
      <pivotArea dataOnly="0" labelOnly="1" offset="A256" fieldPosition="0">
        <references count="1">
          <reference field="0" count="1" defaultSubtotal="1">
            <x v="119"/>
          </reference>
        </references>
      </pivotArea>
    </format>
    <format dxfId="3349">
      <pivotArea dataOnly="0" labelOnly="1" fieldPosition="0">
        <references count="1">
          <reference field="0" count="1">
            <x v="120"/>
          </reference>
        </references>
      </pivotArea>
    </format>
    <format dxfId="3348">
      <pivotArea dataOnly="0" labelOnly="1" offset="A256" fieldPosition="0">
        <references count="1">
          <reference field="0" count="1" defaultSubtotal="1">
            <x v="120"/>
          </reference>
        </references>
      </pivotArea>
    </format>
    <format dxfId="3347">
      <pivotArea dataOnly="0" labelOnly="1" fieldPosition="0">
        <references count="1">
          <reference field="0" count="1">
            <x v="121"/>
          </reference>
        </references>
      </pivotArea>
    </format>
    <format dxfId="3346">
      <pivotArea dataOnly="0" labelOnly="1" offset="A256" fieldPosition="0">
        <references count="1">
          <reference field="0" count="1" defaultSubtotal="1">
            <x v="121"/>
          </reference>
        </references>
      </pivotArea>
    </format>
    <format dxfId="3345">
      <pivotArea dataOnly="0" labelOnly="1" fieldPosition="0">
        <references count="1">
          <reference field="0" count="1">
            <x v="122"/>
          </reference>
        </references>
      </pivotArea>
    </format>
    <format dxfId="3344">
      <pivotArea dataOnly="0" labelOnly="1" offset="A256" fieldPosition="0">
        <references count="1">
          <reference field="0" count="1" defaultSubtotal="1">
            <x v="122"/>
          </reference>
        </references>
      </pivotArea>
    </format>
    <format dxfId="3343">
      <pivotArea dataOnly="0" labelOnly="1" fieldPosition="0">
        <references count="1">
          <reference field="0" count="1">
            <x v="123"/>
          </reference>
        </references>
      </pivotArea>
    </format>
    <format dxfId="3342">
      <pivotArea dataOnly="0" labelOnly="1" offset="A256" fieldPosition="0">
        <references count="1">
          <reference field="0" count="1" defaultSubtotal="1">
            <x v="123"/>
          </reference>
        </references>
      </pivotArea>
    </format>
    <format dxfId="3341">
      <pivotArea dataOnly="0" labelOnly="1" fieldPosition="0">
        <references count="1">
          <reference field="0" count="1">
            <x v="124"/>
          </reference>
        </references>
      </pivotArea>
    </format>
    <format dxfId="3340">
      <pivotArea dataOnly="0" labelOnly="1" offset="A256" fieldPosition="0">
        <references count="1">
          <reference field="0" count="1" defaultSubtotal="1">
            <x v="124"/>
          </reference>
        </references>
      </pivotArea>
    </format>
    <format dxfId="3339">
      <pivotArea dataOnly="0" labelOnly="1" fieldPosition="0">
        <references count="1">
          <reference field="0" count="1">
            <x v="125"/>
          </reference>
        </references>
      </pivotArea>
    </format>
    <format dxfId="3338">
      <pivotArea dataOnly="0" labelOnly="1" offset="A256" fieldPosition="0">
        <references count="1">
          <reference field="0" count="1" defaultSubtotal="1">
            <x v="125"/>
          </reference>
        </references>
      </pivotArea>
    </format>
    <format dxfId="3337">
      <pivotArea dataOnly="0" labelOnly="1" fieldPosition="0">
        <references count="1">
          <reference field="0" count="1">
            <x v="126"/>
          </reference>
        </references>
      </pivotArea>
    </format>
    <format dxfId="3336">
      <pivotArea dataOnly="0" labelOnly="1" offset="A256" fieldPosition="0">
        <references count="1">
          <reference field="0" count="1" defaultSubtotal="1">
            <x v="126"/>
          </reference>
        </references>
      </pivotArea>
    </format>
    <format dxfId="3335">
      <pivotArea dataOnly="0" labelOnly="1" fieldPosition="0">
        <references count="1">
          <reference field="0" count="1">
            <x v="127"/>
          </reference>
        </references>
      </pivotArea>
    </format>
    <format dxfId="3334">
      <pivotArea dataOnly="0" labelOnly="1" offset="A256" fieldPosition="0">
        <references count="1">
          <reference field="0" count="1" defaultSubtotal="1">
            <x v="127"/>
          </reference>
        </references>
      </pivotArea>
    </format>
    <format dxfId="3333">
      <pivotArea dataOnly="0" labelOnly="1" fieldPosition="0">
        <references count="1">
          <reference field="0" count="1">
            <x v="128"/>
          </reference>
        </references>
      </pivotArea>
    </format>
    <format dxfId="3332">
      <pivotArea dataOnly="0" labelOnly="1" offset="A256" fieldPosition="0">
        <references count="1">
          <reference field="0" count="1" defaultSubtotal="1">
            <x v="128"/>
          </reference>
        </references>
      </pivotArea>
    </format>
    <format dxfId="3331">
      <pivotArea dataOnly="0" labelOnly="1" fieldPosition="0">
        <references count="1">
          <reference field="0" count="1">
            <x v="129"/>
          </reference>
        </references>
      </pivotArea>
    </format>
    <format dxfId="3330">
      <pivotArea dataOnly="0" labelOnly="1" offset="A256" fieldPosition="0">
        <references count="1">
          <reference field="0" count="1" defaultSubtotal="1">
            <x v="129"/>
          </reference>
        </references>
      </pivotArea>
    </format>
    <format dxfId="3329">
      <pivotArea dataOnly="0" labelOnly="1" fieldPosition="0">
        <references count="1">
          <reference field="0" count="1">
            <x v="130"/>
          </reference>
        </references>
      </pivotArea>
    </format>
    <format dxfId="3328">
      <pivotArea dataOnly="0" labelOnly="1" offset="A256" fieldPosition="0">
        <references count="1">
          <reference field="0" count="1" defaultSubtotal="1">
            <x v="130"/>
          </reference>
        </references>
      </pivotArea>
    </format>
    <format dxfId="3327">
      <pivotArea dataOnly="0" labelOnly="1" fieldPosition="0">
        <references count="1">
          <reference field="0" count="1">
            <x v="131"/>
          </reference>
        </references>
      </pivotArea>
    </format>
    <format dxfId="3326">
      <pivotArea dataOnly="0" labelOnly="1" offset="A256" fieldPosition="0">
        <references count="1">
          <reference field="0" count="1" defaultSubtotal="1">
            <x v="131"/>
          </reference>
        </references>
      </pivotArea>
    </format>
    <format dxfId="3325">
      <pivotArea dataOnly="0" labelOnly="1" fieldPosition="0">
        <references count="1">
          <reference field="0" count="1">
            <x v="132"/>
          </reference>
        </references>
      </pivotArea>
    </format>
    <format dxfId="3324">
      <pivotArea dataOnly="0" labelOnly="1" offset="A256" fieldPosition="0">
        <references count="1">
          <reference field="0" count="1" defaultSubtotal="1">
            <x v="132"/>
          </reference>
        </references>
      </pivotArea>
    </format>
    <format dxfId="3323">
      <pivotArea dataOnly="0" labelOnly="1" fieldPosition="0">
        <references count="1">
          <reference field="0" count="1">
            <x v="133"/>
          </reference>
        </references>
      </pivotArea>
    </format>
    <format dxfId="3322">
      <pivotArea dataOnly="0" labelOnly="1" offset="A256" fieldPosition="0">
        <references count="1">
          <reference field="0" count="1" defaultSubtotal="1">
            <x v="133"/>
          </reference>
        </references>
      </pivotArea>
    </format>
    <format dxfId="3321">
      <pivotArea dataOnly="0" labelOnly="1" fieldPosition="0">
        <references count="1">
          <reference field="0" count="1">
            <x v="134"/>
          </reference>
        </references>
      </pivotArea>
    </format>
    <format dxfId="3320">
      <pivotArea dataOnly="0" labelOnly="1" offset="A256" fieldPosition="0">
        <references count="1">
          <reference field="0" count="1" defaultSubtotal="1">
            <x v="134"/>
          </reference>
        </references>
      </pivotArea>
    </format>
    <format dxfId="3319">
      <pivotArea dataOnly="0" labelOnly="1" fieldPosition="0">
        <references count="1">
          <reference field="0" count="1">
            <x v="135"/>
          </reference>
        </references>
      </pivotArea>
    </format>
    <format dxfId="3318">
      <pivotArea dataOnly="0" labelOnly="1" offset="A256" fieldPosition="0">
        <references count="1">
          <reference field="0" count="1" defaultSubtotal="1">
            <x v="135"/>
          </reference>
        </references>
      </pivotArea>
    </format>
    <format dxfId="3317">
      <pivotArea dataOnly="0" labelOnly="1" fieldPosition="0">
        <references count="1">
          <reference field="0" count="1">
            <x v="136"/>
          </reference>
        </references>
      </pivotArea>
    </format>
    <format dxfId="3316">
      <pivotArea dataOnly="0" labelOnly="1" offset="A256" fieldPosition="0">
        <references count="1">
          <reference field="0" count="1" defaultSubtotal="1">
            <x v="136"/>
          </reference>
        </references>
      </pivotArea>
    </format>
    <format dxfId="3315">
      <pivotArea dataOnly="0" labelOnly="1" fieldPosition="0">
        <references count="1">
          <reference field="0" count="1">
            <x v="137"/>
          </reference>
        </references>
      </pivotArea>
    </format>
    <format dxfId="3314">
      <pivotArea dataOnly="0" labelOnly="1" offset="A256" fieldPosition="0">
        <references count="1">
          <reference field="0" count="1" defaultSubtotal="1">
            <x v="137"/>
          </reference>
        </references>
      </pivotArea>
    </format>
    <format dxfId="3313">
      <pivotArea dataOnly="0" labelOnly="1" fieldPosition="0">
        <references count="1">
          <reference field="0" count="1">
            <x v="138"/>
          </reference>
        </references>
      </pivotArea>
    </format>
    <format dxfId="3312">
      <pivotArea dataOnly="0" labelOnly="1" offset="A256" fieldPosition="0">
        <references count="1">
          <reference field="0" count="1" defaultSubtotal="1">
            <x v="138"/>
          </reference>
        </references>
      </pivotArea>
    </format>
    <format dxfId="3311">
      <pivotArea dataOnly="0" labelOnly="1" fieldPosition="0">
        <references count="1">
          <reference field="0" count="1">
            <x v="139"/>
          </reference>
        </references>
      </pivotArea>
    </format>
    <format dxfId="3310">
      <pivotArea dataOnly="0" labelOnly="1" offset="A256" fieldPosition="0">
        <references count="1">
          <reference field="0" count="1" defaultSubtotal="1">
            <x v="139"/>
          </reference>
        </references>
      </pivotArea>
    </format>
    <format dxfId="3309">
      <pivotArea dataOnly="0" labelOnly="1" fieldPosition="0">
        <references count="1">
          <reference field="0" count="1">
            <x v="140"/>
          </reference>
        </references>
      </pivotArea>
    </format>
    <format dxfId="3308">
      <pivotArea dataOnly="0" labelOnly="1" offset="A256" fieldPosition="0">
        <references count="1">
          <reference field="0" count="1" defaultSubtotal="1">
            <x v="140"/>
          </reference>
        </references>
      </pivotArea>
    </format>
    <format dxfId="3307">
      <pivotArea dataOnly="0" labelOnly="1" fieldPosition="0">
        <references count="1">
          <reference field="0" count="1">
            <x v="141"/>
          </reference>
        </references>
      </pivotArea>
    </format>
    <format dxfId="3306">
      <pivotArea dataOnly="0" labelOnly="1" offset="A256" fieldPosition="0">
        <references count="1">
          <reference field="0" count="1" defaultSubtotal="1">
            <x v="141"/>
          </reference>
        </references>
      </pivotArea>
    </format>
    <format dxfId="3305">
      <pivotArea dataOnly="0" labelOnly="1" fieldPosition="0">
        <references count="1">
          <reference field="0" count="1">
            <x v="142"/>
          </reference>
        </references>
      </pivotArea>
    </format>
    <format dxfId="3304">
      <pivotArea dataOnly="0" labelOnly="1" offset="A256" fieldPosition="0">
        <references count="1">
          <reference field="0" count="1" defaultSubtotal="1">
            <x v="142"/>
          </reference>
        </references>
      </pivotArea>
    </format>
    <format dxfId="3303">
      <pivotArea dataOnly="0" labelOnly="1" grandRow="1" outline="0" offset="A256" fieldPosition="0"/>
    </format>
    <format dxfId="3302">
      <pivotArea type="all" dataOnly="0" outline="0" fieldPosition="0"/>
    </format>
    <format dxfId="3301">
      <pivotArea outline="0" collapsedLevelsAreSubtotals="1" fieldPosition="0"/>
    </format>
    <format dxfId="3300">
      <pivotArea field="0" type="button" dataOnly="0" labelOnly="1" outline="0" axis="axisRow" fieldPosition="0"/>
    </format>
    <format dxfId="3299">
      <pivotArea field="1" type="button" dataOnly="0" labelOnly="1" outline="0" axis="axisRow" fieldPosition="1"/>
    </format>
    <format dxfId="329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29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29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29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29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29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29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29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29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28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288">
      <pivotArea dataOnly="0" labelOnly="1" fieldPosition="0">
        <references count="1">
          <reference field="0" count="18">
            <x v="125"/>
            <x v="126"/>
            <x v="127"/>
            <x v="128"/>
            <x v="129"/>
            <x v="130"/>
            <x v="131"/>
            <x v="132"/>
            <x v="133"/>
            <x v="134"/>
            <x v="135"/>
            <x v="136"/>
            <x v="137"/>
            <x v="138"/>
            <x v="139"/>
            <x v="140"/>
            <x v="141"/>
            <x v="142"/>
          </reference>
        </references>
      </pivotArea>
    </format>
    <format dxfId="328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286">
      <pivotArea dataOnly="0" labelOnly="1" grandRow="1" outline="0" fieldPosition="0"/>
    </format>
    <format dxfId="3285">
      <pivotArea dataOnly="0" labelOnly="1" fieldPosition="0">
        <references count="2">
          <reference field="0" count="1" selected="0">
            <x v="1"/>
          </reference>
          <reference field="1" count="2">
            <x v="430"/>
            <x v="431"/>
          </reference>
        </references>
      </pivotArea>
    </format>
    <format dxfId="3284">
      <pivotArea dataOnly="0" labelOnly="1" fieldPosition="0">
        <references count="2">
          <reference field="0" count="1" selected="0">
            <x v="3"/>
          </reference>
          <reference field="1" count="1">
            <x v="432"/>
          </reference>
        </references>
      </pivotArea>
    </format>
    <format dxfId="3283">
      <pivotArea dataOnly="0" labelOnly="1" fieldPosition="0">
        <references count="2">
          <reference field="0" count="1" selected="0">
            <x v="33"/>
          </reference>
          <reference field="1" count="3">
            <x v="433"/>
            <x v="434"/>
            <x v="435"/>
          </reference>
        </references>
      </pivotArea>
    </format>
    <format dxfId="3282">
      <pivotArea dataOnly="0" labelOnly="1" fieldPosition="0">
        <references count="2">
          <reference field="0" count="1" selected="0">
            <x v="108"/>
          </reference>
          <reference field="1" count="1">
            <x v="436"/>
          </reference>
        </references>
      </pivotArea>
    </format>
    <format dxfId="3281">
      <pivotArea dataOnly="0" labelOnly="1" fieldPosition="0">
        <references count="2">
          <reference field="0" count="1" selected="0">
            <x v="115"/>
          </reference>
          <reference field="1" count="1">
            <x v="437"/>
          </reference>
        </references>
      </pivotArea>
    </format>
    <format dxfId="3280">
      <pivotArea dataOnly="0" labelOnly="1" fieldPosition="0">
        <references count="2">
          <reference field="0" count="1" selected="0">
            <x v="125"/>
          </reference>
          <reference field="1" count="2">
            <x v="438"/>
            <x v="439"/>
          </reference>
        </references>
      </pivotArea>
    </format>
    <format dxfId="3279">
      <pivotArea dataOnly="0" labelOnly="1" fieldPosition="0">
        <references count="2">
          <reference field="0" count="1" selected="0">
            <x v="126"/>
          </reference>
          <reference field="1" count="1">
            <x v="440"/>
          </reference>
        </references>
      </pivotArea>
    </format>
    <format dxfId="3278">
      <pivotArea dataOnly="0" labelOnly="1" fieldPosition="0">
        <references count="2">
          <reference field="0" count="1" selected="0">
            <x v="127"/>
          </reference>
          <reference field="1" count="1">
            <x v="442"/>
          </reference>
        </references>
      </pivotArea>
    </format>
    <format dxfId="3277">
      <pivotArea dataOnly="0" labelOnly="1" fieldPosition="0">
        <references count="2">
          <reference field="0" count="1" selected="0">
            <x v="129"/>
          </reference>
          <reference field="1" count="1">
            <x v="444"/>
          </reference>
        </references>
      </pivotArea>
    </format>
    <format dxfId="3276">
      <pivotArea dataOnly="0" labelOnly="1" fieldPosition="0">
        <references count="2">
          <reference field="0" count="1" selected="0">
            <x v="130"/>
          </reference>
          <reference field="1" count="1">
            <x v="441"/>
          </reference>
        </references>
      </pivotArea>
    </format>
    <format dxfId="3275">
      <pivotArea dataOnly="0" labelOnly="1" fieldPosition="0">
        <references count="2">
          <reference field="0" count="1" selected="0">
            <x v="141"/>
          </reference>
          <reference field="1" count="1">
            <x v="443"/>
          </reference>
        </references>
      </pivotArea>
    </format>
    <format dxfId="3274">
      <pivotArea dataOnly="0" labelOnly="1" fieldPosition="0">
        <references count="2">
          <reference field="0" count="1" selected="0">
            <x v="142"/>
          </reference>
          <reference field="1" count="1">
            <x v="445"/>
          </reference>
        </references>
      </pivotArea>
    </format>
    <format dxfId="3273">
      <pivotArea dataOnly="0" labelOnly="1" outline="0" fieldPosition="0">
        <references count="1">
          <reference field="4294967294" count="4">
            <x v="0"/>
            <x v="1"/>
            <x v="2"/>
            <x v="3"/>
          </reference>
        </references>
      </pivotArea>
    </format>
    <format dxfId="3272">
      <pivotArea dataOnly="0" outline="0" fieldPosition="0">
        <references count="1">
          <reference field="0" count="0" defaultSubtotal="1"/>
        </references>
      </pivotArea>
    </format>
    <format dxfId="3271">
      <pivotArea dataOnly="0" labelOnly="1" fieldPosition="0">
        <references count="2">
          <reference field="0" count="1" selected="0">
            <x v="1"/>
          </reference>
          <reference field="1" count="10">
            <x v="2"/>
            <x v="3"/>
            <x v="4"/>
            <x v="5"/>
            <x v="6"/>
            <x v="7"/>
            <x v="10"/>
            <x v="11"/>
            <x v="430"/>
            <x v="431"/>
          </reference>
        </references>
      </pivotArea>
    </format>
    <format dxfId="3270">
      <pivotArea dataOnly="0" labelOnly="1" fieldPosition="0">
        <references count="2">
          <reference field="0" count="1" selected="0">
            <x v="3"/>
          </reference>
          <reference field="1" count="1">
            <x v="32"/>
          </reference>
        </references>
      </pivotArea>
    </format>
    <format dxfId="326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268">
      <pivotArea dataOnly="0" labelOnly="1" fieldPosition="0">
        <references count="2">
          <reference field="0" count="1" selected="0">
            <x v="108"/>
          </reference>
          <reference field="1" count="1">
            <x v="395"/>
          </reference>
        </references>
      </pivotArea>
    </format>
    <format dxfId="3267">
      <pivotArea dataOnly="0" labelOnly="1" fieldPosition="0">
        <references count="2">
          <reference field="0" count="1" selected="0">
            <x v="108"/>
          </reference>
          <reference field="1" count="2">
            <x v="395"/>
            <x v="436"/>
          </reference>
        </references>
      </pivotArea>
    </format>
    <format dxfId="3266">
      <pivotArea dataOnly="0" labelOnly="1" fieldPosition="0">
        <references count="2">
          <reference field="0" count="1" selected="0">
            <x v="125"/>
          </reference>
          <reference field="1" count="1">
            <x v="438"/>
          </reference>
        </references>
      </pivotArea>
    </format>
    <format dxfId="3265">
      <pivotArea dataOnly="0" labelOnly="1" fieldPosition="0">
        <references count="2">
          <reference field="0" count="1" selected="0">
            <x v="125"/>
          </reference>
          <reference field="1" count="3">
            <x v="414"/>
            <x v="438"/>
            <x v="439"/>
          </reference>
        </references>
      </pivotArea>
    </format>
    <format dxfId="3264">
      <pivotArea type="all" dataOnly="0" outline="0" fieldPosition="0"/>
    </format>
    <format dxfId="3263">
      <pivotArea outline="0" collapsedLevelsAreSubtotals="1" fieldPosition="0"/>
    </format>
    <format dxfId="3262">
      <pivotArea field="0" type="button" dataOnly="0" labelOnly="1" outline="0" axis="axisRow" fieldPosition="0"/>
    </format>
    <format dxfId="3261">
      <pivotArea field="1" type="button" dataOnly="0" labelOnly="1" outline="0" axis="axisRow" fieldPosition="1"/>
    </format>
    <format dxfId="326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25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25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25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25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25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25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25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25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25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250">
      <pivotArea dataOnly="0" labelOnly="1" fieldPosition="0">
        <references count="1">
          <reference field="0" count="18">
            <x v="125"/>
            <x v="126"/>
            <x v="127"/>
            <x v="128"/>
            <x v="129"/>
            <x v="130"/>
            <x v="131"/>
            <x v="132"/>
            <x v="133"/>
            <x v="134"/>
            <x v="135"/>
            <x v="136"/>
            <x v="137"/>
            <x v="138"/>
            <x v="139"/>
            <x v="140"/>
            <x v="141"/>
            <x v="142"/>
          </reference>
        </references>
      </pivotArea>
    </format>
    <format dxfId="324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248">
      <pivotArea dataOnly="0" labelOnly="1" grandRow="1" outline="0" fieldPosition="0"/>
    </format>
    <format dxfId="3247">
      <pivotArea dataOnly="0" labelOnly="1" fieldPosition="0">
        <references count="2">
          <reference field="0" count="1" selected="0">
            <x v="0"/>
          </reference>
          <reference field="1" count="2">
            <x v="0"/>
            <x v="1"/>
          </reference>
        </references>
      </pivotArea>
    </format>
    <format dxfId="3246">
      <pivotArea dataOnly="0" labelOnly="1" fieldPosition="0">
        <references count="2">
          <reference field="0" count="1" selected="0">
            <x v="1"/>
          </reference>
          <reference field="1" count="10">
            <x v="2"/>
            <x v="3"/>
            <x v="4"/>
            <x v="5"/>
            <x v="6"/>
            <x v="7"/>
            <x v="10"/>
            <x v="11"/>
            <x v="430"/>
            <x v="431"/>
          </reference>
        </references>
      </pivotArea>
    </format>
    <format dxfId="3245">
      <pivotArea dataOnly="0" labelOnly="1" fieldPosition="0">
        <references count="2">
          <reference field="0" count="1" selected="0">
            <x v="2"/>
          </reference>
          <reference field="1" count="6">
            <x v="12"/>
            <x v="13"/>
            <x v="14"/>
            <x v="15"/>
            <x v="16"/>
            <x v="17"/>
          </reference>
        </references>
      </pivotArea>
    </format>
    <format dxfId="324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243">
      <pivotArea dataOnly="0" labelOnly="1" fieldPosition="0">
        <references count="2">
          <reference field="0" count="1" selected="0">
            <x v="4"/>
          </reference>
          <reference field="1" count="6">
            <x v="33"/>
            <x v="34"/>
            <x v="35"/>
            <x v="36"/>
            <x v="37"/>
            <x v="38"/>
          </reference>
        </references>
      </pivotArea>
    </format>
    <format dxfId="3242">
      <pivotArea dataOnly="0" labelOnly="1" fieldPosition="0">
        <references count="2">
          <reference field="0" count="1" selected="0">
            <x v="5"/>
          </reference>
          <reference field="1" count="8">
            <x v="39"/>
            <x v="40"/>
            <x v="41"/>
            <x v="42"/>
            <x v="43"/>
            <x v="44"/>
            <x v="45"/>
            <x v="46"/>
          </reference>
        </references>
      </pivotArea>
    </format>
    <format dxfId="3241">
      <pivotArea dataOnly="0" labelOnly="1" fieldPosition="0">
        <references count="2">
          <reference field="0" count="1" selected="0">
            <x v="6"/>
          </reference>
          <reference field="1" count="5">
            <x v="47"/>
            <x v="48"/>
            <x v="49"/>
            <x v="50"/>
            <x v="51"/>
          </reference>
        </references>
      </pivotArea>
    </format>
    <format dxfId="3240">
      <pivotArea dataOnly="0" labelOnly="1" fieldPosition="0">
        <references count="2">
          <reference field="0" count="1" selected="0">
            <x v="7"/>
          </reference>
          <reference field="1" count="6">
            <x v="52"/>
            <x v="53"/>
            <x v="54"/>
            <x v="55"/>
            <x v="56"/>
            <x v="57"/>
          </reference>
        </references>
      </pivotArea>
    </format>
    <format dxfId="3239">
      <pivotArea dataOnly="0" labelOnly="1" fieldPosition="0">
        <references count="2">
          <reference field="0" count="1" selected="0">
            <x v="8"/>
          </reference>
          <reference field="1" count="6">
            <x v="58"/>
            <x v="59"/>
            <x v="60"/>
            <x v="61"/>
            <x v="62"/>
            <x v="63"/>
          </reference>
        </references>
      </pivotArea>
    </format>
    <format dxfId="3238">
      <pivotArea dataOnly="0" labelOnly="1" fieldPosition="0">
        <references count="2">
          <reference field="0" count="1" selected="0">
            <x v="9"/>
          </reference>
          <reference field="1" count="5">
            <x v="64"/>
            <x v="65"/>
            <x v="66"/>
            <x v="67"/>
            <x v="68"/>
          </reference>
        </references>
      </pivotArea>
    </format>
    <format dxfId="3237">
      <pivotArea dataOnly="0" labelOnly="1" fieldPosition="0">
        <references count="2">
          <reference field="0" count="1" selected="0">
            <x v="10"/>
          </reference>
          <reference field="1" count="3">
            <x v="69"/>
            <x v="70"/>
            <x v="71"/>
          </reference>
        </references>
      </pivotArea>
    </format>
    <format dxfId="3236">
      <pivotArea dataOnly="0" labelOnly="1" fieldPosition="0">
        <references count="2">
          <reference field="0" count="1" selected="0">
            <x v="11"/>
          </reference>
          <reference field="1" count="6">
            <x v="72"/>
            <x v="73"/>
            <x v="74"/>
            <x v="75"/>
            <x v="76"/>
            <x v="77"/>
          </reference>
        </references>
      </pivotArea>
    </format>
    <format dxfId="3235">
      <pivotArea dataOnly="0" labelOnly="1" fieldPosition="0">
        <references count="2">
          <reference field="0" count="1" selected="0">
            <x v="12"/>
          </reference>
          <reference field="1" count="5">
            <x v="78"/>
            <x v="79"/>
            <x v="80"/>
            <x v="81"/>
            <x v="82"/>
          </reference>
        </references>
      </pivotArea>
    </format>
    <format dxfId="3234">
      <pivotArea dataOnly="0" labelOnly="1" fieldPosition="0">
        <references count="2">
          <reference field="0" count="1" selected="0">
            <x v="13"/>
          </reference>
          <reference field="1" count="4">
            <x v="83"/>
            <x v="84"/>
            <x v="85"/>
            <x v="86"/>
          </reference>
        </references>
      </pivotArea>
    </format>
    <format dxfId="323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232">
      <pivotArea dataOnly="0" labelOnly="1" fieldPosition="0">
        <references count="2">
          <reference field="0" count="1" selected="0">
            <x v="15"/>
          </reference>
          <reference field="1" count="3">
            <x v="104"/>
            <x v="105"/>
            <x v="106"/>
          </reference>
        </references>
      </pivotArea>
    </format>
    <format dxfId="3231">
      <pivotArea dataOnly="0" labelOnly="1" fieldPosition="0">
        <references count="2">
          <reference field="0" count="1" selected="0">
            <x v="16"/>
          </reference>
          <reference field="1" count="11">
            <x v="8"/>
            <x v="9"/>
            <x v="107"/>
            <x v="108"/>
            <x v="109"/>
            <x v="110"/>
            <x v="111"/>
            <x v="112"/>
            <x v="113"/>
            <x v="114"/>
            <x v="115"/>
          </reference>
        </references>
      </pivotArea>
    </format>
    <format dxfId="3230">
      <pivotArea dataOnly="0" labelOnly="1" fieldPosition="0">
        <references count="2">
          <reference field="0" count="1" selected="0">
            <x v="17"/>
          </reference>
          <reference field="1" count="1">
            <x v="116"/>
          </reference>
        </references>
      </pivotArea>
    </format>
    <format dxfId="3229">
      <pivotArea dataOnly="0" labelOnly="1" fieldPosition="0">
        <references count="2">
          <reference field="0" count="1" selected="0">
            <x v="18"/>
          </reference>
          <reference field="1" count="3">
            <x v="117"/>
            <x v="118"/>
            <x v="119"/>
          </reference>
        </references>
      </pivotArea>
    </format>
    <format dxfId="3228">
      <pivotArea dataOnly="0" labelOnly="1" fieldPosition="0">
        <references count="2">
          <reference field="0" count="1" selected="0">
            <x v="19"/>
          </reference>
          <reference field="1" count="8">
            <x v="120"/>
            <x v="121"/>
            <x v="122"/>
            <x v="123"/>
            <x v="124"/>
            <x v="125"/>
            <x v="126"/>
            <x v="127"/>
          </reference>
        </references>
      </pivotArea>
    </format>
    <format dxfId="3227">
      <pivotArea dataOnly="0" labelOnly="1" fieldPosition="0">
        <references count="2">
          <reference field="0" count="1" selected="0">
            <x v="20"/>
          </reference>
          <reference field="1" count="9">
            <x v="128"/>
            <x v="129"/>
            <x v="130"/>
            <x v="131"/>
            <x v="132"/>
            <x v="133"/>
            <x v="134"/>
            <x v="135"/>
            <x v="136"/>
          </reference>
        </references>
      </pivotArea>
    </format>
    <format dxfId="3226">
      <pivotArea dataOnly="0" labelOnly="1" fieldPosition="0">
        <references count="2">
          <reference field="0" count="1" selected="0">
            <x v="21"/>
          </reference>
          <reference field="1" count="4">
            <x v="137"/>
            <x v="138"/>
            <x v="139"/>
            <x v="140"/>
          </reference>
        </references>
      </pivotArea>
    </format>
    <format dxfId="3225">
      <pivotArea dataOnly="0" labelOnly="1" fieldPosition="0">
        <references count="2">
          <reference field="0" count="1" selected="0">
            <x v="22"/>
          </reference>
          <reference field="1" count="3">
            <x v="141"/>
            <x v="142"/>
            <x v="143"/>
          </reference>
        </references>
      </pivotArea>
    </format>
    <format dxfId="3224">
      <pivotArea dataOnly="0" labelOnly="1" fieldPosition="0">
        <references count="2">
          <reference field="0" count="1" selected="0">
            <x v="23"/>
          </reference>
          <reference field="1" count="3">
            <x v="144"/>
            <x v="145"/>
            <x v="146"/>
          </reference>
        </references>
      </pivotArea>
    </format>
    <format dxfId="3223">
      <pivotArea dataOnly="0" labelOnly="1" fieldPosition="0">
        <references count="2">
          <reference field="0" count="1" selected="0">
            <x v="24"/>
          </reference>
          <reference field="1" count="2">
            <x v="147"/>
            <x v="148"/>
          </reference>
        </references>
      </pivotArea>
    </format>
    <format dxfId="3222">
      <pivotArea dataOnly="0" labelOnly="1" fieldPosition="0">
        <references count="2">
          <reference field="0" count="1" selected="0">
            <x v="25"/>
          </reference>
          <reference field="1" count="3">
            <x v="149"/>
            <x v="150"/>
            <x v="151"/>
          </reference>
        </references>
      </pivotArea>
    </format>
    <format dxfId="3221">
      <pivotArea dataOnly="0" labelOnly="1" fieldPosition="0">
        <references count="2">
          <reference field="0" count="1" selected="0">
            <x v="26"/>
          </reference>
          <reference field="1" count="4">
            <x v="152"/>
            <x v="153"/>
            <x v="154"/>
            <x v="155"/>
          </reference>
        </references>
      </pivotArea>
    </format>
    <format dxfId="3220">
      <pivotArea dataOnly="0" labelOnly="1" fieldPosition="0">
        <references count="2">
          <reference field="0" count="1" selected="0">
            <x v="27"/>
          </reference>
          <reference field="1" count="2">
            <x v="156"/>
            <x v="157"/>
          </reference>
        </references>
      </pivotArea>
    </format>
    <format dxfId="3219">
      <pivotArea dataOnly="0" labelOnly="1" fieldPosition="0">
        <references count="2">
          <reference field="0" count="1" selected="0">
            <x v="28"/>
          </reference>
          <reference field="1" count="3">
            <x v="158"/>
            <x v="159"/>
            <x v="160"/>
          </reference>
        </references>
      </pivotArea>
    </format>
    <format dxfId="3218">
      <pivotArea dataOnly="0" labelOnly="1" fieldPosition="0">
        <references count="2">
          <reference field="0" count="1" selected="0">
            <x v="29"/>
          </reference>
          <reference field="1" count="8">
            <x v="161"/>
            <x v="162"/>
            <x v="163"/>
            <x v="164"/>
            <x v="165"/>
            <x v="166"/>
            <x v="167"/>
            <x v="168"/>
          </reference>
        </references>
      </pivotArea>
    </format>
    <format dxfId="3217">
      <pivotArea dataOnly="0" labelOnly="1" fieldPosition="0">
        <references count="2">
          <reference field="0" count="1" selected="0">
            <x v="30"/>
          </reference>
          <reference field="1" count="7">
            <x v="169"/>
            <x v="170"/>
            <x v="171"/>
            <x v="172"/>
            <x v="173"/>
            <x v="174"/>
            <x v="175"/>
          </reference>
        </references>
      </pivotArea>
    </format>
    <format dxfId="3216">
      <pivotArea dataOnly="0" labelOnly="1" fieldPosition="0">
        <references count="2">
          <reference field="0" count="1" selected="0">
            <x v="31"/>
          </reference>
          <reference field="1" count="4">
            <x v="176"/>
            <x v="177"/>
            <x v="178"/>
            <x v="179"/>
          </reference>
        </references>
      </pivotArea>
    </format>
    <format dxfId="3215">
      <pivotArea dataOnly="0" labelOnly="1" fieldPosition="0">
        <references count="2">
          <reference field="0" count="1" selected="0">
            <x v="32"/>
          </reference>
          <reference field="1" count="1">
            <x v="180"/>
          </reference>
        </references>
      </pivotArea>
    </format>
    <format dxfId="3214">
      <pivotArea dataOnly="0" labelOnly="1" fieldPosition="0">
        <references count="2">
          <reference field="0" count="1" selected="0">
            <x v="33"/>
          </reference>
          <reference field="1" count="3">
            <x v="433"/>
            <x v="434"/>
            <x v="435"/>
          </reference>
        </references>
      </pivotArea>
    </format>
    <format dxfId="3213">
      <pivotArea dataOnly="0" labelOnly="1" fieldPosition="0">
        <references count="2">
          <reference field="0" count="1" selected="0">
            <x v="34"/>
          </reference>
          <reference field="1" count="4">
            <x v="181"/>
            <x v="182"/>
            <x v="183"/>
            <x v="184"/>
          </reference>
        </references>
      </pivotArea>
    </format>
    <format dxfId="3212">
      <pivotArea dataOnly="0" labelOnly="1" fieldPosition="0">
        <references count="2">
          <reference field="0" count="1" selected="0">
            <x v="35"/>
          </reference>
          <reference field="1" count="4">
            <x v="185"/>
            <x v="186"/>
            <x v="187"/>
            <x v="188"/>
          </reference>
        </references>
      </pivotArea>
    </format>
    <format dxfId="3211">
      <pivotArea dataOnly="0" labelOnly="1" fieldPosition="0">
        <references count="2">
          <reference field="0" count="1" selected="0">
            <x v="36"/>
          </reference>
          <reference field="1" count="5">
            <x v="189"/>
            <x v="190"/>
            <x v="191"/>
            <x v="192"/>
            <x v="193"/>
          </reference>
        </references>
      </pivotArea>
    </format>
    <format dxfId="3210">
      <pivotArea dataOnly="0" labelOnly="1" fieldPosition="0">
        <references count="2">
          <reference field="0" count="1" selected="0">
            <x v="37"/>
          </reference>
          <reference field="1" count="7">
            <x v="194"/>
            <x v="195"/>
            <x v="196"/>
            <x v="197"/>
            <x v="198"/>
            <x v="199"/>
            <x v="200"/>
          </reference>
        </references>
      </pivotArea>
    </format>
    <format dxfId="3209">
      <pivotArea dataOnly="0" labelOnly="1" fieldPosition="0">
        <references count="2">
          <reference field="0" count="1" selected="0">
            <x v="38"/>
          </reference>
          <reference field="1" count="11">
            <x v="201"/>
            <x v="202"/>
            <x v="203"/>
            <x v="204"/>
            <x v="205"/>
            <x v="206"/>
            <x v="207"/>
            <x v="208"/>
            <x v="209"/>
            <x v="368"/>
            <x v="390"/>
          </reference>
        </references>
      </pivotArea>
    </format>
    <format dxfId="3208">
      <pivotArea dataOnly="0" labelOnly="1" fieldPosition="0">
        <references count="2">
          <reference field="0" count="1" selected="0">
            <x v="39"/>
          </reference>
          <reference field="1" count="7">
            <x v="210"/>
            <x v="211"/>
            <x v="212"/>
            <x v="213"/>
            <x v="214"/>
            <x v="215"/>
            <x v="216"/>
          </reference>
        </references>
      </pivotArea>
    </format>
    <format dxfId="3207">
      <pivotArea dataOnly="0" labelOnly="1" fieldPosition="0">
        <references count="2">
          <reference field="0" count="1" selected="0">
            <x v="40"/>
          </reference>
          <reference field="1" count="7">
            <x v="217"/>
            <x v="218"/>
            <x v="219"/>
            <x v="220"/>
            <x v="221"/>
            <x v="222"/>
            <x v="223"/>
          </reference>
        </references>
      </pivotArea>
    </format>
    <format dxfId="3206">
      <pivotArea dataOnly="0" labelOnly="1" fieldPosition="0">
        <references count="2">
          <reference field="0" count="1" selected="0">
            <x v="41"/>
          </reference>
          <reference field="1" count="8">
            <x v="224"/>
            <x v="225"/>
            <x v="226"/>
            <x v="227"/>
            <x v="228"/>
            <x v="229"/>
            <x v="230"/>
            <x v="231"/>
          </reference>
        </references>
      </pivotArea>
    </format>
    <format dxfId="3205">
      <pivotArea dataOnly="0" labelOnly="1" fieldPosition="0">
        <references count="2">
          <reference field="0" count="1" selected="0">
            <x v="42"/>
          </reference>
          <reference field="1" count="4">
            <x v="232"/>
            <x v="233"/>
            <x v="234"/>
            <x v="235"/>
          </reference>
        </references>
      </pivotArea>
    </format>
    <format dxfId="3204">
      <pivotArea dataOnly="0" labelOnly="1" fieldPosition="0">
        <references count="2">
          <reference field="0" count="1" selected="0">
            <x v="43"/>
          </reference>
          <reference field="1" count="8">
            <x v="236"/>
            <x v="237"/>
            <x v="238"/>
            <x v="239"/>
            <x v="240"/>
            <x v="241"/>
            <x v="242"/>
            <x v="243"/>
          </reference>
        </references>
      </pivotArea>
    </format>
    <format dxfId="3203">
      <pivotArea dataOnly="0" labelOnly="1" fieldPosition="0">
        <references count="2">
          <reference field="0" count="1" selected="0">
            <x v="44"/>
          </reference>
          <reference field="1" count="7">
            <x v="244"/>
            <x v="245"/>
            <x v="246"/>
            <x v="247"/>
            <x v="248"/>
            <x v="249"/>
            <x v="250"/>
          </reference>
        </references>
      </pivotArea>
    </format>
    <format dxfId="3202">
      <pivotArea dataOnly="0" labelOnly="1" fieldPosition="0">
        <references count="2">
          <reference field="0" count="1" selected="0">
            <x v="45"/>
          </reference>
          <reference field="1" count="8">
            <x v="251"/>
            <x v="252"/>
            <x v="253"/>
            <x v="254"/>
            <x v="255"/>
            <x v="256"/>
            <x v="257"/>
            <x v="258"/>
          </reference>
        </references>
      </pivotArea>
    </format>
    <format dxfId="320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200">
      <pivotArea dataOnly="0" labelOnly="1" fieldPosition="0">
        <references count="2">
          <reference field="0" count="1" selected="0">
            <x v="47"/>
          </reference>
          <reference field="1" count="7">
            <x v="273"/>
            <x v="274"/>
            <x v="275"/>
            <x v="276"/>
            <x v="277"/>
            <x v="278"/>
            <x v="279"/>
          </reference>
        </references>
      </pivotArea>
    </format>
    <format dxfId="3199">
      <pivotArea dataOnly="0" labelOnly="1" fieldPosition="0">
        <references count="2">
          <reference field="0" count="1" selected="0">
            <x v="48"/>
          </reference>
          <reference field="1" count="5">
            <x v="280"/>
            <x v="281"/>
            <x v="282"/>
            <x v="283"/>
            <x v="284"/>
          </reference>
        </references>
      </pivotArea>
    </format>
    <format dxfId="3198">
      <pivotArea dataOnly="0" labelOnly="1" fieldPosition="0">
        <references count="2">
          <reference field="0" count="1" selected="0">
            <x v="49"/>
          </reference>
          <reference field="1" count="1">
            <x v="285"/>
          </reference>
        </references>
      </pivotArea>
    </format>
    <format dxfId="3197">
      <pivotArea dataOnly="0" labelOnly="1" fieldPosition="0">
        <references count="2">
          <reference field="0" count="1" selected="0">
            <x v="50"/>
          </reference>
          <reference field="1" count="7">
            <x v="286"/>
            <x v="287"/>
            <x v="288"/>
            <x v="289"/>
            <x v="290"/>
            <x v="291"/>
            <x v="292"/>
          </reference>
        </references>
      </pivotArea>
    </format>
    <format dxfId="3196">
      <pivotArea dataOnly="0" labelOnly="1" fieldPosition="0">
        <references count="2">
          <reference field="0" count="1" selected="0">
            <x v="51"/>
          </reference>
          <reference field="1" count="9">
            <x v="293"/>
            <x v="294"/>
            <x v="295"/>
            <x v="296"/>
            <x v="297"/>
            <x v="298"/>
            <x v="299"/>
            <x v="300"/>
            <x v="301"/>
          </reference>
        </references>
      </pivotArea>
    </format>
    <format dxfId="3195">
      <pivotArea dataOnly="0" labelOnly="1" fieldPosition="0">
        <references count="2">
          <reference field="0" count="1" selected="0">
            <x v="52"/>
          </reference>
          <reference field="1" count="3">
            <x v="302"/>
            <x v="303"/>
            <x v="304"/>
          </reference>
        </references>
      </pivotArea>
    </format>
    <format dxfId="3194">
      <pivotArea dataOnly="0" labelOnly="1" fieldPosition="0">
        <references count="2">
          <reference field="0" count="1" selected="0">
            <x v="53"/>
          </reference>
          <reference field="1" count="7">
            <x v="305"/>
            <x v="306"/>
            <x v="307"/>
            <x v="308"/>
            <x v="309"/>
            <x v="310"/>
            <x v="398"/>
          </reference>
        </references>
      </pivotArea>
    </format>
    <format dxfId="319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192">
      <pivotArea dataOnly="0" labelOnly="1" fieldPosition="0">
        <references count="2">
          <reference field="0" count="1" selected="0">
            <x v="55"/>
          </reference>
          <reference field="1" count="1">
            <x v="326"/>
          </reference>
        </references>
      </pivotArea>
    </format>
    <format dxfId="3191">
      <pivotArea dataOnly="0" labelOnly="1" fieldPosition="0">
        <references count="2">
          <reference field="0" count="1" selected="0">
            <x v="56"/>
          </reference>
          <reference field="1" count="4">
            <x v="327"/>
            <x v="328"/>
            <x v="329"/>
            <x v="330"/>
          </reference>
        </references>
      </pivotArea>
    </format>
    <format dxfId="3190">
      <pivotArea dataOnly="0" labelOnly="1" fieldPosition="0">
        <references count="2">
          <reference field="0" count="1" selected="0">
            <x v="57"/>
          </reference>
          <reference field="1" count="1">
            <x v="331"/>
          </reference>
        </references>
      </pivotArea>
    </format>
    <format dxfId="3189">
      <pivotArea dataOnly="0" labelOnly="1" fieldPosition="0">
        <references count="2">
          <reference field="0" count="1" selected="0">
            <x v="58"/>
          </reference>
          <reference field="1" count="4">
            <x v="332"/>
            <x v="333"/>
            <x v="334"/>
            <x v="335"/>
          </reference>
        </references>
      </pivotArea>
    </format>
    <format dxfId="3188">
      <pivotArea dataOnly="0" labelOnly="1" fieldPosition="0">
        <references count="2">
          <reference field="0" count="1" selected="0">
            <x v="59"/>
          </reference>
          <reference field="1" count="4">
            <x v="336"/>
            <x v="337"/>
            <x v="338"/>
            <x v="339"/>
          </reference>
        </references>
      </pivotArea>
    </format>
    <format dxfId="3187">
      <pivotArea dataOnly="0" labelOnly="1" fieldPosition="0">
        <references count="2">
          <reference field="0" count="1" selected="0">
            <x v="60"/>
          </reference>
          <reference field="1" count="1">
            <x v="340"/>
          </reference>
        </references>
      </pivotArea>
    </format>
    <format dxfId="3186">
      <pivotArea dataOnly="0" labelOnly="1" fieldPosition="0">
        <references count="2">
          <reference field="0" count="1" selected="0">
            <x v="61"/>
          </reference>
          <reference field="1" count="1">
            <x v="342"/>
          </reference>
        </references>
      </pivotArea>
    </format>
    <format dxfId="3185">
      <pivotArea dataOnly="0" labelOnly="1" fieldPosition="0">
        <references count="2">
          <reference field="0" count="1" selected="0">
            <x v="62"/>
          </reference>
          <reference field="1" count="1">
            <x v="341"/>
          </reference>
        </references>
      </pivotArea>
    </format>
    <format dxfId="3184">
      <pivotArea dataOnly="0" labelOnly="1" fieldPosition="0">
        <references count="2">
          <reference field="0" count="1" selected="0">
            <x v="63"/>
          </reference>
          <reference field="1" count="1">
            <x v="343"/>
          </reference>
        </references>
      </pivotArea>
    </format>
    <format dxfId="3183">
      <pivotArea dataOnly="0" labelOnly="1" fieldPosition="0">
        <references count="2">
          <reference field="0" count="1" selected="0">
            <x v="64"/>
          </reference>
          <reference field="1" count="1">
            <x v="344"/>
          </reference>
        </references>
      </pivotArea>
    </format>
    <format dxfId="3182">
      <pivotArea dataOnly="0" labelOnly="1" fieldPosition="0">
        <references count="2">
          <reference field="0" count="1" selected="0">
            <x v="65"/>
          </reference>
          <reference field="1" count="1">
            <x v="345"/>
          </reference>
        </references>
      </pivotArea>
    </format>
    <format dxfId="3181">
      <pivotArea dataOnly="0" labelOnly="1" fieldPosition="0">
        <references count="2">
          <reference field="0" count="1" selected="0">
            <x v="66"/>
          </reference>
          <reference field="1" count="1">
            <x v="346"/>
          </reference>
        </references>
      </pivotArea>
    </format>
    <format dxfId="3180">
      <pivotArea dataOnly="0" labelOnly="1" fieldPosition="0">
        <references count="2">
          <reference field="0" count="1" selected="0">
            <x v="67"/>
          </reference>
          <reference field="1" count="1">
            <x v="427"/>
          </reference>
        </references>
      </pivotArea>
    </format>
    <format dxfId="3179">
      <pivotArea dataOnly="0" labelOnly="1" fieldPosition="0">
        <references count="2">
          <reference field="0" count="1" selected="0">
            <x v="68"/>
          </reference>
          <reference field="1" count="1">
            <x v="428"/>
          </reference>
        </references>
      </pivotArea>
    </format>
    <format dxfId="3178">
      <pivotArea dataOnly="0" labelOnly="1" fieldPosition="0">
        <references count="2">
          <reference field="0" count="1" selected="0">
            <x v="69"/>
          </reference>
          <reference field="1" count="1">
            <x v="347"/>
          </reference>
        </references>
      </pivotArea>
    </format>
    <format dxfId="3177">
      <pivotArea dataOnly="0" labelOnly="1" fieldPosition="0">
        <references count="2">
          <reference field="0" count="1" selected="0">
            <x v="70"/>
          </reference>
          <reference field="1" count="1">
            <x v="348"/>
          </reference>
        </references>
      </pivotArea>
    </format>
    <format dxfId="3176">
      <pivotArea dataOnly="0" labelOnly="1" fieldPosition="0">
        <references count="2">
          <reference field="0" count="1" selected="0">
            <x v="71"/>
          </reference>
          <reference field="1" count="1">
            <x v="349"/>
          </reference>
        </references>
      </pivotArea>
    </format>
    <format dxfId="3175">
      <pivotArea dataOnly="0" labelOnly="1" fieldPosition="0">
        <references count="2">
          <reference field="0" count="1" selected="0">
            <x v="72"/>
          </reference>
          <reference field="1" count="1">
            <x v="350"/>
          </reference>
        </references>
      </pivotArea>
    </format>
    <format dxfId="3174">
      <pivotArea dataOnly="0" labelOnly="1" fieldPosition="0">
        <references count="2">
          <reference field="0" count="1" selected="0">
            <x v="73"/>
          </reference>
          <reference field="1" count="1">
            <x v="351"/>
          </reference>
        </references>
      </pivotArea>
    </format>
    <format dxfId="3173">
      <pivotArea dataOnly="0" labelOnly="1" fieldPosition="0">
        <references count="2">
          <reference field="0" count="1" selected="0">
            <x v="74"/>
          </reference>
          <reference field="1" count="1">
            <x v="352"/>
          </reference>
        </references>
      </pivotArea>
    </format>
    <format dxfId="3172">
      <pivotArea dataOnly="0" labelOnly="1" fieldPosition="0">
        <references count="2">
          <reference field="0" count="1" selected="0">
            <x v="75"/>
          </reference>
          <reference field="1" count="1">
            <x v="353"/>
          </reference>
        </references>
      </pivotArea>
    </format>
    <format dxfId="3171">
      <pivotArea dataOnly="0" labelOnly="1" fieldPosition="0">
        <references count="2">
          <reference field="0" count="1" selected="0">
            <x v="76"/>
          </reference>
          <reference field="1" count="1">
            <x v="354"/>
          </reference>
        </references>
      </pivotArea>
    </format>
    <format dxfId="3170">
      <pivotArea dataOnly="0" labelOnly="1" fieldPosition="0">
        <references count="2">
          <reference field="0" count="1" selected="0">
            <x v="77"/>
          </reference>
          <reference field="1" count="1">
            <x v="355"/>
          </reference>
        </references>
      </pivotArea>
    </format>
    <format dxfId="3169">
      <pivotArea dataOnly="0" labelOnly="1" fieldPosition="0">
        <references count="2">
          <reference field="0" count="1" selected="0">
            <x v="78"/>
          </reference>
          <reference field="1" count="1">
            <x v="356"/>
          </reference>
        </references>
      </pivotArea>
    </format>
    <format dxfId="3168">
      <pivotArea dataOnly="0" labelOnly="1" fieldPosition="0">
        <references count="2">
          <reference field="0" count="1" selected="0">
            <x v="79"/>
          </reference>
          <reference field="1" count="1">
            <x v="357"/>
          </reference>
        </references>
      </pivotArea>
    </format>
    <format dxfId="3167">
      <pivotArea dataOnly="0" labelOnly="1" fieldPosition="0">
        <references count="2">
          <reference field="0" count="1" selected="0">
            <x v="80"/>
          </reference>
          <reference field="1" count="1">
            <x v="358"/>
          </reference>
        </references>
      </pivotArea>
    </format>
    <format dxfId="3166">
      <pivotArea dataOnly="0" labelOnly="1" fieldPosition="0">
        <references count="2">
          <reference field="0" count="1" selected="0">
            <x v="81"/>
          </reference>
          <reference field="1" count="1">
            <x v="359"/>
          </reference>
        </references>
      </pivotArea>
    </format>
    <format dxfId="3165">
      <pivotArea dataOnly="0" labelOnly="1" fieldPosition="0">
        <references count="2">
          <reference field="0" count="1" selected="0">
            <x v="82"/>
          </reference>
          <reference field="1" count="1">
            <x v="360"/>
          </reference>
        </references>
      </pivotArea>
    </format>
    <format dxfId="3164">
      <pivotArea dataOnly="0" labelOnly="1" fieldPosition="0">
        <references count="2">
          <reference field="0" count="1" selected="0">
            <x v="83"/>
          </reference>
          <reference field="1" count="1">
            <x v="361"/>
          </reference>
        </references>
      </pivotArea>
    </format>
    <format dxfId="3163">
      <pivotArea dataOnly="0" labelOnly="1" fieldPosition="0">
        <references count="2">
          <reference field="0" count="1" selected="0">
            <x v="84"/>
          </reference>
          <reference field="1" count="1">
            <x v="362"/>
          </reference>
        </references>
      </pivotArea>
    </format>
    <format dxfId="3162">
      <pivotArea dataOnly="0" labelOnly="1" fieldPosition="0">
        <references count="2">
          <reference field="0" count="1" selected="0">
            <x v="85"/>
          </reference>
          <reference field="1" count="1">
            <x v="363"/>
          </reference>
        </references>
      </pivotArea>
    </format>
    <format dxfId="3161">
      <pivotArea dataOnly="0" labelOnly="1" fieldPosition="0">
        <references count="2">
          <reference field="0" count="1" selected="0">
            <x v="86"/>
          </reference>
          <reference field="1" count="1">
            <x v="364"/>
          </reference>
        </references>
      </pivotArea>
    </format>
    <format dxfId="3160">
      <pivotArea dataOnly="0" labelOnly="1" fieldPosition="0">
        <references count="2">
          <reference field="0" count="1" selected="0">
            <x v="87"/>
          </reference>
          <reference field="1" count="1">
            <x v="365"/>
          </reference>
        </references>
      </pivotArea>
    </format>
    <format dxfId="3159">
      <pivotArea dataOnly="0" labelOnly="1" fieldPosition="0">
        <references count="2">
          <reference field="0" count="1" selected="0">
            <x v="88"/>
          </reference>
          <reference field="1" count="1">
            <x v="366"/>
          </reference>
        </references>
      </pivotArea>
    </format>
    <format dxfId="3158">
      <pivotArea dataOnly="0" labelOnly="1" fieldPosition="0">
        <references count="2">
          <reference field="0" count="1" selected="0">
            <x v="89"/>
          </reference>
          <reference field="1" count="1">
            <x v="367"/>
          </reference>
        </references>
      </pivotArea>
    </format>
    <format dxfId="3157">
      <pivotArea dataOnly="0" labelOnly="1" fieldPosition="0">
        <references count="2">
          <reference field="0" count="1" selected="0">
            <x v="90"/>
          </reference>
          <reference field="1" count="1">
            <x v="369"/>
          </reference>
        </references>
      </pivotArea>
    </format>
    <format dxfId="3156">
      <pivotArea dataOnly="0" labelOnly="1" fieldPosition="0">
        <references count="2">
          <reference field="0" count="1" selected="0">
            <x v="91"/>
          </reference>
          <reference field="1" count="1">
            <x v="370"/>
          </reference>
        </references>
      </pivotArea>
    </format>
    <format dxfId="3155">
      <pivotArea dataOnly="0" labelOnly="1" fieldPosition="0">
        <references count="2">
          <reference field="0" count="1" selected="0">
            <x v="92"/>
          </reference>
          <reference field="1" count="1">
            <x v="371"/>
          </reference>
        </references>
      </pivotArea>
    </format>
    <format dxfId="3154">
      <pivotArea dataOnly="0" labelOnly="1" fieldPosition="0">
        <references count="2">
          <reference field="0" count="1" selected="0">
            <x v="93"/>
          </reference>
          <reference field="1" count="1">
            <x v="372"/>
          </reference>
        </references>
      </pivotArea>
    </format>
    <format dxfId="3153">
      <pivotArea dataOnly="0" labelOnly="1" fieldPosition="0">
        <references count="2">
          <reference field="0" count="1" selected="0">
            <x v="94"/>
          </reference>
          <reference field="1" count="1">
            <x v="373"/>
          </reference>
        </references>
      </pivotArea>
    </format>
    <format dxfId="3152">
      <pivotArea dataOnly="0" labelOnly="1" fieldPosition="0">
        <references count="2">
          <reference field="0" count="1" selected="0">
            <x v="95"/>
          </reference>
          <reference field="1" count="1">
            <x v="374"/>
          </reference>
        </references>
      </pivotArea>
    </format>
    <format dxfId="3151">
      <pivotArea dataOnly="0" labelOnly="1" fieldPosition="0">
        <references count="2">
          <reference field="0" count="1" selected="0">
            <x v="96"/>
          </reference>
          <reference field="1" count="1">
            <x v="375"/>
          </reference>
        </references>
      </pivotArea>
    </format>
    <format dxfId="3150">
      <pivotArea dataOnly="0" labelOnly="1" fieldPosition="0">
        <references count="2">
          <reference field="0" count="1" selected="0">
            <x v="97"/>
          </reference>
          <reference field="1" count="1">
            <x v="376"/>
          </reference>
        </references>
      </pivotArea>
    </format>
    <format dxfId="3149">
      <pivotArea dataOnly="0" labelOnly="1" fieldPosition="0">
        <references count="2">
          <reference field="0" count="1" selected="0">
            <x v="98"/>
          </reference>
          <reference field="1" count="1">
            <x v="377"/>
          </reference>
        </references>
      </pivotArea>
    </format>
    <format dxfId="3148">
      <pivotArea dataOnly="0" labelOnly="1" fieldPosition="0">
        <references count="2">
          <reference field="0" count="1" selected="0">
            <x v="99"/>
          </reference>
          <reference field="1" count="1">
            <x v="378"/>
          </reference>
        </references>
      </pivotArea>
    </format>
    <format dxfId="3147">
      <pivotArea dataOnly="0" labelOnly="1" fieldPosition="0">
        <references count="2">
          <reference field="0" count="1" selected="0">
            <x v="100"/>
          </reference>
          <reference field="1" count="1">
            <x v="379"/>
          </reference>
        </references>
      </pivotArea>
    </format>
    <format dxfId="3146">
      <pivotArea dataOnly="0" labelOnly="1" fieldPosition="0">
        <references count="2">
          <reference field="0" count="1" selected="0">
            <x v="101"/>
          </reference>
          <reference field="1" count="9">
            <x v="380"/>
            <x v="381"/>
            <x v="382"/>
            <x v="383"/>
            <x v="384"/>
            <x v="385"/>
            <x v="386"/>
            <x v="387"/>
            <x v="429"/>
          </reference>
        </references>
      </pivotArea>
    </format>
    <format dxfId="3145">
      <pivotArea dataOnly="0" labelOnly="1" fieldPosition="0">
        <references count="2">
          <reference field="0" count="1" selected="0">
            <x v="102"/>
          </reference>
          <reference field="1" count="1">
            <x v="388"/>
          </reference>
        </references>
      </pivotArea>
    </format>
    <format dxfId="3144">
      <pivotArea dataOnly="0" labelOnly="1" fieldPosition="0">
        <references count="2">
          <reference field="0" count="1" selected="0">
            <x v="103"/>
          </reference>
          <reference field="1" count="1">
            <x v="389"/>
          </reference>
        </references>
      </pivotArea>
    </format>
    <format dxfId="3143">
      <pivotArea dataOnly="0" labelOnly="1" fieldPosition="0">
        <references count="2">
          <reference field="0" count="1" selected="0">
            <x v="104"/>
          </reference>
          <reference field="1" count="1">
            <x v="391"/>
          </reference>
        </references>
      </pivotArea>
    </format>
    <format dxfId="3142">
      <pivotArea dataOnly="0" labelOnly="1" fieldPosition="0">
        <references count="2">
          <reference field="0" count="1" selected="0">
            <x v="105"/>
          </reference>
          <reference field="1" count="1">
            <x v="392"/>
          </reference>
        </references>
      </pivotArea>
    </format>
    <format dxfId="3141">
      <pivotArea dataOnly="0" labelOnly="1" fieldPosition="0">
        <references count="2">
          <reference field="0" count="1" selected="0">
            <x v="106"/>
          </reference>
          <reference field="1" count="1">
            <x v="393"/>
          </reference>
        </references>
      </pivotArea>
    </format>
    <format dxfId="3140">
      <pivotArea dataOnly="0" labelOnly="1" fieldPosition="0">
        <references count="2">
          <reference field="0" count="1" selected="0">
            <x v="107"/>
          </reference>
          <reference field="1" count="1">
            <x v="394"/>
          </reference>
        </references>
      </pivotArea>
    </format>
    <format dxfId="3139">
      <pivotArea dataOnly="0" labelOnly="1" fieldPosition="0">
        <references count="2">
          <reference field="0" count="1" selected="0">
            <x v="108"/>
          </reference>
          <reference field="1" count="2">
            <x v="395"/>
            <x v="436"/>
          </reference>
        </references>
      </pivotArea>
    </format>
    <format dxfId="3138">
      <pivotArea dataOnly="0" labelOnly="1" fieldPosition="0">
        <references count="2">
          <reference field="0" count="1" selected="0">
            <x v="109"/>
          </reference>
          <reference field="1" count="2">
            <x v="396"/>
            <x v="397"/>
          </reference>
        </references>
      </pivotArea>
    </format>
    <format dxfId="3137">
      <pivotArea dataOnly="0" labelOnly="1" fieldPosition="0">
        <references count="2">
          <reference field="0" count="1" selected="0">
            <x v="110"/>
          </reference>
          <reference field="1" count="1">
            <x v="399"/>
          </reference>
        </references>
      </pivotArea>
    </format>
    <format dxfId="3136">
      <pivotArea dataOnly="0" labelOnly="1" fieldPosition="0">
        <references count="2">
          <reference field="0" count="1" selected="0">
            <x v="111"/>
          </reference>
          <reference field="1" count="1">
            <x v="400"/>
          </reference>
        </references>
      </pivotArea>
    </format>
    <format dxfId="3135">
      <pivotArea dataOnly="0" labelOnly="1" fieldPosition="0">
        <references count="2">
          <reference field="0" count="1" selected="0">
            <x v="112"/>
          </reference>
          <reference field="1" count="1">
            <x v="401"/>
          </reference>
        </references>
      </pivotArea>
    </format>
    <format dxfId="3134">
      <pivotArea dataOnly="0" labelOnly="1" fieldPosition="0">
        <references count="2">
          <reference field="0" count="1" selected="0">
            <x v="113"/>
          </reference>
          <reference field="1" count="1">
            <x v="402"/>
          </reference>
        </references>
      </pivotArea>
    </format>
    <format dxfId="3133">
      <pivotArea dataOnly="0" labelOnly="1" fieldPosition="0">
        <references count="2">
          <reference field="0" count="1" selected="0">
            <x v="114"/>
          </reference>
          <reference field="1" count="1">
            <x v="403"/>
          </reference>
        </references>
      </pivotArea>
    </format>
    <format dxfId="3132">
      <pivotArea dataOnly="0" labelOnly="1" fieldPosition="0">
        <references count="2">
          <reference field="0" count="1" selected="0">
            <x v="115"/>
          </reference>
          <reference field="1" count="2">
            <x v="404"/>
            <x v="437"/>
          </reference>
        </references>
      </pivotArea>
    </format>
    <format dxfId="3131">
      <pivotArea dataOnly="0" labelOnly="1" fieldPosition="0">
        <references count="2">
          <reference field="0" count="1" selected="0">
            <x v="116"/>
          </reference>
          <reference field="1" count="1">
            <x v="405"/>
          </reference>
        </references>
      </pivotArea>
    </format>
    <format dxfId="3130">
      <pivotArea dataOnly="0" labelOnly="1" fieldPosition="0">
        <references count="2">
          <reference field="0" count="1" selected="0">
            <x v="117"/>
          </reference>
          <reference field="1" count="1">
            <x v="406"/>
          </reference>
        </references>
      </pivotArea>
    </format>
    <format dxfId="3129">
      <pivotArea dataOnly="0" labelOnly="1" fieldPosition="0">
        <references count="2">
          <reference field="0" count="1" selected="0">
            <x v="118"/>
          </reference>
          <reference field="1" count="1">
            <x v="407"/>
          </reference>
        </references>
      </pivotArea>
    </format>
    <format dxfId="3128">
      <pivotArea dataOnly="0" labelOnly="1" fieldPosition="0">
        <references count="2">
          <reference field="0" count="1" selected="0">
            <x v="119"/>
          </reference>
          <reference field="1" count="1">
            <x v="408"/>
          </reference>
        </references>
      </pivotArea>
    </format>
    <format dxfId="3127">
      <pivotArea dataOnly="0" labelOnly="1" fieldPosition="0">
        <references count="2">
          <reference field="0" count="1" selected="0">
            <x v="120"/>
          </reference>
          <reference field="1" count="1">
            <x v="409"/>
          </reference>
        </references>
      </pivotArea>
    </format>
    <format dxfId="3126">
      <pivotArea dataOnly="0" labelOnly="1" fieldPosition="0">
        <references count="2">
          <reference field="0" count="1" selected="0">
            <x v="121"/>
          </reference>
          <reference field="1" count="1">
            <x v="410"/>
          </reference>
        </references>
      </pivotArea>
    </format>
    <format dxfId="3125">
      <pivotArea dataOnly="0" labelOnly="1" fieldPosition="0">
        <references count="2">
          <reference field="0" count="1" selected="0">
            <x v="122"/>
          </reference>
          <reference field="1" count="1">
            <x v="411"/>
          </reference>
        </references>
      </pivotArea>
    </format>
    <format dxfId="3124">
      <pivotArea dataOnly="0" labelOnly="1" fieldPosition="0">
        <references count="2">
          <reference field="0" count="1" selected="0">
            <x v="123"/>
          </reference>
          <reference field="1" count="1">
            <x v="412"/>
          </reference>
        </references>
      </pivotArea>
    </format>
    <format dxfId="3123">
      <pivotArea dataOnly="0" labelOnly="1" fieldPosition="0">
        <references count="2">
          <reference field="0" count="1" selected="0">
            <x v="124"/>
          </reference>
          <reference field="1" count="1">
            <x v="413"/>
          </reference>
        </references>
      </pivotArea>
    </format>
    <format dxfId="3122">
      <pivotArea dataOnly="0" labelOnly="1" fieldPosition="0">
        <references count="2">
          <reference field="0" count="1" selected="0">
            <x v="125"/>
          </reference>
          <reference field="1" count="3">
            <x v="414"/>
            <x v="438"/>
            <x v="439"/>
          </reference>
        </references>
      </pivotArea>
    </format>
    <format dxfId="3121">
      <pivotArea dataOnly="0" labelOnly="1" fieldPosition="0">
        <references count="2">
          <reference field="0" count="1" selected="0">
            <x v="126"/>
          </reference>
          <reference field="1" count="1">
            <x v="440"/>
          </reference>
        </references>
      </pivotArea>
    </format>
    <format dxfId="3120">
      <pivotArea dataOnly="0" labelOnly="1" fieldPosition="0">
        <references count="2">
          <reference field="0" count="1" selected="0">
            <x v="127"/>
          </reference>
          <reference field="1" count="1">
            <x v="442"/>
          </reference>
        </references>
      </pivotArea>
    </format>
    <format dxfId="3119">
      <pivotArea dataOnly="0" labelOnly="1" fieldPosition="0">
        <references count="2">
          <reference field="0" count="1" selected="0">
            <x v="128"/>
          </reference>
          <reference field="1" count="1">
            <x v="422"/>
          </reference>
        </references>
      </pivotArea>
    </format>
    <format dxfId="3118">
      <pivotArea dataOnly="0" labelOnly="1" fieldPosition="0">
        <references count="2">
          <reference field="0" count="1" selected="0">
            <x v="129"/>
          </reference>
          <reference field="1" count="1">
            <x v="444"/>
          </reference>
        </references>
      </pivotArea>
    </format>
    <format dxfId="3117">
      <pivotArea dataOnly="0" labelOnly="1" fieldPosition="0">
        <references count="2">
          <reference field="0" count="1" selected="0">
            <x v="130"/>
          </reference>
          <reference field="1" count="1">
            <x v="441"/>
          </reference>
        </references>
      </pivotArea>
    </format>
    <format dxfId="3116">
      <pivotArea dataOnly="0" labelOnly="1" fieldPosition="0">
        <references count="2">
          <reference field="0" count="1" selected="0">
            <x v="131"/>
          </reference>
          <reference field="1" count="1">
            <x v="415"/>
          </reference>
        </references>
      </pivotArea>
    </format>
    <format dxfId="3115">
      <pivotArea dataOnly="0" labelOnly="1" fieldPosition="0">
        <references count="2">
          <reference field="0" count="1" selected="0">
            <x v="132"/>
          </reference>
          <reference field="1" count="1">
            <x v="423"/>
          </reference>
        </references>
      </pivotArea>
    </format>
    <format dxfId="3114">
      <pivotArea dataOnly="0" labelOnly="1" fieldPosition="0">
        <references count="2">
          <reference field="0" count="1" selected="0">
            <x v="133"/>
          </reference>
          <reference field="1" count="2">
            <x v="416"/>
            <x v="417"/>
          </reference>
        </references>
      </pivotArea>
    </format>
    <format dxfId="3113">
      <pivotArea dataOnly="0" labelOnly="1" fieldPosition="0">
        <references count="2">
          <reference field="0" count="1" selected="0">
            <x v="134"/>
          </reference>
          <reference field="1" count="1">
            <x v="418"/>
          </reference>
        </references>
      </pivotArea>
    </format>
    <format dxfId="3112">
      <pivotArea dataOnly="0" labelOnly="1" fieldPosition="0">
        <references count="2">
          <reference field="0" count="1" selected="0">
            <x v="135"/>
          </reference>
          <reference field="1" count="1">
            <x v="419"/>
          </reference>
        </references>
      </pivotArea>
    </format>
    <format dxfId="3111">
      <pivotArea dataOnly="0" labelOnly="1" fieldPosition="0">
        <references count="2">
          <reference field="0" count="1" selected="0">
            <x v="136"/>
          </reference>
          <reference field="1" count="1">
            <x v="424"/>
          </reference>
        </references>
      </pivotArea>
    </format>
    <format dxfId="3110">
      <pivotArea dataOnly="0" labelOnly="1" fieldPosition="0">
        <references count="2">
          <reference field="0" count="1" selected="0">
            <x v="137"/>
          </reference>
          <reference field="1" count="1">
            <x v="425"/>
          </reference>
        </references>
      </pivotArea>
    </format>
    <format dxfId="3109">
      <pivotArea dataOnly="0" labelOnly="1" fieldPosition="0">
        <references count="2">
          <reference field="0" count="1" selected="0">
            <x v="138"/>
          </reference>
          <reference field="1" count="1">
            <x v="426"/>
          </reference>
        </references>
      </pivotArea>
    </format>
    <format dxfId="3108">
      <pivotArea dataOnly="0" labelOnly="1" fieldPosition="0">
        <references count="2">
          <reference field="0" count="1" selected="0">
            <x v="139"/>
          </reference>
          <reference field="1" count="1">
            <x v="420"/>
          </reference>
        </references>
      </pivotArea>
    </format>
    <format dxfId="3107">
      <pivotArea dataOnly="0" labelOnly="1" fieldPosition="0">
        <references count="2">
          <reference field="0" count="1" selected="0">
            <x v="140"/>
          </reference>
          <reference field="1" count="1">
            <x v="421"/>
          </reference>
        </references>
      </pivotArea>
    </format>
    <format dxfId="3106">
      <pivotArea dataOnly="0" labelOnly="1" fieldPosition="0">
        <references count="2">
          <reference field="0" count="1" selected="0">
            <x v="141"/>
          </reference>
          <reference field="1" count="1">
            <x v="443"/>
          </reference>
        </references>
      </pivotArea>
    </format>
    <format dxfId="3105">
      <pivotArea dataOnly="0" labelOnly="1" fieldPosition="0">
        <references count="2">
          <reference field="0" count="1" selected="0">
            <x v="142"/>
          </reference>
          <reference field="1" count="1">
            <x v="445"/>
          </reference>
        </references>
      </pivotArea>
    </format>
    <format dxfId="3104">
      <pivotArea dataOnly="0" labelOnly="1" outline="0" fieldPosition="0">
        <references count="1">
          <reference field="4294967294" count="4">
            <x v="0"/>
            <x v="1"/>
            <x v="2"/>
            <x v="3"/>
          </reference>
        </references>
      </pivotArea>
    </format>
    <format dxfId="3103">
      <pivotArea dataOnly="0" labelOnly="1" fieldPosition="0">
        <references count="2">
          <reference field="0" count="1" selected="0">
            <x v="1"/>
          </reference>
          <reference field="1" count="1">
            <x v="11"/>
          </reference>
        </references>
      </pivotArea>
    </format>
    <format dxfId="3102">
      <pivotArea dataOnly="0" labelOnly="1" fieldPosition="0">
        <references count="2">
          <reference field="0" count="1" selected="0">
            <x v="1"/>
          </reference>
          <reference field="1" count="10">
            <x v="2"/>
            <x v="3"/>
            <x v="4"/>
            <x v="5"/>
            <x v="6"/>
            <x v="7"/>
            <x v="10"/>
            <x v="11"/>
            <x v="430"/>
            <x v="4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4DB8C05-42D0-4B24-B247-E2732D65E438}" name="PivotTable16" cacheId="7"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4:G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 baseField="0" baseItem="0"/>
    <dataField name="Sum of FCCS_Journal Input" fld="3" baseField="0" baseItem="0"/>
    <dataField name="Sum of FCCS_Other Data" fld="4" baseField="0" baseItem="0"/>
    <dataField name="Sum of FCCS_Total Data Source" fld="5" baseField="0" baseItem="0"/>
  </dataFields>
  <formats count="1189">
    <format dxfId="4780">
      <pivotArea dataOnly="0" outline="0" fieldPosition="0">
        <references count="1">
          <reference field="0" count="0" defaultSubtotal="1"/>
        </references>
      </pivotArea>
    </format>
    <format dxfId="4779">
      <pivotArea field="0" type="button" dataOnly="0" labelOnly="1" outline="0" axis="axisRow" fieldPosition="0"/>
    </format>
    <format dxfId="4778">
      <pivotArea dataOnly="0" labelOnly="1" fieldPosition="0">
        <references count="1">
          <reference field="0" count="1">
            <x v="0"/>
          </reference>
        </references>
      </pivotArea>
    </format>
    <format dxfId="4777">
      <pivotArea dataOnly="0" labelOnly="1" offset="A256" fieldPosition="0">
        <references count="1">
          <reference field="0" count="1" defaultSubtotal="1">
            <x v="0"/>
          </reference>
        </references>
      </pivotArea>
    </format>
    <format dxfId="4776">
      <pivotArea dataOnly="0" labelOnly="1" fieldPosition="0">
        <references count="1">
          <reference field="0" count="1">
            <x v="1"/>
          </reference>
        </references>
      </pivotArea>
    </format>
    <format dxfId="4775">
      <pivotArea dataOnly="0" labelOnly="1" offset="A256" fieldPosition="0">
        <references count="1">
          <reference field="0" count="1" defaultSubtotal="1">
            <x v="1"/>
          </reference>
        </references>
      </pivotArea>
    </format>
    <format dxfId="4774">
      <pivotArea dataOnly="0" labelOnly="1" fieldPosition="0">
        <references count="1">
          <reference field="0" count="1">
            <x v="2"/>
          </reference>
        </references>
      </pivotArea>
    </format>
    <format dxfId="4773">
      <pivotArea dataOnly="0" labelOnly="1" offset="A256" fieldPosition="0">
        <references count="1">
          <reference field="0" count="1" defaultSubtotal="1">
            <x v="2"/>
          </reference>
        </references>
      </pivotArea>
    </format>
    <format dxfId="4772">
      <pivotArea dataOnly="0" labelOnly="1" fieldPosition="0">
        <references count="1">
          <reference field="0" count="1">
            <x v="3"/>
          </reference>
        </references>
      </pivotArea>
    </format>
    <format dxfId="4771">
      <pivotArea dataOnly="0" labelOnly="1" offset="A256" fieldPosition="0">
        <references count="1">
          <reference field="0" count="1" defaultSubtotal="1">
            <x v="3"/>
          </reference>
        </references>
      </pivotArea>
    </format>
    <format dxfId="4770">
      <pivotArea dataOnly="0" labelOnly="1" fieldPosition="0">
        <references count="1">
          <reference field="0" count="1">
            <x v="4"/>
          </reference>
        </references>
      </pivotArea>
    </format>
    <format dxfId="4769">
      <pivotArea dataOnly="0" labelOnly="1" offset="A256" fieldPosition="0">
        <references count="1">
          <reference field="0" count="1" defaultSubtotal="1">
            <x v="4"/>
          </reference>
        </references>
      </pivotArea>
    </format>
    <format dxfId="4768">
      <pivotArea dataOnly="0" labelOnly="1" fieldPosition="0">
        <references count="1">
          <reference field="0" count="1">
            <x v="5"/>
          </reference>
        </references>
      </pivotArea>
    </format>
    <format dxfId="4767">
      <pivotArea dataOnly="0" labelOnly="1" offset="A256" fieldPosition="0">
        <references count="1">
          <reference field="0" count="1" defaultSubtotal="1">
            <x v="5"/>
          </reference>
        </references>
      </pivotArea>
    </format>
    <format dxfId="4766">
      <pivotArea dataOnly="0" labelOnly="1" fieldPosition="0">
        <references count="1">
          <reference field="0" count="1">
            <x v="6"/>
          </reference>
        </references>
      </pivotArea>
    </format>
    <format dxfId="4765">
      <pivotArea dataOnly="0" labelOnly="1" offset="A256" fieldPosition="0">
        <references count="1">
          <reference field="0" count="1" defaultSubtotal="1">
            <x v="6"/>
          </reference>
        </references>
      </pivotArea>
    </format>
    <format dxfId="4764">
      <pivotArea dataOnly="0" labelOnly="1" fieldPosition="0">
        <references count="1">
          <reference field="0" count="1">
            <x v="7"/>
          </reference>
        </references>
      </pivotArea>
    </format>
    <format dxfId="4763">
      <pivotArea dataOnly="0" labelOnly="1" offset="A256" fieldPosition="0">
        <references count="1">
          <reference field="0" count="1" defaultSubtotal="1">
            <x v="7"/>
          </reference>
        </references>
      </pivotArea>
    </format>
    <format dxfId="4762">
      <pivotArea dataOnly="0" labelOnly="1" fieldPosition="0">
        <references count="1">
          <reference field="0" count="1">
            <x v="8"/>
          </reference>
        </references>
      </pivotArea>
    </format>
    <format dxfId="4761">
      <pivotArea dataOnly="0" labelOnly="1" offset="A256" fieldPosition="0">
        <references count="1">
          <reference field="0" count="1" defaultSubtotal="1">
            <x v="8"/>
          </reference>
        </references>
      </pivotArea>
    </format>
    <format dxfId="4760">
      <pivotArea dataOnly="0" labelOnly="1" fieldPosition="0">
        <references count="1">
          <reference field="0" count="1">
            <x v="9"/>
          </reference>
        </references>
      </pivotArea>
    </format>
    <format dxfId="4759">
      <pivotArea dataOnly="0" labelOnly="1" offset="A256" fieldPosition="0">
        <references count="1">
          <reference field="0" count="1" defaultSubtotal="1">
            <x v="9"/>
          </reference>
        </references>
      </pivotArea>
    </format>
    <format dxfId="4758">
      <pivotArea dataOnly="0" labelOnly="1" fieldPosition="0">
        <references count="1">
          <reference field="0" count="1">
            <x v="10"/>
          </reference>
        </references>
      </pivotArea>
    </format>
    <format dxfId="4757">
      <pivotArea dataOnly="0" labelOnly="1" offset="A256" fieldPosition="0">
        <references count="1">
          <reference field="0" count="1" defaultSubtotal="1">
            <x v="10"/>
          </reference>
        </references>
      </pivotArea>
    </format>
    <format dxfId="4756">
      <pivotArea dataOnly="0" labelOnly="1" fieldPosition="0">
        <references count="1">
          <reference field="0" count="1">
            <x v="11"/>
          </reference>
        </references>
      </pivotArea>
    </format>
    <format dxfId="4755">
      <pivotArea dataOnly="0" labelOnly="1" offset="A256" fieldPosition="0">
        <references count="1">
          <reference field="0" count="1" defaultSubtotal="1">
            <x v="11"/>
          </reference>
        </references>
      </pivotArea>
    </format>
    <format dxfId="4754">
      <pivotArea dataOnly="0" labelOnly="1" fieldPosition="0">
        <references count="1">
          <reference field="0" count="1">
            <x v="12"/>
          </reference>
        </references>
      </pivotArea>
    </format>
    <format dxfId="4753">
      <pivotArea dataOnly="0" labelOnly="1" offset="A256" fieldPosition="0">
        <references count="1">
          <reference field="0" count="1" defaultSubtotal="1">
            <x v="12"/>
          </reference>
        </references>
      </pivotArea>
    </format>
    <format dxfId="4752">
      <pivotArea dataOnly="0" labelOnly="1" fieldPosition="0">
        <references count="1">
          <reference field="0" count="1">
            <x v="13"/>
          </reference>
        </references>
      </pivotArea>
    </format>
    <format dxfId="4751">
      <pivotArea dataOnly="0" labelOnly="1" offset="A256" fieldPosition="0">
        <references count="1">
          <reference field="0" count="1" defaultSubtotal="1">
            <x v="13"/>
          </reference>
        </references>
      </pivotArea>
    </format>
    <format dxfId="4750">
      <pivotArea dataOnly="0" labelOnly="1" fieldPosition="0">
        <references count="1">
          <reference field="0" count="1">
            <x v="14"/>
          </reference>
        </references>
      </pivotArea>
    </format>
    <format dxfId="4749">
      <pivotArea dataOnly="0" labelOnly="1" offset="A256" fieldPosition="0">
        <references count="1">
          <reference field="0" count="1" defaultSubtotal="1">
            <x v="14"/>
          </reference>
        </references>
      </pivotArea>
    </format>
    <format dxfId="4748">
      <pivotArea dataOnly="0" labelOnly="1" fieldPosition="0">
        <references count="1">
          <reference field="0" count="1">
            <x v="15"/>
          </reference>
        </references>
      </pivotArea>
    </format>
    <format dxfId="4747">
      <pivotArea dataOnly="0" labelOnly="1" offset="A256" fieldPosition="0">
        <references count="1">
          <reference field="0" count="1" defaultSubtotal="1">
            <x v="15"/>
          </reference>
        </references>
      </pivotArea>
    </format>
    <format dxfId="4746">
      <pivotArea dataOnly="0" labelOnly="1" fieldPosition="0">
        <references count="1">
          <reference field="0" count="1">
            <x v="16"/>
          </reference>
        </references>
      </pivotArea>
    </format>
    <format dxfId="4745">
      <pivotArea dataOnly="0" labelOnly="1" offset="A256" fieldPosition="0">
        <references count="1">
          <reference field="0" count="1" defaultSubtotal="1">
            <x v="16"/>
          </reference>
        </references>
      </pivotArea>
    </format>
    <format dxfId="4744">
      <pivotArea dataOnly="0" labelOnly="1" fieldPosition="0">
        <references count="1">
          <reference field="0" count="1">
            <x v="17"/>
          </reference>
        </references>
      </pivotArea>
    </format>
    <format dxfId="4743">
      <pivotArea dataOnly="0" labelOnly="1" offset="A256" fieldPosition="0">
        <references count="1">
          <reference field="0" count="1" defaultSubtotal="1">
            <x v="17"/>
          </reference>
        </references>
      </pivotArea>
    </format>
    <format dxfId="4742">
      <pivotArea dataOnly="0" labelOnly="1" fieldPosition="0">
        <references count="1">
          <reference field="0" count="1">
            <x v="18"/>
          </reference>
        </references>
      </pivotArea>
    </format>
    <format dxfId="4741">
      <pivotArea dataOnly="0" labelOnly="1" offset="A256" fieldPosition="0">
        <references count="1">
          <reference field="0" count="1" defaultSubtotal="1">
            <x v="18"/>
          </reference>
        </references>
      </pivotArea>
    </format>
    <format dxfId="4740">
      <pivotArea dataOnly="0" labelOnly="1" fieldPosition="0">
        <references count="1">
          <reference field="0" count="1">
            <x v="19"/>
          </reference>
        </references>
      </pivotArea>
    </format>
    <format dxfId="4739">
      <pivotArea dataOnly="0" labelOnly="1" offset="A256" fieldPosition="0">
        <references count="1">
          <reference field="0" count="1" defaultSubtotal="1">
            <x v="19"/>
          </reference>
        </references>
      </pivotArea>
    </format>
    <format dxfId="4738">
      <pivotArea dataOnly="0" labelOnly="1" fieldPosition="0">
        <references count="1">
          <reference field="0" count="1">
            <x v="20"/>
          </reference>
        </references>
      </pivotArea>
    </format>
    <format dxfId="4737">
      <pivotArea dataOnly="0" labelOnly="1" offset="A256" fieldPosition="0">
        <references count="1">
          <reference field="0" count="1" defaultSubtotal="1">
            <x v="20"/>
          </reference>
        </references>
      </pivotArea>
    </format>
    <format dxfId="4736">
      <pivotArea dataOnly="0" labelOnly="1" fieldPosition="0">
        <references count="1">
          <reference field="0" count="1">
            <x v="21"/>
          </reference>
        </references>
      </pivotArea>
    </format>
    <format dxfId="4735">
      <pivotArea dataOnly="0" labelOnly="1" offset="A256" fieldPosition="0">
        <references count="1">
          <reference field="0" count="1" defaultSubtotal="1">
            <x v="21"/>
          </reference>
        </references>
      </pivotArea>
    </format>
    <format dxfId="4734">
      <pivotArea dataOnly="0" labelOnly="1" fieldPosition="0">
        <references count="1">
          <reference field="0" count="1">
            <x v="22"/>
          </reference>
        </references>
      </pivotArea>
    </format>
    <format dxfId="4733">
      <pivotArea dataOnly="0" labelOnly="1" offset="A256" fieldPosition="0">
        <references count="1">
          <reference field="0" count="1" defaultSubtotal="1">
            <x v="22"/>
          </reference>
        </references>
      </pivotArea>
    </format>
    <format dxfId="4732">
      <pivotArea dataOnly="0" labelOnly="1" fieldPosition="0">
        <references count="1">
          <reference field="0" count="1">
            <x v="23"/>
          </reference>
        </references>
      </pivotArea>
    </format>
    <format dxfId="4731">
      <pivotArea dataOnly="0" labelOnly="1" offset="A256" fieldPosition="0">
        <references count="1">
          <reference field="0" count="1" defaultSubtotal="1">
            <x v="23"/>
          </reference>
        </references>
      </pivotArea>
    </format>
    <format dxfId="4730">
      <pivotArea dataOnly="0" labelOnly="1" fieldPosition="0">
        <references count="1">
          <reference field="0" count="1">
            <x v="24"/>
          </reference>
        </references>
      </pivotArea>
    </format>
    <format dxfId="4729">
      <pivotArea dataOnly="0" labelOnly="1" offset="A256" fieldPosition="0">
        <references count="1">
          <reference field="0" count="1" defaultSubtotal="1">
            <x v="24"/>
          </reference>
        </references>
      </pivotArea>
    </format>
    <format dxfId="4728">
      <pivotArea dataOnly="0" labelOnly="1" fieldPosition="0">
        <references count="1">
          <reference field="0" count="1">
            <x v="25"/>
          </reference>
        </references>
      </pivotArea>
    </format>
    <format dxfId="4727">
      <pivotArea dataOnly="0" labelOnly="1" offset="A256" fieldPosition="0">
        <references count="1">
          <reference field="0" count="1" defaultSubtotal="1">
            <x v="25"/>
          </reference>
        </references>
      </pivotArea>
    </format>
    <format dxfId="4726">
      <pivotArea dataOnly="0" labelOnly="1" fieldPosition="0">
        <references count="1">
          <reference field="0" count="1">
            <x v="26"/>
          </reference>
        </references>
      </pivotArea>
    </format>
    <format dxfId="4725">
      <pivotArea dataOnly="0" labelOnly="1" offset="A256" fieldPosition="0">
        <references count="1">
          <reference field="0" count="1" defaultSubtotal="1">
            <x v="26"/>
          </reference>
        </references>
      </pivotArea>
    </format>
    <format dxfId="4724">
      <pivotArea dataOnly="0" labelOnly="1" fieldPosition="0">
        <references count="1">
          <reference field="0" count="1">
            <x v="27"/>
          </reference>
        </references>
      </pivotArea>
    </format>
    <format dxfId="4723">
      <pivotArea dataOnly="0" labelOnly="1" offset="A256" fieldPosition="0">
        <references count="1">
          <reference field="0" count="1" defaultSubtotal="1">
            <x v="27"/>
          </reference>
        </references>
      </pivotArea>
    </format>
    <format dxfId="4722">
      <pivotArea dataOnly="0" labelOnly="1" fieldPosition="0">
        <references count="1">
          <reference field="0" count="1">
            <x v="28"/>
          </reference>
        </references>
      </pivotArea>
    </format>
    <format dxfId="4721">
      <pivotArea dataOnly="0" labelOnly="1" offset="A256" fieldPosition="0">
        <references count="1">
          <reference field="0" count="1" defaultSubtotal="1">
            <x v="28"/>
          </reference>
        </references>
      </pivotArea>
    </format>
    <format dxfId="4720">
      <pivotArea dataOnly="0" labelOnly="1" fieldPosition="0">
        <references count="1">
          <reference field="0" count="1">
            <x v="29"/>
          </reference>
        </references>
      </pivotArea>
    </format>
    <format dxfId="4719">
      <pivotArea dataOnly="0" labelOnly="1" offset="A256" fieldPosition="0">
        <references count="1">
          <reference field="0" count="1" defaultSubtotal="1">
            <x v="29"/>
          </reference>
        </references>
      </pivotArea>
    </format>
    <format dxfId="4718">
      <pivotArea dataOnly="0" labelOnly="1" fieldPosition="0">
        <references count="1">
          <reference field="0" count="1">
            <x v="30"/>
          </reference>
        </references>
      </pivotArea>
    </format>
    <format dxfId="4717">
      <pivotArea dataOnly="0" labelOnly="1" offset="A256" fieldPosition="0">
        <references count="1">
          <reference field="0" count="1" defaultSubtotal="1">
            <x v="30"/>
          </reference>
        </references>
      </pivotArea>
    </format>
    <format dxfId="4716">
      <pivotArea dataOnly="0" labelOnly="1" fieldPosition="0">
        <references count="1">
          <reference field="0" count="1">
            <x v="31"/>
          </reference>
        </references>
      </pivotArea>
    </format>
    <format dxfId="4715">
      <pivotArea dataOnly="0" labelOnly="1" offset="A256" fieldPosition="0">
        <references count="1">
          <reference field="0" count="1" defaultSubtotal="1">
            <x v="31"/>
          </reference>
        </references>
      </pivotArea>
    </format>
    <format dxfId="4714">
      <pivotArea dataOnly="0" labelOnly="1" fieldPosition="0">
        <references count="1">
          <reference field="0" count="1">
            <x v="32"/>
          </reference>
        </references>
      </pivotArea>
    </format>
    <format dxfId="4713">
      <pivotArea dataOnly="0" labelOnly="1" offset="A256" fieldPosition="0">
        <references count="1">
          <reference field="0" count="1" defaultSubtotal="1">
            <x v="32"/>
          </reference>
        </references>
      </pivotArea>
    </format>
    <format dxfId="4712">
      <pivotArea dataOnly="0" labelOnly="1" fieldPosition="0">
        <references count="1">
          <reference field="0" count="1">
            <x v="33"/>
          </reference>
        </references>
      </pivotArea>
    </format>
    <format dxfId="4711">
      <pivotArea dataOnly="0" labelOnly="1" offset="A256" fieldPosition="0">
        <references count="1">
          <reference field="0" count="1" defaultSubtotal="1">
            <x v="33"/>
          </reference>
        </references>
      </pivotArea>
    </format>
    <format dxfId="4710">
      <pivotArea dataOnly="0" labelOnly="1" fieldPosition="0">
        <references count="1">
          <reference field="0" count="1">
            <x v="34"/>
          </reference>
        </references>
      </pivotArea>
    </format>
    <format dxfId="4709">
      <pivotArea dataOnly="0" labelOnly="1" offset="A256" fieldPosition="0">
        <references count="1">
          <reference field="0" count="1" defaultSubtotal="1">
            <x v="34"/>
          </reference>
        </references>
      </pivotArea>
    </format>
    <format dxfId="4708">
      <pivotArea dataOnly="0" labelOnly="1" fieldPosition="0">
        <references count="1">
          <reference field="0" count="1">
            <x v="35"/>
          </reference>
        </references>
      </pivotArea>
    </format>
    <format dxfId="4707">
      <pivotArea dataOnly="0" labelOnly="1" offset="A256" fieldPosition="0">
        <references count="1">
          <reference field="0" count="1" defaultSubtotal="1">
            <x v="35"/>
          </reference>
        </references>
      </pivotArea>
    </format>
    <format dxfId="4706">
      <pivotArea dataOnly="0" labelOnly="1" fieldPosition="0">
        <references count="1">
          <reference field="0" count="1">
            <x v="36"/>
          </reference>
        </references>
      </pivotArea>
    </format>
    <format dxfId="4705">
      <pivotArea dataOnly="0" labelOnly="1" offset="A256" fieldPosition="0">
        <references count="1">
          <reference field="0" count="1" defaultSubtotal="1">
            <x v="36"/>
          </reference>
        </references>
      </pivotArea>
    </format>
    <format dxfId="4704">
      <pivotArea dataOnly="0" labelOnly="1" fieldPosition="0">
        <references count="1">
          <reference field="0" count="1">
            <x v="37"/>
          </reference>
        </references>
      </pivotArea>
    </format>
    <format dxfId="4703">
      <pivotArea dataOnly="0" labelOnly="1" offset="A256" fieldPosition="0">
        <references count="1">
          <reference field="0" count="1" defaultSubtotal="1">
            <x v="37"/>
          </reference>
        </references>
      </pivotArea>
    </format>
    <format dxfId="4702">
      <pivotArea dataOnly="0" labelOnly="1" fieldPosition="0">
        <references count="1">
          <reference field="0" count="1">
            <x v="38"/>
          </reference>
        </references>
      </pivotArea>
    </format>
    <format dxfId="4701">
      <pivotArea dataOnly="0" labelOnly="1" offset="A256" fieldPosition="0">
        <references count="1">
          <reference field="0" count="1" defaultSubtotal="1">
            <x v="38"/>
          </reference>
        </references>
      </pivotArea>
    </format>
    <format dxfId="4700">
      <pivotArea dataOnly="0" labelOnly="1" fieldPosition="0">
        <references count="1">
          <reference field="0" count="1">
            <x v="39"/>
          </reference>
        </references>
      </pivotArea>
    </format>
    <format dxfId="4699">
      <pivotArea dataOnly="0" labelOnly="1" offset="A256" fieldPosition="0">
        <references count="1">
          <reference field="0" count="1" defaultSubtotal="1">
            <x v="39"/>
          </reference>
        </references>
      </pivotArea>
    </format>
    <format dxfId="4698">
      <pivotArea dataOnly="0" labelOnly="1" fieldPosition="0">
        <references count="1">
          <reference field="0" count="1">
            <x v="40"/>
          </reference>
        </references>
      </pivotArea>
    </format>
    <format dxfId="4697">
      <pivotArea dataOnly="0" labelOnly="1" offset="A256" fieldPosition="0">
        <references count="1">
          <reference field="0" count="1" defaultSubtotal="1">
            <x v="40"/>
          </reference>
        </references>
      </pivotArea>
    </format>
    <format dxfId="4696">
      <pivotArea dataOnly="0" labelOnly="1" fieldPosition="0">
        <references count="1">
          <reference field="0" count="1">
            <x v="41"/>
          </reference>
        </references>
      </pivotArea>
    </format>
    <format dxfId="4695">
      <pivotArea dataOnly="0" labelOnly="1" offset="A256" fieldPosition="0">
        <references count="1">
          <reference field="0" count="1" defaultSubtotal="1">
            <x v="41"/>
          </reference>
        </references>
      </pivotArea>
    </format>
    <format dxfId="4694">
      <pivotArea dataOnly="0" labelOnly="1" fieldPosition="0">
        <references count="1">
          <reference field="0" count="1">
            <x v="42"/>
          </reference>
        </references>
      </pivotArea>
    </format>
    <format dxfId="4693">
      <pivotArea dataOnly="0" labelOnly="1" offset="A256" fieldPosition="0">
        <references count="1">
          <reference field="0" count="1" defaultSubtotal="1">
            <x v="42"/>
          </reference>
        </references>
      </pivotArea>
    </format>
    <format dxfId="4692">
      <pivotArea dataOnly="0" labelOnly="1" fieldPosition="0">
        <references count="1">
          <reference field="0" count="1">
            <x v="43"/>
          </reference>
        </references>
      </pivotArea>
    </format>
    <format dxfId="4691">
      <pivotArea dataOnly="0" labelOnly="1" offset="A256" fieldPosition="0">
        <references count="1">
          <reference field="0" count="1" defaultSubtotal="1">
            <x v="43"/>
          </reference>
        </references>
      </pivotArea>
    </format>
    <format dxfId="4690">
      <pivotArea dataOnly="0" labelOnly="1" fieldPosition="0">
        <references count="1">
          <reference field="0" count="1">
            <x v="44"/>
          </reference>
        </references>
      </pivotArea>
    </format>
    <format dxfId="4689">
      <pivotArea dataOnly="0" labelOnly="1" offset="A256" fieldPosition="0">
        <references count="1">
          <reference field="0" count="1" defaultSubtotal="1">
            <x v="44"/>
          </reference>
        </references>
      </pivotArea>
    </format>
    <format dxfId="4688">
      <pivotArea dataOnly="0" labelOnly="1" fieldPosition="0">
        <references count="1">
          <reference field="0" count="1">
            <x v="45"/>
          </reference>
        </references>
      </pivotArea>
    </format>
    <format dxfId="4687">
      <pivotArea dataOnly="0" labelOnly="1" offset="A256" fieldPosition="0">
        <references count="1">
          <reference field="0" count="1" defaultSubtotal="1">
            <x v="45"/>
          </reference>
        </references>
      </pivotArea>
    </format>
    <format dxfId="4686">
      <pivotArea dataOnly="0" labelOnly="1" fieldPosition="0">
        <references count="1">
          <reference field="0" count="1">
            <x v="46"/>
          </reference>
        </references>
      </pivotArea>
    </format>
    <format dxfId="4685">
      <pivotArea dataOnly="0" labelOnly="1" offset="A256" fieldPosition="0">
        <references count="1">
          <reference field="0" count="1" defaultSubtotal="1">
            <x v="46"/>
          </reference>
        </references>
      </pivotArea>
    </format>
    <format dxfId="4684">
      <pivotArea dataOnly="0" labelOnly="1" fieldPosition="0">
        <references count="1">
          <reference field="0" count="1">
            <x v="47"/>
          </reference>
        </references>
      </pivotArea>
    </format>
    <format dxfId="4683">
      <pivotArea dataOnly="0" labelOnly="1" offset="A256" fieldPosition="0">
        <references count="1">
          <reference field="0" count="1" defaultSubtotal="1">
            <x v="47"/>
          </reference>
        </references>
      </pivotArea>
    </format>
    <format dxfId="4682">
      <pivotArea dataOnly="0" labelOnly="1" fieldPosition="0">
        <references count="1">
          <reference field="0" count="1">
            <x v="48"/>
          </reference>
        </references>
      </pivotArea>
    </format>
    <format dxfId="4681">
      <pivotArea dataOnly="0" labelOnly="1" offset="A256" fieldPosition="0">
        <references count="1">
          <reference field="0" count="1" defaultSubtotal="1">
            <x v="48"/>
          </reference>
        </references>
      </pivotArea>
    </format>
    <format dxfId="4680">
      <pivotArea dataOnly="0" labelOnly="1" fieldPosition="0">
        <references count="1">
          <reference field="0" count="1">
            <x v="49"/>
          </reference>
        </references>
      </pivotArea>
    </format>
    <format dxfId="4679">
      <pivotArea dataOnly="0" labelOnly="1" offset="A256" fieldPosition="0">
        <references count="1">
          <reference field="0" count="1" defaultSubtotal="1">
            <x v="49"/>
          </reference>
        </references>
      </pivotArea>
    </format>
    <format dxfId="4678">
      <pivotArea dataOnly="0" labelOnly="1" fieldPosition="0">
        <references count="1">
          <reference field="0" count="1">
            <x v="50"/>
          </reference>
        </references>
      </pivotArea>
    </format>
    <format dxfId="4677">
      <pivotArea dataOnly="0" labelOnly="1" offset="A256" fieldPosition="0">
        <references count="1">
          <reference field="0" count="1" defaultSubtotal="1">
            <x v="50"/>
          </reference>
        </references>
      </pivotArea>
    </format>
    <format dxfId="4676">
      <pivotArea dataOnly="0" labelOnly="1" fieldPosition="0">
        <references count="1">
          <reference field="0" count="1">
            <x v="51"/>
          </reference>
        </references>
      </pivotArea>
    </format>
    <format dxfId="4675">
      <pivotArea dataOnly="0" labelOnly="1" offset="A256" fieldPosition="0">
        <references count="1">
          <reference field="0" count="1" defaultSubtotal="1">
            <x v="51"/>
          </reference>
        </references>
      </pivotArea>
    </format>
    <format dxfId="4674">
      <pivotArea dataOnly="0" labelOnly="1" fieldPosition="0">
        <references count="1">
          <reference field="0" count="1">
            <x v="52"/>
          </reference>
        </references>
      </pivotArea>
    </format>
    <format dxfId="4673">
      <pivotArea dataOnly="0" labelOnly="1" offset="A256" fieldPosition="0">
        <references count="1">
          <reference field="0" count="1" defaultSubtotal="1">
            <x v="52"/>
          </reference>
        </references>
      </pivotArea>
    </format>
    <format dxfId="4672">
      <pivotArea dataOnly="0" labelOnly="1" fieldPosition="0">
        <references count="1">
          <reference field="0" count="1">
            <x v="53"/>
          </reference>
        </references>
      </pivotArea>
    </format>
    <format dxfId="4671">
      <pivotArea dataOnly="0" labelOnly="1" offset="A256" fieldPosition="0">
        <references count="1">
          <reference field="0" count="1" defaultSubtotal="1">
            <x v="53"/>
          </reference>
        </references>
      </pivotArea>
    </format>
    <format dxfId="4670">
      <pivotArea dataOnly="0" labelOnly="1" fieldPosition="0">
        <references count="1">
          <reference field="0" count="1">
            <x v="54"/>
          </reference>
        </references>
      </pivotArea>
    </format>
    <format dxfId="4669">
      <pivotArea dataOnly="0" labelOnly="1" offset="A256" fieldPosition="0">
        <references count="1">
          <reference field="0" count="1" defaultSubtotal="1">
            <x v="54"/>
          </reference>
        </references>
      </pivotArea>
    </format>
    <format dxfId="4668">
      <pivotArea dataOnly="0" labelOnly="1" fieldPosition="0">
        <references count="1">
          <reference field="0" count="1">
            <x v="55"/>
          </reference>
        </references>
      </pivotArea>
    </format>
    <format dxfId="4667">
      <pivotArea dataOnly="0" labelOnly="1" offset="A256" fieldPosition="0">
        <references count="1">
          <reference field="0" count="1" defaultSubtotal="1">
            <x v="55"/>
          </reference>
        </references>
      </pivotArea>
    </format>
    <format dxfId="4666">
      <pivotArea dataOnly="0" labelOnly="1" fieldPosition="0">
        <references count="1">
          <reference field="0" count="1">
            <x v="56"/>
          </reference>
        </references>
      </pivotArea>
    </format>
    <format dxfId="4665">
      <pivotArea dataOnly="0" labelOnly="1" offset="A256" fieldPosition="0">
        <references count="1">
          <reference field="0" count="1" defaultSubtotal="1">
            <x v="56"/>
          </reference>
        </references>
      </pivotArea>
    </format>
    <format dxfId="4664">
      <pivotArea dataOnly="0" labelOnly="1" fieldPosition="0">
        <references count="1">
          <reference field="0" count="1">
            <x v="57"/>
          </reference>
        </references>
      </pivotArea>
    </format>
    <format dxfId="4663">
      <pivotArea dataOnly="0" labelOnly="1" offset="A256" fieldPosition="0">
        <references count="1">
          <reference field="0" count="1" defaultSubtotal="1">
            <x v="57"/>
          </reference>
        </references>
      </pivotArea>
    </format>
    <format dxfId="4662">
      <pivotArea dataOnly="0" labelOnly="1" fieldPosition="0">
        <references count="1">
          <reference field="0" count="1">
            <x v="58"/>
          </reference>
        </references>
      </pivotArea>
    </format>
    <format dxfId="4661">
      <pivotArea dataOnly="0" labelOnly="1" offset="A256" fieldPosition="0">
        <references count="1">
          <reference field="0" count="1" defaultSubtotal="1">
            <x v="58"/>
          </reference>
        </references>
      </pivotArea>
    </format>
    <format dxfId="4660">
      <pivotArea dataOnly="0" labelOnly="1" fieldPosition="0">
        <references count="1">
          <reference field="0" count="1">
            <x v="59"/>
          </reference>
        </references>
      </pivotArea>
    </format>
    <format dxfId="4659">
      <pivotArea dataOnly="0" labelOnly="1" offset="A256" fieldPosition="0">
        <references count="1">
          <reference field="0" count="1" defaultSubtotal="1">
            <x v="59"/>
          </reference>
        </references>
      </pivotArea>
    </format>
    <format dxfId="4658">
      <pivotArea dataOnly="0" labelOnly="1" fieldPosition="0">
        <references count="1">
          <reference field="0" count="1">
            <x v="60"/>
          </reference>
        </references>
      </pivotArea>
    </format>
    <format dxfId="4657">
      <pivotArea dataOnly="0" labelOnly="1" offset="A256" fieldPosition="0">
        <references count="1">
          <reference field="0" count="1" defaultSubtotal="1">
            <x v="60"/>
          </reference>
        </references>
      </pivotArea>
    </format>
    <format dxfId="4656">
      <pivotArea dataOnly="0" labelOnly="1" fieldPosition="0">
        <references count="1">
          <reference field="0" count="1">
            <x v="61"/>
          </reference>
        </references>
      </pivotArea>
    </format>
    <format dxfId="4655">
      <pivotArea dataOnly="0" labelOnly="1" offset="A256" fieldPosition="0">
        <references count="1">
          <reference field="0" count="1" defaultSubtotal="1">
            <x v="61"/>
          </reference>
        </references>
      </pivotArea>
    </format>
    <format dxfId="4654">
      <pivotArea dataOnly="0" labelOnly="1" fieldPosition="0">
        <references count="1">
          <reference field="0" count="1">
            <x v="62"/>
          </reference>
        </references>
      </pivotArea>
    </format>
    <format dxfId="4653">
      <pivotArea dataOnly="0" labelOnly="1" offset="A256" fieldPosition="0">
        <references count="1">
          <reference field="0" count="1" defaultSubtotal="1">
            <x v="62"/>
          </reference>
        </references>
      </pivotArea>
    </format>
    <format dxfId="4652">
      <pivotArea dataOnly="0" labelOnly="1" fieldPosition="0">
        <references count="1">
          <reference field="0" count="1">
            <x v="63"/>
          </reference>
        </references>
      </pivotArea>
    </format>
    <format dxfId="4651">
      <pivotArea dataOnly="0" labelOnly="1" offset="A256" fieldPosition="0">
        <references count="1">
          <reference field="0" count="1" defaultSubtotal="1">
            <x v="63"/>
          </reference>
        </references>
      </pivotArea>
    </format>
    <format dxfId="4650">
      <pivotArea dataOnly="0" labelOnly="1" fieldPosition="0">
        <references count="1">
          <reference field="0" count="1">
            <x v="64"/>
          </reference>
        </references>
      </pivotArea>
    </format>
    <format dxfId="4649">
      <pivotArea dataOnly="0" labelOnly="1" offset="A256" fieldPosition="0">
        <references count="1">
          <reference field="0" count="1" defaultSubtotal="1">
            <x v="64"/>
          </reference>
        </references>
      </pivotArea>
    </format>
    <format dxfId="4648">
      <pivotArea dataOnly="0" labelOnly="1" fieldPosition="0">
        <references count="1">
          <reference field="0" count="1">
            <x v="65"/>
          </reference>
        </references>
      </pivotArea>
    </format>
    <format dxfId="4647">
      <pivotArea dataOnly="0" labelOnly="1" offset="A256" fieldPosition="0">
        <references count="1">
          <reference field="0" count="1" defaultSubtotal="1">
            <x v="65"/>
          </reference>
        </references>
      </pivotArea>
    </format>
    <format dxfId="4646">
      <pivotArea dataOnly="0" labelOnly="1" fieldPosition="0">
        <references count="1">
          <reference field="0" count="1">
            <x v="66"/>
          </reference>
        </references>
      </pivotArea>
    </format>
    <format dxfId="4645">
      <pivotArea dataOnly="0" labelOnly="1" offset="A256" fieldPosition="0">
        <references count="1">
          <reference field="0" count="1" defaultSubtotal="1">
            <x v="66"/>
          </reference>
        </references>
      </pivotArea>
    </format>
    <format dxfId="4644">
      <pivotArea dataOnly="0" labelOnly="1" fieldPosition="0">
        <references count="1">
          <reference field="0" count="1">
            <x v="67"/>
          </reference>
        </references>
      </pivotArea>
    </format>
    <format dxfId="4643">
      <pivotArea dataOnly="0" labelOnly="1" offset="A256" fieldPosition="0">
        <references count="1">
          <reference field="0" count="1" defaultSubtotal="1">
            <x v="67"/>
          </reference>
        </references>
      </pivotArea>
    </format>
    <format dxfId="4642">
      <pivotArea dataOnly="0" labelOnly="1" fieldPosition="0">
        <references count="1">
          <reference field="0" count="1">
            <x v="68"/>
          </reference>
        </references>
      </pivotArea>
    </format>
    <format dxfId="4641">
      <pivotArea dataOnly="0" labelOnly="1" offset="A256" fieldPosition="0">
        <references count="1">
          <reference field="0" count="1" defaultSubtotal="1">
            <x v="68"/>
          </reference>
        </references>
      </pivotArea>
    </format>
    <format dxfId="4640">
      <pivotArea dataOnly="0" labelOnly="1" fieldPosition="0">
        <references count="1">
          <reference field="0" count="1">
            <x v="69"/>
          </reference>
        </references>
      </pivotArea>
    </format>
    <format dxfId="4639">
      <pivotArea dataOnly="0" labelOnly="1" offset="A256" fieldPosition="0">
        <references count="1">
          <reference field="0" count="1" defaultSubtotal="1">
            <x v="69"/>
          </reference>
        </references>
      </pivotArea>
    </format>
    <format dxfId="4638">
      <pivotArea dataOnly="0" labelOnly="1" fieldPosition="0">
        <references count="1">
          <reference field="0" count="1">
            <x v="70"/>
          </reference>
        </references>
      </pivotArea>
    </format>
    <format dxfId="4637">
      <pivotArea dataOnly="0" labelOnly="1" offset="A256" fieldPosition="0">
        <references count="1">
          <reference field="0" count="1" defaultSubtotal="1">
            <x v="70"/>
          </reference>
        </references>
      </pivotArea>
    </format>
    <format dxfId="4636">
      <pivotArea dataOnly="0" labelOnly="1" fieldPosition="0">
        <references count="1">
          <reference field="0" count="1">
            <x v="71"/>
          </reference>
        </references>
      </pivotArea>
    </format>
    <format dxfId="4635">
      <pivotArea dataOnly="0" labelOnly="1" offset="A256" fieldPosition="0">
        <references count="1">
          <reference field="0" count="1" defaultSubtotal="1">
            <x v="71"/>
          </reference>
        </references>
      </pivotArea>
    </format>
    <format dxfId="4634">
      <pivotArea dataOnly="0" labelOnly="1" fieldPosition="0">
        <references count="1">
          <reference field="0" count="1">
            <x v="72"/>
          </reference>
        </references>
      </pivotArea>
    </format>
    <format dxfId="4633">
      <pivotArea dataOnly="0" labelOnly="1" offset="A256" fieldPosition="0">
        <references count="1">
          <reference field="0" count="1" defaultSubtotal="1">
            <x v="72"/>
          </reference>
        </references>
      </pivotArea>
    </format>
    <format dxfId="4632">
      <pivotArea dataOnly="0" labelOnly="1" fieldPosition="0">
        <references count="1">
          <reference field="0" count="1">
            <x v="73"/>
          </reference>
        </references>
      </pivotArea>
    </format>
    <format dxfId="4631">
      <pivotArea dataOnly="0" labelOnly="1" offset="A256" fieldPosition="0">
        <references count="1">
          <reference field="0" count="1" defaultSubtotal="1">
            <x v="73"/>
          </reference>
        </references>
      </pivotArea>
    </format>
    <format dxfId="4630">
      <pivotArea dataOnly="0" labelOnly="1" fieldPosition="0">
        <references count="1">
          <reference field="0" count="1">
            <x v="74"/>
          </reference>
        </references>
      </pivotArea>
    </format>
    <format dxfId="4629">
      <pivotArea dataOnly="0" labelOnly="1" offset="A256" fieldPosition="0">
        <references count="1">
          <reference field="0" count="1" defaultSubtotal="1">
            <x v="74"/>
          </reference>
        </references>
      </pivotArea>
    </format>
    <format dxfId="4628">
      <pivotArea dataOnly="0" labelOnly="1" fieldPosition="0">
        <references count="1">
          <reference field="0" count="1">
            <x v="75"/>
          </reference>
        </references>
      </pivotArea>
    </format>
    <format dxfId="4627">
      <pivotArea dataOnly="0" labelOnly="1" offset="A256" fieldPosition="0">
        <references count="1">
          <reference field="0" count="1" defaultSubtotal="1">
            <x v="75"/>
          </reference>
        </references>
      </pivotArea>
    </format>
    <format dxfId="4626">
      <pivotArea dataOnly="0" labelOnly="1" fieldPosition="0">
        <references count="1">
          <reference field="0" count="1">
            <x v="76"/>
          </reference>
        </references>
      </pivotArea>
    </format>
    <format dxfId="4625">
      <pivotArea dataOnly="0" labelOnly="1" offset="A256" fieldPosition="0">
        <references count="1">
          <reference field="0" count="1" defaultSubtotal="1">
            <x v="76"/>
          </reference>
        </references>
      </pivotArea>
    </format>
    <format dxfId="4624">
      <pivotArea dataOnly="0" labelOnly="1" fieldPosition="0">
        <references count="1">
          <reference field="0" count="1">
            <x v="77"/>
          </reference>
        </references>
      </pivotArea>
    </format>
    <format dxfId="4623">
      <pivotArea dataOnly="0" labelOnly="1" offset="A256" fieldPosition="0">
        <references count="1">
          <reference field="0" count="1" defaultSubtotal="1">
            <x v="77"/>
          </reference>
        </references>
      </pivotArea>
    </format>
    <format dxfId="4622">
      <pivotArea dataOnly="0" labelOnly="1" fieldPosition="0">
        <references count="1">
          <reference field="0" count="1">
            <x v="78"/>
          </reference>
        </references>
      </pivotArea>
    </format>
    <format dxfId="4621">
      <pivotArea dataOnly="0" labelOnly="1" offset="A256" fieldPosition="0">
        <references count="1">
          <reference field="0" count="1" defaultSubtotal="1">
            <x v="78"/>
          </reference>
        </references>
      </pivotArea>
    </format>
    <format dxfId="4620">
      <pivotArea dataOnly="0" labelOnly="1" fieldPosition="0">
        <references count="1">
          <reference field="0" count="1">
            <x v="79"/>
          </reference>
        </references>
      </pivotArea>
    </format>
    <format dxfId="4619">
      <pivotArea dataOnly="0" labelOnly="1" offset="A256" fieldPosition="0">
        <references count="1">
          <reference field="0" count="1" defaultSubtotal="1">
            <x v="79"/>
          </reference>
        </references>
      </pivotArea>
    </format>
    <format dxfId="4618">
      <pivotArea dataOnly="0" labelOnly="1" fieldPosition="0">
        <references count="1">
          <reference field="0" count="1">
            <x v="80"/>
          </reference>
        </references>
      </pivotArea>
    </format>
    <format dxfId="4617">
      <pivotArea dataOnly="0" labelOnly="1" offset="A256" fieldPosition="0">
        <references count="1">
          <reference field="0" count="1" defaultSubtotal="1">
            <x v="80"/>
          </reference>
        </references>
      </pivotArea>
    </format>
    <format dxfId="4616">
      <pivotArea dataOnly="0" labelOnly="1" fieldPosition="0">
        <references count="1">
          <reference field="0" count="1">
            <x v="81"/>
          </reference>
        </references>
      </pivotArea>
    </format>
    <format dxfId="4615">
      <pivotArea dataOnly="0" labelOnly="1" offset="A256" fieldPosition="0">
        <references count="1">
          <reference field="0" count="1" defaultSubtotal="1">
            <x v="81"/>
          </reference>
        </references>
      </pivotArea>
    </format>
    <format dxfId="4614">
      <pivotArea dataOnly="0" labelOnly="1" fieldPosition="0">
        <references count="1">
          <reference field="0" count="1">
            <x v="82"/>
          </reference>
        </references>
      </pivotArea>
    </format>
    <format dxfId="4613">
      <pivotArea dataOnly="0" labelOnly="1" offset="A256" fieldPosition="0">
        <references count="1">
          <reference field="0" count="1" defaultSubtotal="1">
            <x v="82"/>
          </reference>
        </references>
      </pivotArea>
    </format>
    <format dxfId="4612">
      <pivotArea dataOnly="0" labelOnly="1" fieldPosition="0">
        <references count="1">
          <reference field="0" count="1">
            <x v="83"/>
          </reference>
        </references>
      </pivotArea>
    </format>
    <format dxfId="4611">
      <pivotArea dataOnly="0" labelOnly="1" offset="A256" fieldPosition="0">
        <references count="1">
          <reference field="0" count="1" defaultSubtotal="1">
            <x v="83"/>
          </reference>
        </references>
      </pivotArea>
    </format>
    <format dxfId="4610">
      <pivotArea dataOnly="0" labelOnly="1" fieldPosition="0">
        <references count="1">
          <reference field="0" count="1">
            <x v="84"/>
          </reference>
        </references>
      </pivotArea>
    </format>
    <format dxfId="4609">
      <pivotArea dataOnly="0" labelOnly="1" offset="A256" fieldPosition="0">
        <references count="1">
          <reference field="0" count="1" defaultSubtotal="1">
            <x v="84"/>
          </reference>
        </references>
      </pivotArea>
    </format>
    <format dxfId="4608">
      <pivotArea dataOnly="0" labelOnly="1" fieldPosition="0">
        <references count="1">
          <reference field="0" count="1">
            <x v="85"/>
          </reference>
        </references>
      </pivotArea>
    </format>
    <format dxfId="4607">
      <pivotArea dataOnly="0" labelOnly="1" offset="A256" fieldPosition="0">
        <references count="1">
          <reference field="0" count="1" defaultSubtotal="1">
            <x v="85"/>
          </reference>
        </references>
      </pivotArea>
    </format>
    <format dxfId="4606">
      <pivotArea dataOnly="0" labelOnly="1" fieldPosition="0">
        <references count="1">
          <reference field="0" count="1">
            <x v="86"/>
          </reference>
        </references>
      </pivotArea>
    </format>
    <format dxfId="4605">
      <pivotArea dataOnly="0" labelOnly="1" offset="A256" fieldPosition="0">
        <references count="1">
          <reference field="0" count="1" defaultSubtotal="1">
            <x v="86"/>
          </reference>
        </references>
      </pivotArea>
    </format>
    <format dxfId="4604">
      <pivotArea dataOnly="0" labelOnly="1" fieldPosition="0">
        <references count="1">
          <reference field="0" count="1">
            <x v="87"/>
          </reference>
        </references>
      </pivotArea>
    </format>
    <format dxfId="4603">
      <pivotArea dataOnly="0" labelOnly="1" offset="A256" fieldPosition="0">
        <references count="1">
          <reference field="0" count="1" defaultSubtotal="1">
            <x v="87"/>
          </reference>
        </references>
      </pivotArea>
    </format>
    <format dxfId="4602">
      <pivotArea dataOnly="0" labelOnly="1" fieldPosition="0">
        <references count="1">
          <reference field="0" count="1">
            <x v="88"/>
          </reference>
        </references>
      </pivotArea>
    </format>
    <format dxfId="4601">
      <pivotArea dataOnly="0" labelOnly="1" offset="A256" fieldPosition="0">
        <references count="1">
          <reference field="0" count="1" defaultSubtotal="1">
            <x v="88"/>
          </reference>
        </references>
      </pivotArea>
    </format>
    <format dxfId="4600">
      <pivotArea dataOnly="0" labelOnly="1" fieldPosition="0">
        <references count="1">
          <reference field="0" count="1">
            <x v="89"/>
          </reference>
        </references>
      </pivotArea>
    </format>
    <format dxfId="4599">
      <pivotArea dataOnly="0" labelOnly="1" offset="A256" fieldPosition="0">
        <references count="1">
          <reference field="0" count="1" defaultSubtotal="1">
            <x v="89"/>
          </reference>
        </references>
      </pivotArea>
    </format>
    <format dxfId="4598">
      <pivotArea dataOnly="0" labelOnly="1" fieldPosition="0">
        <references count="1">
          <reference field="0" count="1">
            <x v="90"/>
          </reference>
        </references>
      </pivotArea>
    </format>
    <format dxfId="4597">
      <pivotArea dataOnly="0" labelOnly="1" offset="A256" fieldPosition="0">
        <references count="1">
          <reference field="0" count="1" defaultSubtotal="1">
            <x v="90"/>
          </reference>
        </references>
      </pivotArea>
    </format>
    <format dxfId="4596">
      <pivotArea dataOnly="0" labelOnly="1" fieldPosition="0">
        <references count="1">
          <reference field="0" count="1">
            <x v="91"/>
          </reference>
        </references>
      </pivotArea>
    </format>
    <format dxfId="4595">
      <pivotArea dataOnly="0" labelOnly="1" offset="A256" fieldPosition="0">
        <references count="1">
          <reference field="0" count="1" defaultSubtotal="1">
            <x v="91"/>
          </reference>
        </references>
      </pivotArea>
    </format>
    <format dxfId="4594">
      <pivotArea dataOnly="0" labelOnly="1" fieldPosition="0">
        <references count="1">
          <reference field="0" count="1">
            <x v="92"/>
          </reference>
        </references>
      </pivotArea>
    </format>
    <format dxfId="4593">
      <pivotArea dataOnly="0" labelOnly="1" offset="A256" fieldPosition="0">
        <references count="1">
          <reference field="0" count="1" defaultSubtotal="1">
            <x v="92"/>
          </reference>
        </references>
      </pivotArea>
    </format>
    <format dxfId="4592">
      <pivotArea dataOnly="0" labelOnly="1" fieldPosition="0">
        <references count="1">
          <reference field="0" count="1">
            <x v="93"/>
          </reference>
        </references>
      </pivotArea>
    </format>
    <format dxfId="4591">
      <pivotArea dataOnly="0" labelOnly="1" offset="A256" fieldPosition="0">
        <references count="1">
          <reference field="0" count="1" defaultSubtotal="1">
            <x v="93"/>
          </reference>
        </references>
      </pivotArea>
    </format>
    <format dxfId="4590">
      <pivotArea dataOnly="0" labelOnly="1" fieldPosition="0">
        <references count="1">
          <reference field="0" count="1">
            <x v="94"/>
          </reference>
        </references>
      </pivotArea>
    </format>
    <format dxfId="4589">
      <pivotArea dataOnly="0" labelOnly="1" offset="A256" fieldPosition="0">
        <references count="1">
          <reference field="0" count="1" defaultSubtotal="1">
            <x v="94"/>
          </reference>
        </references>
      </pivotArea>
    </format>
    <format dxfId="4588">
      <pivotArea dataOnly="0" labelOnly="1" fieldPosition="0">
        <references count="1">
          <reference field="0" count="1">
            <x v="95"/>
          </reference>
        </references>
      </pivotArea>
    </format>
    <format dxfId="4587">
      <pivotArea dataOnly="0" labelOnly="1" offset="A256" fieldPosition="0">
        <references count="1">
          <reference field="0" count="1" defaultSubtotal="1">
            <x v="95"/>
          </reference>
        </references>
      </pivotArea>
    </format>
    <format dxfId="4586">
      <pivotArea dataOnly="0" labelOnly="1" fieldPosition="0">
        <references count="1">
          <reference field="0" count="1">
            <x v="96"/>
          </reference>
        </references>
      </pivotArea>
    </format>
    <format dxfId="4585">
      <pivotArea dataOnly="0" labelOnly="1" offset="A256" fieldPosition="0">
        <references count="1">
          <reference field="0" count="1" defaultSubtotal="1">
            <x v="96"/>
          </reference>
        </references>
      </pivotArea>
    </format>
    <format dxfId="4584">
      <pivotArea dataOnly="0" labelOnly="1" fieldPosition="0">
        <references count="1">
          <reference field="0" count="1">
            <x v="97"/>
          </reference>
        </references>
      </pivotArea>
    </format>
    <format dxfId="4583">
      <pivotArea dataOnly="0" labelOnly="1" offset="A256" fieldPosition="0">
        <references count="1">
          <reference field="0" count="1" defaultSubtotal="1">
            <x v="97"/>
          </reference>
        </references>
      </pivotArea>
    </format>
    <format dxfId="4582">
      <pivotArea dataOnly="0" labelOnly="1" fieldPosition="0">
        <references count="1">
          <reference field="0" count="1">
            <x v="98"/>
          </reference>
        </references>
      </pivotArea>
    </format>
    <format dxfId="4581">
      <pivotArea dataOnly="0" labelOnly="1" offset="A256" fieldPosition="0">
        <references count="1">
          <reference field="0" count="1" defaultSubtotal="1">
            <x v="98"/>
          </reference>
        </references>
      </pivotArea>
    </format>
    <format dxfId="4580">
      <pivotArea dataOnly="0" labelOnly="1" fieldPosition="0">
        <references count="1">
          <reference field="0" count="1">
            <x v="99"/>
          </reference>
        </references>
      </pivotArea>
    </format>
    <format dxfId="4579">
      <pivotArea dataOnly="0" labelOnly="1" offset="A256" fieldPosition="0">
        <references count="1">
          <reference field="0" count="1" defaultSubtotal="1">
            <x v="99"/>
          </reference>
        </references>
      </pivotArea>
    </format>
    <format dxfId="4578">
      <pivotArea dataOnly="0" labelOnly="1" fieldPosition="0">
        <references count="1">
          <reference field="0" count="1">
            <x v="100"/>
          </reference>
        </references>
      </pivotArea>
    </format>
    <format dxfId="4577">
      <pivotArea dataOnly="0" labelOnly="1" offset="A256" fieldPosition="0">
        <references count="1">
          <reference field="0" count="1" defaultSubtotal="1">
            <x v="100"/>
          </reference>
        </references>
      </pivotArea>
    </format>
    <format dxfId="4576">
      <pivotArea dataOnly="0" labelOnly="1" fieldPosition="0">
        <references count="1">
          <reference field="0" count="1">
            <x v="101"/>
          </reference>
        </references>
      </pivotArea>
    </format>
    <format dxfId="4575">
      <pivotArea dataOnly="0" labelOnly="1" offset="A256" fieldPosition="0">
        <references count="1">
          <reference field="0" count="1" defaultSubtotal="1">
            <x v="101"/>
          </reference>
        </references>
      </pivotArea>
    </format>
    <format dxfId="4574">
      <pivotArea dataOnly="0" labelOnly="1" fieldPosition="0">
        <references count="1">
          <reference field="0" count="1">
            <x v="102"/>
          </reference>
        </references>
      </pivotArea>
    </format>
    <format dxfId="4573">
      <pivotArea dataOnly="0" labelOnly="1" offset="A256" fieldPosition="0">
        <references count="1">
          <reference field="0" count="1" defaultSubtotal="1">
            <x v="102"/>
          </reference>
        </references>
      </pivotArea>
    </format>
    <format dxfId="4572">
      <pivotArea dataOnly="0" labelOnly="1" fieldPosition="0">
        <references count="1">
          <reference field="0" count="1">
            <x v="103"/>
          </reference>
        </references>
      </pivotArea>
    </format>
    <format dxfId="4571">
      <pivotArea dataOnly="0" labelOnly="1" offset="A256" fieldPosition="0">
        <references count="1">
          <reference field="0" count="1" defaultSubtotal="1">
            <x v="103"/>
          </reference>
        </references>
      </pivotArea>
    </format>
    <format dxfId="4570">
      <pivotArea dataOnly="0" labelOnly="1" fieldPosition="0">
        <references count="1">
          <reference field="0" count="1">
            <x v="104"/>
          </reference>
        </references>
      </pivotArea>
    </format>
    <format dxfId="4569">
      <pivotArea dataOnly="0" labelOnly="1" offset="A256" fieldPosition="0">
        <references count="1">
          <reference field="0" count="1" defaultSubtotal="1">
            <x v="104"/>
          </reference>
        </references>
      </pivotArea>
    </format>
    <format dxfId="4568">
      <pivotArea dataOnly="0" labelOnly="1" fieldPosition="0">
        <references count="1">
          <reference field="0" count="1">
            <x v="105"/>
          </reference>
        </references>
      </pivotArea>
    </format>
    <format dxfId="4567">
      <pivotArea dataOnly="0" labelOnly="1" offset="A256" fieldPosition="0">
        <references count="1">
          <reference field="0" count="1" defaultSubtotal="1">
            <x v="105"/>
          </reference>
        </references>
      </pivotArea>
    </format>
    <format dxfId="4566">
      <pivotArea dataOnly="0" labelOnly="1" fieldPosition="0">
        <references count="1">
          <reference field="0" count="1">
            <x v="106"/>
          </reference>
        </references>
      </pivotArea>
    </format>
    <format dxfId="4565">
      <pivotArea dataOnly="0" labelOnly="1" offset="A256" fieldPosition="0">
        <references count="1">
          <reference field="0" count="1" defaultSubtotal="1">
            <x v="106"/>
          </reference>
        </references>
      </pivotArea>
    </format>
    <format dxfId="4564">
      <pivotArea dataOnly="0" labelOnly="1" fieldPosition="0">
        <references count="1">
          <reference field="0" count="1">
            <x v="107"/>
          </reference>
        </references>
      </pivotArea>
    </format>
    <format dxfId="4563">
      <pivotArea dataOnly="0" labelOnly="1" offset="A256" fieldPosition="0">
        <references count="1">
          <reference field="0" count="1" defaultSubtotal="1">
            <x v="107"/>
          </reference>
        </references>
      </pivotArea>
    </format>
    <format dxfId="4562">
      <pivotArea dataOnly="0" labelOnly="1" fieldPosition="0">
        <references count="1">
          <reference field="0" count="1">
            <x v="108"/>
          </reference>
        </references>
      </pivotArea>
    </format>
    <format dxfId="4561">
      <pivotArea dataOnly="0" labelOnly="1" offset="A256" fieldPosition="0">
        <references count="1">
          <reference field="0" count="1" defaultSubtotal="1">
            <x v="108"/>
          </reference>
        </references>
      </pivotArea>
    </format>
    <format dxfId="4560">
      <pivotArea dataOnly="0" labelOnly="1" fieldPosition="0">
        <references count="1">
          <reference field="0" count="1">
            <x v="109"/>
          </reference>
        </references>
      </pivotArea>
    </format>
    <format dxfId="4559">
      <pivotArea dataOnly="0" labelOnly="1" offset="A256" fieldPosition="0">
        <references count="1">
          <reference field="0" count="1" defaultSubtotal="1">
            <x v="109"/>
          </reference>
        </references>
      </pivotArea>
    </format>
    <format dxfId="4558">
      <pivotArea dataOnly="0" labelOnly="1" fieldPosition="0">
        <references count="1">
          <reference field="0" count="1">
            <x v="110"/>
          </reference>
        </references>
      </pivotArea>
    </format>
    <format dxfId="4557">
      <pivotArea dataOnly="0" labelOnly="1" offset="A256" fieldPosition="0">
        <references count="1">
          <reference field="0" count="1" defaultSubtotal="1">
            <x v="110"/>
          </reference>
        </references>
      </pivotArea>
    </format>
    <format dxfId="4556">
      <pivotArea dataOnly="0" labelOnly="1" fieldPosition="0">
        <references count="1">
          <reference field="0" count="1">
            <x v="111"/>
          </reference>
        </references>
      </pivotArea>
    </format>
    <format dxfId="4555">
      <pivotArea dataOnly="0" labelOnly="1" offset="A256" fieldPosition="0">
        <references count="1">
          <reference field="0" count="1" defaultSubtotal="1">
            <x v="111"/>
          </reference>
        </references>
      </pivotArea>
    </format>
    <format dxfId="4554">
      <pivotArea dataOnly="0" labelOnly="1" fieldPosition="0">
        <references count="1">
          <reference field="0" count="1">
            <x v="112"/>
          </reference>
        </references>
      </pivotArea>
    </format>
    <format dxfId="4553">
      <pivotArea dataOnly="0" labelOnly="1" offset="A256" fieldPosition="0">
        <references count="1">
          <reference field="0" count="1" defaultSubtotal="1">
            <x v="112"/>
          </reference>
        </references>
      </pivotArea>
    </format>
    <format dxfId="4552">
      <pivotArea dataOnly="0" labelOnly="1" fieldPosition="0">
        <references count="1">
          <reference field="0" count="1">
            <x v="113"/>
          </reference>
        </references>
      </pivotArea>
    </format>
    <format dxfId="4551">
      <pivotArea dataOnly="0" labelOnly="1" offset="A256" fieldPosition="0">
        <references count="1">
          <reference field="0" count="1" defaultSubtotal="1">
            <x v="113"/>
          </reference>
        </references>
      </pivotArea>
    </format>
    <format dxfId="4550">
      <pivotArea dataOnly="0" labelOnly="1" fieldPosition="0">
        <references count="1">
          <reference field="0" count="1">
            <x v="114"/>
          </reference>
        </references>
      </pivotArea>
    </format>
    <format dxfId="4549">
      <pivotArea dataOnly="0" labelOnly="1" offset="A256" fieldPosition="0">
        <references count="1">
          <reference field="0" count="1" defaultSubtotal="1">
            <x v="114"/>
          </reference>
        </references>
      </pivotArea>
    </format>
    <format dxfId="4548">
      <pivotArea dataOnly="0" labelOnly="1" fieldPosition="0">
        <references count="1">
          <reference field="0" count="1">
            <x v="115"/>
          </reference>
        </references>
      </pivotArea>
    </format>
    <format dxfId="4547">
      <pivotArea dataOnly="0" labelOnly="1" offset="A256" fieldPosition="0">
        <references count="1">
          <reference field="0" count="1" defaultSubtotal="1">
            <x v="115"/>
          </reference>
        </references>
      </pivotArea>
    </format>
    <format dxfId="4546">
      <pivotArea dataOnly="0" labelOnly="1" fieldPosition="0">
        <references count="1">
          <reference field="0" count="1">
            <x v="116"/>
          </reference>
        </references>
      </pivotArea>
    </format>
    <format dxfId="4545">
      <pivotArea dataOnly="0" labelOnly="1" offset="A256" fieldPosition="0">
        <references count="1">
          <reference field="0" count="1" defaultSubtotal="1">
            <x v="116"/>
          </reference>
        </references>
      </pivotArea>
    </format>
    <format dxfId="4544">
      <pivotArea dataOnly="0" labelOnly="1" fieldPosition="0">
        <references count="1">
          <reference field="0" count="1">
            <x v="117"/>
          </reference>
        </references>
      </pivotArea>
    </format>
    <format dxfId="4543">
      <pivotArea dataOnly="0" labelOnly="1" offset="A256" fieldPosition="0">
        <references count="1">
          <reference field="0" count="1" defaultSubtotal="1">
            <x v="117"/>
          </reference>
        </references>
      </pivotArea>
    </format>
    <format dxfId="4542">
      <pivotArea dataOnly="0" labelOnly="1" fieldPosition="0">
        <references count="1">
          <reference field="0" count="1">
            <x v="118"/>
          </reference>
        </references>
      </pivotArea>
    </format>
    <format dxfId="4541">
      <pivotArea dataOnly="0" labelOnly="1" offset="A256" fieldPosition="0">
        <references count="1">
          <reference field="0" count="1" defaultSubtotal="1">
            <x v="118"/>
          </reference>
        </references>
      </pivotArea>
    </format>
    <format dxfId="4540">
      <pivotArea dataOnly="0" labelOnly="1" fieldPosition="0">
        <references count="1">
          <reference field="0" count="1">
            <x v="119"/>
          </reference>
        </references>
      </pivotArea>
    </format>
    <format dxfId="4539">
      <pivotArea dataOnly="0" labelOnly="1" offset="A256" fieldPosition="0">
        <references count="1">
          <reference field="0" count="1" defaultSubtotal="1">
            <x v="119"/>
          </reference>
        </references>
      </pivotArea>
    </format>
    <format dxfId="4538">
      <pivotArea dataOnly="0" labelOnly="1" fieldPosition="0">
        <references count="1">
          <reference field="0" count="1">
            <x v="120"/>
          </reference>
        </references>
      </pivotArea>
    </format>
    <format dxfId="4537">
      <pivotArea dataOnly="0" labelOnly="1" offset="A256" fieldPosition="0">
        <references count="1">
          <reference field="0" count="1" defaultSubtotal="1">
            <x v="120"/>
          </reference>
        </references>
      </pivotArea>
    </format>
    <format dxfId="4536">
      <pivotArea dataOnly="0" labelOnly="1" fieldPosition="0">
        <references count="1">
          <reference field="0" count="1">
            <x v="121"/>
          </reference>
        </references>
      </pivotArea>
    </format>
    <format dxfId="4535">
      <pivotArea dataOnly="0" labelOnly="1" offset="A256" fieldPosition="0">
        <references count="1">
          <reference field="0" count="1" defaultSubtotal="1">
            <x v="121"/>
          </reference>
        </references>
      </pivotArea>
    </format>
    <format dxfId="4534">
      <pivotArea dataOnly="0" labelOnly="1" fieldPosition="0">
        <references count="1">
          <reference field="0" count="1">
            <x v="122"/>
          </reference>
        </references>
      </pivotArea>
    </format>
    <format dxfId="4533">
      <pivotArea dataOnly="0" labelOnly="1" offset="A256" fieldPosition="0">
        <references count="1">
          <reference field="0" count="1" defaultSubtotal="1">
            <x v="122"/>
          </reference>
        </references>
      </pivotArea>
    </format>
    <format dxfId="4532">
      <pivotArea dataOnly="0" labelOnly="1" fieldPosition="0">
        <references count="1">
          <reference field="0" count="1">
            <x v="123"/>
          </reference>
        </references>
      </pivotArea>
    </format>
    <format dxfId="4531">
      <pivotArea dataOnly="0" labelOnly="1" offset="A256" fieldPosition="0">
        <references count="1">
          <reference field="0" count="1" defaultSubtotal="1">
            <x v="123"/>
          </reference>
        </references>
      </pivotArea>
    </format>
    <format dxfId="4530">
      <pivotArea dataOnly="0" labelOnly="1" fieldPosition="0">
        <references count="1">
          <reference field="0" count="1">
            <x v="124"/>
          </reference>
        </references>
      </pivotArea>
    </format>
    <format dxfId="4529">
      <pivotArea dataOnly="0" labelOnly="1" offset="A256" fieldPosition="0">
        <references count="1">
          <reference field="0" count="1" defaultSubtotal="1">
            <x v="124"/>
          </reference>
        </references>
      </pivotArea>
    </format>
    <format dxfId="4528">
      <pivotArea dataOnly="0" labelOnly="1" fieldPosition="0">
        <references count="1">
          <reference field="0" count="1">
            <x v="125"/>
          </reference>
        </references>
      </pivotArea>
    </format>
    <format dxfId="4527">
      <pivotArea dataOnly="0" labelOnly="1" offset="A256" fieldPosition="0">
        <references count="1">
          <reference field="0" count="1" defaultSubtotal="1">
            <x v="125"/>
          </reference>
        </references>
      </pivotArea>
    </format>
    <format dxfId="4526">
      <pivotArea dataOnly="0" labelOnly="1" fieldPosition="0">
        <references count="1">
          <reference field="0" count="1">
            <x v="126"/>
          </reference>
        </references>
      </pivotArea>
    </format>
    <format dxfId="4525">
      <pivotArea dataOnly="0" labelOnly="1" offset="A256" fieldPosition="0">
        <references count="1">
          <reference field="0" count="1" defaultSubtotal="1">
            <x v="126"/>
          </reference>
        </references>
      </pivotArea>
    </format>
    <format dxfId="4524">
      <pivotArea dataOnly="0" labelOnly="1" fieldPosition="0">
        <references count="1">
          <reference field="0" count="1">
            <x v="127"/>
          </reference>
        </references>
      </pivotArea>
    </format>
    <format dxfId="4523">
      <pivotArea dataOnly="0" labelOnly="1" offset="A256" fieldPosition="0">
        <references count="1">
          <reference field="0" count="1" defaultSubtotal="1">
            <x v="127"/>
          </reference>
        </references>
      </pivotArea>
    </format>
    <format dxfId="4522">
      <pivotArea dataOnly="0" labelOnly="1" fieldPosition="0">
        <references count="1">
          <reference field="0" count="1">
            <x v="128"/>
          </reference>
        </references>
      </pivotArea>
    </format>
    <format dxfId="4521">
      <pivotArea dataOnly="0" labelOnly="1" offset="A256" fieldPosition="0">
        <references count="1">
          <reference field="0" count="1" defaultSubtotal="1">
            <x v="128"/>
          </reference>
        </references>
      </pivotArea>
    </format>
    <format dxfId="4520">
      <pivotArea dataOnly="0" labelOnly="1" fieldPosition="0">
        <references count="1">
          <reference field="0" count="1">
            <x v="129"/>
          </reference>
        </references>
      </pivotArea>
    </format>
    <format dxfId="4519">
      <pivotArea dataOnly="0" labelOnly="1" offset="A256" fieldPosition="0">
        <references count="1">
          <reference field="0" count="1" defaultSubtotal="1">
            <x v="129"/>
          </reference>
        </references>
      </pivotArea>
    </format>
    <format dxfId="4518">
      <pivotArea dataOnly="0" labelOnly="1" fieldPosition="0">
        <references count="1">
          <reference field="0" count="1">
            <x v="130"/>
          </reference>
        </references>
      </pivotArea>
    </format>
    <format dxfId="4517">
      <pivotArea dataOnly="0" labelOnly="1" offset="A256" fieldPosition="0">
        <references count="1">
          <reference field="0" count="1" defaultSubtotal="1">
            <x v="130"/>
          </reference>
        </references>
      </pivotArea>
    </format>
    <format dxfId="4516">
      <pivotArea dataOnly="0" labelOnly="1" fieldPosition="0">
        <references count="1">
          <reference field="0" count="1">
            <x v="131"/>
          </reference>
        </references>
      </pivotArea>
    </format>
    <format dxfId="4515">
      <pivotArea dataOnly="0" labelOnly="1" offset="A256" fieldPosition="0">
        <references count="1">
          <reference field="0" count="1" defaultSubtotal="1">
            <x v="131"/>
          </reference>
        </references>
      </pivotArea>
    </format>
    <format dxfId="4514">
      <pivotArea dataOnly="0" labelOnly="1" fieldPosition="0">
        <references count="1">
          <reference field="0" count="1">
            <x v="132"/>
          </reference>
        </references>
      </pivotArea>
    </format>
    <format dxfId="4513">
      <pivotArea dataOnly="0" labelOnly="1" offset="A256" fieldPosition="0">
        <references count="1">
          <reference field="0" count="1" defaultSubtotal="1">
            <x v="132"/>
          </reference>
        </references>
      </pivotArea>
    </format>
    <format dxfId="4512">
      <pivotArea dataOnly="0" labelOnly="1" fieldPosition="0">
        <references count="1">
          <reference field="0" count="1">
            <x v="133"/>
          </reference>
        </references>
      </pivotArea>
    </format>
    <format dxfId="4511">
      <pivotArea dataOnly="0" labelOnly="1" offset="A256" fieldPosition="0">
        <references count="1">
          <reference field="0" count="1" defaultSubtotal="1">
            <x v="133"/>
          </reference>
        </references>
      </pivotArea>
    </format>
    <format dxfId="4510">
      <pivotArea dataOnly="0" labelOnly="1" fieldPosition="0">
        <references count="1">
          <reference field="0" count="1">
            <x v="134"/>
          </reference>
        </references>
      </pivotArea>
    </format>
    <format dxfId="4509">
      <pivotArea dataOnly="0" labelOnly="1" offset="A256" fieldPosition="0">
        <references count="1">
          <reference field="0" count="1" defaultSubtotal="1">
            <x v="134"/>
          </reference>
        </references>
      </pivotArea>
    </format>
    <format dxfId="4508">
      <pivotArea dataOnly="0" labelOnly="1" fieldPosition="0">
        <references count="1">
          <reference field="0" count="1">
            <x v="135"/>
          </reference>
        </references>
      </pivotArea>
    </format>
    <format dxfId="4507">
      <pivotArea dataOnly="0" labelOnly="1" offset="A256" fieldPosition="0">
        <references count="1">
          <reference field="0" count="1" defaultSubtotal="1">
            <x v="135"/>
          </reference>
        </references>
      </pivotArea>
    </format>
    <format dxfId="4506">
      <pivotArea dataOnly="0" labelOnly="1" fieldPosition="0">
        <references count="1">
          <reference field="0" count="1">
            <x v="136"/>
          </reference>
        </references>
      </pivotArea>
    </format>
    <format dxfId="4505">
      <pivotArea dataOnly="0" labelOnly="1" offset="A256" fieldPosition="0">
        <references count="1">
          <reference field="0" count="1" defaultSubtotal="1">
            <x v="136"/>
          </reference>
        </references>
      </pivotArea>
    </format>
    <format dxfId="4504">
      <pivotArea dataOnly="0" labelOnly="1" fieldPosition="0">
        <references count="1">
          <reference field="0" count="1">
            <x v="137"/>
          </reference>
        </references>
      </pivotArea>
    </format>
    <format dxfId="4503">
      <pivotArea dataOnly="0" labelOnly="1" offset="A256" fieldPosition="0">
        <references count="1">
          <reference field="0" count="1" defaultSubtotal="1">
            <x v="137"/>
          </reference>
        </references>
      </pivotArea>
    </format>
    <format dxfId="4502">
      <pivotArea dataOnly="0" labelOnly="1" fieldPosition="0">
        <references count="1">
          <reference field="0" count="1">
            <x v="138"/>
          </reference>
        </references>
      </pivotArea>
    </format>
    <format dxfId="4501">
      <pivotArea dataOnly="0" labelOnly="1" offset="A256" fieldPosition="0">
        <references count="1">
          <reference field="0" count="1" defaultSubtotal="1">
            <x v="138"/>
          </reference>
        </references>
      </pivotArea>
    </format>
    <format dxfId="4500">
      <pivotArea dataOnly="0" labelOnly="1" fieldPosition="0">
        <references count="1">
          <reference field="0" count="1">
            <x v="139"/>
          </reference>
        </references>
      </pivotArea>
    </format>
    <format dxfId="4499">
      <pivotArea dataOnly="0" labelOnly="1" offset="A256" fieldPosition="0">
        <references count="1">
          <reference field="0" count="1" defaultSubtotal="1">
            <x v="139"/>
          </reference>
        </references>
      </pivotArea>
    </format>
    <format dxfId="4498">
      <pivotArea dataOnly="0" labelOnly="1" fieldPosition="0">
        <references count="1">
          <reference field="0" count="1">
            <x v="140"/>
          </reference>
        </references>
      </pivotArea>
    </format>
    <format dxfId="4497">
      <pivotArea dataOnly="0" labelOnly="1" offset="A256" fieldPosition="0">
        <references count="1">
          <reference field="0" count="1" defaultSubtotal="1">
            <x v="140"/>
          </reference>
        </references>
      </pivotArea>
    </format>
    <format dxfId="4496">
      <pivotArea dataOnly="0" labelOnly="1" fieldPosition="0">
        <references count="1">
          <reference field="0" count="1">
            <x v="141"/>
          </reference>
        </references>
      </pivotArea>
    </format>
    <format dxfId="4495">
      <pivotArea dataOnly="0" labelOnly="1" offset="A256" fieldPosition="0">
        <references count="1">
          <reference field="0" count="1" defaultSubtotal="1">
            <x v="141"/>
          </reference>
        </references>
      </pivotArea>
    </format>
    <format dxfId="4494">
      <pivotArea dataOnly="0" labelOnly="1" fieldPosition="0">
        <references count="1">
          <reference field="0" count="1">
            <x v="142"/>
          </reference>
        </references>
      </pivotArea>
    </format>
    <format dxfId="4493">
      <pivotArea dataOnly="0" labelOnly="1" offset="A256" fieldPosition="0">
        <references count="1">
          <reference field="0" count="1" defaultSubtotal="1">
            <x v="142"/>
          </reference>
        </references>
      </pivotArea>
    </format>
    <format dxfId="4492">
      <pivotArea dataOnly="0" labelOnly="1" grandRow="1" outline="0" offset="A256" fieldPosition="0"/>
    </format>
    <format dxfId="4491">
      <pivotArea type="all" dataOnly="0" outline="0" fieldPosition="0"/>
    </format>
    <format dxfId="4490">
      <pivotArea outline="0" collapsedLevelsAreSubtotals="1" fieldPosition="0"/>
    </format>
    <format dxfId="4489">
      <pivotArea field="0" type="button" dataOnly="0" labelOnly="1" outline="0" axis="axisRow" fieldPosition="0"/>
    </format>
    <format dxfId="4488">
      <pivotArea field="1" type="button" dataOnly="0" labelOnly="1" outline="0" axis="axisRow" fieldPosition="1"/>
    </format>
    <format dxfId="4487">
      <pivotArea dataOnly="0" labelOnly="1" grandRow="1" outline="0" fieldPosition="0"/>
    </format>
    <format dxfId="4486">
      <pivotArea dataOnly="0" labelOnly="1" outline="0" fieldPosition="0">
        <references count="1">
          <reference field="4294967294" count="4">
            <x v="0"/>
            <x v="1"/>
            <x v="2"/>
            <x v="3"/>
          </reference>
        </references>
      </pivotArea>
    </format>
    <format dxfId="448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48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48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48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48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48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47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47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47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47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475">
      <pivotArea dataOnly="0" labelOnly="1" fieldPosition="0">
        <references count="1">
          <reference field="0" count="18">
            <x v="125"/>
            <x v="126"/>
            <x v="127"/>
            <x v="128"/>
            <x v="129"/>
            <x v="130"/>
            <x v="131"/>
            <x v="132"/>
            <x v="133"/>
            <x v="134"/>
            <x v="135"/>
            <x v="136"/>
            <x v="137"/>
            <x v="138"/>
            <x v="139"/>
            <x v="140"/>
            <x v="141"/>
            <x v="142"/>
          </reference>
        </references>
      </pivotArea>
    </format>
    <format dxfId="447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473">
      <pivotArea dataOnly="0" labelOnly="1" fieldPosition="0">
        <references count="2">
          <reference field="0" count="1" selected="0">
            <x v="0"/>
          </reference>
          <reference field="1" count="2">
            <x v="0"/>
            <x v="1"/>
          </reference>
        </references>
      </pivotArea>
    </format>
    <format dxfId="4472">
      <pivotArea dataOnly="0" labelOnly="1" fieldPosition="0">
        <references count="2">
          <reference field="0" count="1" selected="0">
            <x v="1"/>
          </reference>
          <reference field="1" count="10">
            <x v="2"/>
            <x v="3"/>
            <x v="4"/>
            <x v="5"/>
            <x v="6"/>
            <x v="7"/>
            <x v="10"/>
            <x v="11"/>
            <x v="430"/>
            <x v="431"/>
          </reference>
        </references>
      </pivotArea>
    </format>
    <format dxfId="4471">
      <pivotArea dataOnly="0" labelOnly="1" fieldPosition="0">
        <references count="2">
          <reference field="0" count="1" selected="0">
            <x v="2"/>
          </reference>
          <reference field="1" count="6">
            <x v="12"/>
            <x v="13"/>
            <x v="14"/>
            <x v="15"/>
            <x v="16"/>
            <x v="17"/>
          </reference>
        </references>
      </pivotArea>
    </format>
    <format dxfId="447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469">
      <pivotArea dataOnly="0" labelOnly="1" fieldPosition="0">
        <references count="2">
          <reference field="0" count="1" selected="0">
            <x v="4"/>
          </reference>
          <reference field="1" count="6">
            <x v="33"/>
            <x v="34"/>
            <x v="35"/>
            <x v="36"/>
            <x v="37"/>
            <x v="38"/>
          </reference>
        </references>
      </pivotArea>
    </format>
    <format dxfId="4468">
      <pivotArea dataOnly="0" labelOnly="1" fieldPosition="0">
        <references count="2">
          <reference field="0" count="1" selected="0">
            <x v="5"/>
          </reference>
          <reference field="1" count="8">
            <x v="39"/>
            <x v="40"/>
            <x v="41"/>
            <x v="42"/>
            <x v="43"/>
            <x v="44"/>
            <x v="45"/>
            <x v="46"/>
          </reference>
        </references>
      </pivotArea>
    </format>
    <format dxfId="4467">
      <pivotArea dataOnly="0" labelOnly="1" fieldPosition="0">
        <references count="2">
          <reference field="0" count="1" selected="0">
            <x v="6"/>
          </reference>
          <reference field="1" count="5">
            <x v="47"/>
            <x v="48"/>
            <x v="49"/>
            <x v="50"/>
            <x v="51"/>
          </reference>
        </references>
      </pivotArea>
    </format>
    <format dxfId="4466">
      <pivotArea dataOnly="0" labelOnly="1" fieldPosition="0">
        <references count="2">
          <reference field="0" count="1" selected="0">
            <x v="7"/>
          </reference>
          <reference field="1" count="6">
            <x v="52"/>
            <x v="53"/>
            <x v="54"/>
            <x v="55"/>
            <x v="56"/>
            <x v="57"/>
          </reference>
        </references>
      </pivotArea>
    </format>
    <format dxfId="4465">
      <pivotArea dataOnly="0" labelOnly="1" fieldPosition="0">
        <references count="2">
          <reference field="0" count="1" selected="0">
            <x v="8"/>
          </reference>
          <reference field="1" count="6">
            <x v="58"/>
            <x v="59"/>
            <x v="60"/>
            <x v="61"/>
            <x v="62"/>
            <x v="63"/>
          </reference>
        </references>
      </pivotArea>
    </format>
    <format dxfId="4464">
      <pivotArea dataOnly="0" labelOnly="1" fieldPosition="0">
        <references count="2">
          <reference field="0" count="1" selected="0">
            <x v="9"/>
          </reference>
          <reference field="1" count="5">
            <x v="64"/>
            <x v="65"/>
            <x v="66"/>
            <x v="67"/>
            <x v="68"/>
          </reference>
        </references>
      </pivotArea>
    </format>
    <format dxfId="4463">
      <pivotArea dataOnly="0" labelOnly="1" fieldPosition="0">
        <references count="2">
          <reference field="0" count="1" selected="0">
            <x v="10"/>
          </reference>
          <reference field="1" count="3">
            <x v="69"/>
            <x v="70"/>
            <x v="71"/>
          </reference>
        </references>
      </pivotArea>
    </format>
    <format dxfId="4462">
      <pivotArea dataOnly="0" labelOnly="1" fieldPosition="0">
        <references count="2">
          <reference field="0" count="1" selected="0">
            <x v="11"/>
          </reference>
          <reference field="1" count="6">
            <x v="72"/>
            <x v="73"/>
            <x v="74"/>
            <x v="75"/>
            <x v="76"/>
            <x v="77"/>
          </reference>
        </references>
      </pivotArea>
    </format>
    <format dxfId="4461">
      <pivotArea dataOnly="0" labelOnly="1" fieldPosition="0">
        <references count="2">
          <reference field="0" count="1" selected="0">
            <x v="12"/>
          </reference>
          <reference field="1" count="5">
            <x v="78"/>
            <x v="79"/>
            <x v="80"/>
            <x v="81"/>
            <x v="82"/>
          </reference>
        </references>
      </pivotArea>
    </format>
    <format dxfId="4460">
      <pivotArea dataOnly="0" labelOnly="1" fieldPosition="0">
        <references count="2">
          <reference field="0" count="1" selected="0">
            <x v="13"/>
          </reference>
          <reference field="1" count="4">
            <x v="83"/>
            <x v="84"/>
            <x v="85"/>
            <x v="86"/>
          </reference>
        </references>
      </pivotArea>
    </format>
    <format dxfId="445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458">
      <pivotArea dataOnly="0" labelOnly="1" fieldPosition="0">
        <references count="2">
          <reference field="0" count="1" selected="0">
            <x v="15"/>
          </reference>
          <reference field="1" count="3">
            <x v="104"/>
            <x v="105"/>
            <x v="106"/>
          </reference>
        </references>
      </pivotArea>
    </format>
    <format dxfId="4457">
      <pivotArea dataOnly="0" labelOnly="1" fieldPosition="0">
        <references count="2">
          <reference field="0" count="1" selected="0">
            <x v="16"/>
          </reference>
          <reference field="1" count="11">
            <x v="8"/>
            <x v="9"/>
            <x v="107"/>
            <x v="108"/>
            <x v="109"/>
            <x v="110"/>
            <x v="111"/>
            <x v="112"/>
            <x v="113"/>
            <x v="114"/>
            <x v="115"/>
          </reference>
        </references>
      </pivotArea>
    </format>
    <format dxfId="4456">
      <pivotArea dataOnly="0" labelOnly="1" fieldPosition="0">
        <references count="2">
          <reference field="0" count="1" selected="0">
            <x v="17"/>
          </reference>
          <reference field="1" count="1">
            <x v="116"/>
          </reference>
        </references>
      </pivotArea>
    </format>
    <format dxfId="4455">
      <pivotArea dataOnly="0" labelOnly="1" fieldPosition="0">
        <references count="2">
          <reference field="0" count="1" selected="0">
            <x v="18"/>
          </reference>
          <reference field="1" count="3">
            <x v="117"/>
            <x v="118"/>
            <x v="119"/>
          </reference>
        </references>
      </pivotArea>
    </format>
    <format dxfId="4454">
      <pivotArea dataOnly="0" labelOnly="1" fieldPosition="0">
        <references count="2">
          <reference field="0" count="1" selected="0">
            <x v="19"/>
          </reference>
          <reference field="1" count="8">
            <x v="120"/>
            <x v="121"/>
            <x v="122"/>
            <x v="123"/>
            <x v="124"/>
            <x v="125"/>
            <x v="126"/>
            <x v="127"/>
          </reference>
        </references>
      </pivotArea>
    </format>
    <format dxfId="4453">
      <pivotArea dataOnly="0" labelOnly="1" fieldPosition="0">
        <references count="2">
          <reference field="0" count="1" selected="0">
            <x v="20"/>
          </reference>
          <reference field="1" count="9">
            <x v="128"/>
            <x v="129"/>
            <x v="130"/>
            <x v="131"/>
            <x v="132"/>
            <x v="133"/>
            <x v="134"/>
            <x v="135"/>
            <x v="136"/>
          </reference>
        </references>
      </pivotArea>
    </format>
    <format dxfId="4452">
      <pivotArea dataOnly="0" labelOnly="1" fieldPosition="0">
        <references count="2">
          <reference field="0" count="1" selected="0">
            <x v="21"/>
          </reference>
          <reference field="1" count="4">
            <x v="137"/>
            <x v="138"/>
            <x v="139"/>
            <x v="140"/>
          </reference>
        </references>
      </pivotArea>
    </format>
    <format dxfId="4451">
      <pivotArea dataOnly="0" labelOnly="1" fieldPosition="0">
        <references count="2">
          <reference field="0" count="1" selected="0">
            <x v="22"/>
          </reference>
          <reference field="1" count="3">
            <x v="141"/>
            <x v="142"/>
            <x v="143"/>
          </reference>
        </references>
      </pivotArea>
    </format>
    <format dxfId="4450">
      <pivotArea dataOnly="0" labelOnly="1" fieldPosition="0">
        <references count="2">
          <reference field="0" count="1" selected="0">
            <x v="23"/>
          </reference>
          <reference field="1" count="3">
            <x v="144"/>
            <x v="145"/>
            <x v="146"/>
          </reference>
        </references>
      </pivotArea>
    </format>
    <format dxfId="4449">
      <pivotArea dataOnly="0" labelOnly="1" fieldPosition="0">
        <references count="2">
          <reference field="0" count="1" selected="0">
            <x v="24"/>
          </reference>
          <reference field="1" count="2">
            <x v="147"/>
            <x v="148"/>
          </reference>
        </references>
      </pivotArea>
    </format>
    <format dxfId="4448">
      <pivotArea dataOnly="0" labelOnly="1" fieldPosition="0">
        <references count="2">
          <reference field="0" count="1" selected="0">
            <x v="25"/>
          </reference>
          <reference field="1" count="3">
            <x v="149"/>
            <x v="150"/>
            <x v="151"/>
          </reference>
        </references>
      </pivotArea>
    </format>
    <format dxfId="4447">
      <pivotArea dataOnly="0" labelOnly="1" fieldPosition="0">
        <references count="2">
          <reference field="0" count="1" selected="0">
            <x v="26"/>
          </reference>
          <reference field="1" count="4">
            <x v="152"/>
            <x v="153"/>
            <x v="154"/>
            <x v="155"/>
          </reference>
        </references>
      </pivotArea>
    </format>
    <format dxfId="4446">
      <pivotArea dataOnly="0" labelOnly="1" fieldPosition="0">
        <references count="2">
          <reference field="0" count="1" selected="0">
            <x v="27"/>
          </reference>
          <reference field="1" count="2">
            <x v="156"/>
            <x v="157"/>
          </reference>
        </references>
      </pivotArea>
    </format>
    <format dxfId="4445">
      <pivotArea dataOnly="0" labelOnly="1" fieldPosition="0">
        <references count="2">
          <reference field="0" count="1" selected="0">
            <x v="28"/>
          </reference>
          <reference field="1" count="3">
            <x v="158"/>
            <x v="159"/>
            <x v="160"/>
          </reference>
        </references>
      </pivotArea>
    </format>
    <format dxfId="4444">
      <pivotArea dataOnly="0" labelOnly="1" fieldPosition="0">
        <references count="2">
          <reference field="0" count="1" selected="0">
            <x v="29"/>
          </reference>
          <reference field="1" count="8">
            <x v="161"/>
            <x v="162"/>
            <x v="163"/>
            <x v="164"/>
            <x v="165"/>
            <x v="166"/>
            <x v="167"/>
            <x v="168"/>
          </reference>
        </references>
      </pivotArea>
    </format>
    <format dxfId="4443">
      <pivotArea dataOnly="0" labelOnly="1" fieldPosition="0">
        <references count="2">
          <reference field="0" count="1" selected="0">
            <x v="30"/>
          </reference>
          <reference field="1" count="7">
            <x v="169"/>
            <x v="170"/>
            <x v="171"/>
            <x v="172"/>
            <x v="173"/>
            <x v="174"/>
            <x v="175"/>
          </reference>
        </references>
      </pivotArea>
    </format>
    <format dxfId="4442">
      <pivotArea dataOnly="0" labelOnly="1" fieldPosition="0">
        <references count="2">
          <reference field="0" count="1" selected="0">
            <x v="31"/>
          </reference>
          <reference field="1" count="4">
            <x v="176"/>
            <x v="177"/>
            <x v="178"/>
            <x v="179"/>
          </reference>
        </references>
      </pivotArea>
    </format>
    <format dxfId="4441">
      <pivotArea dataOnly="0" labelOnly="1" fieldPosition="0">
        <references count="2">
          <reference field="0" count="1" selected="0">
            <x v="32"/>
          </reference>
          <reference field="1" count="1">
            <x v="180"/>
          </reference>
        </references>
      </pivotArea>
    </format>
    <format dxfId="4440">
      <pivotArea dataOnly="0" labelOnly="1" fieldPosition="0">
        <references count="2">
          <reference field="0" count="1" selected="0">
            <x v="33"/>
          </reference>
          <reference field="1" count="3">
            <x v="433"/>
            <x v="434"/>
            <x v="435"/>
          </reference>
        </references>
      </pivotArea>
    </format>
    <format dxfId="4439">
      <pivotArea dataOnly="0" labelOnly="1" fieldPosition="0">
        <references count="2">
          <reference field="0" count="1" selected="0">
            <x v="34"/>
          </reference>
          <reference field="1" count="4">
            <x v="181"/>
            <x v="182"/>
            <x v="183"/>
            <x v="184"/>
          </reference>
        </references>
      </pivotArea>
    </format>
    <format dxfId="4438">
      <pivotArea dataOnly="0" labelOnly="1" fieldPosition="0">
        <references count="2">
          <reference field="0" count="1" selected="0">
            <x v="35"/>
          </reference>
          <reference field="1" count="4">
            <x v="185"/>
            <x v="186"/>
            <x v="187"/>
            <x v="188"/>
          </reference>
        </references>
      </pivotArea>
    </format>
    <format dxfId="4437">
      <pivotArea dataOnly="0" labelOnly="1" fieldPosition="0">
        <references count="2">
          <reference field="0" count="1" selected="0">
            <x v="36"/>
          </reference>
          <reference field="1" count="5">
            <x v="189"/>
            <x v="190"/>
            <x v="191"/>
            <x v="192"/>
            <x v="193"/>
          </reference>
        </references>
      </pivotArea>
    </format>
    <format dxfId="4436">
      <pivotArea dataOnly="0" labelOnly="1" fieldPosition="0">
        <references count="2">
          <reference field="0" count="1" selected="0">
            <x v="37"/>
          </reference>
          <reference field="1" count="7">
            <x v="194"/>
            <x v="195"/>
            <x v="196"/>
            <x v="197"/>
            <x v="198"/>
            <x v="199"/>
            <x v="200"/>
          </reference>
        </references>
      </pivotArea>
    </format>
    <format dxfId="4435">
      <pivotArea dataOnly="0" labelOnly="1" fieldPosition="0">
        <references count="2">
          <reference field="0" count="1" selected="0">
            <x v="38"/>
          </reference>
          <reference field="1" count="11">
            <x v="201"/>
            <x v="202"/>
            <x v="203"/>
            <x v="204"/>
            <x v="205"/>
            <x v="206"/>
            <x v="207"/>
            <x v="208"/>
            <x v="209"/>
            <x v="368"/>
            <x v="390"/>
          </reference>
        </references>
      </pivotArea>
    </format>
    <format dxfId="4434">
      <pivotArea dataOnly="0" labelOnly="1" fieldPosition="0">
        <references count="2">
          <reference field="0" count="1" selected="0">
            <x v="39"/>
          </reference>
          <reference field="1" count="7">
            <x v="210"/>
            <x v="211"/>
            <x v="212"/>
            <x v="213"/>
            <x v="214"/>
            <x v="215"/>
            <x v="216"/>
          </reference>
        </references>
      </pivotArea>
    </format>
    <format dxfId="4433">
      <pivotArea dataOnly="0" labelOnly="1" fieldPosition="0">
        <references count="2">
          <reference field="0" count="1" selected="0">
            <x v="40"/>
          </reference>
          <reference field="1" count="7">
            <x v="217"/>
            <x v="218"/>
            <x v="219"/>
            <x v="220"/>
            <x v="221"/>
            <x v="222"/>
            <x v="223"/>
          </reference>
        </references>
      </pivotArea>
    </format>
    <format dxfId="4432">
      <pivotArea dataOnly="0" labelOnly="1" fieldPosition="0">
        <references count="2">
          <reference field="0" count="1" selected="0">
            <x v="41"/>
          </reference>
          <reference field="1" count="8">
            <x v="224"/>
            <x v="225"/>
            <x v="226"/>
            <x v="227"/>
            <x v="228"/>
            <x v="229"/>
            <x v="230"/>
            <x v="231"/>
          </reference>
        </references>
      </pivotArea>
    </format>
    <format dxfId="4431">
      <pivotArea dataOnly="0" labelOnly="1" fieldPosition="0">
        <references count="2">
          <reference field="0" count="1" selected="0">
            <x v="42"/>
          </reference>
          <reference field="1" count="4">
            <x v="232"/>
            <x v="233"/>
            <x v="234"/>
            <x v="235"/>
          </reference>
        </references>
      </pivotArea>
    </format>
    <format dxfId="4430">
      <pivotArea dataOnly="0" labelOnly="1" fieldPosition="0">
        <references count="2">
          <reference field="0" count="1" selected="0">
            <x v="43"/>
          </reference>
          <reference field="1" count="8">
            <x v="236"/>
            <x v="237"/>
            <x v="238"/>
            <x v="239"/>
            <x v="240"/>
            <x v="241"/>
            <x v="242"/>
            <x v="243"/>
          </reference>
        </references>
      </pivotArea>
    </format>
    <format dxfId="4429">
      <pivotArea dataOnly="0" labelOnly="1" fieldPosition="0">
        <references count="2">
          <reference field="0" count="1" selected="0">
            <x v="44"/>
          </reference>
          <reference field="1" count="7">
            <x v="244"/>
            <x v="245"/>
            <x v="246"/>
            <x v="247"/>
            <x v="248"/>
            <x v="249"/>
            <x v="250"/>
          </reference>
        </references>
      </pivotArea>
    </format>
    <format dxfId="4428">
      <pivotArea dataOnly="0" labelOnly="1" fieldPosition="0">
        <references count="2">
          <reference field="0" count="1" selected="0">
            <x v="45"/>
          </reference>
          <reference field="1" count="8">
            <x v="251"/>
            <x v="252"/>
            <x v="253"/>
            <x v="254"/>
            <x v="255"/>
            <x v="256"/>
            <x v="257"/>
            <x v="258"/>
          </reference>
        </references>
      </pivotArea>
    </format>
    <format dxfId="442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426">
      <pivotArea dataOnly="0" labelOnly="1" fieldPosition="0">
        <references count="2">
          <reference field="0" count="1" selected="0">
            <x v="47"/>
          </reference>
          <reference field="1" count="7">
            <x v="273"/>
            <x v="274"/>
            <x v="275"/>
            <x v="276"/>
            <x v="277"/>
            <x v="278"/>
            <x v="279"/>
          </reference>
        </references>
      </pivotArea>
    </format>
    <format dxfId="4425">
      <pivotArea dataOnly="0" labelOnly="1" fieldPosition="0">
        <references count="2">
          <reference field="0" count="1" selected="0">
            <x v="48"/>
          </reference>
          <reference field="1" count="5">
            <x v="280"/>
            <x v="281"/>
            <x v="282"/>
            <x v="283"/>
            <x v="284"/>
          </reference>
        </references>
      </pivotArea>
    </format>
    <format dxfId="4424">
      <pivotArea dataOnly="0" labelOnly="1" fieldPosition="0">
        <references count="2">
          <reference field="0" count="1" selected="0">
            <x v="49"/>
          </reference>
          <reference field="1" count="1">
            <x v="285"/>
          </reference>
        </references>
      </pivotArea>
    </format>
    <format dxfId="4423">
      <pivotArea dataOnly="0" labelOnly="1" fieldPosition="0">
        <references count="2">
          <reference field="0" count="1" selected="0">
            <x v="50"/>
          </reference>
          <reference field="1" count="7">
            <x v="286"/>
            <x v="287"/>
            <x v="288"/>
            <x v="289"/>
            <x v="290"/>
            <x v="291"/>
            <x v="292"/>
          </reference>
        </references>
      </pivotArea>
    </format>
    <format dxfId="4422">
      <pivotArea dataOnly="0" labelOnly="1" fieldPosition="0">
        <references count="2">
          <reference field="0" count="1" selected="0">
            <x v="51"/>
          </reference>
          <reference field="1" count="9">
            <x v="293"/>
            <x v="294"/>
            <x v="295"/>
            <x v="296"/>
            <x v="297"/>
            <x v="298"/>
            <x v="299"/>
            <x v="300"/>
            <x v="301"/>
          </reference>
        </references>
      </pivotArea>
    </format>
    <format dxfId="4421">
      <pivotArea dataOnly="0" labelOnly="1" fieldPosition="0">
        <references count="2">
          <reference field="0" count="1" selected="0">
            <x v="52"/>
          </reference>
          <reference field="1" count="3">
            <x v="302"/>
            <x v="303"/>
            <x v="304"/>
          </reference>
        </references>
      </pivotArea>
    </format>
    <format dxfId="4420">
      <pivotArea dataOnly="0" labelOnly="1" fieldPosition="0">
        <references count="2">
          <reference field="0" count="1" selected="0">
            <x v="53"/>
          </reference>
          <reference field="1" count="7">
            <x v="305"/>
            <x v="306"/>
            <x v="307"/>
            <x v="308"/>
            <x v="309"/>
            <x v="310"/>
            <x v="398"/>
          </reference>
        </references>
      </pivotArea>
    </format>
    <format dxfId="441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418">
      <pivotArea dataOnly="0" labelOnly="1" fieldPosition="0">
        <references count="2">
          <reference field="0" count="1" selected="0">
            <x v="55"/>
          </reference>
          <reference field="1" count="1">
            <x v="326"/>
          </reference>
        </references>
      </pivotArea>
    </format>
    <format dxfId="4417">
      <pivotArea dataOnly="0" labelOnly="1" fieldPosition="0">
        <references count="2">
          <reference field="0" count="1" selected="0">
            <x v="56"/>
          </reference>
          <reference field="1" count="4">
            <x v="327"/>
            <x v="328"/>
            <x v="329"/>
            <x v="330"/>
          </reference>
        </references>
      </pivotArea>
    </format>
    <format dxfId="4416">
      <pivotArea dataOnly="0" labelOnly="1" fieldPosition="0">
        <references count="2">
          <reference field="0" count="1" selected="0">
            <x v="57"/>
          </reference>
          <reference field="1" count="1">
            <x v="331"/>
          </reference>
        </references>
      </pivotArea>
    </format>
    <format dxfId="4415">
      <pivotArea dataOnly="0" labelOnly="1" fieldPosition="0">
        <references count="2">
          <reference field="0" count="1" selected="0">
            <x v="58"/>
          </reference>
          <reference field="1" count="4">
            <x v="332"/>
            <x v="333"/>
            <x v="334"/>
            <x v="335"/>
          </reference>
        </references>
      </pivotArea>
    </format>
    <format dxfId="4414">
      <pivotArea dataOnly="0" labelOnly="1" fieldPosition="0">
        <references count="2">
          <reference field="0" count="1" selected="0">
            <x v="59"/>
          </reference>
          <reference field="1" count="4">
            <x v="336"/>
            <x v="337"/>
            <x v="338"/>
            <x v="339"/>
          </reference>
        </references>
      </pivotArea>
    </format>
    <format dxfId="4413">
      <pivotArea dataOnly="0" labelOnly="1" fieldPosition="0">
        <references count="2">
          <reference field="0" count="1" selected="0">
            <x v="60"/>
          </reference>
          <reference field="1" count="1">
            <x v="340"/>
          </reference>
        </references>
      </pivotArea>
    </format>
    <format dxfId="4412">
      <pivotArea dataOnly="0" labelOnly="1" fieldPosition="0">
        <references count="2">
          <reference field="0" count="1" selected="0">
            <x v="61"/>
          </reference>
          <reference field="1" count="1">
            <x v="342"/>
          </reference>
        </references>
      </pivotArea>
    </format>
    <format dxfId="4411">
      <pivotArea dataOnly="0" labelOnly="1" fieldPosition="0">
        <references count="2">
          <reference field="0" count="1" selected="0">
            <x v="62"/>
          </reference>
          <reference field="1" count="1">
            <x v="341"/>
          </reference>
        </references>
      </pivotArea>
    </format>
    <format dxfId="4410">
      <pivotArea dataOnly="0" labelOnly="1" fieldPosition="0">
        <references count="2">
          <reference field="0" count="1" selected="0">
            <x v="63"/>
          </reference>
          <reference field="1" count="1">
            <x v="343"/>
          </reference>
        </references>
      </pivotArea>
    </format>
    <format dxfId="4409">
      <pivotArea dataOnly="0" labelOnly="1" fieldPosition="0">
        <references count="2">
          <reference field="0" count="1" selected="0">
            <x v="64"/>
          </reference>
          <reference field="1" count="1">
            <x v="344"/>
          </reference>
        </references>
      </pivotArea>
    </format>
    <format dxfId="4408">
      <pivotArea dataOnly="0" labelOnly="1" fieldPosition="0">
        <references count="2">
          <reference field="0" count="1" selected="0">
            <x v="65"/>
          </reference>
          <reference field="1" count="1">
            <x v="345"/>
          </reference>
        </references>
      </pivotArea>
    </format>
    <format dxfId="4407">
      <pivotArea dataOnly="0" labelOnly="1" fieldPosition="0">
        <references count="2">
          <reference field="0" count="1" selected="0">
            <x v="66"/>
          </reference>
          <reference field="1" count="1">
            <x v="346"/>
          </reference>
        </references>
      </pivotArea>
    </format>
    <format dxfId="4406">
      <pivotArea dataOnly="0" labelOnly="1" fieldPosition="0">
        <references count="2">
          <reference field="0" count="1" selected="0">
            <x v="67"/>
          </reference>
          <reference field="1" count="1">
            <x v="427"/>
          </reference>
        </references>
      </pivotArea>
    </format>
    <format dxfId="4405">
      <pivotArea dataOnly="0" labelOnly="1" fieldPosition="0">
        <references count="2">
          <reference field="0" count="1" selected="0">
            <x v="68"/>
          </reference>
          <reference field="1" count="1">
            <x v="428"/>
          </reference>
        </references>
      </pivotArea>
    </format>
    <format dxfId="4404">
      <pivotArea dataOnly="0" labelOnly="1" fieldPosition="0">
        <references count="2">
          <reference field="0" count="1" selected="0">
            <x v="69"/>
          </reference>
          <reference field="1" count="1">
            <x v="347"/>
          </reference>
        </references>
      </pivotArea>
    </format>
    <format dxfId="4403">
      <pivotArea dataOnly="0" labelOnly="1" fieldPosition="0">
        <references count="2">
          <reference field="0" count="1" selected="0">
            <x v="70"/>
          </reference>
          <reference field="1" count="1">
            <x v="348"/>
          </reference>
        </references>
      </pivotArea>
    </format>
    <format dxfId="4402">
      <pivotArea dataOnly="0" labelOnly="1" fieldPosition="0">
        <references count="2">
          <reference field="0" count="1" selected="0">
            <x v="71"/>
          </reference>
          <reference field="1" count="1">
            <x v="349"/>
          </reference>
        </references>
      </pivotArea>
    </format>
    <format dxfId="4401">
      <pivotArea dataOnly="0" labelOnly="1" fieldPosition="0">
        <references count="2">
          <reference field="0" count="1" selected="0">
            <x v="72"/>
          </reference>
          <reference field="1" count="1">
            <x v="350"/>
          </reference>
        </references>
      </pivotArea>
    </format>
    <format dxfId="4400">
      <pivotArea dataOnly="0" labelOnly="1" fieldPosition="0">
        <references count="2">
          <reference field="0" count="1" selected="0">
            <x v="73"/>
          </reference>
          <reference field="1" count="1">
            <x v="351"/>
          </reference>
        </references>
      </pivotArea>
    </format>
    <format dxfId="4399">
      <pivotArea dataOnly="0" labelOnly="1" fieldPosition="0">
        <references count="2">
          <reference field="0" count="1" selected="0">
            <x v="74"/>
          </reference>
          <reference field="1" count="1">
            <x v="352"/>
          </reference>
        </references>
      </pivotArea>
    </format>
    <format dxfId="4398">
      <pivotArea dataOnly="0" labelOnly="1" fieldPosition="0">
        <references count="2">
          <reference field="0" count="1" selected="0">
            <x v="75"/>
          </reference>
          <reference field="1" count="1">
            <x v="353"/>
          </reference>
        </references>
      </pivotArea>
    </format>
    <format dxfId="4397">
      <pivotArea dataOnly="0" labelOnly="1" fieldPosition="0">
        <references count="2">
          <reference field="0" count="1" selected="0">
            <x v="76"/>
          </reference>
          <reference field="1" count="1">
            <x v="354"/>
          </reference>
        </references>
      </pivotArea>
    </format>
    <format dxfId="4396">
      <pivotArea dataOnly="0" labelOnly="1" fieldPosition="0">
        <references count="2">
          <reference field="0" count="1" selected="0">
            <x v="77"/>
          </reference>
          <reference field="1" count="1">
            <x v="355"/>
          </reference>
        </references>
      </pivotArea>
    </format>
    <format dxfId="4395">
      <pivotArea dataOnly="0" labelOnly="1" fieldPosition="0">
        <references count="2">
          <reference field="0" count="1" selected="0">
            <x v="78"/>
          </reference>
          <reference field="1" count="1">
            <x v="356"/>
          </reference>
        </references>
      </pivotArea>
    </format>
    <format dxfId="4394">
      <pivotArea dataOnly="0" labelOnly="1" fieldPosition="0">
        <references count="2">
          <reference field="0" count="1" selected="0">
            <x v="79"/>
          </reference>
          <reference field="1" count="1">
            <x v="357"/>
          </reference>
        </references>
      </pivotArea>
    </format>
    <format dxfId="4393">
      <pivotArea dataOnly="0" labelOnly="1" fieldPosition="0">
        <references count="2">
          <reference field="0" count="1" selected="0">
            <x v="80"/>
          </reference>
          <reference field="1" count="1">
            <x v="358"/>
          </reference>
        </references>
      </pivotArea>
    </format>
    <format dxfId="4392">
      <pivotArea dataOnly="0" labelOnly="1" fieldPosition="0">
        <references count="2">
          <reference field="0" count="1" selected="0">
            <x v="81"/>
          </reference>
          <reference field="1" count="1">
            <x v="359"/>
          </reference>
        </references>
      </pivotArea>
    </format>
    <format dxfId="4391">
      <pivotArea dataOnly="0" labelOnly="1" fieldPosition="0">
        <references count="2">
          <reference field="0" count="1" selected="0">
            <x v="82"/>
          </reference>
          <reference field="1" count="1">
            <x v="360"/>
          </reference>
        </references>
      </pivotArea>
    </format>
    <format dxfId="4390">
      <pivotArea dataOnly="0" labelOnly="1" fieldPosition="0">
        <references count="2">
          <reference field="0" count="1" selected="0">
            <x v="83"/>
          </reference>
          <reference field="1" count="1">
            <x v="361"/>
          </reference>
        </references>
      </pivotArea>
    </format>
    <format dxfId="4389">
      <pivotArea dataOnly="0" labelOnly="1" fieldPosition="0">
        <references count="2">
          <reference field="0" count="1" selected="0">
            <x v="84"/>
          </reference>
          <reference field="1" count="1">
            <x v="362"/>
          </reference>
        </references>
      </pivotArea>
    </format>
    <format dxfId="4388">
      <pivotArea dataOnly="0" labelOnly="1" fieldPosition="0">
        <references count="2">
          <reference field="0" count="1" selected="0">
            <x v="85"/>
          </reference>
          <reference field="1" count="1">
            <x v="363"/>
          </reference>
        </references>
      </pivotArea>
    </format>
    <format dxfId="4387">
      <pivotArea dataOnly="0" labelOnly="1" fieldPosition="0">
        <references count="2">
          <reference field="0" count="1" selected="0">
            <x v="86"/>
          </reference>
          <reference field="1" count="1">
            <x v="364"/>
          </reference>
        </references>
      </pivotArea>
    </format>
    <format dxfId="4386">
      <pivotArea dataOnly="0" labelOnly="1" fieldPosition="0">
        <references count="2">
          <reference field="0" count="1" selected="0">
            <x v="87"/>
          </reference>
          <reference field="1" count="1">
            <x v="365"/>
          </reference>
        </references>
      </pivotArea>
    </format>
    <format dxfId="4385">
      <pivotArea dataOnly="0" labelOnly="1" fieldPosition="0">
        <references count="2">
          <reference field="0" count="1" selected="0">
            <x v="88"/>
          </reference>
          <reference field="1" count="1">
            <x v="366"/>
          </reference>
        </references>
      </pivotArea>
    </format>
    <format dxfId="4384">
      <pivotArea dataOnly="0" labelOnly="1" fieldPosition="0">
        <references count="2">
          <reference field="0" count="1" selected="0">
            <x v="89"/>
          </reference>
          <reference field="1" count="1">
            <x v="367"/>
          </reference>
        </references>
      </pivotArea>
    </format>
    <format dxfId="4383">
      <pivotArea dataOnly="0" labelOnly="1" fieldPosition="0">
        <references count="2">
          <reference field="0" count="1" selected="0">
            <x v="90"/>
          </reference>
          <reference field="1" count="1">
            <x v="369"/>
          </reference>
        </references>
      </pivotArea>
    </format>
    <format dxfId="4382">
      <pivotArea dataOnly="0" labelOnly="1" fieldPosition="0">
        <references count="2">
          <reference field="0" count="1" selected="0">
            <x v="91"/>
          </reference>
          <reference field="1" count="1">
            <x v="370"/>
          </reference>
        </references>
      </pivotArea>
    </format>
    <format dxfId="4381">
      <pivotArea dataOnly="0" labelOnly="1" fieldPosition="0">
        <references count="2">
          <reference field="0" count="1" selected="0">
            <x v="92"/>
          </reference>
          <reference field="1" count="1">
            <x v="371"/>
          </reference>
        </references>
      </pivotArea>
    </format>
    <format dxfId="4380">
      <pivotArea dataOnly="0" labelOnly="1" fieldPosition="0">
        <references count="2">
          <reference field="0" count="1" selected="0">
            <x v="93"/>
          </reference>
          <reference field="1" count="1">
            <x v="372"/>
          </reference>
        </references>
      </pivotArea>
    </format>
    <format dxfId="4379">
      <pivotArea dataOnly="0" labelOnly="1" fieldPosition="0">
        <references count="2">
          <reference field="0" count="1" selected="0">
            <x v="94"/>
          </reference>
          <reference field="1" count="1">
            <x v="373"/>
          </reference>
        </references>
      </pivotArea>
    </format>
    <format dxfId="4378">
      <pivotArea dataOnly="0" labelOnly="1" fieldPosition="0">
        <references count="2">
          <reference field="0" count="1" selected="0">
            <x v="95"/>
          </reference>
          <reference field="1" count="1">
            <x v="374"/>
          </reference>
        </references>
      </pivotArea>
    </format>
    <format dxfId="4377">
      <pivotArea dataOnly="0" labelOnly="1" fieldPosition="0">
        <references count="2">
          <reference field="0" count="1" selected="0">
            <x v="96"/>
          </reference>
          <reference field="1" count="1">
            <x v="375"/>
          </reference>
        </references>
      </pivotArea>
    </format>
    <format dxfId="4376">
      <pivotArea dataOnly="0" labelOnly="1" fieldPosition="0">
        <references count="2">
          <reference field="0" count="1" selected="0">
            <x v="97"/>
          </reference>
          <reference field="1" count="1">
            <x v="376"/>
          </reference>
        </references>
      </pivotArea>
    </format>
    <format dxfId="4375">
      <pivotArea dataOnly="0" labelOnly="1" fieldPosition="0">
        <references count="2">
          <reference field="0" count="1" selected="0">
            <x v="98"/>
          </reference>
          <reference field="1" count="1">
            <x v="377"/>
          </reference>
        </references>
      </pivotArea>
    </format>
    <format dxfId="4374">
      <pivotArea dataOnly="0" labelOnly="1" fieldPosition="0">
        <references count="2">
          <reference field="0" count="1" selected="0">
            <x v="99"/>
          </reference>
          <reference field="1" count="1">
            <x v="378"/>
          </reference>
        </references>
      </pivotArea>
    </format>
    <format dxfId="4373">
      <pivotArea dataOnly="0" labelOnly="1" fieldPosition="0">
        <references count="2">
          <reference field="0" count="1" selected="0">
            <x v="100"/>
          </reference>
          <reference field="1" count="1">
            <x v="379"/>
          </reference>
        </references>
      </pivotArea>
    </format>
    <format dxfId="4372">
      <pivotArea dataOnly="0" labelOnly="1" fieldPosition="0">
        <references count="2">
          <reference field="0" count="1" selected="0">
            <x v="101"/>
          </reference>
          <reference field="1" count="9">
            <x v="380"/>
            <x v="381"/>
            <x v="382"/>
            <x v="383"/>
            <x v="384"/>
            <x v="385"/>
            <x v="386"/>
            <x v="387"/>
            <x v="429"/>
          </reference>
        </references>
      </pivotArea>
    </format>
    <format dxfId="4371">
      <pivotArea dataOnly="0" labelOnly="1" fieldPosition="0">
        <references count="2">
          <reference field="0" count="1" selected="0">
            <x v="102"/>
          </reference>
          <reference field="1" count="1">
            <x v="388"/>
          </reference>
        </references>
      </pivotArea>
    </format>
    <format dxfId="4370">
      <pivotArea dataOnly="0" labelOnly="1" fieldPosition="0">
        <references count="2">
          <reference field="0" count="1" selected="0">
            <x v="103"/>
          </reference>
          <reference field="1" count="1">
            <x v="389"/>
          </reference>
        </references>
      </pivotArea>
    </format>
    <format dxfId="4369">
      <pivotArea dataOnly="0" labelOnly="1" fieldPosition="0">
        <references count="2">
          <reference field="0" count="1" selected="0">
            <x v="104"/>
          </reference>
          <reference field="1" count="1">
            <x v="391"/>
          </reference>
        </references>
      </pivotArea>
    </format>
    <format dxfId="4368">
      <pivotArea dataOnly="0" labelOnly="1" fieldPosition="0">
        <references count="2">
          <reference field="0" count="1" selected="0">
            <x v="105"/>
          </reference>
          <reference field="1" count="1">
            <x v="392"/>
          </reference>
        </references>
      </pivotArea>
    </format>
    <format dxfId="4367">
      <pivotArea dataOnly="0" labelOnly="1" fieldPosition="0">
        <references count="2">
          <reference field="0" count="1" selected="0">
            <x v="106"/>
          </reference>
          <reference field="1" count="1">
            <x v="393"/>
          </reference>
        </references>
      </pivotArea>
    </format>
    <format dxfId="4366">
      <pivotArea dataOnly="0" labelOnly="1" fieldPosition="0">
        <references count="2">
          <reference field="0" count="1" selected="0">
            <x v="107"/>
          </reference>
          <reference field="1" count="1">
            <x v="394"/>
          </reference>
        </references>
      </pivotArea>
    </format>
    <format dxfId="4365">
      <pivotArea dataOnly="0" labelOnly="1" fieldPosition="0">
        <references count="2">
          <reference field="0" count="1" selected="0">
            <x v="108"/>
          </reference>
          <reference field="1" count="2">
            <x v="395"/>
            <x v="436"/>
          </reference>
        </references>
      </pivotArea>
    </format>
    <format dxfId="4364">
      <pivotArea dataOnly="0" labelOnly="1" fieldPosition="0">
        <references count="2">
          <reference field="0" count="1" selected="0">
            <x v="109"/>
          </reference>
          <reference field="1" count="2">
            <x v="396"/>
            <x v="397"/>
          </reference>
        </references>
      </pivotArea>
    </format>
    <format dxfId="4363">
      <pivotArea dataOnly="0" labelOnly="1" fieldPosition="0">
        <references count="2">
          <reference field="0" count="1" selected="0">
            <x v="110"/>
          </reference>
          <reference field="1" count="1">
            <x v="399"/>
          </reference>
        </references>
      </pivotArea>
    </format>
    <format dxfId="4362">
      <pivotArea dataOnly="0" labelOnly="1" fieldPosition="0">
        <references count="2">
          <reference field="0" count="1" selected="0">
            <x v="111"/>
          </reference>
          <reference field="1" count="1">
            <x v="400"/>
          </reference>
        </references>
      </pivotArea>
    </format>
    <format dxfId="4361">
      <pivotArea dataOnly="0" labelOnly="1" fieldPosition="0">
        <references count="2">
          <reference field="0" count="1" selected="0">
            <x v="112"/>
          </reference>
          <reference field="1" count="1">
            <x v="401"/>
          </reference>
        </references>
      </pivotArea>
    </format>
    <format dxfId="4360">
      <pivotArea dataOnly="0" labelOnly="1" fieldPosition="0">
        <references count="2">
          <reference field="0" count="1" selected="0">
            <x v="113"/>
          </reference>
          <reference field="1" count="1">
            <x v="402"/>
          </reference>
        </references>
      </pivotArea>
    </format>
    <format dxfId="4359">
      <pivotArea dataOnly="0" labelOnly="1" fieldPosition="0">
        <references count="2">
          <reference field="0" count="1" selected="0">
            <x v="114"/>
          </reference>
          <reference field="1" count="1">
            <x v="403"/>
          </reference>
        </references>
      </pivotArea>
    </format>
    <format dxfId="4358">
      <pivotArea dataOnly="0" labelOnly="1" fieldPosition="0">
        <references count="2">
          <reference field="0" count="1" selected="0">
            <x v="115"/>
          </reference>
          <reference field="1" count="2">
            <x v="404"/>
            <x v="437"/>
          </reference>
        </references>
      </pivotArea>
    </format>
    <format dxfId="4357">
      <pivotArea dataOnly="0" labelOnly="1" fieldPosition="0">
        <references count="2">
          <reference field="0" count="1" selected="0">
            <x v="116"/>
          </reference>
          <reference field="1" count="1">
            <x v="405"/>
          </reference>
        </references>
      </pivotArea>
    </format>
    <format dxfId="4356">
      <pivotArea dataOnly="0" labelOnly="1" fieldPosition="0">
        <references count="2">
          <reference field="0" count="1" selected="0">
            <x v="117"/>
          </reference>
          <reference field="1" count="1">
            <x v="406"/>
          </reference>
        </references>
      </pivotArea>
    </format>
    <format dxfId="4355">
      <pivotArea dataOnly="0" labelOnly="1" fieldPosition="0">
        <references count="2">
          <reference field="0" count="1" selected="0">
            <x v="118"/>
          </reference>
          <reference field="1" count="1">
            <x v="407"/>
          </reference>
        </references>
      </pivotArea>
    </format>
    <format dxfId="4354">
      <pivotArea dataOnly="0" labelOnly="1" fieldPosition="0">
        <references count="2">
          <reference field="0" count="1" selected="0">
            <x v="119"/>
          </reference>
          <reference field="1" count="1">
            <x v="408"/>
          </reference>
        </references>
      </pivotArea>
    </format>
    <format dxfId="4353">
      <pivotArea dataOnly="0" labelOnly="1" fieldPosition="0">
        <references count="2">
          <reference field="0" count="1" selected="0">
            <x v="120"/>
          </reference>
          <reference field="1" count="1">
            <x v="409"/>
          </reference>
        </references>
      </pivotArea>
    </format>
    <format dxfId="4352">
      <pivotArea dataOnly="0" labelOnly="1" fieldPosition="0">
        <references count="2">
          <reference field="0" count="1" selected="0">
            <x v="121"/>
          </reference>
          <reference field="1" count="1">
            <x v="410"/>
          </reference>
        </references>
      </pivotArea>
    </format>
    <format dxfId="4351">
      <pivotArea dataOnly="0" labelOnly="1" fieldPosition="0">
        <references count="2">
          <reference field="0" count="1" selected="0">
            <x v="122"/>
          </reference>
          <reference field="1" count="1">
            <x v="411"/>
          </reference>
        </references>
      </pivotArea>
    </format>
    <format dxfId="4350">
      <pivotArea dataOnly="0" labelOnly="1" fieldPosition="0">
        <references count="2">
          <reference field="0" count="1" selected="0">
            <x v="123"/>
          </reference>
          <reference field="1" count="1">
            <x v="412"/>
          </reference>
        </references>
      </pivotArea>
    </format>
    <format dxfId="4349">
      <pivotArea dataOnly="0" labelOnly="1" fieldPosition="0">
        <references count="2">
          <reference field="0" count="1" selected="0">
            <x v="124"/>
          </reference>
          <reference field="1" count="1">
            <x v="413"/>
          </reference>
        </references>
      </pivotArea>
    </format>
    <format dxfId="4348">
      <pivotArea dataOnly="0" labelOnly="1" fieldPosition="0">
        <references count="2">
          <reference field="0" count="1" selected="0">
            <x v="125"/>
          </reference>
          <reference field="1" count="3">
            <x v="414"/>
            <x v="438"/>
            <x v="439"/>
          </reference>
        </references>
      </pivotArea>
    </format>
    <format dxfId="4347">
      <pivotArea dataOnly="0" labelOnly="1" fieldPosition="0">
        <references count="2">
          <reference field="0" count="1" selected="0">
            <x v="126"/>
          </reference>
          <reference field="1" count="1">
            <x v="440"/>
          </reference>
        </references>
      </pivotArea>
    </format>
    <format dxfId="4346">
      <pivotArea dataOnly="0" labelOnly="1" fieldPosition="0">
        <references count="2">
          <reference field="0" count="1" selected="0">
            <x v="127"/>
          </reference>
          <reference field="1" count="1">
            <x v="442"/>
          </reference>
        </references>
      </pivotArea>
    </format>
    <format dxfId="4345">
      <pivotArea dataOnly="0" labelOnly="1" fieldPosition="0">
        <references count="2">
          <reference field="0" count="1" selected="0">
            <x v="128"/>
          </reference>
          <reference field="1" count="1">
            <x v="422"/>
          </reference>
        </references>
      </pivotArea>
    </format>
    <format dxfId="4344">
      <pivotArea dataOnly="0" labelOnly="1" fieldPosition="0">
        <references count="2">
          <reference field="0" count="1" selected="0">
            <x v="129"/>
          </reference>
          <reference field="1" count="1">
            <x v="444"/>
          </reference>
        </references>
      </pivotArea>
    </format>
    <format dxfId="4343">
      <pivotArea dataOnly="0" labelOnly="1" fieldPosition="0">
        <references count="2">
          <reference field="0" count="1" selected="0">
            <x v="130"/>
          </reference>
          <reference field="1" count="1">
            <x v="441"/>
          </reference>
        </references>
      </pivotArea>
    </format>
    <format dxfId="4342">
      <pivotArea dataOnly="0" labelOnly="1" fieldPosition="0">
        <references count="2">
          <reference field="0" count="1" selected="0">
            <x v="131"/>
          </reference>
          <reference field="1" count="1">
            <x v="415"/>
          </reference>
        </references>
      </pivotArea>
    </format>
    <format dxfId="4341">
      <pivotArea dataOnly="0" labelOnly="1" fieldPosition="0">
        <references count="2">
          <reference field="0" count="1" selected="0">
            <x v="132"/>
          </reference>
          <reference field="1" count="1">
            <x v="423"/>
          </reference>
        </references>
      </pivotArea>
    </format>
    <format dxfId="4340">
      <pivotArea dataOnly="0" labelOnly="1" fieldPosition="0">
        <references count="2">
          <reference field="0" count="1" selected="0">
            <x v="133"/>
          </reference>
          <reference field="1" count="2">
            <x v="416"/>
            <x v="417"/>
          </reference>
        </references>
      </pivotArea>
    </format>
    <format dxfId="4339">
      <pivotArea dataOnly="0" labelOnly="1" fieldPosition="0">
        <references count="2">
          <reference field="0" count="1" selected="0">
            <x v="134"/>
          </reference>
          <reference field="1" count="1">
            <x v="418"/>
          </reference>
        </references>
      </pivotArea>
    </format>
    <format dxfId="4338">
      <pivotArea dataOnly="0" labelOnly="1" fieldPosition="0">
        <references count="2">
          <reference field="0" count="1" selected="0">
            <x v="135"/>
          </reference>
          <reference field="1" count="1">
            <x v="419"/>
          </reference>
        </references>
      </pivotArea>
    </format>
    <format dxfId="4337">
      <pivotArea dataOnly="0" labelOnly="1" fieldPosition="0">
        <references count="2">
          <reference field="0" count="1" selected="0">
            <x v="136"/>
          </reference>
          <reference field="1" count="1">
            <x v="424"/>
          </reference>
        </references>
      </pivotArea>
    </format>
    <format dxfId="4336">
      <pivotArea dataOnly="0" labelOnly="1" fieldPosition="0">
        <references count="2">
          <reference field="0" count="1" selected="0">
            <x v="137"/>
          </reference>
          <reference field="1" count="1">
            <x v="425"/>
          </reference>
        </references>
      </pivotArea>
    </format>
    <format dxfId="4335">
      <pivotArea dataOnly="0" labelOnly="1" fieldPosition="0">
        <references count="2">
          <reference field="0" count="1" selected="0">
            <x v="138"/>
          </reference>
          <reference field="1" count="1">
            <x v="426"/>
          </reference>
        </references>
      </pivotArea>
    </format>
    <format dxfId="4334">
      <pivotArea dataOnly="0" labelOnly="1" fieldPosition="0">
        <references count="2">
          <reference field="0" count="1" selected="0">
            <x v="139"/>
          </reference>
          <reference field="1" count="1">
            <x v="420"/>
          </reference>
        </references>
      </pivotArea>
    </format>
    <format dxfId="4333">
      <pivotArea dataOnly="0" labelOnly="1" fieldPosition="0">
        <references count="2">
          <reference field="0" count="1" selected="0">
            <x v="140"/>
          </reference>
          <reference field="1" count="1">
            <x v="421"/>
          </reference>
        </references>
      </pivotArea>
    </format>
    <format dxfId="4332">
      <pivotArea dataOnly="0" labelOnly="1" fieldPosition="0">
        <references count="2">
          <reference field="0" count="1" selected="0">
            <x v="141"/>
          </reference>
          <reference field="1" count="1">
            <x v="443"/>
          </reference>
        </references>
      </pivotArea>
    </format>
    <format dxfId="4331">
      <pivotArea dataOnly="0" labelOnly="1" fieldPosition="0">
        <references count="2">
          <reference field="0" count="1" selected="0">
            <x v="142"/>
          </reference>
          <reference field="1" count="1">
            <x v="445"/>
          </reference>
        </references>
      </pivotArea>
    </format>
    <format dxfId="4330">
      <pivotArea dataOnly="0" outline="0" fieldPosition="0">
        <references count="1">
          <reference field="0" count="0" defaultSubtotal="1"/>
        </references>
      </pivotArea>
    </format>
    <format dxfId="4329">
      <pivotArea field="1" type="button" dataOnly="0" labelOnly="1" outline="0" axis="axisRow" fieldPosition="1"/>
    </format>
    <format dxfId="4328">
      <pivotArea dataOnly="0" labelOnly="1" offset="IV256" fieldPosition="0">
        <references count="1">
          <reference field="0" count="1" defaultSubtotal="1">
            <x v="0"/>
          </reference>
        </references>
      </pivotArea>
    </format>
    <format dxfId="4327">
      <pivotArea dataOnly="0" labelOnly="1" offset="IV256" fieldPosition="0">
        <references count="1">
          <reference field="0" count="1" defaultSubtotal="1">
            <x v="1"/>
          </reference>
        </references>
      </pivotArea>
    </format>
    <format dxfId="4326">
      <pivotArea dataOnly="0" labelOnly="1" offset="IV256" fieldPosition="0">
        <references count="1">
          <reference field="0" count="1" defaultSubtotal="1">
            <x v="2"/>
          </reference>
        </references>
      </pivotArea>
    </format>
    <format dxfId="4325">
      <pivotArea dataOnly="0" labelOnly="1" offset="IV256" fieldPosition="0">
        <references count="1">
          <reference field="0" count="1" defaultSubtotal="1">
            <x v="3"/>
          </reference>
        </references>
      </pivotArea>
    </format>
    <format dxfId="4324">
      <pivotArea dataOnly="0" labelOnly="1" offset="IV256" fieldPosition="0">
        <references count="1">
          <reference field="0" count="1" defaultSubtotal="1">
            <x v="4"/>
          </reference>
        </references>
      </pivotArea>
    </format>
    <format dxfId="4323">
      <pivotArea dataOnly="0" labelOnly="1" offset="IV256" fieldPosition="0">
        <references count="1">
          <reference field="0" count="1" defaultSubtotal="1">
            <x v="5"/>
          </reference>
        </references>
      </pivotArea>
    </format>
    <format dxfId="4322">
      <pivotArea dataOnly="0" labelOnly="1" offset="IV256" fieldPosition="0">
        <references count="1">
          <reference field="0" count="1" defaultSubtotal="1">
            <x v="6"/>
          </reference>
        </references>
      </pivotArea>
    </format>
    <format dxfId="4321">
      <pivotArea dataOnly="0" labelOnly="1" offset="IV256" fieldPosition="0">
        <references count="1">
          <reference field="0" count="1" defaultSubtotal="1">
            <x v="7"/>
          </reference>
        </references>
      </pivotArea>
    </format>
    <format dxfId="4320">
      <pivotArea dataOnly="0" labelOnly="1" offset="IV256" fieldPosition="0">
        <references count="1">
          <reference field="0" count="1" defaultSubtotal="1">
            <x v="8"/>
          </reference>
        </references>
      </pivotArea>
    </format>
    <format dxfId="4319">
      <pivotArea dataOnly="0" labelOnly="1" offset="IV256" fieldPosition="0">
        <references count="1">
          <reference field="0" count="1" defaultSubtotal="1">
            <x v="9"/>
          </reference>
        </references>
      </pivotArea>
    </format>
    <format dxfId="4318">
      <pivotArea dataOnly="0" labelOnly="1" offset="IV256" fieldPosition="0">
        <references count="1">
          <reference field="0" count="1" defaultSubtotal="1">
            <x v="10"/>
          </reference>
        </references>
      </pivotArea>
    </format>
    <format dxfId="4317">
      <pivotArea dataOnly="0" labelOnly="1" offset="IV256" fieldPosition="0">
        <references count="1">
          <reference field="0" count="1" defaultSubtotal="1">
            <x v="11"/>
          </reference>
        </references>
      </pivotArea>
    </format>
    <format dxfId="4316">
      <pivotArea dataOnly="0" labelOnly="1" offset="IV256" fieldPosition="0">
        <references count="1">
          <reference field="0" count="1" defaultSubtotal="1">
            <x v="12"/>
          </reference>
        </references>
      </pivotArea>
    </format>
    <format dxfId="4315">
      <pivotArea dataOnly="0" labelOnly="1" offset="IV256" fieldPosition="0">
        <references count="1">
          <reference field="0" count="1" defaultSubtotal="1">
            <x v="13"/>
          </reference>
        </references>
      </pivotArea>
    </format>
    <format dxfId="4314">
      <pivotArea dataOnly="0" labelOnly="1" offset="IV256" fieldPosition="0">
        <references count="1">
          <reference field="0" count="1" defaultSubtotal="1">
            <x v="14"/>
          </reference>
        </references>
      </pivotArea>
    </format>
    <format dxfId="4313">
      <pivotArea dataOnly="0" labelOnly="1" offset="IV256" fieldPosition="0">
        <references count="1">
          <reference field="0" count="1" defaultSubtotal="1">
            <x v="15"/>
          </reference>
        </references>
      </pivotArea>
    </format>
    <format dxfId="4312">
      <pivotArea dataOnly="0" labelOnly="1" offset="IV256" fieldPosition="0">
        <references count="1">
          <reference field="0" count="1" defaultSubtotal="1">
            <x v="16"/>
          </reference>
        </references>
      </pivotArea>
    </format>
    <format dxfId="4311">
      <pivotArea dataOnly="0" labelOnly="1" offset="IV256" fieldPosition="0">
        <references count="1">
          <reference field="0" count="1" defaultSubtotal="1">
            <x v="17"/>
          </reference>
        </references>
      </pivotArea>
    </format>
    <format dxfId="4310">
      <pivotArea dataOnly="0" labelOnly="1" offset="IV256" fieldPosition="0">
        <references count="1">
          <reference field="0" count="1" defaultSubtotal="1">
            <x v="18"/>
          </reference>
        </references>
      </pivotArea>
    </format>
    <format dxfId="4309">
      <pivotArea dataOnly="0" labelOnly="1" offset="IV256" fieldPosition="0">
        <references count="1">
          <reference field="0" count="1" defaultSubtotal="1">
            <x v="19"/>
          </reference>
        </references>
      </pivotArea>
    </format>
    <format dxfId="4308">
      <pivotArea dataOnly="0" labelOnly="1" offset="IV256" fieldPosition="0">
        <references count="1">
          <reference field="0" count="1" defaultSubtotal="1">
            <x v="20"/>
          </reference>
        </references>
      </pivotArea>
    </format>
    <format dxfId="4307">
      <pivotArea dataOnly="0" labelOnly="1" offset="IV256" fieldPosition="0">
        <references count="1">
          <reference field="0" count="1" defaultSubtotal="1">
            <x v="21"/>
          </reference>
        </references>
      </pivotArea>
    </format>
    <format dxfId="4306">
      <pivotArea dataOnly="0" labelOnly="1" offset="IV256" fieldPosition="0">
        <references count="1">
          <reference field="0" count="1" defaultSubtotal="1">
            <x v="22"/>
          </reference>
        </references>
      </pivotArea>
    </format>
    <format dxfId="4305">
      <pivotArea dataOnly="0" labelOnly="1" offset="IV256" fieldPosition="0">
        <references count="1">
          <reference field="0" count="1" defaultSubtotal="1">
            <x v="23"/>
          </reference>
        </references>
      </pivotArea>
    </format>
    <format dxfId="4304">
      <pivotArea dataOnly="0" labelOnly="1" offset="IV256" fieldPosition="0">
        <references count="1">
          <reference field="0" count="1" defaultSubtotal="1">
            <x v="24"/>
          </reference>
        </references>
      </pivotArea>
    </format>
    <format dxfId="4303">
      <pivotArea dataOnly="0" labelOnly="1" offset="IV256" fieldPosition="0">
        <references count="1">
          <reference field="0" count="1" defaultSubtotal="1">
            <x v="25"/>
          </reference>
        </references>
      </pivotArea>
    </format>
    <format dxfId="4302">
      <pivotArea dataOnly="0" labelOnly="1" offset="IV256" fieldPosition="0">
        <references count="1">
          <reference field="0" count="1" defaultSubtotal="1">
            <x v="26"/>
          </reference>
        </references>
      </pivotArea>
    </format>
    <format dxfId="4301">
      <pivotArea dataOnly="0" labelOnly="1" offset="IV256" fieldPosition="0">
        <references count="1">
          <reference field="0" count="1" defaultSubtotal="1">
            <x v="27"/>
          </reference>
        </references>
      </pivotArea>
    </format>
    <format dxfId="4300">
      <pivotArea dataOnly="0" labelOnly="1" offset="IV256" fieldPosition="0">
        <references count="1">
          <reference field="0" count="1" defaultSubtotal="1">
            <x v="28"/>
          </reference>
        </references>
      </pivotArea>
    </format>
    <format dxfId="4299">
      <pivotArea dataOnly="0" labelOnly="1" offset="IV256" fieldPosition="0">
        <references count="1">
          <reference field="0" count="1" defaultSubtotal="1">
            <x v="29"/>
          </reference>
        </references>
      </pivotArea>
    </format>
    <format dxfId="4298">
      <pivotArea dataOnly="0" labelOnly="1" offset="IV256" fieldPosition="0">
        <references count="1">
          <reference field="0" count="1" defaultSubtotal="1">
            <x v="30"/>
          </reference>
        </references>
      </pivotArea>
    </format>
    <format dxfId="4297">
      <pivotArea dataOnly="0" labelOnly="1" offset="IV256" fieldPosition="0">
        <references count="1">
          <reference field="0" count="1" defaultSubtotal="1">
            <x v="31"/>
          </reference>
        </references>
      </pivotArea>
    </format>
    <format dxfId="4296">
      <pivotArea dataOnly="0" labelOnly="1" offset="IV256" fieldPosition="0">
        <references count="1">
          <reference field="0" count="1" defaultSubtotal="1">
            <x v="32"/>
          </reference>
        </references>
      </pivotArea>
    </format>
    <format dxfId="4295">
      <pivotArea dataOnly="0" labelOnly="1" offset="IV256" fieldPosition="0">
        <references count="1">
          <reference field="0" count="1" defaultSubtotal="1">
            <x v="33"/>
          </reference>
        </references>
      </pivotArea>
    </format>
    <format dxfId="4294">
      <pivotArea dataOnly="0" labelOnly="1" offset="IV256" fieldPosition="0">
        <references count="1">
          <reference field="0" count="1" defaultSubtotal="1">
            <x v="34"/>
          </reference>
        </references>
      </pivotArea>
    </format>
    <format dxfId="4293">
      <pivotArea dataOnly="0" labelOnly="1" offset="IV256" fieldPosition="0">
        <references count="1">
          <reference field="0" count="1" defaultSubtotal="1">
            <x v="35"/>
          </reference>
        </references>
      </pivotArea>
    </format>
    <format dxfId="4292">
      <pivotArea dataOnly="0" labelOnly="1" offset="IV256" fieldPosition="0">
        <references count="1">
          <reference field="0" count="1" defaultSubtotal="1">
            <x v="36"/>
          </reference>
        </references>
      </pivotArea>
    </format>
    <format dxfId="4291">
      <pivotArea dataOnly="0" labelOnly="1" offset="IV256" fieldPosition="0">
        <references count="1">
          <reference field="0" count="1" defaultSubtotal="1">
            <x v="37"/>
          </reference>
        </references>
      </pivotArea>
    </format>
    <format dxfId="4290">
      <pivotArea dataOnly="0" labelOnly="1" offset="IV256" fieldPosition="0">
        <references count="1">
          <reference field="0" count="1" defaultSubtotal="1">
            <x v="38"/>
          </reference>
        </references>
      </pivotArea>
    </format>
    <format dxfId="4289">
      <pivotArea dataOnly="0" labelOnly="1" offset="IV256" fieldPosition="0">
        <references count="1">
          <reference field="0" count="1" defaultSubtotal="1">
            <x v="39"/>
          </reference>
        </references>
      </pivotArea>
    </format>
    <format dxfId="4288">
      <pivotArea dataOnly="0" labelOnly="1" offset="IV256" fieldPosition="0">
        <references count="1">
          <reference field="0" count="1" defaultSubtotal="1">
            <x v="40"/>
          </reference>
        </references>
      </pivotArea>
    </format>
    <format dxfId="4287">
      <pivotArea dataOnly="0" labelOnly="1" offset="IV256" fieldPosition="0">
        <references count="1">
          <reference field="0" count="1" defaultSubtotal="1">
            <x v="41"/>
          </reference>
        </references>
      </pivotArea>
    </format>
    <format dxfId="4286">
      <pivotArea dataOnly="0" labelOnly="1" offset="IV256" fieldPosition="0">
        <references count="1">
          <reference field="0" count="1" defaultSubtotal="1">
            <x v="42"/>
          </reference>
        </references>
      </pivotArea>
    </format>
    <format dxfId="4285">
      <pivotArea dataOnly="0" labelOnly="1" offset="IV256" fieldPosition="0">
        <references count="1">
          <reference field="0" count="1" defaultSubtotal="1">
            <x v="43"/>
          </reference>
        </references>
      </pivotArea>
    </format>
    <format dxfId="4284">
      <pivotArea dataOnly="0" labelOnly="1" offset="IV256" fieldPosition="0">
        <references count="1">
          <reference field="0" count="1" defaultSubtotal="1">
            <x v="44"/>
          </reference>
        </references>
      </pivotArea>
    </format>
    <format dxfId="4283">
      <pivotArea dataOnly="0" labelOnly="1" offset="IV256" fieldPosition="0">
        <references count="1">
          <reference field="0" count="1" defaultSubtotal="1">
            <x v="45"/>
          </reference>
        </references>
      </pivotArea>
    </format>
    <format dxfId="4282">
      <pivotArea dataOnly="0" labelOnly="1" offset="IV256" fieldPosition="0">
        <references count="1">
          <reference field="0" count="1" defaultSubtotal="1">
            <x v="46"/>
          </reference>
        </references>
      </pivotArea>
    </format>
    <format dxfId="4281">
      <pivotArea dataOnly="0" labelOnly="1" offset="IV256" fieldPosition="0">
        <references count="1">
          <reference field="0" count="1" defaultSubtotal="1">
            <x v="47"/>
          </reference>
        </references>
      </pivotArea>
    </format>
    <format dxfId="4280">
      <pivotArea dataOnly="0" labelOnly="1" offset="IV256" fieldPosition="0">
        <references count="1">
          <reference field="0" count="1" defaultSubtotal="1">
            <x v="48"/>
          </reference>
        </references>
      </pivotArea>
    </format>
    <format dxfId="4279">
      <pivotArea dataOnly="0" labelOnly="1" offset="IV256" fieldPosition="0">
        <references count="1">
          <reference field="0" count="1" defaultSubtotal="1">
            <x v="49"/>
          </reference>
        </references>
      </pivotArea>
    </format>
    <format dxfId="4278">
      <pivotArea dataOnly="0" labelOnly="1" offset="IV256" fieldPosition="0">
        <references count="1">
          <reference field="0" count="1" defaultSubtotal="1">
            <x v="50"/>
          </reference>
        </references>
      </pivotArea>
    </format>
    <format dxfId="4277">
      <pivotArea dataOnly="0" labelOnly="1" offset="IV256" fieldPosition="0">
        <references count="1">
          <reference field="0" count="1" defaultSubtotal="1">
            <x v="51"/>
          </reference>
        </references>
      </pivotArea>
    </format>
    <format dxfId="4276">
      <pivotArea dataOnly="0" labelOnly="1" offset="IV256" fieldPosition="0">
        <references count="1">
          <reference field="0" count="1" defaultSubtotal="1">
            <x v="52"/>
          </reference>
        </references>
      </pivotArea>
    </format>
    <format dxfId="4275">
      <pivotArea dataOnly="0" labelOnly="1" offset="IV256" fieldPosition="0">
        <references count="1">
          <reference field="0" count="1" defaultSubtotal="1">
            <x v="53"/>
          </reference>
        </references>
      </pivotArea>
    </format>
    <format dxfId="4274">
      <pivotArea dataOnly="0" labelOnly="1" offset="IV256" fieldPosition="0">
        <references count="1">
          <reference field="0" count="1" defaultSubtotal="1">
            <x v="54"/>
          </reference>
        </references>
      </pivotArea>
    </format>
    <format dxfId="4273">
      <pivotArea dataOnly="0" labelOnly="1" offset="IV256" fieldPosition="0">
        <references count="1">
          <reference field="0" count="1" defaultSubtotal="1">
            <x v="55"/>
          </reference>
        </references>
      </pivotArea>
    </format>
    <format dxfId="4272">
      <pivotArea dataOnly="0" labelOnly="1" offset="IV256" fieldPosition="0">
        <references count="1">
          <reference field="0" count="1" defaultSubtotal="1">
            <x v="56"/>
          </reference>
        </references>
      </pivotArea>
    </format>
    <format dxfId="4271">
      <pivotArea dataOnly="0" labelOnly="1" offset="IV256" fieldPosition="0">
        <references count="1">
          <reference field="0" count="1" defaultSubtotal="1">
            <x v="57"/>
          </reference>
        </references>
      </pivotArea>
    </format>
    <format dxfId="4270">
      <pivotArea dataOnly="0" labelOnly="1" offset="IV256" fieldPosition="0">
        <references count="1">
          <reference field="0" count="1" defaultSubtotal="1">
            <x v="58"/>
          </reference>
        </references>
      </pivotArea>
    </format>
    <format dxfId="4269">
      <pivotArea dataOnly="0" labelOnly="1" offset="IV256" fieldPosition="0">
        <references count="1">
          <reference field="0" count="1" defaultSubtotal="1">
            <x v="59"/>
          </reference>
        </references>
      </pivotArea>
    </format>
    <format dxfId="4268">
      <pivotArea dataOnly="0" labelOnly="1" offset="IV256" fieldPosition="0">
        <references count="1">
          <reference field="0" count="1" defaultSubtotal="1">
            <x v="60"/>
          </reference>
        </references>
      </pivotArea>
    </format>
    <format dxfId="4267">
      <pivotArea dataOnly="0" labelOnly="1" offset="IV256" fieldPosition="0">
        <references count="1">
          <reference field="0" count="1" defaultSubtotal="1">
            <x v="61"/>
          </reference>
        </references>
      </pivotArea>
    </format>
    <format dxfId="4266">
      <pivotArea dataOnly="0" labelOnly="1" offset="IV256" fieldPosition="0">
        <references count="1">
          <reference field="0" count="1" defaultSubtotal="1">
            <x v="62"/>
          </reference>
        </references>
      </pivotArea>
    </format>
    <format dxfId="4265">
      <pivotArea dataOnly="0" labelOnly="1" offset="IV256" fieldPosition="0">
        <references count="1">
          <reference field="0" count="1" defaultSubtotal="1">
            <x v="63"/>
          </reference>
        </references>
      </pivotArea>
    </format>
    <format dxfId="4264">
      <pivotArea dataOnly="0" labelOnly="1" offset="IV256" fieldPosition="0">
        <references count="1">
          <reference field="0" count="1" defaultSubtotal="1">
            <x v="64"/>
          </reference>
        </references>
      </pivotArea>
    </format>
    <format dxfId="4263">
      <pivotArea dataOnly="0" labelOnly="1" offset="IV256" fieldPosition="0">
        <references count="1">
          <reference field="0" count="1" defaultSubtotal="1">
            <x v="65"/>
          </reference>
        </references>
      </pivotArea>
    </format>
    <format dxfId="4262">
      <pivotArea dataOnly="0" labelOnly="1" offset="IV256" fieldPosition="0">
        <references count="1">
          <reference field="0" count="1" defaultSubtotal="1">
            <x v="66"/>
          </reference>
        </references>
      </pivotArea>
    </format>
    <format dxfId="4261">
      <pivotArea dataOnly="0" labelOnly="1" offset="IV256" fieldPosition="0">
        <references count="1">
          <reference field="0" count="1" defaultSubtotal="1">
            <x v="67"/>
          </reference>
        </references>
      </pivotArea>
    </format>
    <format dxfId="4260">
      <pivotArea dataOnly="0" labelOnly="1" offset="IV256" fieldPosition="0">
        <references count="1">
          <reference field="0" count="1" defaultSubtotal="1">
            <x v="68"/>
          </reference>
        </references>
      </pivotArea>
    </format>
    <format dxfId="4259">
      <pivotArea dataOnly="0" labelOnly="1" offset="IV256" fieldPosition="0">
        <references count="1">
          <reference field="0" count="1" defaultSubtotal="1">
            <x v="69"/>
          </reference>
        </references>
      </pivotArea>
    </format>
    <format dxfId="4258">
      <pivotArea dataOnly="0" labelOnly="1" offset="IV256" fieldPosition="0">
        <references count="1">
          <reference field="0" count="1" defaultSubtotal="1">
            <x v="70"/>
          </reference>
        </references>
      </pivotArea>
    </format>
    <format dxfId="4257">
      <pivotArea dataOnly="0" labelOnly="1" offset="IV256" fieldPosition="0">
        <references count="1">
          <reference field="0" count="1" defaultSubtotal="1">
            <x v="71"/>
          </reference>
        </references>
      </pivotArea>
    </format>
    <format dxfId="4256">
      <pivotArea dataOnly="0" labelOnly="1" offset="IV256" fieldPosition="0">
        <references count="1">
          <reference field="0" count="1" defaultSubtotal="1">
            <x v="72"/>
          </reference>
        </references>
      </pivotArea>
    </format>
    <format dxfId="4255">
      <pivotArea dataOnly="0" labelOnly="1" offset="IV256" fieldPosition="0">
        <references count="1">
          <reference field="0" count="1" defaultSubtotal="1">
            <x v="73"/>
          </reference>
        </references>
      </pivotArea>
    </format>
    <format dxfId="4254">
      <pivotArea dataOnly="0" labelOnly="1" offset="IV256" fieldPosition="0">
        <references count="1">
          <reference field="0" count="1" defaultSubtotal="1">
            <x v="74"/>
          </reference>
        </references>
      </pivotArea>
    </format>
    <format dxfId="4253">
      <pivotArea dataOnly="0" labelOnly="1" offset="IV256" fieldPosition="0">
        <references count="1">
          <reference field="0" count="1" defaultSubtotal="1">
            <x v="75"/>
          </reference>
        </references>
      </pivotArea>
    </format>
    <format dxfId="4252">
      <pivotArea dataOnly="0" labelOnly="1" offset="IV256" fieldPosition="0">
        <references count="1">
          <reference field="0" count="1" defaultSubtotal="1">
            <x v="76"/>
          </reference>
        </references>
      </pivotArea>
    </format>
    <format dxfId="4251">
      <pivotArea dataOnly="0" labelOnly="1" offset="IV256" fieldPosition="0">
        <references count="1">
          <reference field="0" count="1" defaultSubtotal="1">
            <x v="77"/>
          </reference>
        </references>
      </pivotArea>
    </format>
    <format dxfId="4250">
      <pivotArea dataOnly="0" labelOnly="1" offset="IV256" fieldPosition="0">
        <references count="1">
          <reference field="0" count="1" defaultSubtotal="1">
            <x v="78"/>
          </reference>
        </references>
      </pivotArea>
    </format>
    <format dxfId="4249">
      <pivotArea dataOnly="0" labelOnly="1" offset="IV256" fieldPosition="0">
        <references count="1">
          <reference field="0" count="1" defaultSubtotal="1">
            <x v="79"/>
          </reference>
        </references>
      </pivotArea>
    </format>
    <format dxfId="4248">
      <pivotArea dataOnly="0" labelOnly="1" offset="IV256" fieldPosition="0">
        <references count="1">
          <reference field="0" count="1" defaultSubtotal="1">
            <x v="80"/>
          </reference>
        </references>
      </pivotArea>
    </format>
    <format dxfId="4247">
      <pivotArea dataOnly="0" labelOnly="1" offset="IV256" fieldPosition="0">
        <references count="1">
          <reference field="0" count="1" defaultSubtotal="1">
            <x v="81"/>
          </reference>
        </references>
      </pivotArea>
    </format>
    <format dxfId="4246">
      <pivotArea dataOnly="0" labelOnly="1" offset="IV256" fieldPosition="0">
        <references count="1">
          <reference field="0" count="1" defaultSubtotal="1">
            <x v="82"/>
          </reference>
        </references>
      </pivotArea>
    </format>
    <format dxfId="4245">
      <pivotArea dataOnly="0" labelOnly="1" offset="IV256" fieldPosition="0">
        <references count="1">
          <reference field="0" count="1" defaultSubtotal="1">
            <x v="83"/>
          </reference>
        </references>
      </pivotArea>
    </format>
    <format dxfId="4244">
      <pivotArea dataOnly="0" labelOnly="1" offset="IV256" fieldPosition="0">
        <references count="1">
          <reference field="0" count="1" defaultSubtotal="1">
            <x v="84"/>
          </reference>
        </references>
      </pivotArea>
    </format>
    <format dxfId="4243">
      <pivotArea dataOnly="0" labelOnly="1" offset="IV256" fieldPosition="0">
        <references count="1">
          <reference field="0" count="1" defaultSubtotal="1">
            <x v="85"/>
          </reference>
        </references>
      </pivotArea>
    </format>
    <format dxfId="4242">
      <pivotArea dataOnly="0" labelOnly="1" offset="IV256" fieldPosition="0">
        <references count="1">
          <reference field="0" count="1" defaultSubtotal="1">
            <x v="86"/>
          </reference>
        </references>
      </pivotArea>
    </format>
    <format dxfId="4241">
      <pivotArea dataOnly="0" labelOnly="1" offset="IV256" fieldPosition="0">
        <references count="1">
          <reference field="0" count="1" defaultSubtotal="1">
            <x v="87"/>
          </reference>
        </references>
      </pivotArea>
    </format>
    <format dxfId="4240">
      <pivotArea dataOnly="0" labelOnly="1" offset="IV256" fieldPosition="0">
        <references count="1">
          <reference field="0" count="1" defaultSubtotal="1">
            <x v="88"/>
          </reference>
        </references>
      </pivotArea>
    </format>
    <format dxfId="4239">
      <pivotArea dataOnly="0" labelOnly="1" offset="IV256" fieldPosition="0">
        <references count="1">
          <reference field="0" count="1" defaultSubtotal="1">
            <x v="89"/>
          </reference>
        </references>
      </pivotArea>
    </format>
    <format dxfId="4238">
      <pivotArea dataOnly="0" labelOnly="1" offset="IV256" fieldPosition="0">
        <references count="1">
          <reference field="0" count="1" defaultSubtotal="1">
            <x v="90"/>
          </reference>
        </references>
      </pivotArea>
    </format>
    <format dxfId="4237">
      <pivotArea dataOnly="0" labelOnly="1" offset="IV256" fieldPosition="0">
        <references count="1">
          <reference field="0" count="1" defaultSubtotal="1">
            <x v="91"/>
          </reference>
        </references>
      </pivotArea>
    </format>
    <format dxfId="4236">
      <pivotArea dataOnly="0" labelOnly="1" offset="IV256" fieldPosition="0">
        <references count="1">
          <reference field="0" count="1" defaultSubtotal="1">
            <x v="92"/>
          </reference>
        </references>
      </pivotArea>
    </format>
    <format dxfId="4235">
      <pivotArea dataOnly="0" labelOnly="1" offset="IV256" fieldPosition="0">
        <references count="1">
          <reference field="0" count="1" defaultSubtotal="1">
            <x v="93"/>
          </reference>
        </references>
      </pivotArea>
    </format>
    <format dxfId="4234">
      <pivotArea dataOnly="0" labelOnly="1" offset="IV256" fieldPosition="0">
        <references count="1">
          <reference field="0" count="1" defaultSubtotal="1">
            <x v="94"/>
          </reference>
        </references>
      </pivotArea>
    </format>
    <format dxfId="4233">
      <pivotArea dataOnly="0" labelOnly="1" offset="IV256" fieldPosition="0">
        <references count="1">
          <reference field="0" count="1" defaultSubtotal="1">
            <x v="95"/>
          </reference>
        </references>
      </pivotArea>
    </format>
    <format dxfId="4232">
      <pivotArea dataOnly="0" labelOnly="1" offset="IV256" fieldPosition="0">
        <references count="1">
          <reference field="0" count="1" defaultSubtotal="1">
            <x v="96"/>
          </reference>
        </references>
      </pivotArea>
    </format>
    <format dxfId="4231">
      <pivotArea dataOnly="0" labelOnly="1" offset="IV256" fieldPosition="0">
        <references count="1">
          <reference field="0" count="1" defaultSubtotal="1">
            <x v="97"/>
          </reference>
        </references>
      </pivotArea>
    </format>
    <format dxfId="4230">
      <pivotArea dataOnly="0" labelOnly="1" offset="IV256" fieldPosition="0">
        <references count="1">
          <reference field="0" count="1" defaultSubtotal="1">
            <x v="98"/>
          </reference>
        </references>
      </pivotArea>
    </format>
    <format dxfId="4229">
      <pivotArea dataOnly="0" labelOnly="1" offset="IV256" fieldPosition="0">
        <references count="1">
          <reference field="0" count="1" defaultSubtotal="1">
            <x v="99"/>
          </reference>
        </references>
      </pivotArea>
    </format>
    <format dxfId="4228">
      <pivotArea dataOnly="0" labelOnly="1" offset="IV256" fieldPosition="0">
        <references count="1">
          <reference field="0" count="1" defaultSubtotal="1">
            <x v="100"/>
          </reference>
        </references>
      </pivotArea>
    </format>
    <format dxfId="4227">
      <pivotArea dataOnly="0" labelOnly="1" offset="IV256" fieldPosition="0">
        <references count="1">
          <reference field="0" count="1" defaultSubtotal="1">
            <x v="101"/>
          </reference>
        </references>
      </pivotArea>
    </format>
    <format dxfId="4226">
      <pivotArea dataOnly="0" labelOnly="1" offset="IV256" fieldPosition="0">
        <references count="1">
          <reference field="0" count="1" defaultSubtotal="1">
            <x v="102"/>
          </reference>
        </references>
      </pivotArea>
    </format>
    <format dxfId="4225">
      <pivotArea dataOnly="0" labelOnly="1" offset="IV256" fieldPosition="0">
        <references count="1">
          <reference field="0" count="1" defaultSubtotal="1">
            <x v="103"/>
          </reference>
        </references>
      </pivotArea>
    </format>
    <format dxfId="4224">
      <pivotArea dataOnly="0" labelOnly="1" offset="IV256" fieldPosition="0">
        <references count="1">
          <reference field="0" count="1" defaultSubtotal="1">
            <x v="104"/>
          </reference>
        </references>
      </pivotArea>
    </format>
    <format dxfId="4223">
      <pivotArea dataOnly="0" labelOnly="1" offset="IV256" fieldPosition="0">
        <references count="1">
          <reference field="0" count="1" defaultSubtotal="1">
            <x v="105"/>
          </reference>
        </references>
      </pivotArea>
    </format>
    <format dxfId="4222">
      <pivotArea dataOnly="0" labelOnly="1" offset="IV256" fieldPosition="0">
        <references count="1">
          <reference field="0" count="1" defaultSubtotal="1">
            <x v="106"/>
          </reference>
        </references>
      </pivotArea>
    </format>
    <format dxfId="4221">
      <pivotArea dataOnly="0" labelOnly="1" offset="IV256" fieldPosition="0">
        <references count="1">
          <reference field="0" count="1" defaultSubtotal="1">
            <x v="107"/>
          </reference>
        </references>
      </pivotArea>
    </format>
    <format dxfId="4220">
      <pivotArea dataOnly="0" labelOnly="1" offset="IV256" fieldPosition="0">
        <references count="1">
          <reference field="0" count="1" defaultSubtotal="1">
            <x v="108"/>
          </reference>
        </references>
      </pivotArea>
    </format>
    <format dxfId="4219">
      <pivotArea dataOnly="0" labelOnly="1" offset="IV256" fieldPosition="0">
        <references count="1">
          <reference field="0" count="1" defaultSubtotal="1">
            <x v="109"/>
          </reference>
        </references>
      </pivotArea>
    </format>
    <format dxfId="4218">
      <pivotArea dataOnly="0" labelOnly="1" offset="IV256" fieldPosition="0">
        <references count="1">
          <reference field="0" count="1" defaultSubtotal="1">
            <x v="110"/>
          </reference>
        </references>
      </pivotArea>
    </format>
    <format dxfId="4217">
      <pivotArea dataOnly="0" labelOnly="1" offset="IV256" fieldPosition="0">
        <references count="1">
          <reference field="0" count="1" defaultSubtotal="1">
            <x v="111"/>
          </reference>
        </references>
      </pivotArea>
    </format>
    <format dxfId="4216">
      <pivotArea dataOnly="0" labelOnly="1" offset="IV256" fieldPosition="0">
        <references count="1">
          <reference field="0" count="1" defaultSubtotal="1">
            <x v="112"/>
          </reference>
        </references>
      </pivotArea>
    </format>
    <format dxfId="4215">
      <pivotArea dataOnly="0" labelOnly="1" offset="IV256" fieldPosition="0">
        <references count="1">
          <reference field="0" count="1" defaultSubtotal="1">
            <x v="113"/>
          </reference>
        </references>
      </pivotArea>
    </format>
    <format dxfId="4214">
      <pivotArea dataOnly="0" labelOnly="1" offset="IV256" fieldPosition="0">
        <references count="1">
          <reference field="0" count="1" defaultSubtotal="1">
            <x v="114"/>
          </reference>
        </references>
      </pivotArea>
    </format>
    <format dxfId="4213">
      <pivotArea dataOnly="0" labelOnly="1" offset="IV256" fieldPosition="0">
        <references count="1">
          <reference field="0" count="1" defaultSubtotal="1">
            <x v="115"/>
          </reference>
        </references>
      </pivotArea>
    </format>
    <format dxfId="4212">
      <pivotArea dataOnly="0" labelOnly="1" offset="IV256" fieldPosition="0">
        <references count="1">
          <reference field="0" count="1" defaultSubtotal="1">
            <x v="116"/>
          </reference>
        </references>
      </pivotArea>
    </format>
    <format dxfId="4211">
      <pivotArea dataOnly="0" labelOnly="1" offset="IV256" fieldPosition="0">
        <references count="1">
          <reference field="0" count="1" defaultSubtotal="1">
            <x v="117"/>
          </reference>
        </references>
      </pivotArea>
    </format>
    <format dxfId="4210">
      <pivotArea dataOnly="0" labelOnly="1" offset="IV256" fieldPosition="0">
        <references count="1">
          <reference field="0" count="1" defaultSubtotal="1">
            <x v="118"/>
          </reference>
        </references>
      </pivotArea>
    </format>
    <format dxfId="4209">
      <pivotArea dataOnly="0" labelOnly="1" offset="IV256" fieldPosition="0">
        <references count="1">
          <reference field="0" count="1" defaultSubtotal="1">
            <x v="119"/>
          </reference>
        </references>
      </pivotArea>
    </format>
    <format dxfId="4208">
      <pivotArea dataOnly="0" labelOnly="1" offset="IV256" fieldPosition="0">
        <references count="1">
          <reference field="0" count="1" defaultSubtotal="1">
            <x v="120"/>
          </reference>
        </references>
      </pivotArea>
    </format>
    <format dxfId="4207">
      <pivotArea dataOnly="0" labelOnly="1" offset="IV256" fieldPosition="0">
        <references count="1">
          <reference field="0" count="1" defaultSubtotal="1">
            <x v="121"/>
          </reference>
        </references>
      </pivotArea>
    </format>
    <format dxfId="4206">
      <pivotArea dataOnly="0" labelOnly="1" offset="IV256" fieldPosition="0">
        <references count="1">
          <reference field="0" count="1" defaultSubtotal="1">
            <x v="122"/>
          </reference>
        </references>
      </pivotArea>
    </format>
    <format dxfId="4205">
      <pivotArea dataOnly="0" labelOnly="1" offset="IV256" fieldPosition="0">
        <references count="1">
          <reference field="0" count="1" defaultSubtotal="1">
            <x v="123"/>
          </reference>
        </references>
      </pivotArea>
    </format>
    <format dxfId="4204">
      <pivotArea dataOnly="0" labelOnly="1" offset="IV256" fieldPosition="0">
        <references count="1">
          <reference field="0" count="1" defaultSubtotal="1">
            <x v="124"/>
          </reference>
        </references>
      </pivotArea>
    </format>
    <format dxfId="4203">
      <pivotArea dataOnly="0" labelOnly="1" offset="IV256" fieldPosition="0">
        <references count="1">
          <reference field="0" count="1" defaultSubtotal="1">
            <x v="125"/>
          </reference>
        </references>
      </pivotArea>
    </format>
    <format dxfId="4202">
      <pivotArea dataOnly="0" labelOnly="1" offset="IV256" fieldPosition="0">
        <references count="1">
          <reference field="0" count="1" defaultSubtotal="1">
            <x v="126"/>
          </reference>
        </references>
      </pivotArea>
    </format>
    <format dxfId="4201">
      <pivotArea dataOnly="0" labelOnly="1" offset="IV256" fieldPosition="0">
        <references count="1">
          <reference field="0" count="1" defaultSubtotal="1">
            <x v="127"/>
          </reference>
        </references>
      </pivotArea>
    </format>
    <format dxfId="4200">
      <pivotArea dataOnly="0" labelOnly="1" offset="IV256" fieldPosition="0">
        <references count="1">
          <reference field="0" count="1" defaultSubtotal="1">
            <x v="128"/>
          </reference>
        </references>
      </pivotArea>
    </format>
    <format dxfId="4199">
      <pivotArea dataOnly="0" labelOnly="1" offset="IV256" fieldPosition="0">
        <references count="1">
          <reference field="0" count="1" defaultSubtotal="1">
            <x v="129"/>
          </reference>
        </references>
      </pivotArea>
    </format>
    <format dxfId="4198">
      <pivotArea dataOnly="0" labelOnly="1" offset="IV256" fieldPosition="0">
        <references count="1">
          <reference field="0" count="1" defaultSubtotal="1">
            <x v="130"/>
          </reference>
        </references>
      </pivotArea>
    </format>
    <format dxfId="4197">
      <pivotArea dataOnly="0" labelOnly="1" offset="IV256" fieldPosition="0">
        <references count="1">
          <reference field="0" count="1" defaultSubtotal="1">
            <x v="131"/>
          </reference>
        </references>
      </pivotArea>
    </format>
    <format dxfId="4196">
      <pivotArea dataOnly="0" labelOnly="1" offset="IV256" fieldPosition="0">
        <references count="1">
          <reference field="0" count="1" defaultSubtotal="1">
            <x v="132"/>
          </reference>
        </references>
      </pivotArea>
    </format>
    <format dxfId="4195">
      <pivotArea dataOnly="0" labelOnly="1" offset="IV256" fieldPosition="0">
        <references count="1">
          <reference field="0" count="1" defaultSubtotal="1">
            <x v="133"/>
          </reference>
        </references>
      </pivotArea>
    </format>
    <format dxfId="4194">
      <pivotArea dataOnly="0" labelOnly="1" offset="IV256" fieldPosition="0">
        <references count="1">
          <reference field="0" count="1" defaultSubtotal="1">
            <x v="134"/>
          </reference>
        </references>
      </pivotArea>
    </format>
    <format dxfId="4193">
      <pivotArea dataOnly="0" labelOnly="1" offset="IV256" fieldPosition="0">
        <references count="1">
          <reference field="0" count="1" defaultSubtotal="1">
            <x v="135"/>
          </reference>
        </references>
      </pivotArea>
    </format>
    <format dxfId="4192">
      <pivotArea dataOnly="0" labelOnly="1" offset="IV256" fieldPosition="0">
        <references count="1">
          <reference field="0" count="1" defaultSubtotal="1">
            <x v="136"/>
          </reference>
        </references>
      </pivotArea>
    </format>
    <format dxfId="4191">
      <pivotArea dataOnly="0" labelOnly="1" offset="IV256" fieldPosition="0">
        <references count="1">
          <reference field="0" count="1" defaultSubtotal="1">
            <x v="137"/>
          </reference>
        </references>
      </pivotArea>
    </format>
    <format dxfId="4190">
      <pivotArea dataOnly="0" labelOnly="1" offset="IV256" fieldPosition="0">
        <references count="1">
          <reference field="0" count="1" defaultSubtotal="1">
            <x v="138"/>
          </reference>
        </references>
      </pivotArea>
    </format>
    <format dxfId="4189">
      <pivotArea dataOnly="0" labelOnly="1" offset="IV256" fieldPosition="0">
        <references count="1">
          <reference field="0" count="1" defaultSubtotal="1">
            <x v="139"/>
          </reference>
        </references>
      </pivotArea>
    </format>
    <format dxfId="4188">
      <pivotArea dataOnly="0" labelOnly="1" offset="IV256" fieldPosition="0">
        <references count="1">
          <reference field="0" count="1" defaultSubtotal="1">
            <x v="140"/>
          </reference>
        </references>
      </pivotArea>
    </format>
    <format dxfId="4187">
      <pivotArea dataOnly="0" labelOnly="1" offset="IV256" fieldPosition="0">
        <references count="1">
          <reference field="0" count="1" defaultSubtotal="1">
            <x v="141"/>
          </reference>
        </references>
      </pivotArea>
    </format>
    <format dxfId="4186">
      <pivotArea dataOnly="0" labelOnly="1" offset="IV256" fieldPosition="0">
        <references count="1">
          <reference field="0" count="1" defaultSubtotal="1">
            <x v="142"/>
          </reference>
        </references>
      </pivotArea>
    </format>
    <format dxfId="4185">
      <pivotArea dataOnly="0" labelOnly="1" fieldPosition="0">
        <references count="2">
          <reference field="0" count="1" selected="0">
            <x v="0"/>
          </reference>
          <reference field="1" count="2">
            <x v="0"/>
            <x v="1"/>
          </reference>
        </references>
      </pivotArea>
    </format>
    <format dxfId="4184">
      <pivotArea dataOnly="0" labelOnly="1" fieldPosition="0">
        <references count="2">
          <reference field="0" count="1" selected="0">
            <x v="1"/>
          </reference>
          <reference field="1" count="10">
            <x v="2"/>
            <x v="3"/>
            <x v="4"/>
            <x v="5"/>
            <x v="6"/>
            <x v="7"/>
            <x v="10"/>
            <x v="11"/>
            <x v="430"/>
            <x v="431"/>
          </reference>
        </references>
      </pivotArea>
    </format>
    <format dxfId="4183">
      <pivotArea dataOnly="0" labelOnly="1" fieldPosition="0">
        <references count="2">
          <reference field="0" count="1" selected="0">
            <x v="2"/>
          </reference>
          <reference field="1" count="6">
            <x v="12"/>
            <x v="13"/>
            <x v="14"/>
            <x v="15"/>
            <x v="16"/>
            <x v="17"/>
          </reference>
        </references>
      </pivotArea>
    </format>
    <format dxfId="418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181">
      <pivotArea dataOnly="0" labelOnly="1" fieldPosition="0">
        <references count="2">
          <reference field="0" count="1" selected="0">
            <x v="4"/>
          </reference>
          <reference field="1" count="6">
            <x v="33"/>
            <x v="34"/>
            <x v="35"/>
            <x v="36"/>
            <x v="37"/>
            <x v="38"/>
          </reference>
        </references>
      </pivotArea>
    </format>
    <format dxfId="4180">
      <pivotArea dataOnly="0" labelOnly="1" fieldPosition="0">
        <references count="2">
          <reference field="0" count="1" selected="0">
            <x v="5"/>
          </reference>
          <reference field="1" count="8">
            <x v="39"/>
            <x v="40"/>
            <x v="41"/>
            <x v="42"/>
            <x v="43"/>
            <x v="44"/>
            <x v="45"/>
            <x v="46"/>
          </reference>
        </references>
      </pivotArea>
    </format>
    <format dxfId="4179">
      <pivotArea dataOnly="0" labelOnly="1" fieldPosition="0">
        <references count="2">
          <reference field="0" count="1" selected="0">
            <x v="6"/>
          </reference>
          <reference field="1" count="5">
            <x v="47"/>
            <x v="48"/>
            <x v="49"/>
            <x v="50"/>
            <x v="51"/>
          </reference>
        </references>
      </pivotArea>
    </format>
    <format dxfId="4178">
      <pivotArea dataOnly="0" labelOnly="1" fieldPosition="0">
        <references count="2">
          <reference field="0" count="1" selected="0">
            <x v="7"/>
          </reference>
          <reference field="1" count="6">
            <x v="52"/>
            <x v="53"/>
            <x v="54"/>
            <x v="55"/>
            <x v="56"/>
            <x v="57"/>
          </reference>
        </references>
      </pivotArea>
    </format>
    <format dxfId="4177">
      <pivotArea dataOnly="0" labelOnly="1" fieldPosition="0">
        <references count="2">
          <reference field="0" count="1" selected="0">
            <x v="8"/>
          </reference>
          <reference field="1" count="6">
            <x v="58"/>
            <x v="59"/>
            <x v="60"/>
            <x v="61"/>
            <x v="62"/>
            <x v="63"/>
          </reference>
        </references>
      </pivotArea>
    </format>
    <format dxfId="4176">
      <pivotArea dataOnly="0" labelOnly="1" fieldPosition="0">
        <references count="2">
          <reference field="0" count="1" selected="0">
            <x v="9"/>
          </reference>
          <reference field="1" count="5">
            <x v="64"/>
            <x v="65"/>
            <x v="66"/>
            <x v="67"/>
            <x v="68"/>
          </reference>
        </references>
      </pivotArea>
    </format>
    <format dxfId="4175">
      <pivotArea dataOnly="0" labelOnly="1" fieldPosition="0">
        <references count="2">
          <reference field="0" count="1" selected="0">
            <x v="10"/>
          </reference>
          <reference field="1" count="3">
            <x v="69"/>
            <x v="70"/>
            <x v="71"/>
          </reference>
        </references>
      </pivotArea>
    </format>
    <format dxfId="4174">
      <pivotArea dataOnly="0" labelOnly="1" fieldPosition="0">
        <references count="2">
          <reference field="0" count="1" selected="0">
            <x v="11"/>
          </reference>
          <reference field="1" count="6">
            <x v="72"/>
            <x v="73"/>
            <x v="74"/>
            <x v="75"/>
            <x v="76"/>
            <x v="77"/>
          </reference>
        </references>
      </pivotArea>
    </format>
    <format dxfId="4173">
      <pivotArea dataOnly="0" labelOnly="1" fieldPosition="0">
        <references count="2">
          <reference field="0" count="1" selected="0">
            <x v="12"/>
          </reference>
          <reference field="1" count="5">
            <x v="78"/>
            <x v="79"/>
            <x v="80"/>
            <x v="81"/>
            <x v="82"/>
          </reference>
        </references>
      </pivotArea>
    </format>
    <format dxfId="4172">
      <pivotArea dataOnly="0" labelOnly="1" fieldPosition="0">
        <references count="2">
          <reference field="0" count="1" selected="0">
            <x v="13"/>
          </reference>
          <reference field="1" count="4">
            <x v="83"/>
            <x v="84"/>
            <x v="85"/>
            <x v="86"/>
          </reference>
        </references>
      </pivotArea>
    </format>
    <format dxfId="417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170">
      <pivotArea dataOnly="0" labelOnly="1" fieldPosition="0">
        <references count="2">
          <reference field="0" count="1" selected="0">
            <x v="15"/>
          </reference>
          <reference field="1" count="3">
            <x v="104"/>
            <x v="105"/>
            <x v="106"/>
          </reference>
        </references>
      </pivotArea>
    </format>
    <format dxfId="4169">
      <pivotArea dataOnly="0" labelOnly="1" fieldPosition="0">
        <references count="2">
          <reference field="0" count="1" selected="0">
            <x v="16"/>
          </reference>
          <reference field="1" count="11">
            <x v="8"/>
            <x v="9"/>
            <x v="107"/>
            <x v="108"/>
            <x v="109"/>
            <x v="110"/>
            <x v="111"/>
            <x v="112"/>
            <x v="113"/>
            <x v="114"/>
            <x v="115"/>
          </reference>
        </references>
      </pivotArea>
    </format>
    <format dxfId="4168">
      <pivotArea dataOnly="0" labelOnly="1" fieldPosition="0">
        <references count="2">
          <reference field="0" count="1" selected="0">
            <x v="17"/>
          </reference>
          <reference field="1" count="1">
            <x v="116"/>
          </reference>
        </references>
      </pivotArea>
    </format>
    <format dxfId="4167">
      <pivotArea dataOnly="0" labelOnly="1" fieldPosition="0">
        <references count="2">
          <reference field="0" count="1" selected="0">
            <x v="18"/>
          </reference>
          <reference field="1" count="3">
            <x v="117"/>
            <x v="118"/>
            <x v="119"/>
          </reference>
        </references>
      </pivotArea>
    </format>
    <format dxfId="4166">
      <pivotArea dataOnly="0" labelOnly="1" fieldPosition="0">
        <references count="2">
          <reference field="0" count="1" selected="0">
            <x v="19"/>
          </reference>
          <reference field="1" count="8">
            <x v="120"/>
            <x v="121"/>
            <x v="122"/>
            <x v="123"/>
            <x v="124"/>
            <x v="125"/>
            <x v="126"/>
            <x v="127"/>
          </reference>
        </references>
      </pivotArea>
    </format>
    <format dxfId="4165">
      <pivotArea dataOnly="0" labelOnly="1" fieldPosition="0">
        <references count="2">
          <reference field="0" count="1" selected="0">
            <x v="20"/>
          </reference>
          <reference field="1" count="9">
            <x v="128"/>
            <x v="129"/>
            <x v="130"/>
            <x v="131"/>
            <x v="132"/>
            <x v="133"/>
            <x v="134"/>
            <x v="135"/>
            <x v="136"/>
          </reference>
        </references>
      </pivotArea>
    </format>
    <format dxfId="4164">
      <pivotArea dataOnly="0" labelOnly="1" fieldPosition="0">
        <references count="2">
          <reference field="0" count="1" selected="0">
            <x v="21"/>
          </reference>
          <reference field="1" count="4">
            <x v="137"/>
            <x v="138"/>
            <x v="139"/>
            <x v="140"/>
          </reference>
        </references>
      </pivotArea>
    </format>
    <format dxfId="4163">
      <pivotArea dataOnly="0" labelOnly="1" fieldPosition="0">
        <references count="2">
          <reference field="0" count="1" selected="0">
            <x v="22"/>
          </reference>
          <reference field="1" count="3">
            <x v="141"/>
            <x v="142"/>
            <x v="143"/>
          </reference>
        </references>
      </pivotArea>
    </format>
    <format dxfId="4162">
      <pivotArea dataOnly="0" labelOnly="1" fieldPosition="0">
        <references count="2">
          <reference field="0" count="1" selected="0">
            <x v="23"/>
          </reference>
          <reference field="1" count="3">
            <x v="144"/>
            <x v="145"/>
            <x v="146"/>
          </reference>
        </references>
      </pivotArea>
    </format>
    <format dxfId="4161">
      <pivotArea dataOnly="0" labelOnly="1" fieldPosition="0">
        <references count="2">
          <reference field="0" count="1" selected="0">
            <x v="24"/>
          </reference>
          <reference field="1" count="2">
            <x v="147"/>
            <x v="148"/>
          </reference>
        </references>
      </pivotArea>
    </format>
    <format dxfId="4160">
      <pivotArea dataOnly="0" labelOnly="1" fieldPosition="0">
        <references count="2">
          <reference field="0" count="1" selected="0">
            <x v="25"/>
          </reference>
          <reference field="1" count="3">
            <x v="149"/>
            <x v="150"/>
            <x v="151"/>
          </reference>
        </references>
      </pivotArea>
    </format>
    <format dxfId="4159">
      <pivotArea dataOnly="0" labelOnly="1" fieldPosition="0">
        <references count="2">
          <reference field="0" count="1" selected="0">
            <x v="26"/>
          </reference>
          <reference field="1" count="4">
            <x v="152"/>
            <x v="153"/>
            <x v="154"/>
            <x v="155"/>
          </reference>
        </references>
      </pivotArea>
    </format>
    <format dxfId="4158">
      <pivotArea dataOnly="0" labelOnly="1" fieldPosition="0">
        <references count="2">
          <reference field="0" count="1" selected="0">
            <x v="27"/>
          </reference>
          <reference field="1" count="2">
            <x v="156"/>
            <x v="157"/>
          </reference>
        </references>
      </pivotArea>
    </format>
    <format dxfId="4157">
      <pivotArea dataOnly="0" labelOnly="1" fieldPosition="0">
        <references count="2">
          <reference field="0" count="1" selected="0">
            <x v="28"/>
          </reference>
          <reference field="1" count="3">
            <x v="158"/>
            <x v="159"/>
            <x v="160"/>
          </reference>
        </references>
      </pivotArea>
    </format>
    <format dxfId="4156">
      <pivotArea dataOnly="0" labelOnly="1" fieldPosition="0">
        <references count="2">
          <reference field="0" count="1" selected="0">
            <x v="29"/>
          </reference>
          <reference field="1" count="8">
            <x v="161"/>
            <x v="162"/>
            <x v="163"/>
            <x v="164"/>
            <x v="165"/>
            <x v="166"/>
            <x v="167"/>
            <x v="168"/>
          </reference>
        </references>
      </pivotArea>
    </format>
    <format dxfId="4155">
      <pivotArea dataOnly="0" labelOnly="1" fieldPosition="0">
        <references count="2">
          <reference field="0" count="1" selected="0">
            <x v="30"/>
          </reference>
          <reference field="1" count="7">
            <x v="169"/>
            <x v="170"/>
            <x v="171"/>
            <x v="172"/>
            <x v="173"/>
            <x v="174"/>
            <x v="175"/>
          </reference>
        </references>
      </pivotArea>
    </format>
    <format dxfId="4154">
      <pivotArea dataOnly="0" labelOnly="1" fieldPosition="0">
        <references count="2">
          <reference field="0" count="1" selected="0">
            <x v="31"/>
          </reference>
          <reference field="1" count="4">
            <x v="176"/>
            <x v="177"/>
            <x v="178"/>
            <x v="179"/>
          </reference>
        </references>
      </pivotArea>
    </format>
    <format dxfId="4153">
      <pivotArea dataOnly="0" labelOnly="1" fieldPosition="0">
        <references count="2">
          <reference field="0" count="1" selected="0">
            <x v="32"/>
          </reference>
          <reference field="1" count="1">
            <x v="180"/>
          </reference>
        </references>
      </pivotArea>
    </format>
    <format dxfId="4152">
      <pivotArea dataOnly="0" labelOnly="1" fieldPosition="0">
        <references count="2">
          <reference field="0" count="1" selected="0">
            <x v="33"/>
          </reference>
          <reference field="1" count="3">
            <x v="433"/>
            <x v="434"/>
            <x v="435"/>
          </reference>
        </references>
      </pivotArea>
    </format>
    <format dxfId="4151">
      <pivotArea dataOnly="0" labelOnly="1" fieldPosition="0">
        <references count="2">
          <reference field="0" count="1" selected="0">
            <x v="34"/>
          </reference>
          <reference field="1" count="4">
            <x v="181"/>
            <x v="182"/>
            <x v="183"/>
            <x v="184"/>
          </reference>
        </references>
      </pivotArea>
    </format>
    <format dxfId="4150">
      <pivotArea dataOnly="0" labelOnly="1" fieldPosition="0">
        <references count="2">
          <reference field="0" count="1" selected="0">
            <x v="35"/>
          </reference>
          <reference field="1" count="4">
            <x v="185"/>
            <x v="186"/>
            <x v="187"/>
            <x v="188"/>
          </reference>
        </references>
      </pivotArea>
    </format>
    <format dxfId="4149">
      <pivotArea dataOnly="0" labelOnly="1" fieldPosition="0">
        <references count="2">
          <reference field="0" count="1" selected="0">
            <x v="36"/>
          </reference>
          <reference field="1" count="5">
            <x v="189"/>
            <x v="190"/>
            <x v="191"/>
            <x v="192"/>
            <x v="193"/>
          </reference>
        </references>
      </pivotArea>
    </format>
    <format dxfId="4148">
      <pivotArea dataOnly="0" labelOnly="1" fieldPosition="0">
        <references count="2">
          <reference field="0" count="1" selected="0">
            <x v="37"/>
          </reference>
          <reference field="1" count="7">
            <x v="194"/>
            <x v="195"/>
            <x v="196"/>
            <x v="197"/>
            <x v="198"/>
            <x v="199"/>
            <x v="200"/>
          </reference>
        </references>
      </pivotArea>
    </format>
    <format dxfId="4147">
      <pivotArea dataOnly="0" labelOnly="1" fieldPosition="0">
        <references count="2">
          <reference field="0" count="1" selected="0">
            <x v="38"/>
          </reference>
          <reference field="1" count="11">
            <x v="201"/>
            <x v="202"/>
            <x v="203"/>
            <x v="204"/>
            <x v="205"/>
            <x v="206"/>
            <x v="207"/>
            <x v="208"/>
            <x v="209"/>
            <x v="368"/>
            <x v="390"/>
          </reference>
        </references>
      </pivotArea>
    </format>
    <format dxfId="4146">
      <pivotArea dataOnly="0" labelOnly="1" fieldPosition="0">
        <references count="2">
          <reference field="0" count="1" selected="0">
            <x v="39"/>
          </reference>
          <reference field="1" count="7">
            <x v="210"/>
            <x v="211"/>
            <x v="212"/>
            <x v="213"/>
            <x v="214"/>
            <x v="215"/>
            <x v="216"/>
          </reference>
        </references>
      </pivotArea>
    </format>
    <format dxfId="4145">
      <pivotArea dataOnly="0" labelOnly="1" fieldPosition="0">
        <references count="2">
          <reference field="0" count="1" selected="0">
            <x v="40"/>
          </reference>
          <reference field="1" count="7">
            <x v="217"/>
            <x v="218"/>
            <x v="219"/>
            <x v="220"/>
            <x v="221"/>
            <x v="222"/>
            <x v="223"/>
          </reference>
        </references>
      </pivotArea>
    </format>
    <format dxfId="4144">
      <pivotArea dataOnly="0" labelOnly="1" fieldPosition="0">
        <references count="2">
          <reference field="0" count="1" selected="0">
            <x v="41"/>
          </reference>
          <reference field="1" count="8">
            <x v="224"/>
            <x v="225"/>
            <x v="226"/>
            <x v="227"/>
            <x v="228"/>
            <x v="229"/>
            <x v="230"/>
            <x v="231"/>
          </reference>
        </references>
      </pivotArea>
    </format>
    <format dxfId="4143">
      <pivotArea dataOnly="0" labelOnly="1" fieldPosition="0">
        <references count="2">
          <reference field="0" count="1" selected="0">
            <x v="42"/>
          </reference>
          <reference field="1" count="4">
            <x v="232"/>
            <x v="233"/>
            <x v="234"/>
            <x v="235"/>
          </reference>
        </references>
      </pivotArea>
    </format>
    <format dxfId="4142">
      <pivotArea dataOnly="0" labelOnly="1" fieldPosition="0">
        <references count="2">
          <reference field="0" count="1" selected="0">
            <x v="43"/>
          </reference>
          <reference field="1" count="8">
            <x v="236"/>
            <x v="237"/>
            <x v="238"/>
            <x v="239"/>
            <x v="240"/>
            <x v="241"/>
            <x v="242"/>
            <x v="243"/>
          </reference>
        </references>
      </pivotArea>
    </format>
    <format dxfId="4141">
      <pivotArea dataOnly="0" labelOnly="1" fieldPosition="0">
        <references count="2">
          <reference field="0" count="1" selected="0">
            <x v="44"/>
          </reference>
          <reference field="1" count="7">
            <x v="244"/>
            <x v="245"/>
            <x v="246"/>
            <x v="247"/>
            <x v="248"/>
            <x v="249"/>
            <x v="250"/>
          </reference>
        </references>
      </pivotArea>
    </format>
    <format dxfId="4140">
      <pivotArea dataOnly="0" labelOnly="1" fieldPosition="0">
        <references count="2">
          <reference field="0" count="1" selected="0">
            <x v="45"/>
          </reference>
          <reference field="1" count="8">
            <x v="251"/>
            <x v="252"/>
            <x v="253"/>
            <x v="254"/>
            <x v="255"/>
            <x v="256"/>
            <x v="257"/>
            <x v="258"/>
          </reference>
        </references>
      </pivotArea>
    </format>
    <format dxfId="413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138">
      <pivotArea dataOnly="0" labelOnly="1" fieldPosition="0">
        <references count="2">
          <reference field="0" count="1" selected="0">
            <x v="47"/>
          </reference>
          <reference field="1" count="7">
            <x v="273"/>
            <x v="274"/>
            <x v="275"/>
            <x v="276"/>
            <x v="277"/>
            <x v="278"/>
            <x v="279"/>
          </reference>
        </references>
      </pivotArea>
    </format>
    <format dxfId="4137">
      <pivotArea dataOnly="0" labelOnly="1" fieldPosition="0">
        <references count="2">
          <reference field="0" count="1" selected="0">
            <x v="48"/>
          </reference>
          <reference field="1" count="5">
            <x v="280"/>
            <x v="281"/>
            <x v="282"/>
            <x v="283"/>
            <x v="284"/>
          </reference>
        </references>
      </pivotArea>
    </format>
    <format dxfId="4136">
      <pivotArea dataOnly="0" labelOnly="1" fieldPosition="0">
        <references count="2">
          <reference field="0" count="1" selected="0">
            <x v="49"/>
          </reference>
          <reference field="1" count="1">
            <x v="285"/>
          </reference>
        </references>
      </pivotArea>
    </format>
    <format dxfId="4135">
      <pivotArea dataOnly="0" labelOnly="1" fieldPosition="0">
        <references count="2">
          <reference field="0" count="1" selected="0">
            <x v="50"/>
          </reference>
          <reference field="1" count="7">
            <x v="286"/>
            <x v="287"/>
            <x v="288"/>
            <x v="289"/>
            <x v="290"/>
            <x v="291"/>
            <x v="292"/>
          </reference>
        </references>
      </pivotArea>
    </format>
    <format dxfId="4134">
      <pivotArea dataOnly="0" labelOnly="1" fieldPosition="0">
        <references count="2">
          <reference field="0" count="1" selected="0">
            <x v="51"/>
          </reference>
          <reference field="1" count="9">
            <x v="293"/>
            <x v="294"/>
            <x v="295"/>
            <x v="296"/>
            <x v="297"/>
            <x v="298"/>
            <x v="299"/>
            <x v="300"/>
            <x v="301"/>
          </reference>
        </references>
      </pivotArea>
    </format>
    <format dxfId="4133">
      <pivotArea dataOnly="0" labelOnly="1" fieldPosition="0">
        <references count="2">
          <reference field="0" count="1" selected="0">
            <x v="52"/>
          </reference>
          <reference field="1" count="3">
            <x v="302"/>
            <x v="303"/>
            <x v="304"/>
          </reference>
        </references>
      </pivotArea>
    </format>
    <format dxfId="4132">
      <pivotArea dataOnly="0" labelOnly="1" fieldPosition="0">
        <references count="2">
          <reference field="0" count="1" selected="0">
            <x v="53"/>
          </reference>
          <reference field="1" count="7">
            <x v="305"/>
            <x v="306"/>
            <x v="307"/>
            <x v="308"/>
            <x v="309"/>
            <x v="310"/>
            <x v="398"/>
          </reference>
        </references>
      </pivotArea>
    </format>
    <format dxfId="413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130">
      <pivotArea dataOnly="0" labelOnly="1" fieldPosition="0">
        <references count="2">
          <reference field="0" count="1" selected="0">
            <x v="55"/>
          </reference>
          <reference field="1" count="1">
            <x v="326"/>
          </reference>
        </references>
      </pivotArea>
    </format>
    <format dxfId="4129">
      <pivotArea dataOnly="0" labelOnly="1" fieldPosition="0">
        <references count="2">
          <reference field="0" count="1" selected="0">
            <x v="56"/>
          </reference>
          <reference field="1" count="4">
            <x v="327"/>
            <x v="328"/>
            <x v="329"/>
            <x v="330"/>
          </reference>
        </references>
      </pivotArea>
    </format>
    <format dxfId="4128">
      <pivotArea dataOnly="0" labelOnly="1" fieldPosition="0">
        <references count="2">
          <reference field="0" count="1" selected="0">
            <x v="57"/>
          </reference>
          <reference field="1" count="1">
            <x v="331"/>
          </reference>
        </references>
      </pivotArea>
    </format>
    <format dxfId="4127">
      <pivotArea dataOnly="0" labelOnly="1" fieldPosition="0">
        <references count="2">
          <reference field="0" count="1" selected="0">
            <x v="58"/>
          </reference>
          <reference field="1" count="4">
            <x v="332"/>
            <x v="333"/>
            <x v="334"/>
            <x v="335"/>
          </reference>
        </references>
      </pivotArea>
    </format>
    <format dxfId="4126">
      <pivotArea dataOnly="0" labelOnly="1" fieldPosition="0">
        <references count="2">
          <reference field="0" count="1" selected="0">
            <x v="59"/>
          </reference>
          <reference field="1" count="4">
            <x v="336"/>
            <x v="337"/>
            <x v="338"/>
            <x v="339"/>
          </reference>
        </references>
      </pivotArea>
    </format>
    <format dxfId="4125">
      <pivotArea dataOnly="0" labelOnly="1" fieldPosition="0">
        <references count="2">
          <reference field="0" count="1" selected="0">
            <x v="60"/>
          </reference>
          <reference field="1" count="1">
            <x v="340"/>
          </reference>
        </references>
      </pivotArea>
    </format>
    <format dxfId="4124">
      <pivotArea dataOnly="0" labelOnly="1" fieldPosition="0">
        <references count="2">
          <reference field="0" count="1" selected="0">
            <x v="61"/>
          </reference>
          <reference field="1" count="1">
            <x v="342"/>
          </reference>
        </references>
      </pivotArea>
    </format>
    <format dxfId="4123">
      <pivotArea dataOnly="0" labelOnly="1" fieldPosition="0">
        <references count="2">
          <reference field="0" count="1" selected="0">
            <x v="62"/>
          </reference>
          <reference field="1" count="1">
            <x v="341"/>
          </reference>
        </references>
      </pivotArea>
    </format>
    <format dxfId="4122">
      <pivotArea dataOnly="0" labelOnly="1" fieldPosition="0">
        <references count="2">
          <reference field="0" count="1" selected="0">
            <x v="63"/>
          </reference>
          <reference field="1" count="1">
            <x v="343"/>
          </reference>
        </references>
      </pivotArea>
    </format>
    <format dxfId="4121">
      <pivotArea dataOnly="0" labelOnly="1" fieldPosition="0">
        <references count="2">
          <reference field="0" count="1" selected="0">
            <x v="64"/>
          </reference>
          <reference field="1" count="1">
            <x v="344"/>
          </reference>
        </references>
      </pivotArea>
    </format>
    <format dxfId="4120">
      <pivotArea dataOnly="0" labelOnly="1" fieldPosition="0">
        <references count="2">
          <reference field="0" count="1" selected="0">
            <x v="65"/>
          </reference>
          <reference field="1" count="1">
            <x v="345"/>
          </reference>
        </references>
      </pivotArea>
    </format>
    <format dxfId="4119">
      <pivotArea dataOnly="0" labelOnly="1" fieldPosition="0">
        <references count="2">
          <reference field="0" count="1" selected="0">
            <x v="66"/>
          </reference>
          <reference field="1" count="1">
            <x v="346"/>
          </reference>
        </references>
      </pivotArea>
    </format>
    <format dxfId="4118">
      <pivotArea dataOnly="0" labelOnly="1" fieldPosition="0">
        <references count="2">
          <reference field="0" count="1" selected="0">
            <x v="67"/>
          </reference>
          <reference field="1" count="1">
            <x v="427"/>
          </reference>
        </references>
      </pivotArea>
    </format>
    <format dxfId="4117">
      <pivotArea dataOnly="0" labelOnly="1" fieldPosition="0">
        <references count="2">
          <reference field="0" count="1" selected="0">
            <x v="68"/>
          </reference>
          <reference field="1" count="1">
            <x v="428"/>
          </reference>
        </references>
      </pivotArea>
    </format>
    <format dxfId="4116">
      <pivotArea dataOnly="0" labelOnly="1" fieldPosition="0">
        <references count="2">
          <reference field="0" count="1" selected="0">
            <x v="69"/>
          </reference>
          <reference field="1" count="1">
            <x v="347"/>
          </reference>
        </references>
      </pivotArea>
    </format>
    <format dxfId="4115">
      <pivotArea dataOnly="0" labelOnly="1" fieldPosition="0">
        <references count="2">
          <reference field="0" count="1" selected="0">
            <x v="70"/>
          </reference>
          <reference field="1" count="1">
            <x v="348"/>
          </reference>
        </references>
      </pivotArea>
    </format>
    <format dxfId="4114">
      <pivotArea dataOnly="0" labelOnly="1" fieldPosition="0">
        <references count="2">
          <reference field="0" count="1" selected="0">
            <x v="71"/>
          </reference>
          <reference field="1" count="1">
            <x v="349"/>
          </reference>
        </references>
      </pivotArea>
    </format>
    <format dxfId="4113">
      <pivotArea dataOnly="0" labelOnly="1" fieldPosition="0">
        <references count="2">
          <reference field="0" count="1" selected="0">
            <x v="72"/>
          </reference>
          <reference field="1" count="1">
            <x v="350"/>
          </reference>
        </references>
      </pivotArea>
    </format>
    <format dxfId="4112">
      <pivotArea dataOnly="0" labelOnly="1" fieldPosition="0">
        <references count="2">
          <reference field="0" count="1" selected="0">
            <x v="73"/>
          </reference>
          <reference field="1" count="1">
            <x v="351"/>
          </reference>
        </references>
      </pivotArea>
    </format>
    <format dxfId="4111">
      <pivotArea dataOnly="0" labelOnly="1" fieldPosition="0">
        <references count="2">
          <reference field="0" count="1" selected="0">
            <x v="74"/>
          </reference>
          <reference field="1" count="1">
            <x v="352"/>
          </reference>
        </references>
      </pivotArea>
    </format>
    <format dxfId="4110">
      <pivotArea dataOnly="0" labelOnly="1" fieldPosition="0">
        <references count="2">
          <reference field="0" count="1" selected="0">
            <x v="75"/>
          </reference>
          <reference field="1" count="1">
            <x v="353"/>
          </reference>
        </references>
      </pivotArea>
    </format>
    <format dxfId="4109">
      <pivotArea dataOnly="0" labelOnly="1" fieldPosition="0">
        <references count="2">
          <reference field="0" count="1" selected="0">
            <x v="76"/>
          </reference>
          <reference field="1" count="1">
            <x v="354"/>
          </reference>
        </references>
      </pivotArea>
    </format>
    <format dxfId="4108">
      <pivotArea dataOnly="0" labelOnly="1" fieldPosition="0">
        <references count="2">
          <reference field="0" count="1" selected="0">
            <x v="77"/>
          </reference>
          <reference field="1" count="1">
            <x v="355"/>
          </reference>
        </references>
      </pivotArea>
    </format>
    <format dxfId="4107">
      <pivotArea dataOnly="0" labelOnly="1" fieldPosition="0">
        <references count="2">
          <reference field="0" count="1" selected="0">
            <x v="78"/>
          </reference>
          <reference field="1" count="1">
            <x v="356"/>
          </reference>
        </references>
      </pivotArea>
    </format>
    <format dxfId="4106">
      <pivotArea dataOnly="0" labelOnly="1" fieldPosition="0">
        <references count="2">
          <reference field="0" count="1" selected="0">
            <x v="79"/>
          </reference>
          <reference field="1" count="1">
            <x v="357"/>
          </reference>
        </references>
      </pivotArea>
    </format>
    <format dxfId="4105">
      <pivotArea dataOnly="0" labelOnly="1" fieldPosition="0">
        <references count="2">
          <reference field="0" count="1" selected="0">
            <x v="80"/>
          </reference>
          <reference field="1" count="1">
            <x v="358"/>
          </reference>
        </references>
      </pivotArea>
    </format>
    <format dxfId="4104">
      <pivotArea dataOnly="0" labelOnly="1" fieldPosition="0">
        <references count="2">
          <reference field="0" count="1" selected="0">
            <x v="81"/>
          </reference>
          <reference field="1" count="1">
            <x v="359"/>
          </reference>
        </references>
      </pivotArea>
    </format>
    <format dxfId="4103">
      <pivotArea dataOnly="0" labelOnly="1" fieldPosition="0">
        <references count="2">
          <reference field="0" count="1" selected="0">
            <x v="82"/>
          </reference>
          <reference field="1" count="1">
            <x v="360"/>
          </reference>
        </references>
      </pivotArea>
    </format>
    <format dxfId="4102">
      <pivotArea dataOnly="0" labelOnly="1" fieldPosition="0">
        <references count="2">
          <reference field="0" count="1" selected="0">
            <x v="83"/>
          </reference>
          <reference field="1" count="1">
            <x v="361"/>
          </reference>
        </references>
      </pivotArea>
    </format>
    <format dxfId="4101">
      <pivotArea dataOnly="0" labelOnly="1" fieldPosition="0">
        <references count="2">
          <reference field="0" count="1" selected="0">
            <x v="84"/>
          </reference>
          <reference field="1" count="1">
            <x v="362"/>
          </reference>
        </references>
      </pivotArea>
    </format>
    <format dxfId="4100">
      <pivotArea dataOnly="0" labelOnly="1" fieldPosition="0">
        <references count="2">
          <reference field="0" count="1" selected="0">
            <x v="85"/>
          </reference>
          <reference field="1" count="1">
            <x v="363"/>
          </reference>
        </references>
      </pivotArea>
    </format>
    <format dxfId="4099">
      <pivotArea dataOnly="0" labelOnly="1" fieldPosition="0">
        <references count="2">
          <reference field="0" count="1" selected="0">
            <x v="86"/>
          </reference>
          <reference field="1" count="1">
            <x v="364"/>
          </reference>
        </references>
      </pivotArea>
    </format>
    <format dxfId="4098">
      <pivotArea dataOnly="0" labelOnly="1" fieldPosition="0">
        <references count="2">
          <reference field="0" count="1" selected="0">
            <x v="87"/>
          </reference>
          <reference field="1" count="1">
            <x v="365"/>
          </reference>
        </references>
      </pivotArea>
    </format>
    <format dxfId="4097">
      <pivotArea dataOnly="0" labelOnly="1" fieldPosition="0">
        <references count="2">
          <reference field="0" count="1" selected="0">
            <x v="88"/>
          </reference>
          <reference field="1" count="1">
            <x v="366"/>
          </reference>
        </references>
      </pivotArea>
    </format>
    <format dxfId="4096">
      <pivotArea dataOnly="0" labelOnly="1" fieldPosition="0">
        <references count="2">
          <reference field="0" count="1" selected="0">
            <x v="89"/>
          </reference>
          <reference field="1" count="1">
            <x v="367"/>
          </reference>
        </references>
      </pivotArea>
    </format>
    <format dxfId="4095">
      <pivotArea dataOnly="0" labelOnly="1" fieldPosition="0">
        <references count="2">
          <reference field="0" count="1" selected="0">
            <x v="90"/>
          </reference>
          <reference field="1" count="1">
            <x v="369"/>
          </reference>
        </references>
      </pivotArea>
    </format>
    <format dxfId="4094">
      <pivotArea dataOnly="0" labelOnly="1" fieldPosition="0">
        <references count="2">
          <reference field="0" count="1" selected="0">
            <x v="91"/>
          </reference>
          <reference field="1" count="1">
            <x v="370"/>
          </reference>
        </references>
      </pivotArea>
    </format>
    <format dxfId="4093">
      <pivotArea dataOnly="0" labelOnly="1" fieldPosition="0">
        <references count="2">
          <reference field="0" count="1" selected="0">
            <x v="92"/>
          </reference>
          <reference field="1" count="1">
            <x v="371"/>
          </reference>
        </references>
      </pivotArea>
    </format>
    <format dxfId="4092">
      <pivotArea dataOnly="0" labelOnly="1" fieldPosition="0">
        <references count="2">
          <reference field="0" count="1" selected="0">
            <x v="93"/>
          </reference>
          <reference field="1" count="1">
            <x v="372"/>
          </reference>
        </references>
      </pivotArea>
    </format>
    <format dxfId="4091">
      <pivotArea dataOnly="0" labelOnly="1" fieldPosition="0">
        <references count="2">
          <reference field="0" count="1" selected="0">
            <x v="94"/>
          </reference>
          <reference field="1" count="1">
            <x v="373"/>
          </reference>
        </references>
      </pivotArea>
    </format>
    <format dxfId="4090">
      <pivotArea dataOnly="0" labelOnly="1" fieldPosition="0">
        <references count="2">
          <reference field="0" count="1" selected="0">
            <x v="95"/>
          </reference>
          <reference field="1" count="1">
            <x v="374"/>
          </reference>
        </references>
      </pivotArea>
    </format>
    <format dxfId="4089">
      <pivotArea dataOnly="0" labelOnly="1" fieldPosition="0">
        <references count="2">
          <reference field="0" count="1" selected="0">
            <x v="96"/>
          </reference>
          <reference field="1" count="1">
            <x v="375"/>
          </reference>
        </references>
      </pivotArea>
    </format>
    <format dxfId="4088">
      <pivotArea dataOnly="0" labelOnly="1" fieldPosition="0">
        <references count="2">
          <reference field="0" count="1" selected="0">
            <x v="97"/>
          </reference>
          <reference field="1" count="1">
            <x v="376"/>
          </reference>
        </references>
      </pivotArea>
    </format>
    <format dxfId="4087">
      <pivotArea dataOnly="0" labelOnly="1" fieldPosition="0">
        <references count="2">
          <reference field="0" count="1" selected="0">
            <x v="98"/>
          </reference>
          <reference field="1" count="1">
            <x v="377"/>
          </reference>
        </references>
      </pivotArea>
    </format>
    <format dxfId="4086">
      <pivotArea dataOnly="0" labelOnly="1" fieldPosition="0">
        <references count="2">
          <reference field="0" count="1" selected="0">
            <x v="99"/>
          </reference>
          <reference field="1" count="1">
            <x v="378"/>
          </reference>
        </references>
      </pivotArea>
    </format>
    <format dxfId="4085">
      <pivotArea dataOnly="0" labelOnly="1" fieldPosition="0">
        <references count="2">
          <reference field="0" count="1" selected="0">
            <x v="100"/>
          </reference>
          <reference field="1" count="1">
            <x v="379"/>
          </reference>
        </references>
      </pivotArea>
    </format>
    <format dxfId="4084">
      <pivotArea dataOnly="0" labelOnly="1" fieldPosition="0">
        <references count="2">
          <reference field="0" count="1" selected="0">
            <x v="101"/>
          </reference>
          <reference field="1" count="9">
            <x v="380"/>
            <x v="381"/>
            <x v="382"/>
            <x v="383"/>
            <x v="384"/>
            <x v="385"/>
            <x v="386"/>
            <x v="387"/>
            <x v="429"/>
          </reference>
        </references>
      </pivotArea>
    </format>
    <format dxfId="4083">
      <pivotArea dataOnly="0" labelOnly="1" fieldPosition="0">
        <references count="2">
          <reference field="0" count="1" selected="0">
            <x v="102"/>
          </reference>
          <reference field="1" count="1">
            <x v="388"/>
          </reference>
        </references>
      </pivotArea>
    </format>
    <format dxfId="4082">
      <pivotArea dataOnly="0" labelOnly="1" fieldPosition="0">
        <references count="2">
          <reference field="0" count="1" selected="0">
            <x v="103"/>
          </reference>
          <reference field="1" count="1">
            <x v="389"/>
          </reference>
        </references>
      </pivotArea>
    </format>
    <format dxfId="4081">
      <pivotArea dataOnly="0" labelOnly="1" fieldPosition="0">
        <references count="2">
          <reference field="0" count="1" selected="0">
            <x v="104"/>
          </reference>
          <reference field="1" count="1">
            <x v="391"/>
          </reference>
        </references>
      </pivotArea>
    </format>
    <format dxfId="4080">
      <pivotArea dataOnly="0" labelOnly="1" fieldPosition="0">
        <references count="2">
          <reference field="0" count="1" selected="0">
            <x v="105"/>
          </reference>
          <reference field="1" count="1">
            <x v="392"/>
          </reference>
        </references>
      </pivotArea>
    </format>
    <format dxfId="4079">
      <pivotArea dataOnly="0" labelOnly="1" fieldPosition="0">
        <references count="2">
          <reference field="0" count="1" selected="0">
            <x v="106"/>
          </reference>
          <reference field="1" count="1">
            <x v="393"/>
          </reference>
        </references>
      </pivotArea>
    </format>
    <format dxfId="4078">
      <pivotArea dataOnly="0" labelOnly="1" fieldPosition="0">
        <references count="2">
          <reference field="0" count="1" selected="0">
            <x v="107"/>
          </reference>
          <reference field="1" count="1">
            <x v="394"/>
          </reference>
        </references>
      </pivotArea>
    </format>
    <format dxfId="4077">
      <pivotArea dataOnly="0" labelOnly="1" fieldPosition="0">
        <references count="2">
          <reference field="0" count="1" selected="0">
            <x v="108"/>
          </reference>
          <reference field="1" count="2">
            <x v="395"/>
            <x v="436"/>
          </reference>
        </references>
      </pivotArea>
    </format>
    <format dxfId="4076">
      <pivotArea dataOnly="0" labelOnly="1" fieldPosition="0">
        <references count="2">
          <reference field="0" count="1" selected="0">
            <x v="109"/>
          </reference>
          <reference field="1" count="2">
            <x v="396"/>
            <x v="397"/>
          </reference>
        </references>
      </pivotArea>
    </format>
    <format dxfId="4075">
      <pivotArea dataOnly="0" labelOnly="1" fieldPosition="0">
        <references count="2">
          <reference field="0" count="1" selected="0">
            <x v="110"/>
          </reference>
          <reference field="1" count="1">
            <x v="399"/>
          </reference>
        </references>
      </pivotArea>
    </format>
    <format dxfId="4074">
      <pivotArea dataOnly="0" labelOnly="1" fieldPosition="0">
        <references count="2">
          <reference field="0" count="1" selected="0">
            <x v="111"/>
          </reference>
          <reference field="1" count="1">
            <x v="400"/>
          </reference>
        </references>
      </pivotArea>
    </format>
    <format dxfId="4073">
      <pivotArea dataOnly="0" labelOnly="1" fieldPosition="0">
        <references count="2">
          <reference field="0" count="1" selected="0">
            <x v="112"/>
          </reference>
          <reference field="1" count="1">
            <x v="401"/>
          </reference>
        </references>
      </pivotArea>
    </format>
    <format dxfId="4072">
      <pivotArea dataOnly="0" labelOnly="1" fieldPosition="0">
        <references count="2">
          <reference field="0" count="1" selected="0">
            <x v="113"/>
          </reference>
          <reference field="1" count="1">
            <x v="402"/>
          </reference>
        </references>
      </pivotArea>
    </format>
    <format dxfId="4071">
      <pivotArea dataOnly="0" labelOnly="1" fieldPosition="0">
        <references count="2">
          <reference field="0" count="1" selected="0">
            <x v="114"/>
          </reference>
          <reference field="1" count="1">
            <x v="403"/>
          </reference>
        </references>
      </pivotArea>
    </format>
    <format dxfId="4070">
      <pivotArea dataOnly="0" labelOnly="1" fieldPosition="0">
        <references count="2">
          <reference field="0" count="1" selected="0">
            <x v="115"/>
          </reference>
          <reference field="1" count="2">
            <x v="404"/>
            <x v="437"/>
          </reference>
        </references>
      </pivotArea>
    </format>
    <format dxfId="4069">
      <pivotArea dataOnly="0" labelOnly="1" fieldPosition="0">
        <references count="2">
          <reference field="0" count="1" selected="0">
            <x v="116"/>
          </reference>
          <reference field="1" count="1">
            <x v="405"/>
          </reference>
        </references>
      </pivotArea>
    </format>
    <format dxfId="4068">
      <pivotArea dataOnly="0" labelOnly="1" fieldPosition="0">
        <references count="2">
          <reference field="0" count="1" selected="0">
            <x v="117"/>
          </reference>
          <reference field="1" count="1">
            <x v="406"/>
          </reference>
        </references>
      </pivotArea>
    </format>
    <format dxfId="4067">
      <pivotArea dataOnly="0" labelOnly="1" fieldPosition="0">
        <references count="2">
          <reference field="0" count="1" selected="0">
            <x v="118"/>
          </reference>
          <reference field="1" count="1">
            <x v="407"/>
          </reference>
        </references>
      </pivotArea>
    </format>
    <format dxfId="4066">
      <pivotArea dataOnly="0" labelOnly="1" fieldPosition="0">
        <references count="2">
          <reference field="0" count="1" selected="0">
            <x v="119"/>
          </reference>
          <reference field="1" count="1">
            <x v="408"/>
          </reference>
        </references>
      </pivotArea>
    </format>
    <format dxfId="4065">
      <pivotArea dataOnly="0" labelOnly="1" fieldPosition="0">
        <references count="2">
          <reference field="0" count="1" selected="0">
            <x v="120"/>
          </reference>
          <reference field="1" count="1">
            <x v="409"/>
          </reference>
        </references>
      </pivotArea>
    </format>
    <format dxfId="4064">
      <pivotArea dataOnly="0" labelOnly="1" fieldPosition="0">
        <references count="2">
          <reference field="0" count="1" selected="0">
            <x v="121"/>
          </reference>
          <reference field="1" count="1">
            <x v="410"/>
          </reference>
        </references>
      </pivotArea>
    </format>
    <format dxfId="4063">
      <pivotArea dataOnly="0" labelOnly="1" fieldPosition="0">
        <references count="2">
          <reference field="0" count="1" selected="0">
            <x v="122"/>
          </reference>
          <reference field="1" count="1">
            <x v="411"/>
          </reference>
        </references>
      </pivotArea>
    </format>
    <format dxfId="4062">
      <pivotArea dataOnly="0" labelOnly="1" fieldPosition="0">
        <references count="2">
          <reference field="0" count="1" selected="0">
            <x v="123"/>
          </reference>
          <reference field="1" count="1">
            <x v="412"/>
          </reference>
        </references>
      </pivotArea>
    </format>
    <format dxfId="4061">
      <pivotArea dataOnly="0" labelOnly="1" fieldPosition="0">
        <references count="2">
          <reference field="0" count="1" selected="0">
            <x v="124"/>
          </reference>
          <reference field="1" count="1">
            <x v="413"/>
          </reference>
        </references>
      </pivotArea>
    </format>
    <format dxfId="4060">
      <pivotArea dataOnly="0" labelOnly="1" fieldPosition="0">
        <references count="2">
          <reference field="0" count="1" selected="0">
            <x v="125"/>
          </reference>
          <reference field="1" count="3">
            <x v="414"/>
            <x v="438"/>
            <x v="439"/>
          </reference>
        </references>
      </pivotArea>
    </format>
    <format dxfId="4059">
      <pivotArea dataOnly="0" labelOnly="1" fieldPosition="0">
        <references count="2">
          <reference field="0" count="1" selected="0">
            <x v="126"/>
          </reference>
          <reference field="1" count="1">
            <x v="440"/>
          </reference>
        </references>
      </pivotArea>
    </format>
    <format dxfId="4058">
      <pivotArea dataOnly="0" labelOnly="1" fieldPosition="0">
        <references count="2">
          <reference field="0" count="1" selected="0">
            <x v="127"/>
          </reference>
          <reference field="1" count="1">
            <x v="442"/>
          </reference>
        </references>
      </pivotArea>
    </format>
    <format dxfId="4057">
      <pivotArea dataOnly="0" labelOnly="1" fieldPosition="0">
        <references count="2">
          <reference field="0" count="1" selected="0">
            <x v="128"/>
          </reference>
          <reference field="1" count="1">
            <x v="422"/>
          </reference>
        </references>
      </pivotArea>
    </format>
    <format dxfId="4056">
      <pivotArea dataOnly="0" labelOnly="1" fieldPosition="0">
        <references count="2">
          <reference field="0" count="1" selected="0">
            <x v="129"/>
          </reference>
          <reference field="1" count="1">
            <x v="444"/>
          </reference>
        </references>
      </pivotArea>
    </format>
    <format dxfId="4055">
      <pivotArea dataOnly="0" labelOnly="1" fieldPosition="0">
        <references count="2">
          <reference field="0" count="1" selected="0">
            <x v="130"/>
          </reference>
          <reference field="1" count="1">
            <x v="441"/>
          </reference>
        </references>
      </pivotArea>
    </format>
    <format dxfId="4054">
      <pivotArea dataOnly="0" labelOnly="1" fieldPosition="0">
        <references count="2">
          <reference field="0" count="1" selected="0">
            <x v="131"/>
          </reference>
          <reference field="1" count="1">
            <x v="415"/>
          </reference>
        </references>
      </pivotArea>
    </format>
    <format dxfId="4053">
      <pivotArea dataOnly="0" labelOnly="1" fieldPosition="0">
        <references count="2">
          <reference field="0" count="1" selected="0">
            <x v="132"/>
          </reference>
          <reference field="1" count="1">
            <x v="423"/>
          </reference>
        </references>
      </pivotArea>
    </format>
    <format dxfId="4052">
      <pivotArea dataOnly="0" labelOnly="1" fieldPosition="0">
        <references count="2">
          <reference field="0" count="1" selected="0">
            <x v="133"/>
          </reference>
          <reference field="1" count="2">
            <x v="416"/>
            <x v="417"/>
          </reference>
        </references>
      </pivotArea>
    </format>
    <format dxfId="4051">
      <pivotArea dataOnly="0" labelOnly="1" fieldPosition="0">
        <references count="2">
          <reference field="0" count="1" selected="0">
            <x v="134"/>
          </reference>
          <reference field="1" count="1">
            <x v="418"/>
          </reference>
        </references>
      </pivotArea>
    </format>
    <format dxfId="4050">
      <pivotArea dataOnly="0" labelOnly="1" fieldPosition="0">
        <references count="2">
          <reference field="0" count="1" selected="0">
            <x v="135"/>
          </reference>
          <reference field="1" count="1">
            <x v="419"/>
          </reference>
        </references>
      </pivotArea>
    </format>
    <format dxfId="4049">
      <pivotArea dataOnly="0" labelOnly="1" fieldPosition="0">
        <references count="2">
          <reference field="0" count="1" selected="0">
            <x v="136"/>
          </reference>
          <reference field="1" count="1">
            <x v="424"/>
          </reference>
        </references>
      </pivotArea>
    </format>
    <format dxfId="4048">
      <pivotArea dataOnly="0" labelOnly="1" fieldPosition="0">
        <references count="2">
          <reference field="0" count="1" selected="0">
            <x v="137"/>
          </reference>
          <reference field="1" count="1">
            <x v="425"/>
          </reference>
        </references>
      </pivotArea>
    </format>
    <format dxfId="4047">
      <pivotArea dataOnly="0" labelOnly="1" fieldPosition="0">
        <references count="2">
          <reference field="0" count="1" selected="0">
            <x v="138"/>
          </reference>
          <reference field="1" count="1">
            <x v="426"/>
          </reference>
        </references>
      </pivotArea>
    </format>
    <format dxfId="4046">
      <pivotArea dataOnly="0" labelOnly="1" fieldPosition="0">
        <references count="2">
          <reference field="0" count="1" selected="0">
            <x v="139"/>
          </reference>
          <reference field="1" count="1">
            <x v="420"/>
          </reference>
        </references>
      </pivotArea>
    </format>
    <format dxfId="4045">
      <pivotArea dataOnly="0" labelOnly="1" fieldPosition="0">
        <references count="2">
          <reference field="0" count="1" selected="0">
            <x v="140"/>
          </reference>
          <reference field="1" count="1">
            <x v="421"/>
          </reference>
        </references>
      </pivotArea>
    </format>
    <format dxfId="4044">
      <pivotArea dataOnly="0" labelOnly="1" fieldPosition="0">
        <references count="2">
          <reference field="0" count="1" selected="0">
            <x v="141"/>
          </reference>
          <reference field="1" count="1">
            <x v="443"/>
          </reference>
        </references>
      </pivotArea>
    </format>
    <format dxfId="4043">
      <pivotArea dataOnly="0" labelOnly="1" fieldPosition="0">
        <references count="2">
          <reference field="0" count="1" selected="0">
            <x v="142"/>
          </reference>
          <reference field="1" count="1">
            <x v="445"/>
          </reference>
        </references>
      </pivotArea>
    </format>
    <format dxfId="4042">
      <pivotArea field="0" type="button" dataOnly="0" labelOnly="1" outline="0" axis="axisRow" fieldPosition="0"/>
    </format>
    <format dxfId="4041">
      <pivotArea dataOnly="0" labelOnly="1" fieldPosition="0">
        <references count="1">
          <reference field="0" count="1">
            <x v="0"/>
          </reference>
        </references>
      </pivotArea>
    </format>
    <format dxfId="4040">
      <pivotArea dataOnly="0" labelOnly="1" offset="A256" fieldPosition="0">
        <references count="1">
          <reference field="0" count="1" defaultSubtotal="1">
            <x v="0"/>
          </reference>
        </references>
      </pivotArea>
    </format>
    <format dxfId="4039">
      <pivotArea dataOnly="0" labelOnly="1" fieldPosition="0">
        <references count="1">
          <reference field="0" count="1">
            <x v="1"/>
          </reference>
        </references>
      </pivotArea>
    </format>
    <format dxfId="4038">
      <pivotArea dataOnly="0" labelOnly="1" offset="A256" fieldPosition="0">
        <references count="1">
          <reference field="0" count="1" defaultSubtotal="1">
            <x v="1"/>
          </reference>
        </references>
      </pivotArea>
    </format>
    <format dxfId="4037">
      <pivotArea dataOnly="0" labelOnly="1" fieldPosition="0">
        <references count="1">
          <reference field="0" count="1">
            <x v="2"/>
          </reference>
        </references>
      </pivotArea>
    </format>
    <format dxfId="4036">
      <pivotArea dataOnly="0" labelOnly="1" offset="A256" fieldPosition="0">
        <references count="1">
          <reference field="0" count="1" defaultSubtotal="1">
            <x v="2"/>
          </reference>
        </references>
      </pivotArea>
    </format>
    <format dxfId="4035">
      <pivotArea dataOnly="0" labelOnly="1" fieldPosition="0">
        <references count="1">
          <reference field="0" count="1">
            <x v="3"/>
          </reference>
        </references>
      </pivotArea>
    </format>
    <format dxfId="4034">
      <pivotArea dataOnly="0" labelOnly="1" offset="A256" fieldPosition="0">
        <references count="1">
          <reference field="0" count="1" defaultSubtotal="1">
            <x v="3"/>
          </reference>
        </references>
      </pivotArea>
    </format>
    <format dxfId="4033">
      <pivotArea dataOnly="0" labelOnly="1" fieldPosition="0">
        <references count="1">
          <reference field="0" count="1">
            <x v="4"/>
          </reference>
        </references>
      </pivotArea>
    </format>
    <format dxfId="4032">
      <pivotArea dataOnly="0" labelOnly="1" offset="A256" fieldPosition="0">
        <references count="1">
          <reference field="0" count="1" defaultSubtotal="1">
            <x v="4"/>
          </reference>
        </references>
      </pivotArea>
    </format>
    <format dxfId="4031">
      <pivotArea dataOnly="0" labelOnly="1" fieldPosition="0">
        <references count="1">
          <reference field="0" count="1">
            <x v="5"/>
          </reference>
        </references>
      </pivotArea>
    </format>
    <format dxfId="4030">
      <pivotArea dataOnly="0" labelOnly="1" offset="A256" fieldPosition="0">
        <references count="1">
          <reference field="0" count="1" defaultSubtotal="1">
            <x v="5"/>
          </reference>
        </references>
      </pivotArea>
    </format>
    <format dxfId="4029">
      <pivotArea dataOnly="0" labelOnly="1" fieldPosition="0">
        <references count="1">
          <reference field="0" count="1">
            <x v="6"/>
          </reference>
        </references>
      </pivotArea>
    </format>
    <format dxfId="4028">
      <pivotArea dataOnly="0" labelOnly="1" offset="A256" fieldPosition="0">
        <references count="1">
          <reference field="0" count="1" defaultSubtotal="1">
            <x v="6"/>
          </reference>
        </references>
      </pivotArea>
    </format>
    <format dxfId="4027">
      <pivotArea dataOnly="0" labelOnly="1" fieldPosition="0">
        <references count="1">
          <reference field="0" count="1">
            <x v="7"/>
          </reference>
        </references>
      </pivotArea>
    </format>
    <format dxfId="4026">
      <pivotArea dataOnly="0" labelOnly="1" offset="A256" fieldPosition="0">
        <references count="1">
          <reference field="0" count="1" defaultSubtotal="1">
            <x v="7"/>
          </reference>
        </references>
      </pivotArea>
    </format>
    <format dxfId="4025">
      <pivotArea dataOnly="0" labelOnly="1" fieldPosition="0">
        <references count="1">
          <reference field="0" count="1">
            <x v="8"/>
          </reference>
        </references>
      </pivotArea>
    </format>
    <format dxfId="4024">
      <pivotArea dataOnly="0" labelOnly="1" offset="A256" fieldPosition="0">
        <references count="1">
          <reference field="0" count="1" defaultSubtotal="1">
            <x v="8"/>
          </reference>
        </references>
      </pivotArea>
    </format>
    <format dxfId="4023">
      <pivotArea dataOnly="0" labelOnly="1" fieldPosition="0">
        <references count="1">
          <reference field="0" count="1">
            <x v="9"/>
          </reference>
        </references>
      </pivotArea>
    </format>
    <format dxfId="4022">
      <pivotArea dataOnly="0" labelOnly="1" offset="A256" fieldPosition="0">
        <references count="1">
          <reference field="0" count="1" defaultSubtotal="1">
            <x v="9"/>
          </reference>
        </references>
      </pivotArea>
    </format>
    <format dxfId="4021">
      <pivotArea dataOnly="0" labelOnly="1" fieldPosition="0">
        <references count="1">
          <reference field="0" count="1">
            <x v="10"/>
          </reference>
        </references>
      </pivotArea>
    </format>
    <format dxfId="4020">
      <pivotArea dataOnly="0" labelOnly="1" offset="A256" fieldPosition="0">
        <references count="1">
          <reference field="0" count="1" defaultSubtotal="1">
            <x v="10"/>
          </reference>
        </references>
      </pivotArea>
    </format>
    <format dxfId="4019">
      <pivotArea dataOnly="0" labelOnly="1" fieldPosition="0">
        <references count="1">
          <reference field="0" count="1">
            <x v="11"/>
          </reference>
        </references>
      </pivotArea>
    </format>
    <format dxfId="4018">
      <pivotArea dataOnly="0" labelOnly="1" offset="A256" fieldPosition="0">
        <references count="1">
          <reference field="0" count="1" defaultSubtotal="1">
            <x v="11"/>
          </reference>
        </references>
      </pivotArea>
    </format>
    <format dxfId="4017">
      <pivotArea dataOnly="0" labelOnly="1" fieldPosition="0">
        <references count="1">
          <reference field="0" count="1">
            <x v="12"/>
          </reference>
        </references>
      </pivotArea>
    </format>
    <format dxfId="4016">
      <pivotArea dataOnly="0" labelOnly="1" offset="A256" fieldPosition="0">
        <references count="1">
          <reference field="0" count="1" defaultSubtotal="1">
            <x v="12"/>
          </reference>
        </references>
      </pivotArea>
    </format>
    <format dxfId="4015">
      <pivotArea dataOnly="0" labelOnly="1" fieldPosition="0">
        <references count="1">
          <reference field="0" count="1">
            <x v="13"/>
          </reference>
        </references>
      </pivotArea>
    </format>
    <format dxfId="4014">
      <pivotArea dataOnly="0" labelOnly="1" offset="A256" fieldPosition="0">
        <references count="1">
          <reference field="0" count="1" defaultSubtotal="1">
            <x v="13"/>
          </reference>
        </references>
      </pivotArea>
    </format>
    <format dxfId="4013">
      <pivotArea dataOnly="0" labelOnly="1" fieldPosition="0">
        <references count="1">
          <reference field="0" count="1">
            <x v="14"/>
          </reference>
        </references>
      </pivotArea>
    </format>
    <format dxfId="4012">
      <pivotArea dataOnly="0" labelOnly="1" offset="A256" fieldPosition="0">
        <references count="1">
          <reference field="0" count="1" defaultSubtotal="1">
            <x v="14"/>
          </reference>
        </references>
      </pivotArea>
    </format>
    <format dxfId="4011">
      <pivotArea dataOnly="0" labelOnly="1" fieldPosition="0">
        <references count="1">
          <reference field="0" count="1">
            <x v="15"/>
          </reference>
        </references>
      </pivotArea>
    </format>
    <format dxfId="4010">
      <pivotArea dataOnly="0" labelOnly="1" offset="A256" fieldPosition="0">
        <references count="1">
          <reference field="0" count="1" defaultSubtotal="1">
            <x v="15"/>
          </reference>
        </references>
      </pivotArea>
    </format>
    <format dxfId="4009">
      <pivotArea dataOnly="0" labelOnly="1" fieldPosition="0">
        <references count="1">
          <reference field="0" count="1">
            <x v="16"/>
          </reference>
        </references>
      </pivotArea>
    </format>
    <format dxfId="4008">
      <pivotArea dataOnly="0" labelOnly="1" offset="A256" fieldPosition="0">
        <references count="1">
          <reference field="0" count="1" defaultSubtotal="1">
            <x v="16"/>
          </reference>
        </references>
      </pivotArea>
    </format>
    <format dxfId="4007">
      <pivotArea dataOnly="0" labelOnly="1" fieldPosition="0">
        <references count="1">
          <reference field="0" count="1">
            <x v="17"/>
          </reference>
        </references>
      </pivotArea>
    </format>
    <format dxfId="4006">
      <pivotArea dataOnly="0" labelOnly="1" offset="A256" fieldPosition="0">
        <references count="1">
          <reference field="0" count="1" defaultSubtotal="1">
            <x v="17"/>
          </reference>
        </references>
      </pivotArea>
    </format>
    <format dxfId="4005">
      <pivotArea dataOnly="0" labelOnly="1" fieldPosition="0">
        <references count="1">
          <reference field="0" count="1">
            <x v="18"/>
          </reference>
        </references>
      </pivotArea>
    </format>
    <format dxfId="4004">
      <pivotArea dataOnly="0" labelOnly="1" offset="A256" fieldPosition="0">
        <references count="1">
          <reference field="0" count="1" defaultSubtotal="1">
            <x v="18"/>
          </reference>
        </references>
      </pivotArea>
    </format>
    <format dxfId="4003">
      <pivotArea dataOnly="0" labelOnly="1" fieldPosition="0">
        <references count="1">
          <reference field="0" count="1">
            <x v="19"/>
          </reference>
        </references>
      </pivotArea>
    </format>
    <format dxfId="4002">
      <pivotArea dataOnly="0" labelOnly="1" offset="A256" fieldPosition="0">
        <references count="1">
          <reference field="0" count="1" defaultSubtotal="1">
            <x v="19"/>
          </reference>
        </references>
      </pivotArea>
    </format>
    <format dxfId="4001">
      <pivotArea dataOnly="0" labelOnly="1" fieldPosition="0">
        <references count="1">
          <reference field="0" count="1">
            <x v="20"/>
          </reference>
        </references>
      </pivotArea>
    </format>
    <format dxfId="4000">
      <pivotArea dataOnly="0" labelOnly="1" offset="A256" fieldPosition="0">
        <references count="1">
          <reference field="0" count="1" defaultSubtotal="1">
            <x v="20"/>
          </reference>
        </references>
      </pivotArea>
    </format>
    <format dxfId="3999">
      <pivotArea dataOnly="0" labelOnly="1" fieldPosition="0">
        <references count="1">
          <reference field="0" count="1">
            <x v="21"/>
          </reference>
        </references>
      </pivotArea>
    </format>
    <format dxfId="3998">
      <pivotArea dataOnly="0" labelOnly="1" offset="A256" fieldPosition="0">
        <references count="1">
          <reference field="0" count="1" defaultSubtotal="1">
            <x v="21"/>
          </reference>
        </references>
      </pivotArea>
    </format>
    <format dxfId="3997">
      <pivotArea dataOnly="0" labelOnly="1" fieldPosition="0">
        <references count="1">
          <reference field="0" count="1">
            <x v="22"/>
          </reference>
        </references>
      </pivotArea>
    </format>
    <format dxfId="3996">
      <pivotArea dataOnly="0" labelOnly="1" offset="A256" fieldPosition="0">
        <references count="1">
          <reference field="0" count="1" defaultSubtotal="1">
            <x v="22"/>
          </reference>
        </references>
      </pivotArea>
    </format>
    <format dxfId="3995">
      <pivotArea dataOnly="0" labelOnly="1" fieldPosition="0">
        <references count="1">
          <reference field="0" count="1">
            <x v="23"/>
          </reference>
        </references>
      </pivotArea>
    </format>
    <format dxfId="3994">
      <pivotArea dataOnly="0" labelOnly="1" offset="A256" fieldPosition="0">
        <references count="1">
          <reference field="0" count="1" defaultSubtotal="1">
            <x v="23"/>
          </reference>
        </references>
      </pivotArea>
    </format>
    <format dxfId="3993">
      <pivotArea dataOnly="0" labelOnly="1" fieldPosition="0">
        <references count="1">
          <reference field="0" count="1">
            <x v="24"/>
          </reference>
        </references>
      </pivotArea>
    </format>
    <format dxfId="3992">
      <pivotArea dataOnly="0" labelOnly="1" offset="A256" fieldPosition="0">
        <references count="1">
          <reference field="0" count="1" defaultSubtotal="1">
            <x v="24"/>
          </reference>
        </references>
      </pivotArea>
    </format>
    <format dxfId="3991">
      <pivotArea dataOnly="0" labelOnly="1" fieldPosition="0">
        <references count="1">
          <reference field="0" count="1">
            <x v="25"/>
          </reference>
        </references>
      </pivotArea>
    </format>
    <format dxfId="3990">
      <pivotArea dataOnly="0" labelOnly="1" offset="A256" fieldPosition="0">
        <references count="1">
          <reference field="0" count="1" defaultSubtotal="1">
            <x v="25"/>
          </reference>
        </references>
      </pivotArea>
    </format>
    <format dxfId="3989">
      <pivotArea dataOnly="0" labelOnly="1" fieldPosition="0">
        <references count="1">
          <reference field="0" count="1">
            <x v="26"/>
          </reference>
        </references>
      </pivotArea>
    </format>
    <format dxfId="3988">
      <pivotArea dataOnly="0" labelOnly="1" offset="A256" fieldPosition="0">
        <references count="1">
          <reference field="0" count="1" defaultSubtotal="1">
            <x v="26"/>
          </reference>
        </references>
      </pivotArea>
    </format>
    <format dxfId="3987">
      <pivotArea dataOnly="0" labelOnly="1" fieldPosition="0">
        <references count="1">
          <reference field="0" count="1">
            <x v="27"/>
          </reference>
        </references>
      </pivotArea>
    </format>
    <format dxfId="3986">
      <pivotArea dataOnly="0" labelOnly="1" offset="A256" fieldPosition="0">
        <references count="1">
          <reference field="0" count="1" defaultSubtotal="1">
            <x v="27"/>
          </reference>
        </references>
      </pivotArea>
    </format>
    <format dxfId="3985">
      <pivotArea dataOnly="0" labelOnly="1" fieldPosition="0">
        <references count="1">
          <reference field="0" count="1">
            <x v="28"/>
          </reference>
        </references>
      </pivotArea>
    </format>
    <format dxfId="3984">
      <pivotArea dataOnly="0" labelOnly="1" offset="A256" fieldPosition="0">
        <references count="1">
          <reference field="0" count="1" defaultSubtotal="1">
            <x v="28"/>
          </reference>
        </references>
      </pivotArea>
    </format>
    <format dxfId="3983">
      <pivotArea dataOnly="0" labelOnly="1" fieldPosition="0">
        <references count="1">
          <reference field="0" count="1">
            <x v="29"/>
          </reference>
        </references>
      </pivotArea>
    </format>
    <format dxfId="3982">
      <pivotArea dataOnly="0" labelOnly="1" offset="A256" fieldPosition="0">
        <references count="1">
          <reference field="0" count="1" defaultSubtotal="1">
            <x v="29"/>
          </reference>
        </references>
      </pivotArea>
    </format>
    <format dxfId="3981">
      <pivotArea dataOnly="0" labelOnly="1" fieldPosition="0">
        <references count="1">
          <reference field="0" count="1">
            <x v="30"/>
          </reference>
        </references>
      </pivotArea>
    </format>
    <format dxfId="3980">
      <pivotArea dataOnly="0" labelOnly="1" offset="A256" fieldPosition="0">
        <references count="1">
          <reference field="0" count="1" defaultSubtotal="1">
            <x v="30"/>
          </reference>
        </references>
      </pivotArea>
    </format>
    <format dxfId="3979">
      <pivotArea dataOnly="0" labelOnly="1" fieldPosition="0">
        <references count="1">
          <reference field="0" count="1">
            <x v="31"/>
          </reference>
        </references>
      </pivotArea>
    </format>
    <format dxfId="3978">
      <pivotArea dataOnly="0" labelOnly="1" offset="A256" fieldPosition="0">
        <references count="1">
          <reference field="0" count="1" defaultSubtotal="1">
            <x v="31"/>
          </reference>
        </references>
      </pivotArea>
    </format>
    <format dxfId="3977">
      <pivotArea dataOnly="0" labelOnly="1" fieldPosition="0">
        <references count="1">
          <reference field="0" count="1">
            <x v="32"/>
          </reference>
        </references>
      </pivotArea>
    </format>
    <format dxfId="3976">
      <pivotArea dataOnly="0" labelOnly="1" offset="A256" fieldPosition="0">
        <references count="1">
          <reference field="0" count="1" defaultSubtotal="1">
            <x v="32"/>
          </reference>
        </references>
      </pivotArea>
    </format>
    <format dxfId="3975">
      <pivotArea dataOnly="0" labelOnly="1" fieldPosition="0">
        <references count="1">
          <reference field="0" count="1">
            <x v="33"/>
          </reference>
        </references>
      </pivotArea>
    </format>
    <format dxfId="3974">
      <pivotArea dataOnly="0" labelOnly="1" offset="A256" fieldPosition="0">
        <references count="1">
          <reference field="0" count="1" defaultSubtotal="1">
            <x v="33"/>
          </reference>
        </references>
      </pivotArea>
    </format>
    <format dxfId="3973">
      <pivotArea dataOnly="0" labelOnly="1" fieldPosition="0">
        <references count="1">
          <reference field="0" count="1">
            <x v="34"/>
          </reference>
        </references>
      </pivotArea>
    </format>
    <format dxfId="3972">
      <pivotArea dataOnly="0" labelOnly="1" offset="A256" fieldPosition="0">
        <references count="1">
          <reference field="0" count="1" defaultSubtotal="1">
            <x v="34"/>
          </reference>
        </references>
      </pivotArea>
    </format>
    <format dxfId="3971">
      <pivotArea dataOnly="0" labelOnly="1" fieldPosition="0">
        <references count="1">
          <reference field="0" count="1">
            <x v="35"/>
          </reference>
        </references>
      </pivotArea>
    </format>
    <format dxfId="3970">
      <pivotArea dataOnly="0" labelOnly="1" offset="A256" fieldPosition="0">
        <references count="1">
          <reference field="0" count="1" defaultSubtotal="1">
            <x v="35"/>
          </reference>
        </references>
      </pivotArea>
    </format>
    <format dxfId="3969">
      <pivotArea dataOnly="0" labelOnly="1" fieldPosition="0">
        <references count="1">
          <reference field="0" count="1">
            <x v="36"/>
          </reference>
        </references>
      </pivotArea>
    </format>
    <format dxfId="3968">
      <pivotArea dataOnly="0" labelOnly="1" offset="A256" fieldPosition="0">
        <references count="1">
          <reference field="0" count="1" defaultSubtotal="1">
            <x v="36"/>
          </reference>
        </references>
      </pivotArea>
    </format>
    <format dxfId="3967">
      <pivotArea dataOnly="0" labelOnly="1" fieldPosition="0">
        <references count="1">
          <reference field="0" count="1">
            <x v="37"/>
          </reference>
        </references>
      </pivotArea>
    </format>
    <format dxfId="3966">
      <pivotArea dataOnly="0" labelOnly="1" offset="A256" fieldPosition="0">
        <references count="1">
          <reference field="0" count="1" defaultSubtotal="1">
            <x v="37"/>
          </reference>
        </references>
      </pivotArea>
    </format>
    <format dxfId="3965">
      <pivotArea dataOnly="0" labelOnly="1" fieldPosition="0">
        <references count="1">
          <reference field="0" count="1">
            <x v="38"/>
          </reference>
        </references>
      </pivotArea>
    </format>
    <format dxfId="3964">
      <pivotArea dataOnly="0" labelOnly="1" offset="A256" fieldPosition="0">
        <references count="1">
          <reference field="0" count="1" defaultSubtotal="1">
            <x v="38"/>
          </reference>
        </references>
      </pivotArea>
    </format>
    <format dxfId="3963">
      <pivotArea dataOnly="0" labelOnly="1" fieldPosition="0">
        <references count="1">
          <reference field="0" count="1">
            <x v="39"/>
          </reference>
        </references>
      </pivotArea>
    </format>
    <format dxfId="3962">
      <pivotArea dataOnly="0" labelOnly="1" offset="A256" fieldPosition="0">
        <references count="1">
          <reference field="0" count="1" defaultSubtotal="1">
            <x v="39"/>
          </reference>
        </references>
      </pivotArea>
    </format>
    <format dxfId="3961">
      <pivotArea dataOnly="0" labelOnly="1" fieldPosition="0">
        <references count="1">
          <reference field="0" count="1">
            <x v="40"/>
          </reference>
        </references>
      </pivotArea>
    </format>
    <format dxfId="3960">
      <pivotArea dataOnly="0" labelOnly="1" offset="A256" fieldPosition="0">
        <references count="1">
          <reference field="0" count="1" defaultSubtotal="1">
            <x v="40"/>
          </reference>
        </references>
      </pivotArea>
    </format>
    <format dxfId="3959">
      <pivotArea dataOnly="0" labelOnly="1" fieldPosition="0">
        <references count="1">
          <reference field="0" count="1">
            <x v="41"/>
          </reference>
        </references>
      </pivotArea>
    </format>
    <format dxfId="3958">
      <pivotArea dataOnly="0" labelOnly="1" offset="A256" fieldPosition="0">
        <references count="1">
          <reference field="0" count="1" defaultSubtotal="1">
            <x v="41"/>
          </reference>
        </references>
      </pivotArea>
    </format>
    <format dxfId="3957">
      <pivotArea dataOnly="0" labelOnly="1" fieldPosition="0">
        <references count="1">
          <reference field="0" count="1">
            <x v="42"/>
          </reference>
        </references>
      </pivotArea>
    </format>
    <format dxfId="3956">
      <pivotArea dataOnly="0" labelOnly="1" offset="A256" fieldPosition="0">
        <references count="1">
          <reference field="0" count="1" defaultSubtotal="1">
            <x v="42"/>
          </reference>
        </references>
      </pivotArea>
    </format>
    <format dxfId="3955">
      <pivotArea dataOnly="0" labelOnly="1" fieldPosition="0">
        <references count="1">
          <reference field="0" count="1">
            <x v="43"/>
          </reference>
        </references>
      </pivotArea>
    </format>
    <format dxfId="3954">
      <pivotArea dataOnly="0" labelOnly="1" offset="A256" fieldPosition="0">
        <references count="1">
          <reference field="0" count="1" defaultSubtotal="1">
            <x v="43"/>
          </reference>
        </references>
      </pivotArea>
    </format>
    <format dxfId="3953">
      <pivotArea dataOnly="0" labelOnly="1" fieldPosition="0">
        <references count="1">
          <reference field="0" count="1">
            <x v="44"/>
          </reference>
        </references>
      </pivotArea>
    </format>
    <format dxfId="3952">
      <pivotArea dataOnly="0" labelOnly="1" offset="A256" fieldPosition="0">
        <references count="1">
          <reference field="0" count="1" defaultSubtotal="1">
            <x v="44"/>
          </reference>
        </references>
      </pivotArea>
    </format>
    <format dxfId="3951">
      <pivotArea dataOnly="0" labelOnly="1" fieldPosition="0">
        <references count="1">
          <reference field="0" count="1">
            <x v="45"/>
          </reference>
        </references>
      </pivotArea>
    </format>
    <format dxfId="3950">
      <pivotArea dataOnly="0" labelOnly="1" offset="A256" fieldPosition="0">
        <references count="1">
          <reference field="0" count="1" defaultSubtotal="1">
            <x v="45"/>
          </reference>
        </references>
      </pivotArea>
    </format>
    <format dxfId="3949">
      <pivotArea dataOnly="0" labelOnly="1" fieldPosition="0">
        <references count="1">
          <reference field="0" count="1">
            <x v="46"/>
          </reference>
        </references>
      </pivotArea>
    </format>
    <format dxfId="3948">
      <pivotArea dataOnly="0" labelOnly="1" offset="A256" fieldPosition="0">
        <references count="1">
          <reference field="0" count="1" defaultSubtotal="1">
            <x v="46"/>
          </reference>
        </references>
      </pivotArea>
    </format>
    <format dxfId="3947">
      <pivotArea dataOnly="0" labelOnly="1" fieldPosition="0">
        <references count="1">
          <reference field="0" count="1">
            <x v="47"/>
          </reference>
        </references>
      </pivotArea>
    </format>
    <format dxfId="3946">
      <pivotArea dataOnly="0" labelOnly="1" offset="A256" fieldPosition="0">
        <references count="1">
          <reference field="0" count="1" defaultSubtotal="1">
            <x v="47"/>
          </reference>
        </references>
      </pivotArea>
    </format>
    <format dxfId="3945">
      <pivotArea dataOnly="0" labelOnly="1" fieldPosition="0">
        <references count="1">
          <reference field="0" count="1">
            <x v="48"/>
          </reference>
        </references>
      </pivotArea>
    </format>
    <format dxfId="3944">
      <pivotArea dataOnly="0" labelOnly="1" offset="A256" fieldPosition="0">
        <references count="1">
          <reference field="0" count="1" defaultSubtotal="1">
            <x v="48"/>
          </reference>
        </references>
      </pivotArea>
    </format>
    <format dxfId="3943">
      <pivotArea dataOnly="0" labelOnly="1" fieldPosition="0">
        <references count="1">
          <reference field="0" count="1">
            <x v="49"/>
          </reference>
        </references>
      </pivotArea>
    </format>
    <format dxfId="3942">
      <pivotArea dataOnly="0" labelOnly="1" offset="A256" fieldPosition="0">
        <references count="1">
          <reference field="0" count="1" defaultSubtotal="1">
            <x v="49"/>
          </reference>
        </references>
      </pivotArea>
    </format>
    <format dxfId="3941">
      <pivotArea dataOnly="0" labelOnly="1" fieldPosition="0">
        <references count="1">
          <reference field="0" count="1">
            <x v="50"/>
          </reference>
        </references>
      </pivotArea>
    </format>
    <format dxfId="3940">
      <pivotArea dataOnly="0" labelOnly="1" offset="A256" fieldPosition="0">
        <references count="1">
          <reference field="0" count="1" defaultSubtotal="1">
            <x v="50"/>
          </reference>
        </references>
      </pivotArea>
    </format>
    <format dxfId="3939">
      <pivotArea dataOnly="0" labelOnly="1" fieldPosition="0">
        <references count="1">
          <reference field="0" count="1">
            <x v="51"/>
          </reference>
        </references>
      </pivotArea>
    </format>
    <format dxfId="3938">
      <pivotArea dataOnly="0" labelOnly="1" offset="A256" fieldPosition="0">
        <references count="1">
          <reference field="0" count="1" defaultSubtotal="1">
            <x v="51"/>
          </reference>
        </references>
      </pivotArea>
    </format>
    <format dxfId="3937">
      <pivotArea dataOnly="0" labelOnly="1" fieldPosition="0">
        <references count="1">
          <reference field="0" count="1">
            <x v="52"/>
          </reference>
        </references>
      </pivotArea>
    </format>
    <format dxfId="3936">
      <pivotArea dataOnly="0" labelOnly="1" offset="A256" fieldPosition="0">
        <references count="1">
          <reference field="0" count="1" defaultSubtotal="1">
            <x v="52"/>
          </reference>
        </references>
      </pivotArea>
    </format>
    <format dxfId="3935">
      <pivotArea dataOnly="0" labelOnly="1" fieldPosition="0">
        <references count="1">
          <reference field="0" count="1">
            <x v="53"/>
          </reference>
        </references>
      </pivotArea>
    </format>
    <format dxfId="3934">
      <pivotArea dataOnly="0" labelOnly="1" offset="A256" fieldPosition="0">
        <references count="1">
          <reference field="0" count="1" defaultSubtotal="1">
            <x v="53"/>
          </reference>
        </references>
      </pivotArea>
    </format>
    <format dxfId="3933">
      <pivotArea dataOnly="0" labelOnly="1" fieldPosition="0">
        <references count="1">
          <reference field="0" count="1">
            <x v="54"/>
          </reference>
        </references>
      </pivotArea>
    </format>
    <format dxfId="3932">
      <pivotArea dataOnly="0" labelOnly="1" offset="A256" fieldPosition="0">
        <references count="1">
          <reference field="0" count="1" defaultSubtotal="1">
            <x v="54"/>
          </reference>
        </references>
      </pivotArea>
    </format>
    <format dxfId="3931">
      <pivotArea dataOnly="0" labelOnly="1" fieldPosition="0">
        <references count="1">
          <reference field="0" count="1">
            <x v="55"/>
          </reference>
        </references>
      </pivotArea>
    </format>
    <format dxfId="3930">
      <pivotArea dataOnly="0" labelOnly="1" offset="A256" fieldPosition="0">
        <references count="1">
          <reference field="0" count="1" defaultSubtotal="1">
            <x v="55"/>
          </reference>
        </references>
      </pivotArea>
    </format>
    <format dxfId="3929">
      <pivotArea dataOnly="0" labelOnly="1" fieldPosition="0">
        <references count="1">
          <reference field="0" count="1">
            <x v="56"/>
          </reference>
        </references>
      </pivotArea>
    </format>
    <format dxfId="3928">
      <pivotArea dataOnly="0" labelOnly="1" offset="A256" fieldPosition="0">
        <references count="1">
          <reference field="0" count="1" defaultSubtotal="1">
            <x v="56"/>
          </reference>
        </references>
      </pivotArea>
    </format>
    <format dxfId="3927">
      <pivotArea dataOnly="0" labelOnly="1" fieldPosition="0">
        <references count="1">
          <reference field="0" count="1">
            <x v="57"/>
          </reference>
        </references>
      </pivotArea>
    </format>
    <format dxfId="3926">
      <pivotArea dataOnly="0" labelOnly="1" offset="A256" fieldPosition="0">
        <references count="1">
          <reference field="0" count="1" defaultSubtotal="1">
            <x v="57"/>
          </reference>
        </references>
      </pivotArea>
    </format>
    <format dxfId="3925">
      <pivotArea dataOnly="0" labelOnly="1" fieldPosition="0">
        <references count="1">
          <reference field="0" count="1">
            <x v="58"/>
          </reference>
        </references>
      </pivotArea>
    </format>
    <format dxfId="3924">
      <pivotArea dataOnly="0" labelOnly="1" offset="A256" fieldPosition="0">
        <references count="1">
          <reference field="0" count="1" defaultSubtotal="1">
            <x v="58"/>
          </reference>
        </references>
      </pivotArea>
    </format>
    <format dxfId="3923">
      <pivotArea dataOnly="0" labelOnly="1" fieldPosition="0">
        <references count="1">
          <reference field="0" count="1">
            <x v="59"/>
          </reference>
        </references>
      </pivotArea>
    </format>
    <format dxfId="3922">
      <pivotArea dataOnly="0" labelOnly="1" offset="A256" fieldPosition="0">
        <references count="1">
          <reference field="0" count="1" defaultSubtotal="1">
            <x v="59"/>
          </reference>
        </references>
      </pivotArea>
    </format>
    <format dxfId="3921">
      <pivotArea dataOnly="0" labelOnly="1" fieldPosition="0">
        <references count="1">
          <reference field="0" count="1">
            <x v="60"/>
          </reference>
        </references>
      </pivotArea>
    </format>
    <format dxfId="3920">
      <pivotArea dataOnly="0" labelOnly="1" offset="A256" fieldPosition="0">
        <references count="1">
          <reference field="0" count="1" defaultSubtotal="1">
            <x v="60"/>
          </reference>
        </references>
      </pivotArea>
    </format>
    <format dxfId="3919">
      <pivotArea dataOnly="0" labelOnly="1" fieldPosition="0">
        <references count="1">
          <reference field="0" count="1">
            <x v="61"/>
          </reference>
        </references>
      </pivotArea>
    </format>
    <format dxfId="3918">
      <pivotArea dataOnly="0" labelOnly="1" offset="A256" fieldPosition="0">
        <references count="1">
          <reference field="0" count="1" defaultSubtotal="1">
            <x v="61"/>
          </reference>
        </references>
      </pivotArea>
    </format>
    <format dxfId="3917">
      <pivotArea dataOnly="0" labelOnly="1" fieldPosition="0">
        <references count="1">
          <reference field="0" count="1">
            <x v="62"/>
          </reference>
        </references>
      </pivotArea>
    </format>
    <format dxfId="3916">
      <pivotArea dataOnly="0" labelOnly="1" offset="A256" fieldPosition="0">
        <references count="1">
          <reference field="0" count="1" defaultSubtotal="1">
            <x v="62"/>
          </reference>
        </references>
      </pivotArea>
    </format>
    <format dxfId="3915">
      <pivotArea dataOnly="0" labelOnly="1" fieldPosition="0">
        <references count="1">
          <reference field="0" count="1">
            <x v="63"/>
          </reference>
        </references>
      </pivotArea>
    </format>
    <format dxfId="3914">
      <pivotArea dataOnly="0" labelOnly="1" offset="A256" fieldPosition="0">
        <references count="1">
          <reference field="0" count="1" defaultSubtotal="1">
            <x v="63"/>
          </reference>
        </references>
      </pivotArea>
    </format>
    <format dxfId="3913">
      <pivotArea dataOnly="0" labelOnly="1" fieldPosition="0">
        <references count="1">
          <reference field="0" count="1">
            <x v="64"/>
          </reference>
        </references>
      </pivotArea>
    </format>
    <format dxfId="3912">
      <pivotArea dataOnly="0" labelOnly="1" offset="A256" fieldPosition="0">
        <references count="1">
          <reference field="0" count="1" defaultSubtotal="1">
            <x v="64"/>
          </reference>
        </references>
      </pivotArea>
    </format>
    <format dxfId="3911">
      <pivotArea dataOnly="0" labelOnly="1" fieldPosition="0">
        <references count="1">
          <reference field="0" count="1">
            <x v="65"/>
          </reference>
        </references>
      </pivotArea>
    </format>
    <format dxfId="3910">
      <pivotArea dataOnly="0" labelOnly="1" offset="A256" fieldPosition="0">
        <references count="1">
          <reference field="0" count="1" defaultSubtotal="1">
            <x v="65"/>
          </reference>
        </references>
      </pivotArea>
    </format>
    <format dxfId="3909">
      <pivotArea dataOnly="0" labelOnly="1" fieldPosition="0">
        <references count="1">
          <reference field="0" count="1">
            <x v="66"/>
          </reference>
        </references>
      </pivotArea>
    </format>
    <format dxfId="3908">
      <pivotArea dataOnly="0" labelOnly="1" offset="A256" fieldPosition="0">
        <references count="1">
          <reference field="0" count="1" defaultSubtotal="1">
            <x v="66"/>
          </reference>
        </references>
      </pivotArea>
    </format>
    <format dxfId="3907">
      <pivotArea dataOnly="0" labelOnly="1" fieldPosition="0">
        <references count="1">
          <reference field="0" count="1">
            <x v="67"/>
          </reference>
        </references>
      </pivotArea>
    </format>
    <format dxfId="3906">
      <pivotArea dataOnly="0" labelOnly="1" offset="A256" fieldPosition="0">
        <references count="1">
          <reference field="0" count="1" defaultSubtotal="1">
            <x v="67"/>
          </reference>
        </references>
      </pivotArea>
    </format>
    <format dxfId="3905">
      <pivotArea dataOnly="0" labelOnly="1" fieldPosition="0">
        <references count="1">
          <reference field="0" count="1">
            <x v="68"/>
          </reference>
        </references>
      </pivotArea>
    </format>
    <format dxfId="3904">
      <pivotArea dataOnly="0" labelOnly="1" offset="A256" fieldPosition="0">
        <references count="1">
          <reference field="0" count="1" defaultSubtotal="1">
            <x v="68"/>
          </reference>
        </references>
      </pivotArea>
    </format>
    <format dxfId="3903">
      <pivotArea dataOnly="0" labelOnly="1" fieldPosition="0">
        <references count="1">
          <reference field="0" count="1">
            <x v="69"/>
          </reference>
        </references>
      </pivotArea>
    </format>
    <format dxfId="3902">
      <pivotArea dataOnly="0" labelOnly="1" offset="A256" fieldPosition="0">
        <references count="1">
          <reference field="0" count="1" defaultSubtotal="1">
            <x v="69"/>
          </reference>
        </references>
      </pivotArea>
    </format>
    <format dxfId="3901">
      <pivotArea dataOnly="0" labelOnly="1" fieldPosition="0">
        <references count="1">
          <reference field="0" count="1">
            <x v="70"/>
          </reference>
        </references>
      </pivotArea>
    </format>
    <format dxfId="3900">
      <pivotArea dataOnly="0" labelOnly="1" offset="A256" fieldPosition="0">
        <references count="1">
          <reference field="0" count="1" defaultSubtotal="1">
            <x v="70"/>
          </reference>
        </references>
      </pivotArea>
    </format>
    <format dxfId="3899">
      <pivotArea dataOnly="0" labelOnly="1" fieldPosition="0">
        <references count="1">
          <reference field="0" count="1">
            <x v="71"/>
          </reference>
        </references>
      </pivotArea>
    </format>
    <format dxfId="3898">
      <pivotArea dataOnly="0" labelOnly="1" offset="A256" fieldPosition="0">
        <references count="1">
          <reference field="0" count="1" defaultSubtotal="1">
            <x v="71"/>
          </reference>
        </references>
      </pivotArea>
    </format>
    <format dxfId="3897">
      <pivotArea dataOnly="0" labelOnly="1" fieldPosition="0">
        <references count="1">
          <reference field="0" count="1">
            <x v="72"/>
          </reference>
        </references>
      </pivotArea>
    </format>
    <format dxfId="3896">
      <pivotArea dataOnly="0" labelOnly="1" offset="A256" fieldPosition="0">
        <references count="1">
          <reference field="0" count="1" defaultSubtotal="1">
            <x v="72"/>
          </reference>
        </references>
      </pivotArea>
    </format>
    <format dxfId="3895">
      <pivotArea dataOnly="0" labelOnly="1" fieldPosition="0">
        <references count="1">
          <reference field="0" count="1">
            <x v="73"/>
          </reference>
        </references>
      </pivotArea>
    </format>
    <format dxfId="3894">
      <pivotArea dataOnly="0" labelOnly="1" offset="A256" fieldPosition="0">
        <references count="1">
          <reference field="0" count="1" defaultSubtotal="1">
            <x v="73"/>
          </reference>
        </references>
      </pivotArea>
    </format>
    <format dxfId="3893">
      <pivotArea dataOnly="0" labelOnly="1" fieldPosition="0">
        <references count="1">
          <reference field="0" count="1">
            <x v="74"/>
          </reference>
        </references>
      </pivotArea>
    </format>
    <format dxfId="3892">
      <pivotArea dataOnly="0" labelOnly="1" offset="A256" fieldPosition="0">
        <references count="1">
          <reference field="0" count="1" defaultSubtotal="1">
            <x v="74"/>
          </reference>
        </references>
      </pivotArea>
    </format>
    <format dxfId="3891">
      <pivotArea dataOnly="0" labelOnly="1" fieldPosition="0">
        <references count="1">
          <reference field="0" count="1">
            <x v="75"/>
          </reference>
        </references>
      </pivotArea>
    </format>
    <format dxfId="3890">
      <pivotArea dataOnly="0" labelOnly="1" offset="A256" fieldPosition="0">
        <references count="1">
          <reference field="0" count="1" defaultSubtotal="1">
            <x v="75"/>
          </reference>
        </references>
      </pivotArea>
    </format>
    <format dxfId="3889">
      <pivotArea dataOnly="0" labelOnly="1" fieldPosition="0">
        <references count="1">
          <reference field="0" count="1">
            <x v="76"/>
          </reference>
        </references>
      </pivotArea>
    </format>
    <format dxfId="3888">
      <pivotArea dataOnly="0" labelOnly="1" offset="A256" fieldPosition="0">
        <references count="1">
          <reference field="0" count="1" defaultSubtotal="1">
            <x v="76"/>
          </reference>
        </references>
      </pivotArea>
    </format>
    <format dxfId="3887">
      <pivotArea dataOnly="0" labelOnly="1" fieldPosition="0">
        <references count="1">
          <reference field="0" count="1">
            <x v="77"/>
          </reference>
        </references>
      </pivotArea>
    </format>
    <format dxfId="3886">
      <pivotArea dataOnly="0" labelOnly="1" offset="A256" fieldPosition="0">
        <references count="1">
          <reference field="0" count="1" defaultSubtotal="1">
            <x v="77"/>
          </reference>
        </references>
      </pivotArea>
    </format>
    <format dxfId="3885">
      <pivotArea dataOnly="0" labelOnly="1" fieldPosition="0">
        <references count="1">
          <reference field="0" count="1">
            <x v="78"/>
          </reference>
        </references>
      </pivotArea>
    </format>
    <format dxfId="3884">
      <pivotArea dataOnly="0" labelOnly="1" offset="A256" fieldPosition="0">
        <references count="1">
          <reference field="0" count="1" defaultSubtotal="1">
            <x v="78"/>
          </reference>
        </references>
      </pivotArea>
    </format>
    <format dxfId="3883">
      <pivotArea dataOnly="0" labelOnly="1" fieldPosition="0">
        <references count="1">
          <reference field="0" count="1">
            <x v="79"/>
          </reference>
        </references>
      </pivotArea>
    </format>
    <format dxfId="3882">
      <pivotArea dataOnly="0" labelOnly="1" offset="A256" fieldPosition="0">
        <references count="1">
          <reference field="0" count="1" defaultSubtotal="1">
            <x v="79"/>
          </reference>
        </references>
      </pivotArea>
    </format>
    <format dxfId="3881">
      <pivotArea dataOnly="0" labelOnly="1" fieldPosition="0">
        <references count="1">
          <reference field="0" count="1">
            <x v="80"/>
          </reference>
        </references>
      </pivotArea>
    </format>
    <format dxfId="3880">
      <pivotArea dataOnly="0" labelOnly="1" offset="A256" fieldPosition="0">
        <references count="1">
          <reference field="0" count="1" defaultSubtotal="1">
            <x v="80"/>
          </reference>
        </references>
      </pivotArea>
    </format>
    <format dxfId="3879">
      <pivotArea dataOnly="0" labelOnly="1" fieldPosition="0">
        <references count="1">
          <reference field="0" count="1">
            <x v="81"/>
          </reference>
        </references>
      </pivotArea>
    </format>
    <format dxfId="3878">
      <pivotArea dataOnly="0" labelOnly="1" offset="A256" fieldPosition="0">
        <references count="1">
          <reference field="0" count="1" defaultSubtotal="1">
            <x v="81"/>
          </reference>
        </references>
      </pivotArea>
    </format>
    <format dxfId="3877">
      <pivotArea dataOnly="0" labelOnly="1" fieldPosition="0">
        <references count="1">
          <reference field="0" count="1">
            <x v="82"/>
          </reference>
        </references>
      </pivotArea>
    </format>
    <format dxfId="3876">
      <pivotArea dataOnly="0" labelOnly="1" offset="A256" fieldPosition="0">
        <references count="1">
          <reference field="0" count="1" defaultSubtotal="1">
            <x v="82"/>
          </reference>
        </references>
      </pivotArea>
    </format>
    <format dxfId="3875">
      <pivotArea dataOnly="0" labelOnly="1" fieldPosition="0">
        <references count="1">
          <reference field="0" count="1">
            <x v="83"/>
          </reference>
        </references>
      </pivotArea>
    </format>
    <format dxfId="3874">
      <pivotArea dataOnly="0" labelOnly="1" offset="A256" fieldPosition="0">
        <references count="1">
          <reference field="0" count="1" defaultSubtotal="1">
            <x v="83"/>
          </reference>
        </references>
      </pivotArea>
    </format>
    <format dxfId="3873">
      <pivotArea dataOnly="0" labelOnly="1" fieldPosition="0">
        <references count="1">
          <reference field="0" count="1">
            <x v="84"/>
          </reference>
        </references>
      </pivotArea>
    </format>
    <format dxfId="3872">
      <pivotArea dataOnly="0" labelOnly="1" offset="A256" fieldPosition="0">
        <references count="1">
          <reference field="0" count="1" defaultSubtotal="1">
            <x v="84"/>
          </reference>
        </references>
      </pivotArea>
    </format>
    <format dxfId="3871">
      <pivotArea dataOnly="0" labelOnly="1" fieldPosition="0">
        <references count="1">
          <reference field="0" count="1">
            <x v="85"/>
          </reference>
        </references>
      </pivotArea>
    </format>
    <format dxfId="3870">
      <pivotArea dataOnly="0" labelOnly="1" offset="A256" fieldPosition="0">
        <references count="1">
          <reference field="0" count="1" defaultSubtotal="1">
            <x v="85"/>
          </reference>
        </references>
      </pivotArea>
    </format>
    <format dxfId="3869">
      <pivotArea dataOnly="0" labelOnly="1" fieldPosition="0">
        <references count="1">
          <reference field="0" count="1">
            <x v="86"/>
          </reference>
        </references>
      </pivotArea>
    </format>
    <format dxfId="3868">
      <pivotArea dataOnly="0" labelOnly="1" offset="A256" fieldPosition="0">
        <references count="1">
          <reference field="0" count="1" defaultSubtotal="1">
            <x v="86"/>
          </reference>
        </references>
      </pivotArea>
    </format>
    <format dxfId="3867">
      <pivotArea dataOnly="0" labelOnly="1" fieldPosition="0">
        <references count="1">
          <reference field="0" count="1">
            <x v="87"/>
          </reference>
        </references>
      </pivotArea>
    </format>
    <format dxfId="3866">
      <pivotArea dataOnly="0" labelOnly="1" offset="A256" fieldPosition="0">
        <references count="1">
          <reference field="0" count="1" defaultSubtotal="1">
            <x v="87"/>
          </reference>
        </references>
      </pivotArea>
    </format>
    <format dxfId="3865">
      <pivotArea dataOnly="0" labelOnly="1" fieldPosition="0">
        <references count="1">
          <reference field="0" count="1">
            <x v="88"/>
          </reference>
        </references>
      </pivotArea>
    </format>
    <format dxfId="3864">
      <pivotArea dataOnly="0" labelOnly="1" offset="A256" fieldPosition="0">
        <references count="1">
          <reference field="0" count="1" defaultSubtotal="1">
            <x v="88"/>
          </reference>
        </references>
      </pivotArea>
    </format>
    <format dxfId="3863">
      <pivotArea dataOnly="0" labelOnly="1" fieldPosition="0">
        <references count="1">
          <reference field="0" count="1">
            <x v="89"/>
          </reference>
        </references>
      </pivotArea>
    </format>
    <format dxfId="3862">
      <pivotArea dataOnly="0" labelOnly="1" offset="A256" fieldPosition="0">
        <references count="1">
          <reference field="0" count="1" defaultSubtotal="1">
            <x v="89"/>
          </reference>
        </references>
      </pivotArea>
    </format>
    <format dxfId="3861">
      <pivotArea dataOnly="0" labelOnly="1" fieldPosition="0">
        <references count="1">
          <reference field="0" count="1">
            <x v="90"/>
          </reference>
        </references>
      </pivotArea>
    </format>
    <format dxfId="3860">
      <pivotArea dataOnly="0" labelOnly="1" offset="A256" fieldPosition="0">
        <references count="1">
          <reference field="0" count="1" defaultSubtotal="1">
            <x v="90"/>
          </reference>
        </references>
      </pivotArea>
    </format>
    <format dxfId="3859">
      <pivotArea dataOnly="0" labelOnly="1" fieldPosition="0">
        <references count="1">
          <reference field="0" count="1">
            <x v="91"/>
          </reference>
        </references>
      </pivotArea>
    </format>
    <format dxfId="3858">
      <pivotArea dataOnly="0" labelOnly="1" offset="A256" fieldPosition="0">
        <references count="1">
          <reference field="0" count="1" defaultSubtotal="1">
            <x v="91"/>
          </reference>
        </references>
      </pivotArea>
    </format>
    <format dxfId="3857">
      <pivotArea dataOnly="0" labelOnly="1" fieldPosition="0">
        <references count="1">
          <reference field="0" count="1">
            <x v="92"/>
          </reference>
        </references>
      </pivotArea>
    </format>
    <format dxfId="3856">
      <pivotArea dataOnly="0" labelOnly="1" offset="A256" fieldPosition="0">
        <references count="1">
          <reference field="0" count="1" defaultSubtotal="1">
            <x v="92"/>
          </reference>
        </references>
      </pivotArea>
    </format>
    <format dxfId="3855">
      <pivotArea dataOnly="0" labelOnly="1" fieldPosition="0">
        <references count="1">
          <reference field="0" count="1">
            <x v="93"/>
          </reference>
        </references>
      </pivotArea>
    </format>
    <format dxfId="3854">
      <pivotArea dataOnly="0" labelOnly="1" offset="A256" fieldPosition="0">
        <references count="1">
          <reference field="0" count="1" defaultSubtotal="1">
            <x v="93"/>
          </reference>
        </references>
      </pivotArea>
    </format>
    <format dxfId="3853">
      <pivotArea dataOnly="0" labelOnly="1" fieldPosition="0">
        <references count="1">
          <reference field="0" count="1">
            <x v="94"/>
          </reference>
        </references>
      </pivotArea>
    </format>
    <format dxfId="3852">
      <pivotArea dataOnly="0" labelOnly="1" offset="A256" fieldPosition="0">
        <references count="1">
          <reference field="0" count="1" defaultSubtotal="1">
            <x v="94"/>
          </reference>
        </references>
      </pivotArea>
    </format>
    <format dxfId="3851">
      <pivotArea dataOnly="0" labelOnly="1" fieldPosition="0">
        <references count="1">
          <reference field="0" count="1">
            <x v="95"/>
          </reference>
        </references>
      </pivotArea>
    </format>
    <format dxfId="3850">
      <pivotArea dataOnly="0" labelOnly="1" offset="A256" fieldPosition="0">
        <references count="1">
          <reference field="0" count="1" defaultSubtotal="1">
            <x v="95"/>
          </reference>
        </references>
      </pivotArea>
    </format>
    <format dxfId="3849">
      <pivotArea dataOnly="0" labelOnly="1" fieldPosition="0">
        <references count="1">
          <reference field="0" count="1">
            <x v="96"/>
          </reference>
        </references>
      </pivotArea>
    </format>
    <format dxfId="3848">
      <pivotArea dataOnly="0" labelOnly="1" offset="A256" fieldPosition="0">
        <references count="1">
          <reference field="0" count="1" defaultSubtotal="1">
            <x v="96"/>
          </reference>
        </references>
      </pivotArea>
    </format>
    <format dxfId="3847">
      <pivotArea dataOnly="0" labelOnly="1" fieldPosition="0">
        <references count="1">
          <reference field="0" count="1">
            <x v="97"/>
          </reference>
        </references>
      </pivotArea>
    </format>
    <format dxfId="3846">
      <pivotArea dataOnly="0" labelOnly="1" offset="A256" fieldPosition="0">
        <references count="1">
          <reference field="0" count="1" defaultSubtotal="1">
            <x v="97"/>
          </reference>
        </references>
      </pivotArea>
    </format>
    <format dxfId="3845">
      <pivotArea dataOnly="0" labelOnly="1" fieldPosition="0">
        <references count="1">
          <reference field="0" count="1">
            <x v="98"/>
          </reference>
        </references>
      </pivotArea>
    </format>
    <format dxfId="3844">
      <pivotArea dataOnly="0" labelOnly="1" offset="A256" fieldPosition="0">
        <references count="1">
          <reference field="0" count="1" defaultSubtotal="1">
            <x v="98"/>
          </reference>
        </references>
      </pivotArea>
    </format>
    <format dxfId="3843">
      <pivotArea dataOnly="0" labelOnly="1" fieldPosition="0">
        <references count="1">
          <reference field="0" count="1">
            <x v="99"/>
          </reference>
        </references>
      </pivotArea>
    </format>
    <format dxfId="3842">
      <pivotArea dataOnly="0" labelOnly="1" offset="A256" fieldPosition="0">
        <references count="1">
          <reference field="0" count="1" defaultSubtotal="1">
            <x v="99"/>
          </reference>
        </references>
      </pivotArea>
    </format>
    <format dxfId="3841">
      <pivotArea dataOnly="0" labelOnly="1" fieldPosition="0">
        <references count="1">
          <reference field="0" count="1">
            <x v="100"/>
          </reference>
        </references>
      </pivotArea>
    </format>
    <format dxfId="3840">
      <pivotArea dataOnly="0" labelOnly="1" offset="A256" fieldPosition="0">
        <references count="1">
          <reference field="0" count="1" defaultSubtotal="1">
            <x v="100"/>
          </reference>
        </references>
      </pivotArea>
    </format>
    <format dxfId="3839">
      <pivotArea dataOnly="0" labelOnly="1" fieldPosition="0">
        <references count="1">
          <reference field="0" count="1">
            <x v="101"/>
          </reference>
        </references>
      </pivotArea>
    </format>
    <format dxfId="3838">
      <pivotArea dataOnly="0" labelOnly="1" offset="A256" fieldPosition="0">
        <references count="1">
          <reference field="0" count="1" defaultSubtotal="1">
            <x v="101"/>
          </reference>
        </references>
      </pivotArea>
    </format>
    <format dxfId="3837">
      <pivotArea dataOnly="0" labelOnly="1" fieldPosition="0">
        <references count="1">
          <reference field="0" count="1">
            <x v="102"/>
          </reference>
        </references>
      </pivotArea>
    </format>
    <format dxfId="3836">
      <pivotArea dataOnly="0" labelOnly="1" offset="A256" fieldPosition="0">
        <references count="1">
          <reference field="0" count="1" defaultSubtotal="1">
            <x v="102"/>
          </reference>
        </references>
      </pivotArea>
    </format>
    <format dxfId="3835">
      <pivotArea dataOnly="0" labelOnly="1" fieldPosition="0">
        <references count="1">
          <reference field="0" count="1">
            <x v="103"/>
          </reference>
        </references>
      </pivotArea>
    </format>
    <format dxfId="3834">
      <pivotArea dataOnly="0" labelOnly="1" offset="A256" fieldPosition="0">
        <references count="1">
          <reference field="0" count="1" defaultSubtotal="1">
            <x v="103"/>
          </reference>
        </references>
      </pivotArea>
    </format>
    <format dxfId="3833">
      <pivotArea dataOnly="0" labelOnly="1" fieldPosition="0">
        <references count="1">
          <reference field="0" count="1">
            <x v="104"/>
          </reference>
        </references>
      </pivotArea>
    </format>
    <format dxfId="3832">
      <pivotArea dataOnly="0" labelOnly="1" offset="A256" fieldPosition="0">
        <references count="1">
          <reference field="0" count="1" defaultSubtotal="1">
            <x v="104"/>
          </reference>
        </references>
      </pivotArea>
    </format>
    <format dxfId="3831">
      <pivotArea dataOnly="0" labelOnly="1" fieldPosition="0">
        <references count="1">
          <reference field="0" count="1">
            <x v="105"/>
          </reference>
        </references>
      </pivotArea>
    </format>
    <format dxfId="3830">
      <pivotArea dataOnly="0" labelOnly="1" offset="A256" fieldPosition="0">
        <references count="1">
          <reference field="0" count="1" defaultSubtotal="1">
            <x v="105"/>
          </reference>
        </references>
      </pivotArea>
    </format>
    <format dxfId="3829">
      <pivotArea dataOnly="0" labelOnly="1" fieldPosition="0">
        <references count="1">
          <reference field="0" count="1">
            <x v="106"/>
          </reference>
        </references>
      </pivotArea>
    </format>
    <format dxfId="3828">
      <pivotArea dataOnly="0" labelOnly="1" offset="A256" fieldPosition="0">
        <references count="1">
          <reference field="0" count="1" defaultSubtotal="1">
            <x v="106"/>
          </reference>
        </references>
      </pivotArea>
    </format>
    <format dxfId="3827">
      <pivotArea dataOnly="0" labelOnly="1" fieldPosition="0">
        <references count="1">
          <reference field="0" count="1">
            <x v="107"/>
          </reference>
        </references>
      </pivotArea>
    </format>
    <format dxfId="3826">
      <pivotArea dataOnly="0" labelOnly="1" offset="A256" fieldPosition="0">
        <references count="1">
          <reference field="0" count="1" defaultSubtotal="1">
            <x v="107"/>
          </reference>
        </references>
      </pivotArea>
    </format>
    <format dxfId="3825">
      <pivotArea dataOnly="0" labelOnly="1" fieldPosition="0">
        <references count="1">
          <reference field="0" count="1">
            <x v="108"/>
          </reference>
        </references>
      </pivotArea>
    </format>
    <format dxfId="3824">
      <pivotArea dataOnly="0" labelOnly="1" offset="A256" fieldPosition="0">
        <references count="1">
          <reference field="0" count="1" defaultSubtotal="1">
            <x v="108"/>
          </reference>
        </references>
      </pivotArea>
    </format>
    <format dxfId="3823">
      <pivotArea dataOnly="0" labelOnly="1" fieldPosition="0">
        <references count="1">
          <reference field="0" count="1">
            <x v="109"/>
          </reference>
        </references>
      </pivotArea>
    </format>
    <format dxfId="3822">
      <pivotArea dataOnly="0" labelOnly="1" offset="A256" fieldPosition="0">
        <references count="1">
          <reference field="0" count="1" defaultSubtotal="1">
            <x v="109"/>
          </reference>
        </references>
      </pivotArea>
    </format>
    <format dxfId="3821">
      <pivotArea dataOnly="0" labelOnly="1" fieldPosition="0">
        <references count="1">
          <reference field="0" count="1">
            <x v="110"/>
          </reference>
        </references>
      </pivotArea>
    </format>
    <format dxfId="3820">
      <pivotArea dataOnly="0" labelOnly="1" offset="A256" fieldPosition="0">
        <references count="1">
          <reference field="0" count="1" defaultSubtotal="1">
            <x v="110"/>
          </reference>
        </references>
      </pivotArea>
    </format>
    <format dxfId="3819">
      <pivotArea dataOnly="0" labelOnly="1" fieldPosition="0">
        <references count="1">
          <reference field="0" count="1">
            <x v="111"/>
          </reference>
        </references>
      </pivotArea>
    </format>
    <format dxfId="3818">
      <pivotArea dataOnly="0" labelOnly="1" offset="A256" fieldPosition="0">
        <references count="1">
          <reference field="0" count="1" defaultSubtotal="1">
            <x v="111"/>
          </reference>
        </references>
      </pivotArea>
    </format>
    <format dxfId="3817">
      <pivotArea dataOnly="0" labelOnly="1" fieldPosition="0">
        <references count="1">
          <reference field="0" count="1">
            <x v="112"/>
          </reference>
        </references>
      </pivotArea>
    </format>
    <format dxfId="3816">
      <pivotArea dataOnly="0" labelOnly="1" offset="A256" fieldPosition="0">
        <references count="1">
          <reference field="0" count="1" defaultSubtotal="1">
            <x v="112"/>
          </reference>
        </references>
      </pivotArea>
    </format>
    <format dxfId="3815">
      <pivotArea dataOnly="0" labelOnly="1" fieldPosition="0">
        <references count="1">
          <reference field="0" count="1">
            <x v="113"/>
          </reference>
        </references>
      </pivotArea>
    </format>
    <format dxfId="3814">
      <pivotArea dataOnly="0" labelOnly="1" offset="A256" fieldPosition="0">
        <references count="1">
          <reference field="0" count="1" defaultSubtotal="1">
            <x v="113"/>
          </reference>
        </references>
      </pivotArea>
    </format>
    <format dxfId="3813">
      <pivotArea dataOnly="0" labelOnly="1" fieldPosition="0">
        <references count="1">
          <reference field="0" count="1">
            <x v="114"/>
          </reference>
        </references>
      </pivotArea>
    </format>
    <format dxfId="3812">
      <pivotArea dataOnly="0" labelOnly="1" offset="A256" fieldPosition="0">
        <references count="1">
          <reference field="0" count="1" defaultSubtotal="1">
            <x v="114"/>
          </reference>
        </references>
      </pivotArea>
    </format>
    <format dxfId="3811">
      <pivotArea dataOnly="0" labelOnly="1" fieldPosition="0">
        <references count="1">
          <reference field="0" count="1">
            <x v="115"/>
          </reference>
        </references>
      </pivotArea>
    </format>
    <format dxfId="3810">
      <pivotArea dataOnly="0" labelOnly="1" offset="A256" fieldPosition="0">
        <references count="1">
          <reference field="0" count="1" defaultSubtotal="1">
            <x v="115"/>
          </reference>
        </references>
      </pivotArea>
    </format>
    <format dxfId="3809">
      <pivotArea dataOnly="0" labelOnly="1" fieldPosition="0">
        <references count="1">
          <reference field="0" count="1">
            <x v="116"/>
          </reference>
        </references>
      </pivotArea>
    </format>
    <format dxfId="3808">
      <pivotArea dataOnly="0" labelOnly="1" offset="A256" fieldPosition="0">
        <references count="1">
          <reference field="0" count="1" defaultSubtotal="1">
            <x v="116"/>
          </reference>
        </references>
      </pivotArea>
    </format>
    <format dxfId="3807">
      <pivotArea dataOnly="0" labelOnly="1" fieldPosition="0">
        <references count="1">
          <reference field="0" count="1">
            <x v="117"/>
          </reference>
        </references>
      </pivotArea>
    </format>
    <format dxfId="3806">
      <pivotArea dataOnly="0" labelOnly="1" offset="A256" fieldPosition="0">
        <references count="1">
          <reference field="0" count="1" defaultSubtotal="1">
            <x v="117"/>
          </reference>
        </references>
      </pivotArea>
    </format>
    <format dxfId="3805">
      <pivotArea dataOnly="0" labelOnly="1" fieldPosition="0">
        <references count="1">
          <reference field="0" count="1">
            <x v="118"/>
          </reference>
        </references>
      </pivotArea>
    </format>
    <format dxfId="3804">
      <pivotArea dataOnly="0" labelOnly="1" offset="A256" fieldPosition="0">
        <references count="1">
          <reference field="0" count="1" defaultSubtotal="1">
            <x v="118"/>
          </reference>
        </references>
      </pivotArea>
    </format>
    <format dxfId="3803">
      <pivotArea dataOnly="0" labelOnly="1" fieldPosition="0">
        <references count="1">
          <reference field="0" count="1">
            <x v="119"/>
          </reference>
        </references>
      </pivotArea>
    </format>
    <format dxfId="3802">
      <pivotArea dataOnly="0" labelOnly="1" offset="A256" fieldPosition="0">
        <references count="1">
          <reference field="0" count="1" defaultSubtotal="1">
            <x v="119"/>
          </reference>
        </references>
      </pivotArea>
    </format>
    <format dxfId="3801">
      <pivotArea dataOnly="0" labelOnly="1" fieldPosition="0">
        <references count="1">
          <reference field="0" count="1">
            <x v="120"/>
          </reference>
        </references>
      </pivotArea>
    </format>
    <format dxfId="3800">
      <pivotArea dataOnly="0" labelOnly="1" offset="A256" fieldPosition="0">
        <references count="1">
          <reference field="0" count="1" defaultSubtotal="1">
            <x v="120"/>
          </reference>
        </references>
      </pivotArea>
    </format>
    <format dxfId="3799">
      <pivotArea dataOnly="0" labelOnly="1" fieldPosition="0">
        <references count="1">
          <reference field="0" count="1">
            <x v="121"/>
          </reference>
        </references>
      </pivotArea>
    </format>
    <format dxfId="3798">
      <pivotArea dataOnly="0" labelOnly="1" offset="A256" fieldPosition="0">
        <references count="1">
          <reference field="0" count="1" defaultSubtotal="1">
            <x v="121"/>
          </reference>
        </references>
      </pivotArea>
    </format>
    <format dxfId="3797">
      <pivotArea dataOnly="0" labelOnly="1" fieldPosition="0">
        <references count="1">
          <reference field="0" count="1">
            <x v="122"/>
          </reference>
        </references>
      </pivotArea>
    </format>
    <format dxfId="3796">
      <pivotArea dataOnly="0" labelOnly="1" offset="A256" fieldPosition="0">
        <references count="1">
          <reference field="0" count="1" defaultSubtotal="1">
            <x v="122"/>
          </reference>
        </references>
      </pivotArea>
    </format>
    <format dxfId="3795">
      <pivotArea dataOnly="0" labelOnly="1" fieldPosition="0">
        <references count="1">
          <reference field="0" count="1">
            <x v="123"/>
          </reference>
        </references>
      </pivotArea>
    </format>
    <format dxfId="3794">
      <pivotArea dataOnly="0" labelOnly="1" offset="A256" fieldPosition="0">
        <references count="1">
          <reference field="0" count="1" defaultSubtotal="1">
            <x v="123"/>
          </reference>
        </references>
      </pivotArea>
    </format>
    <format dxfId="3793">
      <pivotArea dataOnly="0" labelOnly="1" fieldPosition="0">
        <references count="1">
          <reference field="0" count="1">
            <x v="124"/>
          </reference>
        </references>
      </pivotArea>
    </format>
    <format dxfId="3792">
      <pivotArea dataOnly="0" labelOnly="1" offset="A256" fieldPosition="0">
        <references count="1">
          <reference field="0" count="1" defaultSubtotal="1">
            <x v="124"/>
          </reference>
        </references>
      </pivotArea>
    </format>
    <format dxfId="3791">
      <pivotArea dataOnly="0" labelOnly="1" fieldPosition="0">
        <references count="1">
          <reference field="0" count="1">
            <x v="125"/>
          </reference>
        </references>
      </pivotArea>
    </format>
    <format dxfId="3790">
      <pivotArea dataOnly="0" labelOnly="1" offset="A256" fieldPosition="0">
        <references count="1">
          <reference field="0" count="1" defaultSubtotal="1">
            <x v="125"/>
          </reference>
        </references>
      </pivotArea>
    </format>
    <format dxfId="3789">
      <pivotArea dataOnly="0" labelOnly="1" fieldPosition="0">
        <references count="1">
          <reference field="0" count="1">
            <x v="126"/>
          </reference>
        </references>
      </pivotArea>
    </format>
    <format dxfId="3788">
      <pivotArea dataOnly="0" labelOnly="1" offset="A256" fieldPosition="0">
        <references count="1">
          <reference field="0" count="1" defaultSubtotal="1">
            <x v="126"/>
          </reference>
        </references>
      </pivotArea>
    </format>
    <format dxfId="3787">
      <pivotArea dataOnly="0" labelOnly="1" fieldPosition="0">
        <references count="1">
          <reference field="0" count="1">
            <x v="127"/>
          </reference>
        </references>
      </pivotArea>
    </format>
    <format dxfId="3786">
      <pivotArea dataOnly="0" labelOnly="1" offset="A256" fieldPosition="0">
        <references count="1">
          <reference field="0" count="1" defaultSubtotal="1">
            <x v="127"/>
          </reference>
        </references>
      </pivotArea>
    </format>
    <format dxfId="3785">
      <pivotArea dataOnly="0" labelOnly="1" fieldPosition="0">
        <references count="1">
          <reference field="0" count="1">
            <x v="128"/>
          </reference>
        </references>
      </pivotArea>
    </format>
    <format dxfId="3784">
      <pivotArea dataOnly="0" labelOnly="1" offset="A256" fieldPosition="0">
        <references count="1">
          <reference field="0" count="1" defaultSubtotal="1">
            <x v="128"/>
          </reference>
        </references>
      </pivotArea>
    </format>
    <format dxfId="3783">
      <pivotArea dataOnly="0" labelOnly="1" fieldPosition="0">
        <references count="1">
          <reference field="0" count="1">
            <x v="129"/>
          </reference>
        </references>
      </pivotArea>
    </format>
    <format dxfId="3782">
      <pivotArea dataOnly="0" labelOnly="1" offset="A256" fieldPosition="0">
        <references count="1">
          <reference field="0" count="1" defaultSubtotal="1">
            <x v="129"/>
          </reference>
        </references>
      </pivotArea>
    </format>
    <format dxfId="3781">
      <pivotArea dataOnly="0" labelOnly="1" fieldPosition="0">
        <references count="1">
          <reference field="0" count="1">
            <x v="130"/>
          </reference>
        </references>
      </pivotArea>
    </format>
    <format dxfId="3780">
      <pivotArea dataOnly="0" labelOnly="1" offset="A256" fieldPosition="0">
        <references count="1">
          <reference field="0" count="1" defaultSubtotal="1">
            <x v="130"/>
          </reference>
        </references>
      </pivotArea>
    </format>
    <format dxfId="3779">
      <pivotArea dataOnly="0" labelOnly="1" fieldPosition="0">
        <references count="1">
          <reference field="0" count="1">
            <x v="131"/>
          </reference>
        </references>
      </pivotArea>
    </format>
    <format dxfId="3778">
      <pivotArea dataOnly="0" labelOnly="1" offset="A256" fieldPosition="0">
        <references count="1">
          <reference field="0" count="1" defaultSubtotal="1">
            <x v="131"/>
          </reference>
        </references>
      </pivotArea>
    </format>
    <format dxfId="3777">
      <pivotArea dataOnly="0" labelOnly="1" fieldPosition="0">
        <references count="1">
          <reference field="0" count="1">
            <x v="132"/>
          </reference>
        </references>
      </pivotArea>
    </format>
    <format dxfId="3776">
      <pivotArea dataOnly="0" labelOnly="1" offset="A256" fieldPosition="0">
        <references count="1">
          <reference field="0" count="1" defaultSubtotal="1">
            <x v="132"/>
          </reference>
        </references>
      </pivotArea>
    </format>
    <format dxfId="3775">
      <pivotArea dataOnly="0" labelOnly="1" fieldPosition="0">
        <references count="1">
          <reference field="0" count="1">
            <x v="133"/>
          </reference>
        </references>
      </pivotArea>
    </format>
    <format dxfId="3774">
      <pivotArea dataOnly="0" labelOnly="1" offset="A256" fieldPosition="0">
        <references count="1">
          <reference field="0" count="1" defaultSubtotal="1">
            <x v="133"/>
          </reference>
        </references>
      </pivotArea>
    </format>
    <format dxfId="3773">
      <pivotArea dataOnly="0" labelOnly="1" fieldPosition="0">
        <references count="1">
          <reference field="0" count="1">
            <x v="134"/>
          </reference>
        </references>
      </pivotArea>
    </format>
    <format dxfId="3772">
      <pivotArea dataOnly="0" labelOnly="1" offset="A256" fieldPosition="0">
        <references count="1">
          <reference field="0" count="1" defaultSubtotal="1">
            <x v="134"/>
          </reference>
        </references>
      </pivotArea>
    </format>
    <format dxfId="3771">
      <pivotArea dataOnly="0" labelOnly="1" fieldPosition="0">
        <references count="1">
          <reference field="0" count="1">
            <x v="135"/>
          </reference>
        </references>
      </pivotArea>
    </format>
    <format dxfId="3770">
      <pivotArea dataOnly="0" labelOnly="1" offset="A256" fieldPosition="0">
        <references count="1">
          <reference field="0" count="1" defaultSubtotal="1">
            <x v="135"/>
          </reference>
        </references>
      </pivotArea>
    </format>
    <format dxfId="3769">
      <pivotArea dataOnly="0" labelOnly="1" fieldPosition="0">
        <references count="1">
          <reference field="0" count="1">
            <x v="136"/>
          </reference>
        </references>
      </pivotArea>
    </format>
    <format dxfId="3768">
      <pivotArea dataOnly="0" labelOnly="1" offset="A256" fieldPosition="0">
        <references count="1">
          <reference field="0" count="1" defaultSubtotal="1">
            <x v="136"/>
          </reference>
        </references>
      </pivotArea>
    </format>
    <format dxfId="3767">
      <pivotArea dataOnly="0" labelOnly="1" fieldPosition="0">
        <references count="1">
          <reference field="0" count="1">
            <x v="137"/>
          </reference>
        </references>
      </pivotArea>
    </format>
    <format dxfId="3766">
      <pivotArea dataOnly="0" labelOnly="1" offset="A256" fieldPosition="0">
        <references count="1">
          <reference field="0" count="1" defaultSubtotal="1">
            <x v="137"/>
          </reference>
        </references>
      </pivotArea>
    </format>
    <format dxfId="3765">
      <pivotArea dataOnly="0" labelOnly="1" fieldPosition="0">
        <references count="1">
          <reference field="0" count="1">
            <x v="138"/>
          </reference>
        </references>
      </pivotArea>
    </format>
    <format dxfId="3764">
      <pivotArea dataOnly="0" labelOnly="1" offset="A256" fieldPosition="0">
        <references count="1">
          <reference field="0" count="1" defaultSubtotal="1">
            <x v="138"/>
          </reference>
        </references>
      </pivotArea>
    </format>
    <format dxfId="3763">
      <pivotArea dataOnly="0" labelOnly="1" fieldPosition="0">
        <references count="1">
          <reference field="0" count="1">
            <x v="139"/>
          </reference>
        </references>
      </pivotArea>
    </format>
    <format dxfId="3762">
      <pivotArea dataOnly="0" labelOnly="1" offset="A256" fieldPosition="0">
        <references count="1">
          <reference field="0" count="1" defaultSubtotal="1">
            <x v="139"/>
          </reference>
        </references>
      </pivotArea>
    </format>
    <format dxfId="3761">
      <pivotArea dataOnly="0" labelOnly="1" fieldPosition="0">
        <references count="1">
          <reference field="0" count="1">
            <x v="140"/>
          </reference>
        </references>
      </pivotArea>
    </format>
    <format dxfId="3760">
      <pivotArea dataOnly="0" labelOnly="1" offset="A256" fieldPosition="0">
        <references count="1">
          <reference field="0" count="1" defaultSubtotal="1">
            <x v="140"/>
          </reference>
        </references>
      </pivotArea>
    </format>
    <format dxfId="3759">
      <pivotArea dataOnly="0" labelOnly="1" fieldPosition="0">
        <references count="1">
          <reference field="0" count="1">
            <x v="141"/>
          </reference>
        </references>
      </pivotArea>
    </format>
    <format dxfId="3758">
      <pivotArea dataOnly="0" labelOnly="1" offset="A256" fieldPosition="0">
        <references count="1">
          <reference field="0" count="1" defaultSubtotal="1">
            <x v="141"/>
          </reference>
        </references>
      </pivotArea>
    </format>
    <format dxfId="3757">
      <pivotArea dataOnly="0" labelOnly="1" fieldPosition="0">
        <references count="1">
          <reference field="0" count="1">
            <x v="142"/>
          </reference>
        </references>
      </pivotArea>
    </format>
    <format dxfId="3756">
      <pivotArea dataOnly="0" labelOnly="1" offset="A256" fieldPosition="0">
        <references count="1">
          <reference field="0" count="1" defaultSubtotal="1">
            <x v="142"/>
          </reference>
        </references>
      </pivotArea>
    </format>
    <format dxfId="3755">
      <pivotArea dataOnly="0" labelOnly="1" grandRow="1" outline="0" offset="A256" fieldPosition="0"/>
    </format>
    <format dxfId="3754">
      <pivotArea field="0" type="button" dataOnly="0" labelOnly="1" outline="0" axis="axisRow" fieldPosition="0"/>
    </format>
    <format dxfId="3753">
      <pivotArea field="1" type="button" dataOnly="0" labelOnly="1" outline="0" axis="axisRow" fieldPosition="1"/>
    </format>
    <format dxfId="3752">
      <pivotArea type="all" dataOnly="0" outline="0" fieldPosition="0"/>
    </format>
    <format dxfId="3751">
      <pivotArea outline="0" collapsedLevelsAreSubtotals="1" fieldPosition="0"/>
    </format>
    <format dxfId="3750">
      <pivotArea field="0" type="button" dataOnly="0" labelOnly="1" outline="0" axis="axisRow" fieldPosition="0"/>
    </format>
    <format dxfId="3749">
      <pivotArea field="1" type="button" dataOnly="0" labelOnly="1" outline="0" axis="axisRow" fieldPosition="1"/>
    </format>
    <format dxfId="374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74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74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74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74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74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74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74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74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73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738">
      <pivotArea dataOnly="0" labelOnly="1" fieldPosition="0">
        <references count="1">
          <reference field="0" count="18">
            <x v="125"/>
            <x v="126"/>
            <x v="127"/>
            <x v="128"/>
            <x v="129"/>
            <x v="130"/>
            <x v="131"/>
            <x v="132"/>
            <x v="133"/>
            <x v="134"/>
            <x v="135"/>
            <x v="136"/>
            <x v="137"/>
            <x v="138"/>
            <x v="139"/>
            <x v="140"/>
            <x v="141"/>
            <x v="142"/>
          </reference>
        </references>
      </pivotArea>
    </format>
    <format dxfId="373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736">
      <pivotArea dataOnly="0" labelOnly="1" grandRow="1" outline="0" fieldPosition="0"/>
    </format>
    <format dxfId="3735">
      <pivotArea dataOnly="0" labelOnly="1" fieldPosition="0">
        <references count="2">
          <reference field="0" count="1" selected="0">
            <x v="0"/>
          </reference>
          <reference field="1" count="2">
            <x v="0"/>
            <x v="1"/>
          </reference>
        </references>
      </pivotArea>
    </format>
    <format dxfId="3734">
      <pivotArea dataOnly="0" labelOnly="1" fieldPosition="0">
        <references count="2">
          <reference field="0" count="1" selected="0">
            <x v="1"/>
          </reference>
          <reference field="1" count="10">
            <x v="2"/>
            <x v="3"/>
            <x v="4"/>
            <x v="5"/>
            <x v="6"/>
            <x v="7"/>
            <x v="10"/>
            <x v="11"/>
            <x v="430"/>
            <x v="431"/>
          </reference>
        </references>
      </pivotArea>
    </format>
    <format dxfId="3733">
      <pivotArea dataOnly="0" labelOnly="1" fieldPosition="0">
        <references count="2">
          <reference field="0" count="1" selected="0">
            <x v="2"/>
          </reference>
          <reference field="1" count="6">
            <x v="12"/>
            <x v="13"/>
            <x v="14"/>
            <x v="15"/>
            <x v="16"/>
            <x v="17"/>
          </reference>
        </references>
      </pivotArea>
    </format>
    <format dxfId="373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731">
      <pivotArea dataOnly="0" labelOnly="1" fieldPosition="0">
        <references count="2">
          <reference field="0" count="1" selected="0">
            <x v="4"/>
          </reference>
          <reference field="1" count="6">
            <x v="33"/>
            <x v="34"/>
            <x v="35"/>
            <x v="36"/>
            <x v="37"/>
            <x v="38"/>
          </reference>
        </references>
      </pivotArea>
    </format>
    <format dxfId="3730">
      <pivotArea dataOnly="0" labelOnly="1" fieldPosition="0">
        <references count="2">
          <reference field="0" count="1" selected="0">
            <x v="5"/>
          </reference>
          <reference field="1" count="8">
            <x v="39"/>
            <x v="40"/>
            <x v="41"/>
            <x v="42"/>
            <x v="43"/>
            <x v="44"/>
            <x v="45"/>
            <x v="46"/>
          </reference>
        </references>
      </pivotArea>
    </format>
    <format dxfId="3729">
      <pivotArea dataOnly="0" labelOnly="1" fieldPosition="0">
        <references count="2">
          <reference field="0" count="1" selected="0">
            <x v="6"/>
          </reference>
          <reference field="1" count="5">
            <x v="47"/>
            <x v="48"/>
            <x v="49"/>
            <x v="50"/>
            <x v="51"/>
          </reference>
        </references>
      </pivotArea>
    </format>
    <format dxfId="3728">
      <pivotArea dataOnly="0" labelOnly="1" fieldPosition="0">
        <references count="2">
          <reference field="0" count="1" selected="0">
            <x v="7"/>
          </reference>
          <reference field="1" count="6">
            <x v="52"/>
            <x v="53"/>
            <x v="54"/>
            <x v="55"/>
            <x v="56"/>
            <x v="57"/>
          </reference>
        </references>
      </pivotArea>
    </format>
    <format dxfId="3727">
      <pivotArea dataOnly="0" labelOnly="1" fieldPosition="0">
        <references count="2">
          <reference field="0" count="1" selected="0">
            <x v="8"/>
          </reference>
          <reference field="1" count="6">
            <x v="58"/>
            <x v="59"/>
            <x v="60"/>
            <x v="61"/>
            <x v="62"/>
            <x v="63"/>
          </reference>
        </references>
      </pivotArea>
    </format>
    <format dxfId="3726">
      <pivotArea dataOnly="0" labelOnly="1" fieldPosition="0">
        <references count="2">
          <reference field="0" count="1" selected="0">
            <x v="9"/>
          </reference>
          <reference field="1" count="5">
            <x v="64"/>
            <x v="65"/>
            <x v="66"/>
            <x v="67"/>
            <x v="68"/>
          </reference>
        </references>
      </pivotArea>
    </format>
    <format dxfId="3725">
      <pivotArea dataOnly="0" labelOnly="1" fieldPosition="0">
        <references count="2">
          <reference field="0" count="1" selected="0">
            <x v="10"/>
          </reference>
          <reference field="1" count="3">
            <x v="69"/>
            <x v="70"/>
            <x v="71"/>
          </reference>
        </references>
      </pivotArea>
    </format>
    <format dxfId="3724">
      <pivotArea dataOnly="0" labelOnly="1" fieldPosition="0">
        <references count="2">
          <reference field="0" count="1" selected="0">
            <x v="11"/>
          </reference>
          <reference field="1" count="6">
            <x v="72"/>
            <x v="73"/>
            <x v="74"/>
            <x v="75"/>
            <x v="76"/>
            <x v="77"/>
          </reference>
        </references>
      </pivotArea>
    </format>
    <format dxfId="3723">
      <pivotArea dataOnly="0" labelOnly="1" fieldPosition="0">
        <references count="2">
          <reference field="0" count="1" selected="0">
            <x v="12"/>
          </reference>
          <reference field="1" count="5">
            <x v="78"/>
            <x v="79"/>
            <x v="80"/>
            <x v="81"/>
            <x v="82"/>
          </reference>
        </references>
      </pivotArea>
    </format>
    <format dxfId="3722">
      <pivotArea dataOnly="0" labelOnly="1" fieldPosition="0">
        <references count="2">
          <reference field="0" count="1" selected="0">
            <x v="13"/>
          </reference>
          <reference field="1" count="4">
            <x v="83"/>
            <x v="84"/>
            <x v="85"/>
            <x v="86"/>
          </reference>
        </references>
      </pivotArea>
    </format>
    <format dxfId="372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720">
      <pivotArea dataOnly="0" labelOnly="1" fieldPosition="0">
        <references count="2">
          <reference field="0" count="1" selected="0">
            <x v="15"/>
          </reference>
          <reference field="1" count="3">
            <x v="104"/>
            <x v="105"/>
            <x v="106"/>
          </reference>
        </references>
      </pivotArea>
    </format>
    <format dxfId="3719">
      <pivotArea dataOnly="0" labelOnly="1" fieldPosition="0">
        <references count="2">
          <reference field="0" count="1" selected="0">
            <x v="16"/>
          </reference>
          <reference field="1" count="11">
            <x v="8"/>
            <x v="9"/>
            <x v="107"/>
            <x v="108"/>
            <x v="109"/>
            <x v="110"/>
            <x v="111"/>
            <x v="112"/>
            <x v="113"/>
            <x v="114"/>
            <x v="115"/>
          </reference>
        </references>
      </pivotArea>
    </format>
    <format dxfId="3718">
      <pivotArea dataOnly="0" labelOnly="1" fieldPosition="0">
        <references count="2">
          <reference field="0" count="1" selected="0">
            <x v="17"/>
          </reference>
          <reference field="1" count="1">
            <x v="116"/>
          </reference>
        </references>
      </pivotArea>
    </format>
    <format dxfId="3717">
      <pivotArea dataOnly="0" labelOnly="1" fieldPosition="0">
        <references count="2">
          <reference field="0" count="1" selected="0">
            <x v="18"/>
          </reference>
          <reference field="1" count="3">
            <x v="117"/>
            <x v="118"/>
            <x v="119"/>
          </reference>
        </references>
      </pivotArea>
    </format>
    <format dxfId="3716">
      <pivotArea dataOnly="0" labelOnly="1" fieldPosition="0">
        <references count="2">
          <reference field="0" count="1" selected="0">
            <x v="19"/>
          </reference>
          <reference field="1" count="8">
            <x v="120"/>
            <x v="121"/>
            <x v="122"/>
            <x v="123"/>
            <x v="124"/>
            <x v="125"/>
            <x v="126"/>
            <x v="127"/>
          </reference>
        </references>
      </pivotArea>
    </format>
    <format dxfId="3715">
      <pivotArea dataOnly="0" labelOnly="1" fieldPosition="0">
        <references count="2">
          <reference field="0" count="1" selected="0">
            <x v="20"/>
          </reference>
          <reference field="1" count="9">
            <x v="128"/>
            <x v="129"/>
            <x v="130"/>
            <x v="131"/>
            <x v="132"/>
            <x v="133"/>
            <x v="134"/>
            <x v="135"/>
            <x v="136"/>
          </reference>
        </references>
      </pivotArea>
    </format>
    <format dxfId="3714">
      <pivotArea dataOnly="0" labelOnly="1" fieldPosition="0">
        <references count="2">
          <reference field="0" count="1" selected="0">
            <x v="21"/>
          </reference>
          <reference field="1" count="4">
            <x v="137"/>
            <x v="138"/>
            <x v="139"/>
            <x v="140"/>
          </reference>
        </references>
      </pivotArea>
    </format>
    <format dxfId="3713">
      <pivotArea dataOnly="0" labelOnly="1" fieldPosition="0">
        <references count="2">
          <reference field="0" count="1" selected="0">
            <x v="22"/>
          </reference>
          <reference field="1" count="3">
            <x v="141"/>
            <x v="142"/>
            <x v="143"/>
          </reference>
        </references>
      </pivotArea>
    </format>
    <format dxfId="3712">
      <pivotArea dataOnly="0" labelOnly="1" fieldPosition="0">
        <references count="2">
          <reference field="0" count="1" selected="0">
            <x v="23"/>
          </reference>
          <reference field="1" count="3">
            <x v="144"/>
            <x v="145"/>
            <x v="146"/>
          </reference>
        </references>
      </pivotArea>
    </format>
    <format dxfId="3711">
      <pivotArea dataOnly="0" labelOnly="1" fieldPosition="0">
        <references count="2">
          <reference field="0" count="1" selected="0">
            <x v="24"/>
          </reference>
          <reference field="1" count="2">
            <x v="147"/>
            <x v="148"/>
          </reference>
        </references>
      </pivotArea>
    </format>
    <format dxfId="3710">
      <pivotArea dataOnly="0" labelOnly="1" fieldPosition="0">
        <references count="2">
          <reference field="0" count="1" selected="0">
            <x v="25"/>
          </reference>
          <reference field="1" count="3">
            <x v="149"/>
            <x v="150"/>
            <x v="151"/>
          </reference>
        </references>
      </pivotArea>
    </format>
    <format dxfId="3709">
      <pivotArea dataOnly="0" labelOnly="1" fieldPosition="0">
        <references count="2">
          <reference field="0" count="1" selected="0">
            <x v="26"/>
          </reference>
          <reference field="1" count="4">
            <x v="152"/>
            <x v="153"/>
            <x v="154"/>
            <x v="155"/>
          </reference>
        </references>
      </pivotArea>
    </format>
    <format dxfId="3708">
      <pivotArea dataOnly="0" labelOnly="1" fieldPosition="0">
        <references count="2">
          <reference field="0" count="1" selected="0">
            <x v="27"/>
          </reference>
          <reference field="1" count="2">
            <x v="156"/>
            <x v="157"/>
          </reference>
        </references>
      </pivotArea>
    </format>
    <format dxfId="3707">
      <pivotArea dataOnly="0" labelOnly="1" fieldPosition="0">
        <references count="2">
          <reference field="0" count="1" selected="0">
            <x v="28"/>
          </reference>
          <reference field="1" count="3">
            <x v="158"/>
            <x v="159"/>
            <x v="160"/>
          </reference>
        </references>
      </pivotArea>
    </format>
    <format dxfId="3706">
      <pivotArea dataOnly="0" labelOnly="1" fieldPosition="0">
        <references count="2">
          <reference field="0" count="1" selected="0">
            <x v="29"/>
          </reference>
          <reference field="1" count="8">
            <x v="161"/>
            <x v="162"/>
            <x v="163"/>
            <x v="164"/>
            <x v="165"/>
            <x v="166"/>
            <x v="167"/>
            <x v="168"/>
          </reference>
        </references>
      </pivotArea>
    </format>
    <format dxfId="3705">
      <pivotArea dataOnly="0" labelOnly="1" fieldPosition="0">
        <references count="2">
          <reference field="0" count="1" selected="0">
            <x v="30"/>
          </reference>
          <reference field="1" count="7">
            <x v="169"/>
            <x v="170"/>
            <x v="171"/>
            <x v="172"/>
            <x v="173"/>
            <x v="174"/>
            <x v="175"/>
          </reference>
        </references>
      </pivotArea>
    </format>
    <format dxfId="3704">
      <pivotArea dataOnly="0" labelOnly="1" fieldPosition="0">
        <references count="2">
          <reference field="0" count="1" selected="0">
            <x v="31"/>
          </reference>
          <reference field="1" count="4">
            <x v="176"/>
            <x v="177"/>
            <x v="178"/>
            <x v="179"/>
          </reference>
        </references>
      </pivotArea>
    </format>
    <format dxfId="3703">
      <pivotArea dataOnly="0" labelOnly="1" fieldPosition="0">
        <references count="2">
          <reference field="0" count="1" selected="0">
            <x v="32"/>
          </reference>
          <reference field="1" count="1">
            <x v="180"/>
          </reference>
        </references>
      </pivotArea>
    </format>
    <format dxfId="3702">
      <pivotArea dataOnly="0" labelOnly="1" fieldPosition="0">
        <references count="2">
          <reference field="0" count="1" selected="0">
            <x v="33"/>
          </reference>
          <reference field="1" count="3">
            <x v="433"/>
            <x v="434"/>
            <x v="435"/>
          </reference>
        </references>
      </pivotArea>
    </format>
    <format dxfId="3701">
      <pivotArea dataOnly="0" labelOnly="1" fieldPosition="0">
        <references count="2">
          <reference field="0" count="1" selected="0">
            <x v="34"/>
          </reference>
          <reference field="1" count="4">
            <x v="181"/>
            <x v="182"/>
            <x v="183"/>
            <x v="184"/>
          </reference>
        </references>
      </pivotArea>
    </format>
    <format dxfId="3700">
      <pivotArea dataOnly="0" labelOnly="1" fieldPosition="0">
        <references count="2">
          <reference field="0" count="1" selected="0">
            <x v="35"/>
          </reference>
          <reference field="1" count="4">
            <x v="185"/>
            <x v="186"/>
            <x v="187"/>
            <x v="188"/>
          </reference>
        </references>
      </pivotArea>
    </format>
    <format dxfId="3699">
      <pivotArea dataOnly="0" labelOnly="1" fieldPosition="0">
        <references count="2">
          <reference field="0" count="1" selected="0">
            <x v="36"/>
          </reference>
          <reference field="1" count="5">
            <x v="189"/>
            <x v="190"/>
            <x v="191"/>
            <x v="192"/>
            <x v="193"/>
          </reference>
        </references>
      </pivotArea>
    </format>
    <format dxfId="3698">
      <pivotArea dataOnly="0" labelOnly="1" fieldPosition="0">
        <references count="2">
          <reference field="0" count="1" selected="0">
            <x v="37"/>
          </reference>
          <reference field="1" count="7">
            <x v="194"/>
            <x v="195"/>
            <x v="196"/>
            <x v="197"/>
            <x v="198"/>
            <x v="199"/>
            <x v="200"/>
          </reference>
        </references>
      </pivotArea>
    </format>
    <format dxfId="3697">
      <pivotArea dataOnly="0" labelOnly="1" fieldPosition="0">
        <references count="2">
          <reference field="0" count="1" selected="0">
            <x v="38"/>
          </reference>
          <reference field="1" count="11">
            <x v="201"/>
            <x v="202"/>
            <x v="203"/>
            <x v="204"/>
            <x v="205"/>
            <x v="206"/>
            <x v="207"/>
            <x v="208"/>
            <x v="209"/>
            <x v="368"/>
            <x v="390"/>
          </reference>
        </references>
      </pivotArea>
    </format>
    <format dxfId="3696">
      <pivotArea dataOnly="0" labelOnly="1" fieldPosition="0">
        <references count="2">
          <reference field="0" count="1" selected="0">
            <x v="39"/>
          </reference>
          <reference field="1" count="7">
            <x v="210"/>
            <x v="211"/>
            <x v="212"/>
            <x v="213"/>
            <x v="214"/>
            <x v="215"/>
            <x v="216"/>
          </reference>
        </references>
      </pivotArea>
    </format>
    <format dxfId="3695">
      <pivotArea dataOnly="0" labelOnly="1" fieldPosition="0">
        <references count="2">
          <reference field="0" count="1" selected="0">
            <x v="40"/>
          </reference>
          <reference field="1" count="7">
            <x v="217"/>
            <x v="218"/>
            <x v="219"/>
            <x v="220"/>
            <x v="221"/>
            <x v="222"/>
            <x v="223"/>
          </reference>
        </references>
      </pivotArea>
    </format>
    <format dxfId="3694">
      <pivotArea dataOnly="0" labelOnly="1" fieldPosition="0">
        <references count="2">
          <reference field="0" count="1" selected="0">
            <x v="41"/>
          </reference>
          <reference field="1" count="8">
            <x v="224"/>
            <x v="225"/>
            <x v="226"/>
            <x v="227"/>
            <x v="228"/>
            <x v="229"/>
            <x v="230"/>
            <x v="231"/>
          </reference>
        </references>
      </pivotArea>
    </format>
    <format dxfId="3693">
      <pivotArea dataOnly="0" labelOnly="1" fieldPosition="0">
        <references count="2">
          <reference field="0" count="1" selected="0">
            <x v="42"/>
          </reference>
          <reference field="1" count="4">
            <x v="232"/>
            <x v="233"/>
            <x v="234"/>
            <x v="235"/>
          </reference>
        </references>
      </pivotArea>
    </format>
    <format dxfId="3692">
      <pivotArea dataOnly="0" labelOnly="1" fieldPosition="0">
        <references count="2">
          <reference field="0" count="1" selected="0">
            <x v="43"/>
          </reference>
          <reference field="1" count="8">
            <x v="236"/>
            <x v="237"/>
            <x v="238"/>
            <x v="239"/>
            <x v="240"/>
            <x v="241"/>
            <x v="242"/>
            <x v="243"/>
          </reference>
        </references>
      </pivotArea>
    </format>
    <format dxfId="3691">
      <pivotArea dataOnly="0" labelOnly="1" fieldPosition="0">
        <references count="2">
          <reference field="0" count="1" selected="0">
            <x v="44"/>
          </reference>
          <reference field="1" count="7">
            <x v="244"/>
            <x v="245"/>
            <x v="246"/>
            <x v="247"/>
            <x v="248"/>
            <x v="249"/>
            <x v="250"/>
          </reference>
        </references>
      </pivotArea>
    </format>
    <format dxfId="3690">
      <pivotArea dataOnly="0" labelOnly="1" fieldPosition="0">
        <references count="2">
          <reference field="0" count="1" selected="0">
            <x v="45"/>
          </reference>
          <reference field="1" count="8">
            <x v="251"/>
            <x v="252"/>
            <x v="253"/>
            <x v="254"/>
            <x v="255"/>
            <x v="256"/>
            <x v="257"/>
            <x v="258"/>
          </reference>
        </references>
      </pivotArea>
    </format>
    <format dxfId="368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688">
      <pivotArea dataOnly="0" labelOnly="1" fieldPosition="0">
        <references count="2">
          <reference field="0" count="1" selected="0">
            <x v="47"/>
          </reference>
          <reference field="1" count="7">
            <x v="273"/>
            <x v="274"/>
            <x v="275"/>
            <x v="276"/>
            <x v="277"/>
            <x v="278"/>
            <x v="279"/>
          </reference>
        </references>
      </pivotArea>
    </format>
    <format dxfId="3687">
      <pivotArea dataOnly="0" labelOnly="1" fieldPosition="0">
        <references count="2">
          <reference field="0" count="1" selected="0">
            <x v="48"/>
          </reference>
          <reference field="1" count="5">
            <x v="280"/>
            <x v="281"/>
            <x v="282"/>
            <x v="283"/>
            <x v="284"/>
          </reference>
        </references>
      </pivotArea>
    </format>
    <format dxfId="3686">
      <pivotArea dataOnly="0" labelOnly="1" fieldPosition="0">
        <references count="2">
          <reference field="0" count="1" selected="0">
            <x v="49"/>
          </reference>
          <reference field="1" count="1">
            <x v="285"/>
          </reference>
        </references>
      </pivotArea>
    </format>
    <format dxfId="3685">
      <pivotArea dataOnly="0" labelOnly="1" fieldPosition="0">
        <references count="2">
          <reference field="0" count="1" selected="0">
            <x v="50"/>
          </reference>
          <reference field="1" count="7">
            <x v="286"/>
            <x v="287"/>
            <x v="288"/>
            <x v="289"/>
            <x v="290"/>
            <x v="291"/>
            <x v="292"/>
          </reference>
        </references>
      </pivotArea>
    </format>
    <format dxfId="3684">
      <pivotArea dataOnly="0" labelOnly="1" fieldPosition="0">
        <references count="2">
          <reference field="0" count="1" selected="0">
            <x v="51"/>
          </reference>
          <reference field="1" count="9">
            <x v="293"/>
            <x v="294"/>
            <x v="295"/>
            <x v="296"/>
            <x v="297"/>
            <x v="298"/>
            <x v="299"/>
            <x v="300"/>
            <x v="301"/>
          </reference>
        </references>
      </pivotArea>
    </format>
    <format dxfId="3683">
      <pivotArea dataOnly="0" labelOnly="1" fieldPosition="0">
        <references count="2">
          <reference field="0" count="1" selected="0">
            <x v="52"/>
          </reference>
          <reference field="1" count="3">
            <x v="302"/>
            <x v="303"/>
            <x v="304"/>
          </reference>
        </references>
      </pivotArea>
    </format>
    <format dxfId="3682">
      <pivotArea dataOnly="0" labelOnly="1" fieldPosition="0">
        <references count="2">
          <reference field="0" count="1" selected="0">
            <x v="53"/>
          </reference>
          <reference field="1" count="7">
            <x v="305"/>
            <x v="306"/>
            <x v="307"/>
            <x v="308"/>
            <x v="309"/>
            <x v="310"/>
            <x v="398"/>
          </reference>
        </references>
      </pivotArea>
    </format>
    <format dxfId="368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680">
      <pivotArea dataOnly="0" labelOnly="1" fieldPosition="0">
        <references count="2">
          <reference field="0" count="1" selected="0">
            <x v="55"/>
          </reference>
          <reference field="1" count="1">
            <x v="326"/>
          </reference>
        </references>
      </pivotArea>
    </format>
    <format dxfId="3679">
      <pivotArea dataOnly="0" labelOnly="1" fieldPosition="0">
        <references count="2">
          <reference field="0" count="1" selected="0">
            <x v="56"/>
          </reference>
          <reference field="1" count="4">
            <x v="327"/>
            <x v="328"/>
            <x v="329"/>
            <x v="330"/>
          </reference>
        </references>
      </pivotArea>
    </format>
    <format dxfId="3678">
      <pivotArea dataOnly="0" labelOnly="1" fieldPosition="0">
        <references count="2">
          <reference field="0" count="1" selected="0">
            <x v="57"/>
          </reference>
          <reference field="1" count="1">
            <x v="331"/>
          </reference>
        </references>
      </pivotArea>
    </format>
    <format dxfId="3677">
      <pivotArea dataOnly="0" labelOnly="1" fieldPosition="0">
        <references count="2">
          <reference field="0" count="1" selected="0">
            <x v="58"/>
          </reference>
          <reference field="1" count="4">
            <x v="332"/>
            <x v="333"/>
            <x v="334"/>
            <x v="335"/>
          </reference>
        </references>
      </pivotArea>
    </format>
    <format dxfId="3676">
      <pivotArea dataOnly="0" labelOnly="1" fieldPosition="0">
        <references count="2">
          <reference field="0" count="1" selected="0">
            <x v="59"/>
          </reference>
          <reference field="1" count="4">
            <x v="336"/>
            <x v="337"/>
            <x v="338"/>
            <x v="339"/>
          </reference>
        </references>
      </pivotArea>
    </format>
    <format dxfId="3675">
      <pivotArea dataOnly="0" labelOnly="1" fieldPosition="0">
        <references count="2">
          <reference field="0" count="1" selected="0">
            <x v="60"/>
          </reference>
          <reference field="1" count="1">
            <x v="340"/>
          </reference>
        </references>
      </pivotArea>
    </format>
    <format dxfId="3674">
      <pivotArea dataOnly="0" labelOnly="1" fieldPosition="0">
        <references count="2">
          <reference field="0" count="1" selected="0">
            <x v="61"/>
          </reference>
          <reference field="1" count="1">
            <x v="342"/>
          </reference>
        </references>
      </pivotArea>
    </format>
    <format dxfId="3673">
      <pivotArea dataOnly="0" labelOnly="1" fieldPosition="0">
        <references count="2">
          <reference field="0" count="1" selected="0">
            <x v="62"/>
          </reference>
          <reference field="1" count="1">
            <x v="341"/>
          </reference>
        </references>
      </pivotArea>
    </format>
    <format dxfId="3672">
      <pivotArea dataOnly="0" labelOnly="1" fieldPosition="0">
        <references count="2">
          <reference field="0" count="1" selected="0">
            <x v="63"/>
          </reference>
          <reference field="1" count="1">
            <x v="343"/>
          </reference>
        </references>
      </pivotArea>
    </format>
    <format dxfId="3671">
      <pivotArea dataOnly="0" labelOnly="1" fieldPosition="0">
        <references count="2">
          <reference field="0" count="1" selected="0">
            <x v="64"/>
          </reference>
          <reference field="1" count="1">
            <x v="344"/>
          </reference>
        </references>
      </pivotArea>
    </format>
    <format dxfId="3670">
      <pivotArea dataOnly="0" labelOnly="1" fieldPosition="0">
        <references count="2">
          <reference field="0" count="1" selected="0">
            <x v="65"/>
          </reference>
          <reference field="1" count="1">
            <x v="345"/>
          </reference>
        </references>
      </pivotArea>
    </format>
    <format dxfId="3669">
      <pivotArea dataOnly="0" labelOnly="1" fieldPosition="0">
        <references count="2">
          <reference field="0" count="1" selected="0">
            <x v="66"/>
          </reference>
          <reference field="1" count="1">
            <x v="346"/>
          </reference>
        </references>
      </pivotArea>
    </format>
    <format dxfId="3668">
      <pivotArea dataOnly="0" labelOnly="1" fieldPosition="0">
        <references count="2">
          <reference field="0" count="1" selected="0">
            <x v="67"/>
          </reference>
          <reference field="1" count="1">
            <x v="427"/>
          </reference>
        </references>
      </pivotArea>
    </format>
    <format dxfId="3667">
      <pivotArea dataOnly="0" labelOnly="1" fieldPosition="0">
        <references count="2">
          <reference field="0" count="1" selected="0">
            <x v="68"/>
          </reference>
          <reference field="1" count="1">
            <x v="428"/>
          </reference>
        </references>
      </pivotArea>
    </format>
    <format dxfId="3666">
      <pivotArea dataOnly="0" labelOnly="1" fieldPosition="0">
        <references count="2">
          <reference field="0" count="1" selected="0">
            <x v="69"/>
          </reference>
          <reference field="1" count="1">
            <x v="347"/>
          </reference>
        </references>
      </pivotArea>
    </format>
    <format dxfId="3665">
      <pivotArea dataOnly="0" labelOnly="1" fieldPosition="0">
        <references count="2">
          <reference field="0" count="1" selected="0">
            <x v="70"/>
          </reference>
          <reference field="1" count="1">
            <x v="348"/>
          </reference>
        </references>
      </pivotArea>
    </format>
    <format dxfId="3664">
      <pivotArea dataOnly="0" labelOnly="1" fieldPosition="0">
        <references count="2">
          <reference field="0" count="1" selected="0">
            <x v="71"/>
          </reference>
          <reference field="1" count="1">
            <x v="349"/>
          </reference>
        </references>
      </pivotArea>
    </format>
    <format dxfId="3663">
      <pivotArea dataOnly="0" labelOnly="1" fieldPosition="0">
        <references count="2">
          <reference field="0" count="1" selected="0">
            <x v="72"/>
          </reference>
          <reference field="1" count="1">
            <x v="350"/>
          </reference>
        </references>
      </pivotArea>
    </format>
    <format dxfId="3662">
      <pivotArea dataOnly="0" labelOnly="1" fieldPosition="0">
        <references count="2">
          <reference field="0" count="1" selected="0">
            <x v="73"/>
          </reference>
          <reference field="1" count="1">
            <x v="351"/>
          </reference>
        </references>
      </pivotArea>
    </format>
    <format dxfId="3661">
      <pivotArea dataOnly="0" labelOnly="1" fieldPosition="0">
        <references count="2">
          <reference field="0" count="1" selected="0">
            <x v="74"/>
          </reference>
          <reference field="1" count="1">
            <x v="352"/>
          </reference>
        </references>
      </pivotArea>
    </format>
    <format dxfId="3660">
      <pivotArea dataOnly="0" labelOnly="1" fieldPosition="0">
        <references count="2">
          <reference field="0" count="1" selected="0">
            <x v="75"/>
          </reference>
          <reference field="1" count="1">
            <x v="353"/>
          </reference>
        </references>
      </pivotArea>
    </format>
    <format dxfId="3659">
      <pivotArea dataOnly="0" labelOnly="1" fieldPosition="0">
        <references count="2">
          <reference field="0" count="1" selected="0">
            <x v="76"/>
          </reference>
          <reference field="1" count="1">
            <x v="354"/>
          </reference>
        </references>
      </pivotArea>
    </format>
    <format dxfId="3658">
      <pivotArea dataOnly="0" labelOnly="1" fieldPosition="0">
        <references count="2">
          <reference field="0" count="1" selected="0">
            <x v="77"/>
          </reference>
          <reference field="1" count="1">
            <x v="355"/>
          </reference>
        </references>
      </pivotArea>
    </format>
    <format dxfId="3657">
      <pivotArea dataOnly="0" labelOnly="1" fieldPosition="0">
        <references count="2">
          <reference field="0" count="1" selected="0">
            <x v="78"/>
          </reference>
          <reference field="1" count="1">
            <x v="356"/>
          </reference>
        </references>
      </pivotArea>
    </format>
    <format dxfId="3656">
      <pivotArea dataOnly="0" labelOnly="1" fieldPosition="0">
        <references count="2">
          <reference field="0" count="1" selected="0">
            <x v="79"/>
          </reference>
          <reference field="1" count="1">
            <x v="357"/>
          </reference>
        </references>
      </pivotArea>
    </format>
    <format dxfId="3655">
      <pivotArea dataOnly="0" labelOnly="1" fieldPosition="0">
        <references count="2">
          <reference field="0" count="1" selected="0">
            <x v="80"/>
          </reference>
          <reference field="1" count="1">
            <x v="358"/>
          </reference>
        </references>
      </pivotArea>
    </format>
    <format dxfId="3654">
      <pivotArea dataOnly="0" labelOnly="1" fieldPosition="0">
        <references count="2">
          <reference field="0" count="1" selected="0">
            <x v="81"/>
          </reference>
          <reference field="1" count="1">
            <x v="359"/>
          </reference>
        </references>
      </pivotArea>
    </format>
    <format dxfId="3653">
      <pivotArea dataOnly="0" labelOnly="1" fieldPosition="0">
        <references count="2">
          <reference field="0" count="1" selected="0">
            <x v="82"/>
          </reference>
          <reference field="1" count="1">
            <x v="360"/>
          </reference>
        </references>
      </pivotArea>
    </format>
    <format dxfId="3652">
      <pivotArea dataOnly="0" labelOnly="1" fieldPosition="0">
        <references count="2">
          <reference field="0" count="1" selected="0">
            <x v="83"/>
          </reference>
          <reference field="1" count="1">
            <x v="361"/>
          </reference>
        </references>
      </pivotArea>
    </format>
    <format dxfId="3651">
      <pivotArea dataOnly="0" labelOnly="1" fieldPosition="0">
        <references count="2">
          <reference field="0" count="1" selected="0">
            <x v="84"/>
          </reference>
          <reference field="1" count="1">
            <x v="362"/>
          </reference>
        </references>
      </pivotArea>
    </format>
    <format dxfId="3650">
      <pivotArea dataOnly="0" labelOnly="1" fieldPosition="0">
        <references count="2">
          <reference field="0" count="1" selected="0">
            <x v="85"/>
          </reference>
          <reference field="1" count="1">
            <x v="363"/>
          </reference>
        </references>
      </pivotArea>
    </format>
    <format dxfId="3649">
      <pivotArea dataOnly="0" labelOnly="1" fieldPosition="0">
        <references count="2">
          <reference field="0" count="1" selected="0">
            <x v="86"/>
          </reference>
          <reference field="1" count="1">
            <x v="364"/>
          </reference>
        </references>
      </pivotArea>
    </format>
    <format dxfId="3648">
      <pivotArea dataOnly="0" labelOnly="1" fieldPosition="0">
        <references count="2">
          <reference field="0" count="1" selected="0">
            <x v="87"/>
          </reference>
          <reference field="1" count="1">
            <x v="365"/>
          </reference>
        </references>
      </pivotArea>
    </format>
    <format dxfId="3647">
      <pivotArea dataOnly="0" labelOnly="1" fieldPosition="0">
        <references count="2">
          <reference field="0" count="1" selected="0">
            <x v="88"/>
          </reference>
          <reference field="1" count="1">
            <x v="366"/>
          </reference>
        </references>
      </pivotArea>
    </format>
    <format dxfId="3646">
      <pivotArea dataOnly="0" labelOnly="1" fieldPosition="0">
        <references count="2">
          <reference field="0" count="1" selected="0">
            <x v="89"/>
          </reference>
          <reference field="1" count="1">
            <x v="367"/>
          </reference>
        </references>
      </pivotArea>
    </format>
    <format dxfId="3645">
      <pivotArea dataOnly="0" labelOnly="1" fieldPosition="0">
        <references count="2">
          <reference field="0" count="1" selected="0">
            <x v="90"/>
          </reference>
          <reference field="1" count="1">
            <x v="369"/>
          </reference>
        </references>
      </pivotArea>
    </format>
    <format dxfId="3644">
      <pivotArea dataOnly="0" labelOnly="1" fieldPosition="0">
        <references count="2">
          <reference field="0" count="1" selected="0">
            <x v="91"/>
          </reference>
          <reference field="1" count="1">
            <x v="370"/>
          </reference>
        </references>
      </pivotArea>
    </format>
    <format dxfId="3643">
      <pivotArea dataOnly="0" labelOnly="1" fieldPosition="0">
        <references count="2">
          <reference field="0" count="1" selected="0">
            <x v="92"/>
          </reference>
          <reference field="1" count="1">
            <x v="371"/>
          </reference>
        </references>
      </pivotArea>
    </format>
    <format dxfId="3642">
      <pivotArea dataOnly="0" labelOnly="1" fieldPosition="0">
        <references count="2">
          <reference field="0" count="1" selected="0">
            <x v="93"/>
          </reference>
          <reference field="1" count="1">
            <x v="372"/>
          </reference>
        </references>
      </pivotArea>
    </format>
    <format dxfId="3641">
      <pivotArea dataOnly="0" labelOnly="1" fieldPosition="0">
        <references count="2">
          <reference field="0" count="1" selected="0">
            <x v="94"/>
          </reference>
          <reference field="1" count="1">
            <x v="373"/>
          </reference>
        </references>
      </pivotArea>
    </format>
    <format dxfId="3640">
      <pivotArea dataOnly="0" labelOnly="1" fieldPosition="0">
        <references count="2">
          <reference field="0" count="1" selected="0">
            <x v="95"/>
          </reference>
          <reference field="1" count="1">
            <x v="374"/>
          </reference>
        </references>
      </pivotArea>
    </format>
    <format dxfId="3639">
      <pivotArea dataOnly="0" labelOnly="1" fieldPosition="0">
        <references count="2">
          <reference field="0" count="1" selected="0">
            <x v="96"/>
          </reference>
          <reference field="1" count="1">
            <x v="375"/>
          </reference>
        </references>
      </pivotArea>
    </format>
    <format dxfId="3638">
      <pivotArea dataOnly="0" labelOnly="1" fieldPosition="0">
        <references count="2">
          <reference field="0" count="1" selected="0">
            <x v="97"/>
          </reference>
          <reference field="1" count="1">
            <x v="376"/>
          </reference>
        </references>
      </pivotArea>
    </format>
    <format dxfId="3637">
      <pivotArea dataOnly="0" labelOnly="1" fieldPosition="0">
        <references count="2">
          <reference field="0" count="1" selected="0">
            <x v="98"/>
          </reference>
          <reference field="1" count="1">
            <x v="377"/>
          </reference>
        </references>
      </pivotArea>
    </format>
    <format dxfId="3636">
      <pivotArea dataOnly="0" labelOnly="1" fieldPosition="0">
        <references count="2">
          <reference field="0" count="1" selected="0">
            <x v="99"/>
          </reference>
          <reference field="1" count="1">
            <x v="378"/>
          </reference>
        </references>
      </pivotArea>
    </format>
    <format dxfId="3635">
      <pivotArea dataOnly="0" labelOnly="1" fieldPosition="0">
        <references count="2">
          <reference field="0" count="1" selected="0">
            <x v="100"/>
          </reference>
          <reference field="1" count="1">
            <x v="379"/>
          </reference>
        </references>
      </pivotArea>
    </format>
    <format dxfId="3634">
      <pivotArea dataOnly="0" labelOnly="1" fieldPosition="0">
        <references count="2">
          <reference field="0" count="1" selected="0">
            <x v="101"/>
          </reference>
          <reference field="1" count="9">
            <x v="380"/>
            <x v="381"/>
            <x v="382"/>
            <x v="383"/>
            <x v="384"/>
            <x v="385"/>
            <x v="386"/>
            <x v="387"/>
            <x v="429"/>
          </reference>
        </references>
      </pivotArea>
    </format>
    <format dxfId="3633">
      <pivotArea dataOnly="0" labelOnly="1" fieldPosition="0">
        <references count="2">
          <reference field="0" count="1" selected="0">
            <x v="102"/>
          </reference>
          <reference field="1" count="1">
            <x v="388"/>
          </reference>
        </references>
      </pivotArea>
    </format>
    <format dxfId="3632">
      <pivotArea dataOnly="0" labelOnly="1" fieldPosition="0">
        <references count="2">
          <reference field="0" count="1" selected="0">
            <x v="103"/>
          </reference>
          <reference field="1" count="1">
            <x v="389"/>
          </reference>
        </references>
      </pivotArea>
    </format>
    <format dxfId="3631">
      <pivotArea dataOnly="0" labelOnly="1" fieldPosition="0">
        <references count="2">
          <reference field="0" count="1" selected="0">
            <x v="104"/>
          </reference>
          <reference field="1" count="1">
            <x v="391"/>
          </reference>
        </references>
      </pivotArea>
    </format>
    <format dxfId="3630">
      <pivotArea dataOnly="0" labelOnly="1" fieldPosition="0">
        <references count="2">
          <reference field="0" count="1" selected="0">
            <x v="105"/>
          </reference>
          <reference field="1" count="1">
            <x v="392"/>
          </reference>
        </references>
      </pivotArea>
    </format>
    <format dxfId="3629">
      <pivotArea dataOnly="0" labelOnly="1" fieldPosition="0">
        <references count="2">
          <reference field="0" count="1" selected="0">
            <x v="106"/>
          </reference>
          <reference field="1" count="1">
            <x v="393"/>
          </reference>
        </references>
      </pivotArea>
    </format>
    <format dxfId="3628">
      <pivotArea dataOnly="0" labelOnly="1" fieldPosition="0">
        <references count="2">
          <reference field="0" count="1" selected="0">
            <x v="107"/>
          </reference>
          <reference field="1" count="1">
            <x v="394"/>
          </reference>
        </references>
      </pivotArea>
    </format>
    <format dxfId="3627">
      <pivotArea dataOnly="0" labelOnly="1" fieldPosition="0">
        <references count="2">
          <reference field="0" count="1" selected="0">
            <x v="108"/>
          </reference>
          <reference field="1" count="2">
            <x v="395"/>
            <x v="436"/>
          </reference>
        </references>
      </pivotArea>
    </format>
    <format dxfId="3626">
      <pivotArea dataOnly="0" labelOnly="1" fieldPosition="0">
        <references count="2">
          <reference field="0" count="1" selected="0">
            <x v="109"/>
          </reference>
          <reference field="1" count="2">
            <x v="396"/>
            <x v="397"/>
          </reference>
        </references>
      </pivotArea>
    </format>
    <format dxfId="3625">
      <pivotArea dataOnly="0" labelOnly="1" fieldPosition="0">
        <references count="2">
          <reference field="0" count="1" selected="0">
            <x v="110"/>
          </reference>
          <reference field="1" count="1">
            <x v="399"/>
          </reference>
        </references>
      </pivotArea>
    </format>
    <format dxfId="3624">
      <pivotArea dataOnly="0" labelOnly="1" fieldPosition="0">
        <references count="2">
          <reference field="0" count="1" selected="0">
            <x v="111"/>
          </reference>
          <reference field="1" count="1">
            <x v="400"/>
          </reference>
        </references>
      </pivotArea>
    </format>
    <format dxfId="3623">
      <pivotArea dataOnly="0" labelOnly="1" fieldPosition="0">
        <references count="2">
          <reference field="0" count="1" selected="0">
            <x v="112"/>
          </reference>
          <reference field="1" count="1">
            <x v="401"/>
          </reference>
        </references>
      </pivotArea>
    </format>
    <format dxfId="3622">
      <pivotArea dataOnly="0" labelOnly="1" fieldPosition="0">
        <references count="2">
          <reference field="0" count="1" selected="0">
            <x v="113"/>
          </reference>
          <reference field="1" count="1">
            <x v="402"/>
          </reference>
        </references>
      </pivotArea>
    </format>
    <format dxfId="3621">
      <pivotArea dataOnly="0" labelOnly="1" fieldPosition="0">
        <references count="2">
          <reference field="0" count="1" selected="0">
            <x v="114"/>
          </reference>
          <reference field="1" count="1">
            <x v="403"/>
          </reference>
        </references>
      </pivotArea>
    </format>
    <format dxfId="3620">
      <pivotArea dataOnly="0" labelOnly="1" fieldPosition="0">
        <references count="2">
          <reference field="0" count="1" selected="0">
            <x v="115"/>
          </reference>
          <reference field="1" count="2">
            <x v="404"/>
            <x v="437"/>
          </reference>
        </references>
      </pivotArea>
    </format>
    <format dxfId="3619">
      <pivotArea dataOnly="0" labelOnly="1" fieldPosition="0">
        <references count="2">
          <reference field="0" count="1" selected="0">
            <x v="116"/>
          </reference>
          <reference field="1" count="1">
            <x v="405"/>
          </reference>
        </references>
      </pivotArea>
    </format>
    <format dxfId="3618">
      <pivotArea dataOnly="0" labelOnly="1" fieldPosition="0">
        <references count="2">
          <reference field="0" count="1" selected="0">
            <x v="117"/>
          </reference>
          <reference field="1" count="1">
            <x v="406"/>
          </reference>
        </references>
      </pivotArea>
    </format>
    <format dxfId="3617">
      <pivotArea dataOnly="0" labelOnly="1" fieldPosition="0">
        <references count="2">
          <reference field="0" count="1" selected="0">
            <x v="118"/>
          </reference>
          <reference field="1" count="1">
            <x v="407"/>
          </reference>
        </references>
      </pivotArea>
    </format>
    <format dxfId="3616">
      <pivotArea dataOnly="0" labelOnly="1" fieldPosition="0">
        <references count="2">
          <reference field="0" count="1" selected="0">
            <x v="119"/>
          </reference>
          <reference field="1" count="1">
            <x v="408"/>
          </reference>
        </references>
      </pivotArea>
    </format>
    <format dxfId="3615">
      <pivotArea dataOnly="0" labelOnly="1" fieldPosition="0">
        <references count="2">
          <reference field="0" count="1" selected="0">
            <x v="120"/>
          </reference>
          <reference field="1" count="1">
            <x v="409"/>
          </reference>
        </references>
      </pivotArea>
    </format>
    <format dxfId="3614">
      <pivotArea dataOnly="0" labelOnly="1" fieldPosition="0">
        <references count="2">
          <reference field="0" count="1" selected="0">
            <x v="121"/>
          </reference>
          <reference field="1" count="1">
            <x v="410"/>
          </reference>
        </references>
      </pivotArea>
    </format>
    <format dxfId="3613">
      <pivotArea dataOnly="0" labelOnly="1" fieldPosition="0">
        <references count="2">
          <reference field="0" count="1" selected="0">
            <x v="122"/>
          </reference>
          <reference field="1" count="1">
            <x v="411"/>
          </reference>
        </references>
      </pivotArea>
    </format>
    <format dxfId="3612">
      <pivotArea dataOnly="0" labelOnly="1" fieldPosition="0">
        <references count="2">
          <reference field="0" count="1" selected="0">
            <x v="123"/>
          </reference>
          <reference field="1" count="1">
            <x v="412"/>
          </reference>
        </references>
      </pivotArea>
    </format>
    <format dxfId="3611">
      <pivotArea dataOnly="0" labelOnly="1" fieldPosition="0">
        <references count="2">
          <reference field="0" count="1" selected="0">
            <x v="124"/>
          </reference>
          <reference field="1" count="1">
            <x v="413"/>
          </reference>
        </references>
      </pivotArea>
    </format>
    <format dxfId="3610">
      <pivotArea dataOnly="0" labelOnly="1" fieldPosition="0">
        <references count="2">
          <reference field="0" count="1" selected="0">
            <x v="125"/>
          </reference>
          <reference field="1" count="3">
            <x v="414"/>
            <x v="438"/>
            <x v="439"/>
          </reference>
        </references>
      </pivotArea>
    </format>
    <format dxfId="3609">
      <pivotArea dataOnly="0" labelOnly="1" fieldPosition="0">
        <references count="2">
          <reference field="0" count="1" selected="0">
            <x v="126"/>
          </reference>
          <reference field="1" count="1">
            <x v="440"/>
          </reference>
        </references>
      </pivotArea>
    </format>
    <format dxfId="3608">
      <pivotArea dataOnly="0" labelOnly="1" fieldPosition="0">
        <references count="2">
          <reference field="0" count="1" selected="0">
            <x v="127"/>
          </reference>
          <reference field="1" count="1">
            <x v="442"/>
          </reference>
        </references>
      </pivotArea>
    </format>
    <format dxfId="3607">
      <pivotArea dataOnly="0" labelOnly="1" fieldPosition="0">
        <references count="2">
          <reference field="0" count="1" selected="0">
            <x v="128"/>
          </reference>
          <reference field="1" count="1">
            <x v="422"/>
          </reference>
        </references>
      </pivotArea>
    </format>
    <format dxfId="3606">
      <pivotArea dataOnly="0" labelOnly="1" fieldPosition="0">
        <references count="2">
          <reference field="0" count="1" selected="0">
            <x v="129"/>
          </reference>
          <reference field="1" count="1">
            <x v="444"/>
          </reference>
        </references>
      </pivotArea>
    </format>
    <format dxfId="3605">
      <pivotArea dataOnly="0" labelOnly="1" fieldPosition="0">
        <references count="2">
          <reference field="0" count="1" selected="0">
            <x v="130"/>
          </reference>
          <reference field="1" count="1">
            <x v="441"/>
          </reference>
        </references>
      </pivotArea>
    </format>
    <format dxfId="3604">
      <pivotArea dataOnly="0" labelOnly="1" fieldPosition="0">
        <references count="2">
          <reference field="0" count="1" selected="0">
            <x v="131"/>
          </reference>
          <reference field="1" count="1">
            <x v="415"/>
          </reference>
        </references>
      </pivotArea>
    </format>
    <format dxfId="3603">
      <pivotArea dataOnly="0" labelOnly="1" fieldPosition="0">
        <references count="2">
          <reference field="0" count="1" selected="0">
            <x v="132"/>
          </reference>
          <reference field="1" count="1">
            <x v="423"/>
          </reference>
        </references>
      </pivotArea>
    </format>
    <format dxfId="3602">
      <pivotArea dataOnly="0" labelOnly="1" fieldPosition="0">
        <references count="2">
          <reference field="0" count="1" selected="0">
            <x v="133"/>
          </reference>
          <reference field="1" count="2">
            <x v="416"/>
            <x v="417"/>
          </reference>
        </references>
      </pivotArea>
    </format>
    <format dxfId="3601">
      <pivotArea dataOnly="0" labelOnly="1" fieldPosition="0">
        <references count="2">
          <reference field="0" count="1" selected="0">
            <x v="134"/>
          </reference>
          <reference field="1" count="1">
            <x v="418"/>
          </reference>
        </references>
      </pivotArea>
    </format>
    <format dxfId="3600">
      <pivotArea dataOnly="0" labelOnly="1" fieldPosition="0">
        <references count="2">
          <reference field="0" count="1" selected="0">
            <x v="135"/>
          </reference>
          <reference field="1" count="1">
            <x v="419"/>
          </reference>
        </references>
      </pivotArea>
    </format>
    <format dxfId="3599">
      <pivotArea dataOnly="0" labelOnly="1" fieldPosition="0">
        <references count="2">
          <reference field="0" count="1" selected="0">
            <x v="136"/>
          </reference>
          <reference field="1" count="1">
            <x v="424"/>
          </reference>
        </references>
      </pivotArea>
    </format>
    <format dxfId="3598">
      <pivotArea dataOnly="0" labelOnly="1" fieldPosition="0">
        <references count="2">
          <reference field="0" count="1" selected="0">
            <x v="137"/>
          </reference>
          <reference field="1" count="1">
            <x v="425"/>
          </reference>
        </references>
      </pivotArea>
    </format>
    <format dxfId="3597">
      <pivotArea dataOnly="0" labelOnly="1" fieldPosition="0">
        <references count="2">
          <reference field="0" count="1" selected="0">
            <x v="138"/>
          </reference>
          <reference field="1" count="1">
            <x v="426"/>
          </reference>
        </references>
      </pivotArea>
    </format>
    <format dxfId="3596">
      <pivotArea dataOnly="0" labelOnly="1" fieldPosition="0">
        <references count="2">
          <reference field="0" count="1" selected="0">
            <x v="139"/>
          </reference>
          <reference field="1" count="1">
            <x v="420"/>
          </reference>
        </references>
      </pivotArea>
    </format>
    <format dxfId="3595">
      <pivotArea dataOnly="0" labelOnly="1" fieldPosition="0">
        <references count="2">
          <reference field="0" count="1" selected="0">
            <x v="140"/>
          </reference>
          <reference field="1" count="1">
            <x v="421"/>
          </reference>
        </references>
      </pivotArea>
    </format>
    <format dxfId="3594">
      <pivotArea dataOnly="0" labelOnly="1" fieldPosition="0">
        <references count="2">
          <reference field="0" count="1" selected="0">
            <x v="141"/>
          </reference>
          <reference field="1" count="1">
            <x v="443"/>
          </reference>
        </references>
      </pivotArea>
    </format>
    <format dxfId="3593">
      <pivotArea dataOnly="0" labelOnly="1" fieldPosition="0">
        <references count="2">
          <reference field="0" count="1" selected="0">
            <x v="142"/>
          </reference>
          <reference field="1" count="1">
            <x v="445"/>
          </reference>
        </references>
      </pivotArea>
    </format>
    <format dxfId="359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CBA84A2-EC6B-492A-A702-096674ACDA1A}" name="PivotTable17"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D4:AI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8" baseField="1" baseItem="0"/>
    <dataField name="Sum of FCCS_Journal Input" fld="19" baseField="1" baseItem="0"/>
    <dataField name="Sum of FCCS_Other Data" fld="20" baseField="1" baseItem="0"/>
    <dataField name="Sum of FCCS_Total Data Source" fld="21" baseField="1" baseItem="0"/>
  </dataFields>
  <formats count="485">
    <format dxfId="5265">
      <pivotArea dataOnly="0" outline="0" fieldPosition="0">
        <references count="1">
          <reference field="0" count="0" defaultSubtotal="1"/>
        </references>
      </pivotArea>
    </format>
    <format dxfId="5264">
      <pivotArea field="0" type="button" dataOnly="0" labelOnly="1" outline="0" axis="axisRow" fieldPosition="0"/>
    </format>
    <format dxfId="5263">
      <pivotArea dataOnly="0" labelOnly="1" fieldPosition="0">
        <references count="1">
          <reference field="0" count="1">
            <x v="0"/>
          </reference>
        </references>
      </pivotArea>
    </format>
    <format dxfId="5262">
      <pivotArea dataOnly="0" labelOnly="1" offset="A256" fieldPosition="0">
        <references count="1">
          <reference field="0" count="1" defaultSubtotal="1">
            <x v="0"/>
          </reference>
        </references>
      </pivotArea>
    </format>
    <format dxfId="5261">
      <pivotArea dataOnly="0" labelOnly="1" fieldPosition="0">
        <references count="1">
          <reference field="0" count="1">
            <x v="1"/>
          </reference>
        </references>
      </pivotArea>
    </format>
    <format dxfId="5260">
      <pivotArea dataOnly="0" labelOnly="1" offset="A256" fieldPosition="0">
        <references count="1">
          <reference field="0" count="1" defaultSubtotal="1">
            <x v="1"/>
          </reference>
        </references>
      </pivotArea>
    </format>
    <format dxfId="5259">
      <pivotArea dataOnly="0" labelOnly="1" fieldPosition="0">
        <references count="1">
          <reference field="0" count="1">
            <x v="2"/>
          </reference>
        </references>
      </pivotArea>
    </format>
    <format dxfId="5258">
      <pivotArea dataOnly="0" labelOnly="1" offset="A256" fieldPosition="0">
        <references count="1">
          <reference field="0" count="1" defaultSubtotal="1">
            <x v="2"/>
          </reference>
        </references>
      </pivotArea>
    </format>
    <format dxfId="5257">
      <pivotArea dataOnly="0" labelOnly="1" fieldPosition="0">
        <references count="1">
          <reference field="0" count="1">
            <x v="3"/>
          </reference>
        </references>
      </pivotArea>
    </format>
    <format dxfId="5256">
      <pivotArea dataOnly="0" labelOnly="1" offset="A256" fieldPosition="0">
        <references count="1">
          <reference field="0" count="1" defaultSubtotal="1">
            <x v="3"/>
          </reference>
        </references>
      </pivotArea>
    </format>
    <format dxfId="5255">
      <pivotArea dataOnly="0" labelOnly="1" fieldPosition="0">
        <references count="1">
          <reference field="0" count="1">
            <x v="4"/>
          </reference>
        </references>
      </pivotArea>
    </format>
    <format dxfId="5254">
      <pivotArea dataOnly="0" labelOnly="1" offset="A256" fieldPosition="0">
        <references count="1">
          <reference field="0" count="1" defaultSubtotal="1">
            <x v="4"/>
          </reference>
        </references>
      </pivotArea>
    </format>
    <format dxfId="5253">
      <pivotArea dataOnly="0" labelOnly="1" fieldPosition="0">
        <references count="1">
          <reference field="0" count="1">
            <x v="5"/>
          </reference>
        </references>
      </pivotArea>
    </format>
    <format dxfId="5252">
      <pivotArea dataOnly="0" labelOnly="1" offset="A256" fieldPosition="0">
        <references count="1">
          <reference field="0" count="1" defaultSubtotal="1">
            <x v="5"/>
          </reference>
        </references>
      </pivotArea>
    </format>
    <format dxfId="5251">
      <pivotArea dataOnly="0" labelOnly="1" fieldPosition="0">
        <references count="1">
          <reference field="0" count="1">
            <x v="6"/>
          </reference>
        </references>
      </pivotArea>
    </format>
    <format dxfId="5250">
      <pivotArea dataOnly="0" labelOnly="1" offset="A256" fieldPosition="0">
        <references count="1">
          <reference field="0" count="1" defaultSubtotal="1">
            <x v="6"/>
          </reference>
        </references>
      </pivotArea>
    </format>
    <format dxfId="5249">
      <pivotArea dataOnly="0" labelOnly="1" fieldPosition="0">
        <references count="1">
          <reference field="0" count="1">
            <x v="7"/>
          </reference>
        </references>
      </pivotArea>
    </format>
    <format dxfId="5248">
      <pivotArea dataOnly="0" labelOnly="1" offset="A256" fieldPosition="0">
        <references count="1">
          <reference field="0" count="1" defaultSubtotal="1">
            <x v="7"/>
          </reference>
        </references>
      </pivotArea>
    </format>
    <format dxfId="5247">
      <pivotArea dataOnly="0" labelOnly="1" fieldPosition="0">
        <references count="1">
          <reference field="0" count="1">
            <x v="8"/>
          </reference>
        </references>
      </pivotArea>
    </format>
    <format dxfId="5246">
      <pivotArea dataOnly="0" labelOnly="1" offset="A256" fieldPosition="0">
        <references count="1">
          <reference field="0" count="1" defaultSubtotal="1">
            <x v="8"/>
          </reference>
        </references>
      </pivotArea>
    </format>
    <format dxfId="5245">
      <pivotArea dataOnly="0" labelOnly="1" fieldPosition="0">
        <references count="1">
          <reference field="0" count="1">
            <x v="9"/>
          </reference>
        </references>
      </pivotArea>
    </format>
    <format dxfId="5244">
      <pivotArea dataOnly="0" labelOnly="1" offset="A256" fieldPosition="0">
        <references count="1">
          <reference field="0" count="1" defaultSubtotal="1">
            <x v="9"/>
          </reference>
        </references>
      </pivotArea>
    </format>
    <format dxfId="5243">
      <pivotArea dataOnly="0" labelOnly="1" fieldPosition="0">
        <references count="1">
          <reference field="0" count="1">
            <x v="10"/>
          </reference>
        </references>
      </pivotArea>
    </format>
    <format dxfId="5242">
      <pivotArea dataOnly="0" labelOnly="1" offset="A256" fieldPosition="0">
        <references count="1">
          <reference field="0" count="1" defaultSubtotal="1">
            <x v="10"/>
          </reference>
        </references>
      </pivotArea>
    </format>
    <format dxfId="5241">
      <pivotArea dataOnly="0" labelOnly="1" fieldPosition="0">
        <references count="1">
          <reference field="0" count="1">
            <x v="11"/>
          </reference>
        </references>
      </pivotArea>
    </format>
    <format dxfId="5240">
      <pivotArea dataOnly="0" labelOnly="1" offset="A256" fieldPosition="0">
        <references count="1">
          <reference field="0" count="1" defaultSubtotal="1">
            <x v="11"/>
          </reference>
        </references>
      </pivotArea>
    </format>
    <format dxfId="5239">
      <pivotArea dataOnly="0" labelOnly="1" fieldPosition="0">
        <references count="1">
          <reference field="0" count="1">
            <x v="12"/>
          </reference>
        </references>
      </pivotArea>
    </format>
    <format dxfId="5238">
      <pivotArea dataOnly="0" labelOnly="1" offset="A256" fieldPosition="0">
        <references count="1">
          <reference field="0" count="1" defaultSubtotal="1">
            <x v="12"/>
          </reference>
        </references>
      </pivotArea>
    </format>
    <format dxfId="5237">
      <pivotArea dataOnly="0" labelOnly="1" fieldPosition="0">
        <references count="1">
          <reference field="0" count="1">
            <x v="13"/>
          </reference>
        </references>
      </pivotArea>
    </format>
    <format dxfId="5236">
      <pivotArea dataOnly="0" labelOnly="1" offset="A256" fieldPosition="0">
        <references count="1">
          <reference field="0" count="1" defaultSubtotal="1">
            <x v="13"/>
          </reference>
        </references>
      </pivotArea>
    </format>
    <format dxfId="5235">
      <pivotArea dataOnly="0" labelOnly="1" fieldPosition="0">
        <references count="1">
          <reference field="0" count="1">
            <x v="14"/>
          </reference>
        </references>
      </pivotArea>
    </format>
    <format dxfId="5234">
      <pivotArea dataOnly="0" labelOnly="1" offset="A256" fieldPosition="0">
        <references count="1">
          <reference field="0" count="1" defaultSubtotal="1">
            <x v="14"/>
          </reference>
        </references>
      </pivotArea>
    </format>
    <format dxfId="5233">
      <pivotArea dataOnly="0" labelOnly="1" fieldPosition="0">
        <references count="1">
          <reference field="0" count="1">
            <x v="15"/>
          </reference>
        </references>
      </pivotArea>
    </format>
    <format dxfId="5232">
      <pivotArea dataOnly="0" labelOnly="1" offset="A256" fieldPosition="0">
        <references count="1">
          <reference field="0" count="1" defaultSubtotal="1">
            <x v="15"/>
          </reference>
        </references>
      </pivotArea>
    </format>
    <format dxfId="5231">
      <pivotArea dataOnly="0" labelOnly="1" fieldPosition="0">
        <references count="1">
          <reference field="0" count="1">
            <x v="16"/>
          </reference>
        </references>
      </pivotArea>
    </format>
    <format dxfId="5230">
      <pivotArea dataOnly="0" labelOnly="1" offset="A256" fieldPosition="0">
        <references count="1">
          <reference field="0" count="1" defaultSubtotal="1">
            <x v="16"/>
          </reference>
        </references>
      </pivotArea>
    </format>
    <format dxfId="5229">
      <pivotArea dataOnly="0" labelOnly="1" fieldPosition="0">
        <references count="1">
          <reference field="0" count="1">
            <x v="17"/>
          </reference>
        </references>
      </pivotArea>
    </format>
    <format dxfId="5228">
      <pivotArea dataOnly="0" labelOnly="1" offset="A256" fieldPosition="0">
        <references count="1">
          <reference field="0" count="1" defaultSubtotal="1">
            <x v="17"/>
          </reference>
        </references>
      </pivotArea>
    </format>
    <format dxfId="5227">
      <pivotArea dataOnly="0" labelOnly="1" fieldPosition="0">
        <references count="1">
          <reference field="0" count="1">
            <x v="18"/>
          </reference>
        </references>
      </pivotArea>
    </format>
    <format dxfId="5226">
      <pivotArea dataOnly="0" labelOnly="1" offset="A256" fieldPosition="0">
        <references count="1">
          <reference field="0" count="1" defaultSubtotal="1">
            <x v="18"/>
          </reference>
        </references>
      </pivotArea>
    </format>
    <format dxfId="5225">
      <pivotArea dataOnly="0" labelOnly="1" fieldPosition="0">
        <references count="1">
          <reference field="0" count="1">
            <x v="19"/>
          </reference>
        </references>
      </pivotArea>
    </format>
    <format dxfId="5224">
      <pivotArea dataOnly="0" labelOnly="1" offset="A256" fieldPosition="0">
        <references count="1">
          <reference field="0" count="1" defaultSubtotal="1">
            <x v="19"/>
          </reference>
        </references>
      </pivotArea>
    </format>
    <format dxfId="5223">
      <pivotArea dataOnly="0" labelOnly="1" fieldPosition="0">
        <references count="1">
          <reference field="0" count="1">
            <x v="20"/>
          </reference>
        </references>
      </pivotArea>
    </format>
    <format dxfId="5222">
      <pivotArea dataOnly="0" labelOnly="1" offset="A256" fieldPosition="0">
        <references count="1">
          <reference field="0" count="1" defaultSubtotal="1">
            <x v="20"/>
          </reference>
        </references>
      </pivotArea>
    </format>
    <format dxfId="5221">
      <pivotArea dataOnly="0" labelOnly="1" fieldPosition="0">
        <references count="1">
          <reference field="0" count="1">
            <x v="21"/>
          </reference>
        </references>
      </pivotArea>
    </format>
    <format dxfId="5220">
      <pivotArea dataOnly="0" labelOnly="1" offset="A256" fieldPosition="0">
        <references count="1">
          <reference field="0" count="1" defaultSubtotal="1">
            <x v="21"/>
          </reference>
        </references>
      </pivotArea>
    </format>
    <format dxfId="5219">
      <pivotArea dataOnly="0" labelOnly="1" fieldPosition="0">
        <references count="1">
          <reference field="0" count="1">
            <x v="22"/>
          </reference>
        </references>
      </pivotArea>
    </format>
    <format dxfId="5218">
      <pivotArea dataOnly="0" labelOnly="1" offset="A256" fieldPosition="0">
        <references count="1">
          <reference field="0" count="1" defaultSubtotal="1">
            <x v="22"/>
          </reference>
        </references>
      </pivotArea>
    </format>
    <format dxfId="5217">
      <pivotArea dataOnly="0" labelOnly="1" fieldPosition="0">
        <references count="1">
          <reference field="0" count="1">
            <x v="23"/>
          </reference>
        </references>
      </pivotArea>
    </format>
    <format dxfId="5216">
      <pivotArea dataOnly="0" labelOnly="1" offset="A256" fieldPosition="0">
        <references count="1">
          <reference field="0" count="1" defaultSubtotal="1">
            <x v="23"/>
          </reference>
        </references>
      </pivotArea>
    </format>
    <format dxfId="5215">
      <pivotArea dataOnly="0" labelOnly="1" fieldPosition="0">
        <references count="1">
          <reference field="0" count="1">
            <x v="24"/>
          </reference>
        </references>
      </pivotArea>
    </format>
    <format dxfId="5214">
      <pivotArea dataOnly="0" labelOnly="1" offset="A256" fieldPosition="0">
        <references count="1">
          <reference field="0" count="1" defaultSubtotal="1">
            <x v="24"/>
          </reference>
        </references>
      </pivotArea>
    </format>
    <format dxfId="5213">
      <pivotArea dataOnly="0" labelOnly="1" fieldPosition="0">
        <references count="1">
          <reference field="0" count="1">
            <x v="25"/>
          </reference>
        </references>
      </pivotArea>
    </format>
    <format dxfId="5212">
      <pivotArea dataOnly="0" labelOnly="1" offset="A256" fieldPosition="0">
        <references count="1">
          <reference field="0" count="1" defaultSubtotal="1">
            <x v="25"/>
          </reference>
        </references>
      </pivotArea>
    </format>
    <format dxfId="5211">
      <pivotArea dataOnly="0" labelOnly="1" fieldPosition="0">
        <references count="1">
          <reference field="0" count="1">
            <x v="26"/>
          </reference>
        </references>
      </pivotArea>
    </format>
    <format dxfId="5210">
      <pivotArea dataOnly="0" labelOnly="1" offset="A256" fieldPosition="0">
        <references count="1">
          <reference field="0" count="1" defaultSubtotal="1">
            <x v="26"/>
          </reference>
        </references>
      </pivotArea>
    </format>
    <format dxfId="5209">
      <pivotArea dataOnly="0" labelOnly="1" fieldPosition="0">
        <references count="1">
          <reference field="0" count="1">
            <x v="27"/>
          </reference>
        </references>
      </pivotArea>
    </format>
    <format dxfId="5208">
      <pivotArea dataOnly="0" labelOnly="1" offset="A256" fieldPosition="0">
        <references count="1">
          <reference field="0" count="1" defaultSubtotal="1">
            <x v="27"/>
          </reference>
        </references>
      </pivotArea>
    </format>
    <format dxfId="5207">
      <pivotArea dataOnly="0" labelOnly="1" fieldPosition="0">
        <references count="1">
          <reference field="0" count="1">
            <x v="28"/>
          </reference>
        </references>
      </pivotArea>
    </format>
    <format dxfId="5206">
      <pivotArea dataOnly="0" labelOnly="1" offset="A256" fieldPosition="0">
        <references count="1">
          <reference field="0" count="1" defaultSubtotal="1">
            <x v="28"/>
          </reference>
        </references>
      </pivotArea>
    </format>
    <format dxfId="5205">
      <pivotArea dataOnly="0" labelOnly="1" fieldPosition="0">
        <references count="1">
          <reference field="0" count="1">
            <x v="29"/>
          </reference>
        </references>
      </pivotArea>
    </format>
    <format dxfId="5204">
      <pivotArea dataOnly="0" labelOnly="1" offset="A256" fieldPosition="0">
        <references count="1">
          <reference field="0" count="1" defaultSubtotal="1">
            <x v="29"/>
          </reference>
        </references>
      </pivotArea>
    </format>
    <format dxfId="5203">
      <pivotArea dataOnly="0" labelOnly="1" fieldPosition="0">
        <references count="1">
          <reference field="0" count="1">
            <x v="30"/>
          </reference>
        </references>
      </pivotArea>
    </format>
    <format dxfId="5202">
      <pivotArea dataOnly="0" labelOnly="1" offset="A256" fieldPosition="0">
        <references count="1">
          <reference field="0" count="1" defaultSubtotal="1">
            <x v="30"/>
          </reference>
        </references>
      </pivotArea>
    </format>
    <format dxfId="5201">
      <pivotArea dataOnly="0" labelOnly="1" fieldPosition="0">
        <references count="1">
          <reference field="0" count="1">
            <x v="31"/>
          </reference>
        </references>
      </pivotArea>
    </format>
    <format dxfId="5200">
      <pivotArea dataOnly="0" labelOnly="1" offset="A256" fieldPosition="0">
        <references count="1">
          <reference field="0" count="1" defaultSubtotal="1">
            <x v="31"/>
          </reference>
        </references>
      </pivotArea>
    </format>
    <format dxfId="5199">
      <pivotArea dataOnly="0" labelOnly="1" fieldPosition="0">
        <references count="1">
          <reference field="0" count="1">
            <x v="32"/>
          </reference>
        </references>
      </pivotArea>
    </format>
    <format dxfId="5198">
      <pivotArea dataOnly="0" labelOnly="1" offset="A256" fieldPosition="0">
        <references count="1">
          <reference field="0" count="1" defaultSubtotal="1">
            <x v="32"/>
          </reference>
        </references>
      </pivotArea>
    </format>
    <format dxfId="5197">
      <pivotArea dataOnly="0" labelOnly="1" fieldPosition="0">
        <references count="1">
          <reference field="0" count="1">
            <x v="33"/>
          </reference>
        </references>
      </pivotArea>
    </format>
    <format dxfId="5196">
      <pivotArea dataOnly="0" labelOnly="1" offset="A256" fieldPosition="0">
        <references count="1">
          <reference field="0" count="1" defaultSubtotal="1">
            <x v="33"/>
          </reference>
        </references>
      </pivotArea>
    </format>
    <format dxfId="5195">
      <pivotArea dataOnly="0" labelOnly="1" fieldPosition="0">
        <references count="1">
          <reference field="0" count="1">
            <x v="34"/>
          </reference>
        </references>
      </pivotArea>
    </format>
    <format dxfId="5194">
      <pivotArea dataOnly="0" labelOnly="1" offset="A256" fieldPosition="0">
        <references count="1">
          <reference field="0" count="1" defaultSubtotal="1">
            <x v="34"/>
          </reference>
        </references>
      </pivotArea>
    </format>
    <format dxfId="5193">
      <pivotArea dataOnly="0" labelOnly="1" fieldPosition="0">
        <references count="1">
          <reference field="0" count="1">
            <x v="35"/>
          </reference>
        </references>
      </pivotArea>
    </format>
    <format dxfId="5192">
      <pivotArea dataOnly="0" labelOnly="1" offset="A256" fieldPosition="0">
        <references count="1">
          <reference field="0" count="1" defaultSubtotal="1">
            <x v="35"/>
          </reference>
        </references>
      </pivotArea>
    </format>
    <format dxfId="5191">
      <pivotArea dataOnly="0" labelOnly="1" fieldPosition="0">
        <references count="1">
          <reference field="0" count="1">
            <x v="36"/>
          </reference>
        </references>
      </pivotArea>
    </format>
    <format dxfId="5190">
      <pivotArea dataOnly="0" labelOnly="1" offset="A256" fieldPosition="0">
        <references count="1">
          <reference field="0" count="1" defaultSubtotal="1">
            <x v="36"/>
          </reference>
        </references>
      </pivotArea>
    </format>
    <format dxfId="5189">
      <pivotArea dataOnly="0" labelOnly="1" fieldPosition="0">
        <references count="1">
          <reference field="0" count="1">
            <x v="37"/>
          </reference>
        </references>
      </pivotArea>
    </format>
    <format dxfId="5188">
      <pivotArea dataOnly="0" labelOnly="1" offset="A256" fieldPosition="0">
        <references count="1">
          <reference field="0" count="1" defaultSubtotal="1">
            <x v="37"/>
          </reference>
        </references>
      </pivotArea>
    </format>
    <format dxfId="5187">
      <pivotArea dataOnly="0" labelOnly="1" fieldPosition="0">
        <references count="1">
          <reference field="0" count="1">
            <x v="38"/>
          </reference>
        </references>
      </pivotArea>
    </format>
    <format dxfId="5186">
      <pivotArea dataOnly="0" labelOnly="1" offset="A256" fieldPosition="0">
        <references count="1">
          <reference field="0" count="1" defaultSubtotal="1">
            <x v="38"/>
          </reference>
        </references>
      </pivotArea>
    </format>
    <format dxfId="5185">
      <pivotArea dataOnly="0" labelOnly="1" fieldPosition="0">
        <references count="1">
          <reference field="0" count="1">
            <x v="39"/>
          </reference>
        </references>
      </pivotArea>
    </format>
    <format dxfId="5184">
      <pivotArea dataOnly="0" labelOnly="1" offset="A256" fieldPosition="0">
        <references count="1">
          <reference field="0" count="1" defaultSubtotal="1">
            <x v="39"/>
          </reference>
        </references>
      </pivotArea>
    </format>
    <format dxfId="5183">
      <pivotArea dataOnly="0" labelOnly="1" fieldPosition="0">
        <references count="1">
          <reference field="0" count="1">
            <x v="40"/>
          </reference>
        </references>
      </pivotArea>
    </format>
    <format dxfId="5182">
      <pivotArea dataOnly="0" labelOnly="1" offset="A256" fieldPosition="0">
        <references count="1">
          <reference field="0" count="1" defaultSubtotal="1">
            <x v="40"/>
          </reference>
        </references>
      </pivotArea>
    </format>
    <format dxfId="5181">
      <pivotArea dataOnly="0" labelOnly="1" fieldPosition="0">
        <references count="1">
          <reference field="0" count="1">
            <x v="41"/>
          </reference>
        </references>
      </pivotArea>
    </format>
    <format dxfId="5180">
      <pivotArea dataOnly="0" labelOnly="1" offset="A256" fieldPosition="0">
        <references count="1">
          <reference field="0" count="1" defaultSubtotal="1">
            <x v="41"/>
          </reference>
        </references>
      </pivotArea>
    </format>
    <format dxfId="5179">
      <pivotArea dataOnly="0" labelOnly="1" fieldPosition="0">
        <references count="1">
          <reference field="0" count="1">
            <x v="42"/>
          </reference>
        </references>
      </pivotArea>
    </format>
    <format dxfId="5178">
      <pivotArea dataOnly="0" labelOnly="1" offset="A256" fieldPosition="0">
        <references count="1">
          <reference field="0" count="1" defaultSubtotal="1">
            <x v="42"/>
          </reference>
        </references>
      </pivotArea>
    </format>
    <format dxfId="5177">
      <pivotArea dataOnly="0" labelOnly="1" fieldPosition="0">
        <references count="1">
          <reference field="0" count="1">
            <x v="43"/>
          </reference>
        </references>
      </pivotArea>
    </format>
    <format dxfId="5176">
      <pivotArea dataOnly="0" labelOnly="1" offset="A256" fieldPosition="0">
        <references count="1">
          <reference field="0" count="1" defaultSubtotal="1">
            <x v="43"/>
          </reference>
        </references>
      </pivotArea>
    </format>
    <format dxfId="5175">
      <pivotArea dataOnly="0" labelOnly="1" fieldPosition="0">
        <references count="1">
          <reference field="0" count="1">
            <x v="44"/>
          </reference>
        </references>
      </pivotArea>
    </format>
    <format dxfId="5174">
      <pivotArea dataOnly="0" labelOnly="1" offset="A256" fieldPosition="0">
        <references count="1">
          <reference field="0" count="1" defaultSubtotal="1">
            <x v="44"/>
          </reference>
        </references>
      </pivotArea>
    </format>
    <format dxfId="5173">
      <pivotArea dataOnly="0" labelOnly="1" fieldPosition="0">
        <references count="1">
          <reference field="0" count="1">
            <x v="45"/>
          </reference>
        </references>
      </pivotArea>
    </format>
    <format dxfId="5172">
      <pivotArea dataOnly="0" labelOnly="1" offset="A256" fieldPosition="0">
        <references count="1">
          <reference field="0" count="1" defaultSubtotal="1">
            <x v="45"/>
          </reference>
        </references>
      </pivotArea>
    </format>
    <format dxfId="5171">
      <pivotArea dataOnly="0" labelOnly="1" fieldPosition="0">
        <references count="1">
          <reference field="0" count="1">
            <x v="46"/>
          </reference>
        </references>
      </pivotArea>
    </format>
    <format dxfId="5170">
      <pivotArea dataOnly="0" labelOnly="1" offset="A256" fieldPosition="0">
        <references count="1">
          <reference field="0" count="1" defaultSubtotal="1">
            <x v="46"/>
          </reference>
        </references>
      </pivotArea>
    </format>
    <format dxfId="5169">
      <pivotArea dataOnly="0" labelOnly="1" fieldPosition="0">
        <references count="1">
          <reference field="0" count="1">
            <x v="47"/>
          </reference>
        </references>
      </pivotArea>
    </format>
    <format dxfId="5168">
      <pivotArea dataOnly="0" labelOnly="1" offset="A256" fieldPosition="0">
        <references count="1">
          <reference field="0" count="1" defaultSubtotal="1">
            <x v="47"/>
          </reference>
        </references>
      </pivotArea>
    </format>
    <format dxfId="5167">
      <pivotArea dataOnly="0" labelOnly="1" fieldPosition="0">
        <references count="1">
          <reference field="0" count="1">
            <x v="48"/>
          </reference>
        </references>
      </pivotArea>
    </format>
    <format dxfId="5166">
      <pivotArea dataOnly="0" labelOnly="1" offset="A256" fieldPosition="0">
        <references count="1">
          <reference field="0" count="1" defaultSubtotal="1">
            <x v="48"/>
          </reference>
        </references>
      </pivotArea>
    </format>
    <format dxfId="5165">
      <pivotArea dataOnly="0" labelOnly="1" fieldPosition="0">
        <references count="1">
          <reference field="0" count="1">
            <x v="49"/>
          </reference>
        </references>
      </pivotArea>
    </format>
    <format dxfId="5164">
      <pivotArea dataOnly="0" labelOnly="1" offset="A256" fieldPosition="0">
        <references count="1">
          <reference field="0" count="1" defaultSubtotal="1">
            <x v="49"/>
          </reference>
        </references>
      </pivotArea>
    </format>
    <format dxfId="5163">
      <pivotArea dataOnly="0" labelOnly="1" fieldPosition="0">
        <references count="1">
          <reference field="0" count="1">
            <x v="50"/>
          </reference>
        </references>
      </pivotArea>
    </format>
    <format dxfId="5162">
      <pivotArea dataOnly="0" labelOnly="1" offset="A256" fieldPosition="0">
        <references count="1">
          <reference field="0" count="1" defaultSubtotal="1">
            <x v="50"/>
          </reference>
        </references>
      </pivotArea>
    </format>
    <format dxfId="5161">
      <pivotArea dataOnly="0" labelOnly="1" fieldPosition="0">
        <references count="1">
          <reference field="0" count="1">
            <x v="51"/>
          </reference>
        </references>
      </pivotArea>
    </format>
    <format dxfId="5160">
      <pivotArea dataOnly="0" labelOnly="1" offset="A256" fieldPosition="0">
        <references count="1">
          <reference field="0" count="1" defaultSubtotal="1">
            <x v="51"/>
          </reference>
        </references>
      </pivotArea>
    </format>
    <format dxfId="5159">
      <pivotArea dataOnly="0" labelOnly="1" fieldPosition="0">
        <references count="1">
          <reference field="0" count="1">
            <x v="52"/>
          </reference>
        </references>
      </pivotArea>
    </format>
    <format dxfId="5158">
      <pivotArea dataOnly="0" labelOnly="1" offset="A256" fieldPosition="0">
        <references count="1">
          <reference field="0" count="1" defaultSubtotal="1">
            <x v="52"/>
          </reference>
        </references>
      </pivotArea>
    </format>
    <format dxfId="5157">
      <pivotArea dataOnly="0" labelOnly="1" fieldPosition="0">
        <references count="1">
          <reference field="0" count="1">
            <x v="53"/>
          </reference>
        </references>
      </pivotArea>
    </format>
    <format dxfId="5156">
      <pivotArea dataOnly="0" labelOnly="1" offset="A256" fieldPosition="0">
        <references count="1">
          <reference field="0" count="1" defaultSubtotal="1">
            <x v="53"/>
          </reference>
        </references>
      </pivotArea>
    </format>
    <format dxfId="5155">
      <pivotArea dataOnly="0" labelOnly="1" fieldPosition="0">
        <references count="1">
          <reference field="0" count="1">
            <x v="54"/>
          </reference>
        </references>
      </pivotArea>
    </format>
    <format dxfId="5154">
      <pivotArea dataOnly="0" labelOnly="1" offset="A256" fieldPosition="0">
        <references count="1">
          <reference field="0" count="1" defaultSubtotal="1">
            <x v="54"/>
          </reference>
        </references>
      </pivotArea>
    </format>
    <format dxfId="5153">
      <pivotArea dataOnly="0" labelOnly="1" fieldPosition="0">
        <references count="1">
          <reference field="0" count="1">
            <x v="55"/>
          </reference>
        </references>
      </pivotArea>
    </format>
    <format dxfId="5152">
      <pivotArea dataOnly="0" labelOnly="1" offset="A256" fieldPosition="0">
        <references count="1">
          <reference field="0" count="1" defaultSubtotal="1">
            <x v="55"/>
          </reference>
        </references>
      </pivotArea>
    </format>
    <format dxfId="5151">
      <pivotArea dataOnly="0" labelOnly="1" fieldPosition="0">
        <references count="1">
          <reference field="0" count="1">
            <x v="56"/>
          </reference>
        </references>
      </pivotArea>
    </format>
    <format dxfId="5150">
      <pivotArea dataOnly="0" labelOnly="1" offset="A256" fieldPosition="0">
        <references count="1">
          <reference field="0" count="1" defaultSubtotal="1">
            <x v="56"/>
          </reference>
        </references>
      </pivotArea>
    </format>
    <format dxfId="5149">
      <pivotArea dataOnly="0" labelOnly="1" fieldPosition="0">
        <references count="1">
          <reference field="0" count="1">
            <x v="57"/>
          </reference>
        </references>
      </pivotArea>
    </format>
    <format dxfId="5148">
      <pivotArea dataOnly="0" labelOnly="1" offset="A256" fieldPosition="0">
        <references count="1">
          <reference field="0" count="1" defaultSubtotal="1">
            <x v="57"/>
          </reference>
        </references>
      </pivotArea>
    </format>
    <format dxfId="5147">
      <pivotArea dataOnly="0" labelOnly="1" fieldPosition="0">
        <references count="1">
          <reference field="0" count="1">
            <x v="58"/>
          </reference>
        </references>
      </pivotArea>
    </format>
    <format dxfId="5146">
      <pivotArea dataOnly="0" labelOnly="1" offset="A256" fieldPosition="0">
        <references count="1">
          <reference field="0" count="1" defaultSubtotal="1">
            <x v="58"/>
          </reference>
        </references>
      </pivotArea>
    </format>
    <format dxfId="5145">
      <pivotArea dataOnly="0" labelOnly="1" fieldPosition="0">
        <references count="1">
          <reference field="0" count="1">
            <x v="59"/>
          </reference>
        </references>
      </pivotArea>
    </format>
    <format dxfId="5144">
      <pivotArea dataOnly="0" labelOnly="1" offset="A256" fieldPosition="0">
        <references count="1">
          <reference field="0" count="1" defaultSubtotal="1">
            <x v="59"/>
          </reference>
        </references>
      </pivotArea>
    </format>
    <format dxfId="5143">
      <pivotArea dataOnly="0" labelOnly="1" fieldPosition="0">
        <references count="1">
          <reference field="0" count="1">
            <x v="60"/>
          </reference>
        </references>
      </pivotArea>
    </format>
    <format dxfId="5142">
      <pivotArea dataOnly="0" labelOnly="1" offset="A256" fieldPosition="0">
        <references count="1">
          <reference field="0" count="1" defaultSubtotal="1">
            <x v="60"/>
          </reference>
        </references>
      </pivotArea>
    </format>
    <format dxfId="5141">
      <pivotArea dataOnly="0" labelOnly="1" fieldPosition="0">
        <references count="1">
          <reference field="0" count="1">
            <x v="61"/>
          </reference>
        </references>
      </pivotArea>
    </format>
    <format dxfId="5140">
      <pivotArea dataOnly="0" labelOnly="1" offset="A256" fieldPosition="0">
        <references count="1">
          <reference field="0" count="1" defaultSubtotal="1">
            <x v="61"/>
          </reference>
        </references>
      </pivotArea>
    </format>
    <format dxfId="5139">
      <pivotArea dataOnly="0" labelOnly="1" fieldPosition="0">
        <references count="1">
          <reference field="0" count="1">
            <x v="62"/>
          </reference>
        </references>
      </pivotArea>
    </format>
    <format dxfId="5138">
      <pivotArea dataOnly="0" labelOnly="1" offset="A256" fieldPosition="0">
        <references count="1">
          <reference field="0" count="1" defaultSubtotal="1">
            <x v="62"/>
          </reference>
        </references>
      </pivotArea>
    </format>
    <format dxfId="5137">
      <pivotArea dataOnly="0" labelOnly="1" fieldPosition="0">
        <references count="1">
          <reference field="0" count="1">
            <x v="63"/>
          </reference>
        </references>
      </pivotArea>
    </format>
    <format dxfId="5136">
      <pivotArea dataOnly="0" labelOnly="1" offset="A256" fieldPosition="0">
        <references count="1">
          <reference field="0" count="1" defaultSubtotal="1">
            <x v="63"/>
          </reference>
        </references>
      </pivotArea>
    </format>
    <format dxfId="5135">
      <pivotArea dataOnly="0" labelOnly="1" fieldPosition="0">
        <references count="1">
          <reference field="0" count="1">
            <x v="64"/>
          </reference>
        </references>
      </pivotArea>
    </format>
    <format dxfId="5134">
      <pivotArea dataOnly="0" labelOnly="1" offset="A256" fieldPosition="0">
        <references count="1">
          <reference field="0" count="1" defaultSubtotal="1">
            <x v="64"/>
          </reference>
        </references>
      </pivotArea>
    </format>
    <format dxfId="5133">
      <pivotArea dataOnly="0" labelOnly="1" fieldPosition="0">
        <references count="1">
          <reference field="0" count="1">
            <x v="65"/>
          </reference>
        </references>
      </pivotArea>
    </format>
    <format dxfId="5132">
      <pivotArea dataOnly="0" labelOnly="1" offset="A256" fieldPosition="0">
        <references count="1">
          <reference field="0" count="1" defaultSubtotal="1">
            <x v="65"/>
          </reference>
        </references>
      </pivotArea>
    </format>
    <format dxfId="5131">
      <pivotArea dataOnly="0" labelOnly="1" fieldPosition="0">
        <references count="1">
          <reference field="0" count="1">
            <x v="66"/>
          </reference>
        </references>
      </pivotArea>
    </format>
    <format dxfId="5130">
      <pivotArea dataOnly="0" labelOnly="1" offset="A256" fieldPosition="0">
        <references count="1">
          <reference field="0" count="1" defaultSubtotal="1">
            <x v="66"/>
          </reference>
        </references>
      </pivotArea>
    </format>
    <format dxfId="5129">
      <pivotArea dataOnly="0" labelOnly="1" fieldPosition="0">
        <references count="1">
          <reference field="0" count="1">
            <x v="67"/>
          </reference>
        </references>
      </pivotArea>
    </format>
    <format dxfId="5128">
      <pivotArea dataOnly="0" labelOnly="1" offset="A256" fieldPosition="0">
        <references count="1">
          <reference field="0" count="1" defaultSubtotal="1">
            <x v="67"/>
          </reference>
        </references>
      </pivotArea>
    </format>
    <format dxfId="5127">
      <pivotArea dataOnly="0" labelOnly="1" fieldPosition="0">
        <references count="1">
          <reference field="0" count="1">
            <x v="68"/>
          </reference>
        </references>
      </pivotArea>
    </format>
    <format dxfId="5126">
      <pivotArea dataOnly="0" labelOnly="1" offset="A256" fieldPosition="0">
        <references count="1">
          <reference field="0" count="1" defaultSubtotal="1">
            <x v="68"/>
          </reference>
        </references>
      </pivotArea>
    </format>
    <format dxfId="5125">
      <pivotArea dataOnly="0" labelOnly="1" fieldPosition="0">
        <references count="1">
          <reference field="0" count="1">
            <x v="69"/>
          </reference>
        </references>
      </pivotArea>
    </format>
    <format dxfId="5124">
      <pivotArea dataOnly="0" labelOnly="1" offset="A256" fieldPosition="0">
        <references count="1">
          <reference field="0" count="1" defaultSubtotal="1">
            <x v="69"/>
          </reference>
        </references>
      </pivotArea>
    </format>
    <format dxfId="5123">
      <pivotArea dataOnly="0" labelOnly="1" fieldPosition="0">
        <references count="1">
          <reference field="0" count="1">
            <x v="70"/>
          </reference>
        </references>
      </pivotArea>
    </format>
    <format dxfId="5122">
      <pivotArea dataOnly="0" labelOnly="1" offset="A256" fieldPosition="0">
        <references count="1">
          <reference field="0" count="1" defaultSubtotal="1">
            <x v="70"/>
          </reference>
        </references>
      </pivotArea>
    </format>
    <format dxfId="5121">
      <pivotArea dataOnly="0" labelOnly="1" fieldPosition="0">
        <references count="1">
          <reference field="0" count="1">
            <x v="71"/>
          </reference>
        </references>
      </pivotArea>
    </format>
    <format dxfId="5120">
      <pivotArea dataOnly="0" labelOnly="1" offset="A256" fieldPosition="0">
        <references count="1">
          <reference field="0" count="1" defaultSubtotal="1">
            <x v="71"/>
          </reference>
        </references>
      </pivotArea>
    </format>
    <format dxfId="5119">
      <pivotArea dataOnly="0" labelOnly="1" fieldPosition="0">
        <references count="1">
          <reference field="0" count="1">
            <x v="72"/>
          </reference>
        </references>
      </pivotArea>
    </format>
    <format dxfId="5118">
      <pivotArea dataOnly="0" labelOnly="1" offset="A256" fieldPosition="0">
        <references count="1">
          <reference field="0" count="1" defaultSubtotal="1">
            <x v="72"/>
          </reference>
        </references>
      </pivotArea>
    </format>
    <format dxfId="5117">
      <pivotArea dataOnly="0" labelOnly="1" fieldPosition="0">
        <references count="1">
          <reference field="0" count="1">
            <x v="73"/>
          </reference>
        </references>
      </pivotArea>
    </format>
    <format dxfId="5116">
      <pivotArea dataOnly="0" labelOnly="1" offset="A256" fieldPosition="0">
        <references count="1">
          <reference field="0" count="1" defaultSubtotal="1">
            <x v="73"/>
          </reference>
        </references>
      </pivotArea>
    </format>
    <format dxfId="5115">
      <pivotArea dataOnly="0" labelOnly="1" fieldPosition="0">
        <references count="1">
          <reference field="0" count="1">
            <x v="74"/>
          </reference>
        </references>
      </pivotArea>
    </format>
    <format dxfId="5114">
      <pivotArea dataOnly="0" labelOnly="1" offset="A256" fieldPosition="0">
        <references count="1">
          <reference field="0" count="1" defaultSubtotal="1">
            <x v="74"/>
          </reference>
        </references>
      </pivotArea>
    </format>
    <format dxfId="5113">
      <pivotArea dataOnly="0" labelOnly="1" fieldPosition="0">
        <references count="1">
          <reference field="0" count="1">
            <x v="75"/>
          </reference>
        </references>
      </pivotArea>
    </format>
    <format dxfId="5112">
      <pivotArea dataOnly="0" labelOnly="1" offset="A256" fieldPosition="0">
        <references count="1">
          <reference field="0" count="1" defaultSubtotal="1">
            <x v="75"/>
          </reference>
        </references>
      </pivotArea>
    </format>
    <format dxfId="5111">
      <pivotArea dataOnly="0" labelOnly="1" fieldPosition="0">
        <references count="1">
          <reference field="0" count="1">
            <x v="76"/>
          </reference>
        </references>
      </pivotArea>
    </format>
    <format dxfId="5110">
      <pivotArea dataOnly="0" labelOnly="1" offset="A256" fieldPosition="0">
        <references count="1">
          <reference field="0" count="1" defaultSubtotal="1">
            <x v="76"/>
          </reference>
        </references>
      </pivotArea>
    </format>
    <format dxfId="5109">
      <pivotArea dataOnly="0" labelOnly="1" fieldPosition="0">
        <references count="1">
          <reference field="0" count="1">
            <x v="77"/>
          </reference>
        </references>
      </pivotArea>
    </format>
    <format dxfId="5108">
      <pivotArea dataOnly="0" labelOnly="1" offset="A256" fieldPosition="0">
        <references count="1">
          <reference field="0" count="1" defaultSubtotal="1">
            <x v="77"/>
          </reference>
        </references>
      </pivotArea>
    </format>
    <format dxfId="5107">
      <pivotArea dataOnly="0" labelOnly="1" fieldPosition="0">
        <references count="1">
          <reference field="0" count="1">
            <x v="78"/>
          </reference>
        </references>
      </pivotArea>
    </format>
    <format dxfId="5106">
      <pivotArea dataOnly="0" labelOnly="1" offset="A256" fieldPosition="0">
        <references count="1">
          <reference field="0" count="1" defaultSubtotal="1">
            <x v="78"/>
          </reference>
        </references>
      </pivotArea>
    </format>
    <format dxfId="5105">
      <pivotArea dataOnly="0" labelOnly="1" fieldPosition="0">
        <references count="1">
          <reference field="0" count="1">
            <x v="79"/>
          </reference>
        </references>
      </pivotArea>
    </format>
    <format dxfId="5104">
      <pivotArea dataOnly="0" labelOnly="1" offset="A256" fieldPosition="0">
        <references count="1">
          <reference field="0" count="1" defaultSubtotal="1">
            <x v="79"/>
          </reference>
        </references>
      </pivotArea>
    </format>
    <format dxfId="5103">
      <pivotArea dataOnly="0" labelOnly="1" fieldPosition="0">
        <references count="1">
          <reference field="0" count="1">
            <x v="80"/>
          </reference>
        </references>
      </pivotArea>
    </format>
    <format dxfId="5102">
      <pivotArea dataOnly="0" labelOnly="1" offset="A256" fieldPosition="0">
        <references count="1">
          <reference field="0" count="1" defaultSubtotal="1">
            <x v="80"/>
          </reference>
        </references>
      </pivotArea>
    </format>
    <format dxfId="5101">
      <pivotArea dataOnly="0" labelOnly="1" fieldPosition="0">
        <references count="1">
          <reference field="0" count="1">
            <x v="81"/>
          </reference>
        </references>
      </pivotArea>
    </format>
    <format dxfId="5100">
      <pivotArea dataOnly="0" labelOnly="1" offset="A256" fieldPosition="0">
        <references count="1">
          <reference field="0" count="1" defaultSubtotal="1">
            <x v="81"/>
          </reference>
        </references>
      </pivotArea>
    </format>
    <format dxfId="5099">
      <pivotArea dataOnly="0" labelOnly="1" fieldPosition="0">
        <references count="1">
          <reference field="0" count="1">
            <x v="82"/>
          </reference>
        </references>
      </pivotArea>
    </format>
    <format dxfId="5098">
      <pivotArea dataOnly="0" labelOnly="1" offset="A256" fieldPosition="0">
        <references count="1">
          <reference field="0" count="1" defaultSubtotal="1">
            <x v="82"/>
          </reference>
        </references>
      </pivotArea>
    </format>
    <format dxfId="5097">
      <pivotArea dataOnly="0" labelOnly="1" fieldPosition="0">
        <references count="1">
          <reference field="0" count="1">
            <x v="83"/>
          </reference>
        </references>
      </pivotArea>
    </format>
    <format dxfId="5096">
      <pivotArea dataOnly="0" labelOnly="1" offset="A256" fieldPosition="0">
        <references count="1">
          <reference field="0" count="1" defaultSubtotal="1">
            <x v="83"/>
          </reference>
        </references>
      </pivotArea>
    </format>
    <format dxfId="5095">
      <pivotArea dataOnly="0" labelOnly="1" fieldPosition="0">
        <references count="1">
          <reference field="0" count="1">
            <x v="84"/>
          </reference>
        </references>
      </pivotArea>
    </format>
    <format dxfId="5094">
      <pivotArea dataOnly="0" labelOnly="1" offset="A256" fieldPosition="0">
        <references count="1">
          <reference field="0" count="1" defaultSubtotal="1">
            <x v="84"/>
          </reference>
        </references>
      </pivotArea>
    </format>
    <format dxfId="5093">
      <pivotArea dataOnly="0" labelOnly="1" fieldPosition="0">
        <references count="1">
          <reference field="0" count="1">
            <x v="85"/>
          </reference>
        </references>
      </pivotArea>
    </format>
    <format dxfId="5092">
      <pivotArea dataOnly="0" labelOnly="1" offset="A256" fieldPosition="0">
        <references count="1">
          <reference field="0" count="1" defaultSubtotal="1">
            <x v="85"/>
          </reference>
        </references>
      </pivotArea>
    </format>
    <format dxfId="5091">
      <pivotArea dataOnly="0" labelOnly="1" fieldPosition="0">
        <references count="1">
          <reference field="0" count="1">
            <x v="86"/>
          </reference>
        </references>
      </pivotArea>
    </format>
    <format dxfId="5090">
      <pivotArea dataOnly="0" labelOnly="1" offset="A256" fieldPosition="0">
        <references count="1">
          <reference field="0" count="1" defaultSubtotal="1">
            <x v="86"/>
          </reference>
        </references>
      </pivotArea>
    </format>
    <format dxfId="5089">
      <pivotArea dataOnly="0" labelOnly="1" fieldPosition="0">
        <references count="1">
          <reference field="0" count="1">
            <x v="87"/>
          </reference>
        </references>
      </pivotArea>
    </format>
    <format dxfId="5088">
      <pivotArea dataOnly="0" labelOnly="1" offset="A256" fieldPosition="0">
        <references count="1">
          <reference field="0" count="1" defaultSubtotal="1">
            <x v="87"/>
          </reference>
        </references>
      </pivotArea>
    </format>
    <format dxfId="5087">
      <pivotArea dataOnly="0" labelOnly="1" fieldPosition="0">
        <references count="1">
          <reference field="0" count="1">
            <x v="88"/>
          </reference>
        </references>
      </pivotArea>
    </format>
    <format dxfId="5086">
      <pivotArea dataOnly="0" labelOnly="1" offset="A256" fieldPosition="0">
        <references count="1">
          <reference field="0" count="1" defaultSubtotal="1">
            <x v="88"/>
          </reference>
        </references>
      </pivotArea>
    </format>
    <format dxfId="5085">
      <pivotArea dataOnly="0" labelOnly="1" fieldPosition="0">
        <references count="1">
          <reference field="0" count="1">
            <x v="89"/>
          </reference>
        </references>
      </pivotArea>
    </format>
    <format dxfId="5084">
      <pivotArea dataOnly="0" labelOnly="1" offset="A256" fieldPosition="0">
        <references count="1">
          <reference field="0" count="1" defaultSubtotal="1">
            <x v="89"/>
          </reference>
        </references>
      </pivotArea>
    </format>
    <format dxfId="5083">
      <pivotArea dataOnly="0" labelOnly="1" fieldPosition="0">
        <references count="1">
          <reference field="0" count="1">
            <x v="90"/>
          </reference>
        </references>
      </pivotArea>
    </format>
    <format dxfId="5082">
      <pivotArea dataOnly="0" labelOnly="1" offset="A256" fieldPosition="0">
        <references count="1">
          <reference field="0" count="1" defaultSubtotal="1">
            <x v="90"/>
          </reference>
        </references>
      </pivotArea>
    </format>
    <format dxfId="5081">
      <pivotArea dataOnly="0" labelOnly="1" fieldPosition="0">
        <references count="1">
          <reference field="0" count="1">
            <x v="91"/>
          </reference>
        </references>
      </pivotArea>
    </format>
    <format dxfId="5080">
      <pivotArea dataOnly="0" labelOnly="1" offset="A256" fieldPosition="0">
        <references count="1">
          <reference field="0" count="1" defaultSubtotal="1">
            <x v="91"/>
          </reference>
        </references>
      </pivotArea>
    </format>
    <format dxfId="5079">
      <pivotArea dataOnly="0" labelOnly="1" fieldPosition="0">
        <references count="1">
          <reference field="0" count="1">
            <x v="92"/>
          </reference>
        </references>
      </pivotArea>
    </format>
    <format dxfId="5078">
      <pivotArea dataOnly="0" labelOnly="1" offset="A256" fieldPosition="0">
        <references count="1">
          <reference field="0" count="1" defaultSubtotal="1">
            <x v="92"/>
          </reference>
        </references>
      </pivotArea>
    </format>
    <format dxfId="5077">
      <pivotArea dataOnly="0" labelOnly="1" fieldPosition="0">
        <references count="1">
          <reference field="0" count="1">
            <x v="93"/>
          </reference>
        </references>
      </pivotArea>
    </format>
    <format dxfId="5076">
      <pivotArea dataOnly="0" labelOnly="1" offset="A256" fieldPosition="0">
        <references count="1">
          <reference field="0" count="1" defaultSubtotal="1">
            <x v="93"/>
          </reference>
        </references>
      </pivotArea>
    </format>
    <format dxfId="5075">
      <pivotArea dataOnly="0" labelOnly="1" fieldPosition="0">
        <references count="1">
          <reference field="0" count="1">
            <x v="94"/>
          </reference>
        </references>
      </pivotArea>
    </format>
    <format dxfId="5074">
      <pivotArea dataOnly="0" labelOnly="1" offset="A256" fieldPosition="0">
        <references count="1">
          <reference field="0" count="1" defaultSubtotal="1">
            <x v="94"/>
          </reference>
        </references>
      </pivotArea>
    </format>
    <format dxfId="5073">
      <pivotArea dataOnly="0" labelOnly="1" fieldPosition="0">
        <references count="1">
          <reference field="0" count="1">
            <x v="95"/>
          </reference>
        </references>
      </pivotArea>
    </format>
    <format dxfId="5072">
      <pivotArea dataOnly="0" labelOnly="1" offset="A256" fieldPosition="0">
        <references count="1">
          <reference field="0" count="1" defaultSubtotal="1">
            <x v="95"/>
          </reference>
        </references>
      </pivotArea>
    </format>
    <format dxfId="5071">
      <pivotArea dataOnly="0" labelOnly="1" fieldPosition="0">
        <references count="1">
          <reference field="0" count="1">
            <x v="96"/>
          </reference>
        </references>
      </pivotArea>
    </format>
    <format dxfId="5070">
      <pivotArea dataOnly="0" labelOnly="1" offset="A256" fieldPosition="0">
        <references count="1">
          <reference field="0" count="1" defaultSubtotal="1">
            <x v="96"/>
          </reference>
        </references>
      </pivotArea>
    </format>
    <format dxfId="5069">
      <pivotArea dataOnly="0" labelOnly="1" fieldPosition="0">
        <references count="1">
          <reference field="0" count="1">
            <x v="97"/>
          </reference>
        </references>
      </pivotArea>
    </format>
    <format dxfId="5068">
      <pivotArea dataOnly="0" labelOnly="1" offset="A256" fieldPosition="0">
        <references count="1">
          <reference field="0" count="1" defaultSubtotal="1">
            <x v="97"/>
          </reference>
        </references>
      </pivotArea>
    </format>
    <format dxfId="5067">
      <pivotArea dataOnly="0" labelOnly="1" fieldPosition="0">
        <references count="1">
          <reference field="0" count="1">
            <x v="98"/>
          </reference>
        </references>
      </pivotArea>
    </format>
    <format dxfId="5066">
      <pivotArea dataOnly="0" labelOnly="1" offset="A256" fieldPosition="0">
        <references count="1">
          <reference field="0" count="1" defaultSubtotal="1">
            <x v="98"/>
          </reference>
        </references>
      </pivotArea>
    </format>
    <format dxfId="5065">
      <pivotArea dataOnly="0" labelOnly="1" fieldPosition="0">
        <references count="1">
          <reference field="0" count="1">
            <x v="99"/>
          </reference>
        </references>
      </pivotArea>
    </format>
    <format dxfId="5064">
      <pivotArea dataOnly="0" labelOnly="1" offset="A256" fieldPosition="0">
        <references count="1">
          <reference field="0" count="1" defaultSubtotal="1">
            <x v="99"/>
          </reference>
        </references>
      </pivotArea>
    </format>
    <format dxfId="5063">
      <pivotArea dataOnly="0" labelOnly="1" fieldPosition="0">
        <references count="1">
          <reference field="0" count="1">
            <x v="100"/>
          </reference>
        </references>
      </pivotArea>
    </format>
    <format dxfId="5062">
      <pivotArea dataOnly="0" labelOnly="1" offset="A256" fieldPosition="0">
        <references count="1">
          <reference field="0" count="1" defaultSubtotal="1">
            <x v="100"/>
          </reference>
        </references>
      </pivotArea>
    </format>
    <format dxfId="5061">
      <pivotArea dataOnly="0" labelOnly="1" fieldPosition="0">
        <references count="1">
          <reference field="0" count="1">
            <x v="101"/>
          </reference>
        </references>
      </pivotArea>
    </format>
    <format dxfId="5060">
      <pivotArea dataOnly="0" labelOnly="1" offset="A256" fieldPosition="0">
        <references count="1">
          <reference field="0" count="1" defaultSubtotal="1">
            <x v="101"/>
          </reference>
        </references>
      </pivotArea>
    </format>
    <format dxfId="5059">
      <pivotArea dataOnly="0" labelOnly="1" fieldPosition="0">
        <references count="1">
          <reference field="0" count="1">
            <x v="102"/>
          </reference>
        </references>
      </pivotArea>
    </format>
    <format dxfId="5058">
      <pivotArea dataOnly="0" labelOnly="1" offset="A256" fieldPosition="0">
        <references count="1">
          <reference field="0" count="1" defaultSubtotal="1">
            <x v="102"/>
          </reference>
        </references>
      </pivotArea>
    </format>
    <format dxfId="5057">
      <pivotArea dataOnly="0" labelOnly="1" fieldPosition="0">
        <references count="1">
          <reference field="0" count="1">
            <x v="103"/>
          </reference>
        </references>
      </pivotArea>
    </format>
    <format dxfId="5056">
      <pivotArea dataOnly="0" labelOnly="1" offset="A256" fieldPosition="0">
        <references count="1">
          <reference field="0" count="1" defaultSubtotal="1">
            <x v="103"/>
          </reference>
        </references>
      </pivotArea>
    </format>
    <format dxfId="5055">
      <pivotArea dataOnly="0" labelOnly="1" fieldPosition="0">
        <references count="1">
          <reference field="0" count="1">
            <x v="104"/>
          </reference>
        </references>
      </pivotArea>
    </format>
    <format dxfId="5054">
      <pivotArea dataOnly="0" labelOnly="1" offset="A256" fieldPosition="0">
        <references count="1">
          <reference field="0" count="1" defaultSubtotal="1">
            <x v="104"/>
          </reference>
        </references>
      </pivotArea>
    </format>
    <format dxfId="5053">
      <pivotArea dataOnly="0" labelOnly="1" fieldPosition="0">
        <references count="1">
          <reference field="0" count="1">
            <x v="105"/>
          </reference>
        </references>
      </pivotArea>
    </format>
    <format dxfId="5052">
      <pivotArea dataOnly="0" labelOnly="1" offset="A256" fieldPosition="0">
        <references count="1">
          <reference field="0" count="1" defaultSubtotal="1">
            <x v="105"/>
          </reference>
        </references>
      </pivotArea>
    </format>
    <format dxfId="5051">
      <pivotArea dataOnly="0" labelOnly="1" fieldPosition="0">
        <references count="1">
          <reference field="0" count="1">
            <x v="106"/>
          </reference>
        </references>
      </pivotArea>
    </format>
    <format dxfId="5050">
      <pivotArea dataOnly="0" labelOnly="1" offset="A256" fieldPosition="0">
        <references count="1">
          <reference field="0" count="1" defaultSubtotal="1">
            <x v="106"/>
          </reference>
        </references>
      </pivotArea>
    </format>
    <format dxfId="5049">
      <pivotArea dataOnly="0" labelOnly="1" fieldPosition="0">
        <references count="1">
          <reference field="0" count="1">
            <x v="107"/>
          </reference>
        </references>
      </pivotArea>
    </format>
    <format dxfId="5048">
      <pivotArea dataOnly="0" labelOnly="1" offset="A256" fieldPosition="0">
        <references count="1">
          <reference field="0" count="1" defaultSubtotal="1">
            <x v="107"/>
          </reference>
        </references>
      </pivotArea>
    </format>
    <format dxfId="5047">
      <pivotArea dataOnly="0" labelOnly="1" fieldPosition="0">
        <references count="1">
          <reference field="0" count="1">
            <x v="108"/>
          </reference>
        </references>
      </pivotArea>
    </format>
    <format dxfId="5046">
      <pivotArea dataOnly="0" labelOnly="1" offset="A256" fieldPosition="0">
        <references count="1">
          <reference field="0" count="1" defaultSubtotal="1">
            <x v="108"/>
          </reference>
        </references>
      </pivotArea>
    </format>
    <format dxfId="5045">
      <pivotArea dataOnly="0" labelOnly="1" fieldPosition="0">
        <references count="1">
          <reference field="0" count="1">
            <x v="109"/>
          </reference>
        </references>
      </pivotArea>
    </format>
    <format dxfId="5044">
      <pivotArea dataOnly="0" labelOnly="1" offset="A256" fieldPosition="0">
        <references count="1">
          <reference field="0" count="1" defaultSubtotal="1">
            <x v="109"/>
          </reference>
        </references>
      </pivotArea>
    </format>
    <format dxfId="5043">
      <pivotArea dataOnly="0" labelOnly="1" fieldPosition="0">
        <references count="1">
          <reference field="0" count="1">
            <x v="110"/>
          </reference>
        </references>
      </pivotArea>
    </format>
    <format dxfId="5042">
      <pivotArea dataOnly="0" labelOnly="1" offset="A256" fieldPosition="0">
        <references count="1">
          <reference field="0" count="1" defaultSubtotal="1">
            <x v="110"/>
          </reference>
        </references>
      </pivotArea>
    </format>
    <format dxfId="5041">
      <pivotArea dataOnly="0" labelOnly="1" fieldPosition="0">
        <references count="1">
          <reference field="0" count="1">
            <x v="111"/>
          </reference>
        </references>
      </pivotArea>
    </format>
    <format dxfId="5040">
      <pivotArea dataOnly="0" labelOnly="1" offset="A256" fieldPosition="0">
        <references count="1">
          <reference field="0" count="1" defaultSubtotal="1">
            <x v="111"/>
          </reference>
        </references>
      </pivotArea>
    </format>
    <format dxfId="5039">
      <pivotArea dataOnly="0" labelOnly="1" fieldPosition="0">
        <references count="1">
          <reference field="0" count="1">
            <x v="112"/>
          </reference>
        </references>
      </pivotArea>
    </format>
    <format dxfId="5038">
      <pivotArea dataOnly="0" labelOnly="1" offset="A256" fieldPosition="0">
        <references count="1">
          <reference field="0" count="1" defaultSubtotal="1">
            <x v="112"/>
          </reference>
        </references>
      </pivotArea>
    </format>
    <format dxfId="5037">
      <pivotArea dataOnly="0" labelOnly="1" fieldPosition="0">
        <references count="1">
          <reference field="0" count="1">
            <x v="113"/>
          </reference>
        </references>
      </pivotArea>
    </format>
    <format dxfId="5036">
      <pivotArea dataOnly="0" labelOnly="1" offset="A256" fieldPosition="0">
        <references count="1">
          <reference field="0" count="1" defaultSubtotal="1">
            <x v="113"/>
          </reference>
        </references>
      </pivotArea>
    </format>
    <format dxfId="5035">
      <pivotArea dataOnly="0" labelOnly="1" fieldPosition="0">
        <references count="1">
          <reference field="0" count="1">
            <x v="114"/>
          </reference>
        </references>
      </pivotArea>
    </format>
    <format dxfId="5034">
      <pivotArea dataOnly="0" labelOnly="1" offset="A256" fieldPosition="0">
        <references count="1">
          <reference field="0" count="1" defaultSubtotal="1">
            <x v="114"/>
          </reference>
        </references>
      </pivotArea>
    </format>
    <format dxfId="5033">
      <pivotArea dataOnly="0" labelOnly="1" fieldPosition="0">
        <references count="1">
          <reference field="0" count="1">
            <x v="115"/>
          </reference>
        </references>
      </pivotArea>
    </format>
    <format dxfId="5032">
      <pivotArea dataOnly="0" labelOnly="1" offset="A256" fieldPosition="0">
        <references count="1">
          <reference field="0" count="1" defaultSubtotal="1">
            <x v="115"/>
          </reference>
        </references>
      </pivotArea>
    </format>
    <format dxfId="5031">
      <pivotArea dataOnly="0" labelOnly="1" fieldPosition="0">
        <references count="1">
          <reference field="0" count="1">
            <x v="116"/>
          </reference>
        </references>
      </pivotArea>
    </format>
    <format dxfId="5030">
      <pivotArea dataOnly="0" labelOnly="1" offset="A256" fieldPosition="0">
        <references count="1">
          <reference field="0" count="1" defaultSubtotal="1">
            <x v="116"/>
          </reference>
        </references>
      </pivotArea>
    </format>
    <format dxfId="5029">
      <pivotArea dataOnly="0" labelOnly="1" fieldPosition="0">
        <references count="1">
          <reference field="0" count="1">
            <x v="117"/>
          </reference>
        </references>
      </pivotArea>
    </format>
    <format dxfId="5028">
      <pivotArea dataOnly="0" labelOnly="1" offset="A256" fieldPosition="0">
        <references count="1">
          <reference field="0" count="1" defaultSubtotal="1">
            <x v="117"/>
          </reference>
        </references>
      </pivotArea>
    </format>
    <format dxfId="5027">
      <pivotArea dataOnly="0" labelOnly="1" fieldPosition="0">
        <references count="1">
          <reference field="0" count="1">
            <x v="118"/>
          </reference>
        </references>
      </pivotArea>
    </format>
    <format dxfId="5026">
      <pivotArea dataOnly="0" labelOnly="1" offset="A256" fieldPosition="0">
        <references count="1">
          <reference field="0" count="1" defaultSubtotal="1">
            <x v="118"/>
          </reference>
        </references>
      </pivotArea>
    </format>
    <format dxfId="5025">
      <pivotArea dataOnly="0" labelOnly="1" fieldPosition="0">
        <references count="1">
          <reference field="0" count="1">
            <x v="119"/>
          </reference>
        </references>
      </pivotArea>
    </format>
    <format dxfId="5024">
      <pivotArea dataOnly="0" labelOnly="1" offset="A256" fieldPosition="0">
        <references count="1">
          <reference field="0" count="1" defaultSubtotal="1">
            <x v="119"/>
          </reference>
        </references>
      </pivotArea>
    </format>
    <format dxfId="5023">
      <pivotArea dataOnly="0" labelOnly="1" fieldPosition="0">
        <references count="1">
          <reference field="0" count="1">
            <x v="120"/>
          </reference>
        </references>
      </pivotArea>
    </format>
    <format dxfId="5022">
      <pivotArea dataOnly="0" labelOnly="1" offset="A256" fieldPosition="0">
        <references count="1">
          <reference field="0" count="1" defaultSubtotal="1">
            <x v="120"/>
          </reference>
        </references>
      </pivotArea>
    </format>
    <format dxfId="5021">
      <pivotArea dataOnly="0" labelOnly="1" fieldPosition="0">
        <references count="1">
          <reference field="0" count="1">
            <x v="121"/>
          </reference>
        </references>
      </pivotArea>
    </format>
    <format dxfId="5020">
      <pivotArea dataOnly="0" labelOnly="1" offset="A256" fieldPosition="0">
        <references count="1">
          <reference field="0" count="1" defaultSubtotal="1">
            <x v="121"/>
          </reference>
        </references>
      </pivotArea>
    </format>
    <format dxfId="5019">
      <pivotArea dataOnly="0" labelOnly="1" fieldPosition="0">
        <references count="1">
          <reference field="0" count="1">
            <x v="122"/>
          </reference>
        </references>
      </pivotArea>
    </format>
    <format dxfId="5018">
      <pivotArea dataOnly="0" labelOnly="1" offset="A256" fieldPosition="0">
        <references count="1">
          <reference field="0" count="1" defaultSubtotal="1">
            <x v="122"/>
          </reference>
        </references>
      </pivotArea>
    </format>
    <format dxfId="5017">
      <pivotArea dataOnly="0" labelOnly="1" fieldPosition="0">
        <references count="1">
          <reference field="0" count="1">
            <x v="123"/>
          </reference>
        </references>
      </pivotArea>
    </format>
    <format dxfId="5016">
      <pivotArea dataOnly="0" labelOnly="1" offset="A256" fieldPosition="0">
        <references count="1">
          <reference field="0" count="1" defaultSubtotal="1">
            <x v="123"/>
          </reference>
        </references>
      </pivotArea>
    </format>
    <format dxfId="5015">
      <pivotArea dataOnly="0" labelOnly="1" fieldPosition="0">
        <references count="1">
          <reference field="0" count="1">
            <x v="124"/>
          </reference>
        </references>
      </pivotArea>
    </format>
    <format dxfId="5014">
      <pivotArea dataOnly="0" labelOnly="1" offset="A256" fieldPosition="0">
        <references count="1">
          <reference field="0" count="1" defaultSubtotal="1">
            <x v="124"/>
          </reference>
        </references>
      </pivotArea>
    </format>
    <format dxfId="5013">
      <pivotArea dataOnly="0" labelOnly="1" fieldPosition="0">
        <references count="1">
          <reference field="0" count="1">
            <x v="125"/>
          </reference>
        </references>
      </pivotArea>
    </format>
    <format dxfId="5012">
      <pivotArea dataOnly="0" labelOnly="1" offset="A256" fieldPosition="0">
        <references count="1">
          <reference field="0" count="1" defaultSubtotal="1">
            <x v="125"/>
          </reference>
        </references>
      </pivotArea>
    </format>
    <format dxfId="5011">
      <pivotArea dataOnly="0" labelOnly="1" fieldPosition="0">
        <references count="1">
          <reference field="0" count="1">
            <x v="126"/>
          </reference>
        </references>
      </pivotArea>
    </format>
    <format dxfId="5010">
      <pivotArea dataOnly="0" labelOnly="1" offset="A256" fieldPosition="0">
        <references count="1">
          <reference field="0" count="1" defaultSubtotal="1">
            <x v="126"/>
          </reference>
        </references>
      </pivotArea>
    </format>
    <format dxfId="5009">
      <pivotArea dataOnly="0" labelOnly="1" fieldPosition="0">
        <references count="1">
          <reference field="0" count="1">
            <x v="127"/>
          </reference>
        </references>
      </pivotArea>
    </format>
    <format dxfId="5008">
      <pivotArea dataOnly="0" labelOnly="1" offset="A256" fieldPosition="0">
        <references count="1">
          <reference field="0" count="1" defaultSubtotal="1">
            <x v="127"/>
          </reference>
        </references>
      </pivotArea>
    </format>
    <format dxfId="5007">
      <pivotArea dataOnly="0" labelOnly="1" fieldPosition="0">
        <references count="1">
          <reference field="0" count="1">
            <x v="128"/>
          </reference>
        </references>
      </pivotArea>
    </format>
    <format dxfId="5006">
      <pivotArea dataOnly="0" labelOnly="1" offset="A256" fieldPosition="0">
        <references count="1">
          <reference field="0" count="1" defaultSubtotal="1">
            <x v="128"/>
          </reference>
        </references>
      </pivotArea>
    </format>
    <format dxfId="5005">
      <pivotArea dataOnly="0" labelOnly="1" fieldPosition="0">
        <references count="1">
          <reference field="0" count="1">
            <x v="129"/>
          </reference>
        </references>
      </pivotArea>
    </format>
    <format dxfId="5004">
      <pivotArea dataOnly="0" labelOnly="1" offset="A256" fieldPosition="0">
        <references count="1">
          <reference field="0" count="1" defaultSubtotal="1">
            <x v="129"/>
          </reference>
        </references>
      </pivotArea>
    </format>
    <format dxfId="5003">
      <pivotArea dataOnly="0" labelOnly="1" fieldPosition="0">
        <references count="1">
          <reference field="0" count="1">
            <x v="130"/>
          </reference>
        </references>
      </pivotArea>
    </format>
    <format dxfId="5002">
      <pivotArea dataOnly="0" labelOnly="1" offset="A256" fieldPosition="0">
        <references count="1">
          <reference field="0" count="1" defaultSubtotal="1">
            <x v="130"/>
          </reference>
        </references>
      </pivotArea>
    </format>
    <format dxfId="5001">
      <pivotArea dataOnly="0" labelOnly="1" fieldPosition="0">
        <references count="1">
          <reference field="0" count="1">
            <x v="131"/>
          </reference>
        </references>
      </pivotArea>
    </format>
    <format dxfId="5000">
      <pivotArea dataOnly="0" labelOnly="1" offset="A256" fieldPosition="0">
        <references count="1">
          <reference field="0" count="1" defaultSubtotal="1">
            <x v="131"/>
          </reference>
        </references>
      </pivotArea>
    </format>
    <format dxfId="4999">
      <pivotArea dataOnly="0" labelOnly="1" fieldPosition="0">
        <references count="1">
          <reference field="0" count="1">
            <x v="132"/>
          </reference>
        </references>
      </pivotArea>
    </format>
    <format dxfId="4998">
      <pivotArea dataOnly="0" labelOnly="1" offset="A256" fieldPosition="0">
        <references count="1">
          <reference field="0" count="1" defaultSubtotal="1">
            <x v="132"/>
          </reference>
        </references>
      </pivotArea>
    </format>
    <format dxfId="4997">
      <pivotArea dataOnly="0" labelOnly="1" fieldPosition="0">
        <references count="1">
          <reference field="0" count="1">
            <x v="133"/>
          </reference>
        </references>
      </pivotArea>
    </format>
    <format dxfId="4996">
      <pivotArea dataOnly="0" labelOnly="1" offset="A256" fieldPosition="0">
        <references count="1">
          <reference field="0" count="1" defaultSubtotal="1">
            <x v="133"/>
          </reference>
        </references>
      </pivotArea>
    </format>
    <format dxfId="4995">
      <pivotArea dataOnly="0" labelOnly="1" fieldPosition="0">
        <references count="1">
          <reference field="0" count="1">
            <x v="134"/>
          </reference>
        </references>
      </pivotArea>
    </format>
    <format dxfId="4994">
      <pivotArea dataOnly="0" labelOnly="1" offset="A256" fieldPosition="0">
        <references count="1">
          <reference field="0" count="1" defaultSubtotal="1">
            <x v="134"/>
          </reference>
        </references>
      </pivotArea>
    </format>
    <format dxfId="4993">
      <pivotArea dataOnly="0" labelOnly="1" fieldPosition="0">
        <references count="1">
          <reference field="0" count="1">
            <x v="135"/>
          </reference>
        </references>
      </pivotArea>
    </format>
    <format dxfId="4992">
      <pivotArea dataOnly="0" labelOnly="1" offset="A256" fieldPosition="0">
        <references count="1">
          <reference field="0" count="1" defaultSubtotal="1">
            <x v="135"/>
          </reference>
        </references>
      </pivotArea>
    </format>
    <format dxfId="4991">
      <pivotArea dataOnly="0" labelOnly="1" fieldPosition="0">
        <references count="1">
          <reference field="0" count="1">
            <x v="136"/>
          </reference>
        </references>
      </pivotArea>
    </format>
    <format dxfId="4990">
      <pivotArea dataOnly="0" labelOnly="1" offset="A256" fieldPosition="0">
        <references count="1">
          <reference field="0" count="1" defaultSubtotal="1">
            <x v="136"/>
          </reference>
        </references>
      </pivotArea>
    </format>
    <format dxfId="4989">
      <pivotArea dataOnly="0" labelOnly="1" fieldPosition="0">
        <references count="1">
          <reference field="0" count="1">
            <x v="137"/>
          </reference>
        </references>
      </pivotArea>
    </format>
    <format dxfId="4988">
      <pivotArea dataOnly="0" labelOnly="1" offset="A256" fieldPosition="0">
        <references count="1">
          <reference field="0" count="1" defaultSubtotal="1">
            <x v="137"/>
          </reference>
        </references>
      </pivotArea>
    </format>
    <format dxfId="4987">
      <pivotArea dataOnly="0" labelOnly="1" fieldPosition="0">
        <references count="1">
          <reference field="0" count="1">
            <x v="138"/>
          </reference>
        </references>
      </pivotArea>
    </format>
    <format dxfId="4986">
      <pivotArea dataOnly="0" labelOnly="1" offset="A256" fieldPosition="0">
        <references count="1">
          <reference field="0" count="1" defaultSubtotal="1">
            <x v="138"/>
          </reference>
        </references>
      </pivotArea>
    </format>
    <format dxfId="4985">
      <pivotArea dataOnly="0" labelOnly="1" fieldPosition="0">
        <references count="1">
          <reference field="0" count="1">
            <x v="139"/>
          </reference>
        </references>
      </pivotArea>
    </format>
    <format dxfId="4984">
      <pivotArea dataOnly="0" labelOnly="1" offset="A256" fieldPosition="0">
        <references count="1">
          <reference field="0" count="1" defaultSubtotal="1">
            <x v="139"/>
          </reference>
        </references>
      </pivotArea>
    </format>
    <format dxfId="4983">
      <pivotArea dataOnly="0" labelOnly="1" fieldPosition="0">
        <references count="1">
          <reference field="0" count="1">
            <x v="140"/>
          </reference>
        </references>
      </pivotArea>
    </format>
    <format dxfId="4982">
      <pivotArea dataOnly="0" labelOnly="1" offset="A256" fieldPosition="0">
        <references count="1">
          <reference field="0" count="1" defaultSubtotal="1">
            <x v="140"/>
          </reference>
        </references>
      </pivotArea>
    </format>
    <format dxfId="4981">
      <pivotArea dataOnly="0" labelOnly="1" fieldPosition="0">
        <references count="1">
          <reference field="0" count="1">
            <x v="141"/>
          </reference>
        </references>
      </pivotArea>
    </format>
    <format dxfId="4980">
      <pivotArea dataOnly="0" labelOnly="1" offset="A256" fieldPosition="0">
        <references count="1">
          <reference field="0" count="1" defaultSubtotal="1">
            <x v="141"/>
          </reference>
        </references>
      </pivotArea>
    </format>
    <format dxfId="4979">
      <pivotArea dataOnly="0" labelOnly="1" fieldPosition="0">
        <references count="1">
          <reference field="0" count="1">
            <x v="142"/>
          </reference>
        </references>
      </pivotArea>
    </format>
    <format dxfId="4978">
      <pivotArea dataOnly="0" labelOnly="1" offset="A256" fieldPosition="0">
        <references count="1">
          <reference field="0" count="1" defaultSubtotal="1">
            <x v="142"/>
          </reference>
        </references>
      </pivotArea>
    </format>
    <format dxfId="4977">
      <pivotArea dataOnly="0" labelOnly="1" grandRow="1" outline="0" offset="A256" fieldPosition="0"/>
    </format>
    <format dxfId="4976">
      <pivotArea type="all" dataOnly="0" outline="0" fieldPosition="0"/>
    </format>
    <format dxfId="4975">
      <pivotArea outline="0" collapsedLevelsAreSubtotals="1" fieldPosition="0"/>
    </format>
    <format dxfId="4974">
      <pivotArea field="0" type="button" dataOnly="0" labelOnly="1" outline="0" axis="axisRow" fieldPosition="0"/>
    </format>
    <format dxfId="4973">
      <pivotArea field="1" type="button" dataOnly="0" labelOnly="1" outline="0" axis="axisRow" fieldPosition="1"/>
    </format>
    <format dxfId="497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97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97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96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96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96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96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96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96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96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962">
      <pivotArea dataOnly="0" labelOnly="1" fieldPosition="0">
        <references count="1">
          <reference field="0" count="18">
            <x v="125"/>
            <x v="126"/>
            <x v="127"/>
            <x v="128"/>
            <x v="129"/>
            <x v="130"/>
            <x v="131"/>
            <x v="132"/>
            <x v="133"/>
            <x v="134"/>
            <x v="135"/>
            <x v="136"/>
            <x v="137"/>
            <x v="138"/>
            <x v="139"/>
            <x v="140"/>
            <x v="141"/>
            <x v="142"/>
          </reference>
        </references>
      </pivotArea>
    </format>
    <format dxfId="496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960">
      <pivotArea dataOnly="0" labelOnly="1" grandRow="1" outline="0" fieldPosition="0"/>
    </format>
    <format dxfId="4959">
      <pivotArea dataOnly="0" labelOnly="1" fieldPosition="0">
        <references count="2">
          <reference field="0" count="1" selected="0">
            <x v="1"/>
          </reference>
          <reference field="1" count="2">
            <x v="0"/>
            <x v="1"/>
          </reference>
        </references>
      </pivotArea>
    </format>
    <format dxfId="4958">
      <pivotArea dataOnly="0" labelOnly="1" fieldPosition="0">
        <references count="2">
          <reference field="0" count="1" selected="0">
            <x v="3"/>
          </reference>
          <reference field="1" count="1">
            <x v="2"/>
          </reference>
        </references>
      </pivotArea>
    </format>
    <format dxfId="4957">
      <pivotArea dataOnly="0" labelOnly="1" fieldPosition="0">
        <references count="2">
          <reference field="0" count="1" selected="0">
            <x v="33"/>
          </reference>
          <reference field="1" count="3">
            <x v="3"/>
            <x v="4"/>
            <x v="5"/>
          </reference>
        </references>
      </pivotArea>
    </format>
    <format dxfId="4956">
      <pivotArea dataOnly="0" labelOnly="1" fieldPosition="0">
        <references count="2">
          <reference field="0" count="1" selected="0">
            <x v="108"/>
          </reference>
          <reference field="1" count="1">
            <x v="6"/>
          </reference>
        </references>
      </pivotArea>
    </format>
    <format dxfId="4955">
      <pivotArea dataOnly="0" labelOnly="1" fieldPosition="0">
        <references count="2">
          <reference field="0" count="1" selected="0">
            <x v="115"/>
          </reference>
          <reference field="1" count="1">
            <x v="7"/>
          </reference>
        </references>
      </pivotArea>
    </format>
    <format dxfId="4954">
      <pivotArea dataOnly="0" labelOnly="1" fieldPosition="0">
        <references count="2">
          <reference field="0" count="1" selected="0">
            <x v="125"/>
          </reference>
          <reference field="1" count="2">
            <x v="8"/>
            <x v="9"/>
          </reference>
        </references>
      </pivotArea>
    </format>
    <format dxfId="4953">
      <pivotArea dataOnly="0" labelOnly="1" fieldPosition="0">
        <references count="2">
          <reference field="0" count="1" selected="0">
            <x v="126"/>
          </reference>
          <reference field="1" count="1">
            <x v="10"/>
          </reference>
        </references>
      </pivotArea>
    </format>
    <format dxfId="4952">
      <pivotArea dataOnly="0" labelOnly="1" fieldPosition="0">
        <references count="2">
          <reference field="0" count="1" selected="0">
            <x v="127"/>
          </reference>
          <reference field="1" count="1">
            <x v="12"/>
          </reference>
        </references>
      </pivotArea>
    </format>
    <format dxfId="4951">
      <pivotArea dataOnly="0" labelOnly="1" fieldPosition="0">
        <references count="2">
          <reference field="0" count="1" selected="0">
            <x v="129"/>
          </reference>
          <reference field="1" count="1">
            <x v="14"/>
          </reference>
        </references>
      </pivotArea>
    </format>
    <format dxfId="4950">
      <pivotArea dataOnly="0" labelOnly="1" fieldPosition="0">
        <references count="2">
          <reference field="0" count="1" selected="0">
            <x v="130"/>
          </reference>
          <reference field="1" count="1">
            <x v="11"/>
          </reference>
        </references>
      </pivotArea>
    </format>
    <format dxfId="4949">
      <pivotArea dataOnly="0" labelOnly="1" fieldPosition="0">
        <references count="2">
          <reference field="0" count="1" selected="0">
            <x v="141"/>
          </reference>
          <reference field="1" count="1">
            <x v="13"/>
          </reference>
        </references>
      </pivotArea>
    </format>
    <format dxfId="4948">
      <pivotArea dataOnly="0" labelOnly="1" fieldPosition="0">
        <references count="2">
          <reference field="0" count="1" selected="0">
            <x v="142"/>
          </reference>
          <reference field="1" count="1">
            <x v="15"/>
          </reference>
        </references>
      </pivotArea>
    </format>
    <format dxfId="4947">
      <pivotArea dataOnly="0" labelOnly="1" outline="0" fieldPosition="0">
        <references count="1">
          <reference field="4294967294" count="4">
            <x v="0"/>
            <x v="1"/>
            <x v="2"/>
            <x v="3"/>
          </reference>
        </references>
      </pivotArea>
    </format>
    <format dxfId="4946">
      <pivotArea dataOnly="0" outline="0" fieldPosition="0">
        <references count="1">
          <reference field="0" count="0" defaultSubtotal="1"/>
        </references>
      </pivotArea>
    </format>
    <format dxfId="4945">
      <pivotArea dataOnly="0" labelOnly="1" fieldPosition="0">
        <references count="2">
          <reference field="0" count="1" selected="0">
            <x v="1"/>
          </reference>
          <reference field="1" count="1">
            <x v="18"/>
          </reference>
        </references>
      </pivotArea>
    </format>
    <format dxfId="4944">
      <pivotArea dataOnly="0" labelOnly="1" fieldPosition="0">
        <references count="2">
          <reference field="0" count="1" selected="0">
            <x v="1"/>
          </reference>
          <reference field="1" count="10">
            <x v="0"/>
            <x v="1"/>
            <x v="18"/>
            <x v="19"/>
            <x v="20"/>
            <x v="21"/>
            <x v="22"/>
            <x v="23"/>
            <x v="24"/>
            <x v="25"/>
          </reference>
        </references>
      </pivotArea>
    </format>
    <format dxfId="4943">
      <pivotArea dataOnly="0" labelOnly="1" fieldPosition="0">
        <references count="2">
          <reference field="0" count="1" selected="0">
            <x v="3"/>
          </reference>
          <reference field="1" count="1">
            <x v="32"/>
          </reference>
        </references>
      </pivotArea>
    </format>
    <format dxfId="4942">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4941">
      <pivotArea type="all" dataOnly="0" outline="0" fieldPosition="0"/>
    </format>
    <format dxfId="4940">
      <pivotArea outline="0" collapsedLevelsAreSubtotals="1" fieldPosition="0"/>
    </format>
    <format dxfId="4939">
      <pivotArea field="0" type="button" dataOnly="0" labelOnly="1" outline="0" axis="axisRow" fieldPosition="0"/>
    </format>
    <format dxfId="4938">
      <pivotArea field="1" type="button" dataOnly="0" labelOnly="1" outline="0" axis="axisRow" fieldPosition="1"/>
    </format>
    <format dxfId="493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93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93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93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93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93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93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93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92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92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927">
      <pivotArea dataOnly="0" labelOnly="1" fieldPosition="0">
        <references count="1">
          <reference field="0" count="18">
            <x v="125"/>
            <x v="126"/>
            <x v="127"/>
            <x v="128"/>
            <x v="129"/>
            <x v="130"/>
            <x v="131"/>
            <x v="132"/>
            <x v="133"/>
            <x v="134"/>
            <x v="135"/>
            <x v="136"/>
            <x v="137"/>
            <x v="138"/>
            <x v="139"/>
            <x v="140"/>
            <x v="141"/>
            <x v="142"/>
          </reference>
        </references>
      </pivotArea>
    </format>
    <format dxfId="492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925">
      <pivotArea dataOnly="0" labelOnly="1" grandRow="1" outline="0" fieldPosition="0"/>
    </format>
    <format dxfId="4924">
      <pivotArea dataOnly="0" labelOnly="1" fieldPosition="0">
        <references count="2">
          <reference field="0" count="1" selected="0">
            <x v="0"/>
          </reference>
          <reference field="1" count="2">
            <x v="16"/>
            <x v="17"/>
          </reference>
        </references>
      </pivotArea>
    </format>
    <format dxfId="4923">
      <pivotArea dataOnly="0" labelOnly="1" fieldPosition="0">
        <references count="2">
          <reference field="0" count="1" selected="0">
            <x v="1"/>
          </reference>
          <reference field="1" count="10">
            <x v="0"/>
            <x v="1"/>
            <x v="18"/>
            <x v="19"/>
            <x v="20"/>
            <x v="21"/>
            <x v="22"/>
            <x v="23"/>
            <x v="24"/>
            <x v="25"/>
          </reference>
        </references>
      </pivotArea>
    </format>
    <format dxfId="4922">
      <pivotArea dataOnly="0" labelOnly="1" fieldPosition="0">
        <references count="2">
          <reference field="0" count="1" selected="0">
            <x v="2"/>
          </reference>
          <reference field="1" count="6">
            <x v="26"/>
            <x v="27"/>
            <x v="28"/>
            <x v="29"/>
            <x v="30"/>
            <x v="31"/>
          </reference>
        </references>
      </pivotArea>
    </format>
    <format dxfId="4921">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4920">
      <pivotArea dataOnly="0" labelOnly="1" fieldPosition="0">
        <references count="2">
          <reference field="0" count="1" selected="0">
            <x v="4"/>
          </reference>
          <reference field="1" count="6">
            <x v="47"/>
            <x v="48"/>
            <x v="49"/>
            <x v="50"/>
            <x v="51"/>
            <x v="52"/>
          </reference>
        </references>
      </pivotArea>
    </format>
    <format dxfId="4919">
      <pivotArea dataOnly="0" labelOnly="1" fieldPosition="0">
        <references count="2">
          <reference field="0" count="1" selected="0">
            <x v="5"/>
          </reference>
          <reference field="1" count="8">
            <x v="53"/>
            <x v="54"/>
            <x v="55"/>
            <x v="56"/>
            <x v="57"/>
            <x v="58"/>
            <x v="59"/>
            <x v="60"/>
          </reference>
        </references>
      </pivotArea>
    </format>
    <format dxfId="4918">
      <pivotArea dataOnly="0" labelOnly="1" fieldPosition="0">
        <references count="2">
          <reference field="0" count="1" selected="0">
            <x v="6"/>
          </reference>
          <reference field="1" count="5">
            <x v="61"/>
            <x v="62"/>
            <x v="63"/>
            <x v="64"/>
            <x v="65"/>
          </reference>
        </references>
      </pivotArea>
    </format>
    <format dxfId="4917">
      <pivotArea dataOnly="0" labelOnly="1" fieldPosition="0">
        <references count="2">
          <reference field="0" count="1" selected="0">
            <x v="7"/>
          </reference>
          <reference field="1" count="6">
            <x v="66"/>
            <x v="67"/>
            <x v="68"/>
            <x v="69"/>
            <x v="70"/>
            <x v="71"/>
          </reference>
        </references>
      </pivotArea>
    </format>
    <format dxfId="4916">
      <pivotArea dataOnly="0" labelOnly="1" fieldPosition="0">
        <references count="2">
          <reference field="0" count="1" selected="0">
            <x v="8"/>
          </reference>
          <reference field="1" count="6">
            <x v="72"/>
            <x v="73"/>
            <x v="74"/>
            <x v="75"/>
            <x v="76"/>
            <x v="77"/>
          </reference>
        </references>
      </pivotArea>
    </format>
    <format dxfId="4915">
      <pivotArea dataOnly="0" labelOnly="1" fieldPosition="0">
        <references count="2">
          <reference field="0" count="1" selected="0">
            <x v="9"/>
          </reference>
          <reference field="1" count="5">
            <x v="78"/>
            <x v="79"/>
            <x v="80"/>
            <x v="81"/>
            <x v="82"/>
          </reference>
        </references>
      </pivotArea>
    </format>
    <format dxfId="4914">
      <pivotArea dataOnly="0" labelOnly="1" fieldPosition="0">
        <references count="2">
          <reference field="0" count="1" selected="0">
            <x v="10"/>
          </reference>
          <reference field="1" count="3">
            <x v="83"/>
            <x v="84"/>
            <x v="85"/>
          </reference>
        </references>
      </pivotArea>
    </format>
    <format dxfId="4913">
      <pivotArea dataOnly="0" labelOnly="1" fieldPosition="0">
        <references count="2">
          <reference field="0" count="1" selected="0">
            <x v="11"/>
          </reference>
          <reference field="1" count="6">
            <x v="86"/>
            <x v="87"/>
            <x v="88"/>
            <x v="89"/>
            <x v="90"/>
            <x v="91"/>
          </reference>
        </references>
      </pivotArea>
    </format>
    <format dxfId="4912">
      <pivotArea dataOnly="0" labelOnly="1" fieldPosition="0">
        <references count="2">
          <reference field="0" count="1" selected="0">
            <x v="12"/>
          </reference>
          <reference field="1" count="5">
            <x v="92"/>
            <x v="93"/>
            <x v="94"/>
            <x v="95"/>
            <x v="96"/>
          </reference>
        </references>
      </pivotArea>
    </format>
    <format dxfId="4911">
      <pivotArea dataOnly="0" labelOnly="1" fieldPosition="0">
        <references count="2">
          <reference field="0" count="1" selected="0">
            <x v="13"/>
          </reference>
          <reference field="1" count="4">
            <x v="97"/>
            <x v="98"/>
            <x v="99"/>
            <x v="100"/>
          </reference>
        </references>
      </pivotArea>
    </format>
    <format dxfId="4910">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4909">
      <pivotArea dataOnly="0" labelOnly="1" fieldPosition="0">
        <references count="2">
          <reference field="0" count="1" selected="0">
            <x v="15"/>
          </reference>
          <reference field="1" count="3">
            <x v="118"/>
            <x v="119"/>
            <x v="120"/>
          </reference>
        </references>
      </pivotArea>
    </format>
    <format dxfId="4908">
      <pivotArea dataOnly="0" labelOnly="1" fieldPosition="0">
        <references count="2">
          <reference field="0" count="1" selected="0">
            <x v="16"/>
          </reference>
          <reference field="1" count="11">
            <x v="121"/>
            <x v="122"/>
            <x v="123"/>
            <x v="124"/>
            <x v="125"/>
            <x v="126"/>
            <x v="127"/>
            <x v="128"/>
            <x v="129"/>
            <x v="130"/>
            <x v="131"/>
          </reference>
        </references>
      </pivotArea>
    </format>
    <format dxfId="4907">
      <pivotArea dataOnly="0" labelOnly="1" fieldPosition="0">
        <references count="2">
          <reference field="0" count="1" selected="0">
            <x v="17"/>
          </reference>
          <reference field="1" count="1">
            <x v="132"/>
          </reference>
        </references>
      </pivotArea>
    </format>
    <format dxfId="4906">
      <pivotArea dataOnly="0" labelOnly="1" fieldPosition="0">
        <references count="2">
          <reference field="0" count="1" selected="0">
            <x v="18"/>
          </reference>
          <reference field="1" count="3">
            <x v="133"/>
            <x v="134"/>
            <x v="135"/>
          </reference>
        </references>
      </pivotArea>
    </format>
    <format dxfId="4905">
      <pivotArea dataOnly="0" labelOnly="1" fieldPosition="0">
        <references count="2">
          <reference field="0" count="1" selected="0">
            <x v="19"/>
          </reference>
          <reference field="1" count="8">
            <x v="136"/>
            <x v="137"/>
            <x v="138"/>
            <x v="139"/>
            <x v="140"/>
            <x v="141"/>
            <x v="142"/>
            <x v="143"/>
          </reference>
        </references>
      </pivotArea>
    </format>
    <format dxfId="4904">
      <pivotArea dataOnly="0" labelOnly="1" fieldPosition="0">
        <references count="2">
          <reference field="0" count="1" selected="0">
            <x v="20"/>
          </reference>
          <reference field="1" count="9">
            <x v="144"/>
            <x v="145"/>
            <x v="146"/>
            <x v="147"/>
            <x v="148"/>
            <x v="149"/>
            <x v="150"/>
            <x v="151"/>
            <x v="152"/>
          </reference>
        </references>
      </pivotArea>
    </format>
    <format dxfId="4903">
      <pivotArea dataOnly="0" labelOnly="1" fieldPosition="0">
        <references count="2">
          <reference field="0" count="1" selected="0">
            <x v="21"/>
          </reference>
          <reference field="1" count="4">
            <x v="153"/>
            <x v="154"/>
            <x v="155"/>
            <x v="156"/>
          </reference>
        </references>
      </pivotArea>
    </format>
    <format dxfId="4902">
      <pivotArea dataOnly="0" labelOnly="1" fieldPosition="0">
        <references count="2">
          <reference field="0" count="1" selected="0">
            <x v="22"/>
          </reference>
          <reference field="1" count="3">
            <x v="157"/>
            <x v="158"/>
            <x v="159"/>
          </reference>
        </references>
      </pivotArea>
    </format>
    <format dxfId="4901">
      <pivotArea dataOnly="0" labelOnly="1" fieldPosition="0">
        <references count="2">
          <reference field="0" count="1" selected="0">
            <x v="23"/>
          </reference>
          <reference field="1" count="3">
            <x v="160"/>
            <x v="161"/>
            <x v="162"/>
          </reference>
        </references>
      </pivotArea>
    </format>
    <format dxfId="4900">
      <pivotArea dataOnly="0" labelOnly="1" fieldPosition="0">
        <references count="2">
          <reference field="0" count="1" selected="0">
            <x v="24"/>
          </reference>
          <reference field="1" count="2">
            <x v="163"/>
            <x v="164"/>
          </reference>
        </references>
      </pivotArea>
    </format>
    <format dxfId="4899">
      <pivotArea dataOnly="0" labelOnly="1" fieldPosition="0">
        <references count="2">
          <reference field="0" count="1" selected="0">
            <x v="25"/>
          </reference>
          <reference field="1" count="3">
            <x v="165"/>
            <x v="166"/>
            <x v="167"/>
          </reference>
        </references>
      </pivotArea>
    </format>
    <format dxfId="4898">
      <pivotArea dataOnly="0" labelOnly="1" fieldPosition="0">
        <references count="2">
          <reference field="0" count="1" selected="0">
            <x v="26"/>
          </reference>
          <reference field="1" count="4">
            <x v="168"/>
            <x v="169"/>
            <x v="170"/>
            <x v="171"/>
          </reference>
        </references>
      </pivotArea>
    </format>
    <format dxfId="4897">
      <pivotArea dataOnly="0" labelOnly="1" fieldPosition="0">
        <references count="2">
          <reference field="0" count="1" selected="0">
            <x v="27"/>
          </reference>
          <reference field="1" count="2">
            <x v="172"/>
            <x v="173"/>
          </reference>
        </references>
      </pivotArea>
    </format>
    <format dxfId="4896">
      <pivotArea dataOnly="0" labelOnly="1" fieldPosition="0">
        <references count="2">
          <reference field="0" count="1" selected="0">
            <x v="28"/>
          </reference>
          <reference field="1" count="3">
            <x v="174"/>
            <x v="175"/>
            <x v="176"/>
          </reference>
        </references>
      </pivotArea>
    </format>
    <format dxfId="4895">
      <pivotArea dataOnly="0" labelOnly="1" fieldPosition="0">
        <references count="2">
          <reference field="0" count="1" selected="0">
            <x v="29"/>
          </reference>
          <reference field="1" count="8">
            <x v="177"/>
            <x v="178"/>
            <x v="179"/>
            <x v="180"/>
            <x v="181"/>
            <x v="182"/>
            <x v="183"/>
            <x v="184"/>
          </reference>
        </references>
      </pivotArea>
    </format>
    <format dxfId="4894">
      <pivotArea dataOnly="0" labelOnly="1" fieldPosition="0">
        <references count="2">
          <reference field="0" count="1" selected="0">
            <x v="30"/>
          </reference>
          <reference field="1" count="7">
            <x v="185"/>
            <x v="186"/>
            <x v="187"/>
            <x v="188"/>
            <x v="189"/>
            <x v="190"/>
            <x v="191"/>
          </reference>
        </references>
      </pivotArea>
    </format>
    <format dxfId="4893">
      <pivotArea dataOnly="0" labelOnly="1" fieldPosition="0">
        <references count="2">
          <reference field="0" count="1" selected="0">
            <x v="31"/>
          </reference>
          <reference field="1" count="4">
            <x v="192"/>
            <x v="193"/>
            <x v="194"/>
            <x v="195"/>
          </reference>
        </references>
      </pivotArea>
    </format>
    <format dxfId="4892">
      <pivotArea dataOnly="0" labelOnly="1" fieldPosition="0">
        <references count="2">
          <reference field="0" count="1" selected="0">
            <x v="32"/>
          </reference>
          <reference field="1" count="1">
            <x v="196"/>
          </reference>
        </references>
      </pivotArea>
    </format>
    <format dxfId="4891">
      <pivotArea dataOnly="0" labelOnly="1" fieldPosition="0">
        <references count="2">
          <reference field="0" count="1" selected="0">
            <x v="33"/>
          </reference>
          <reference field="1" count="3">
            <x v="3"/>
            <x v="4"/>
            <x v="5"/>
          </reference>
        </references>
      </pivotArea>
    </format>
    <format dxfId="4890">
      <pivotArea dataOnly="0" labelOnly="1" fieldPosition="0">
        <references count="2">
          <reference field="0" count="1" selected="0">
            <x v="34"/>
          </reference>
          <reference field="1" count="4">
            <x v="197"/>
            <x v="198"/>
            <x v="199"/>
            <x v="200"/>
          </reference>
        </references>
      </pivotArea>
    </format>
    <format dxfId="4889">
      <pivotArea dataOnly="0" labelOnly="1" fieldPosition="0">
        <references count="2">
          <reference field="0" count="1" selected="0">
            <x v="35"/>
          </reference>
          <reference field="1" count="4">
            <x v="201"/>
            <x v="202"/>
            <x v="203"/>
            <x v="204"/>
          </reference>
        </references>
      </pivotArea>
    </format>
    <format dxfId="4888">
      <pivotArea dataOnly="0" labelOnly="1" fieldPosition="0">
        <references count="2">
          <reference field="0" count="1" selected="0">
            <x v="36"/>
          </reference>
          <reference field="1" count="5">
            <x v="205"/>
            <x v="206"/>
            <x v="207"/>
            <x v="208"/>
            <x v="209"/>
          </reference>
        </references>
      </pivotArea>
    </format>
    <format dxfId="4887">
      <pivotArea dataOnly="0" labelOnly="1" fieldPosition="0">
        <references count="2">
          <reference field="0" count="1" selected="0">
            <x v="37"/>
          </reference>
          <reference field="1" count="7">
            <x v="210"/>
            <x v="211"/>
            <x v="212"/>
            <x v="213"/>
            <x v="214"/>
            <x v="215"/>
            <x v="216"/>
          </reference>
        </references>
      </pivotArea>
    </format>
    <format dxfId="4886">
      <pivotArea dataOnly="0" labelOnly="1" fieldPosition="0">
        <references count="2">
          <reference field="0" count="1" selected="0">
            <x v="38"/>
          </reference>
          <reference field="1" count="11">
            <x v="217"/>
            <x v="218"/>
            <x v="219"/>
            <x v="220"/>
            <x v="221"/>
            <x v="222"/>
            <x v="223"/>
            <x v="224"/>
            <x v="225"/>
            <x v="226"/>
            <x v="227"/>
          </reference>
        </references>
      </pivotArea>
    </format>
    <format dxfId="4885">
      <pivotArea dataOnly="0" labelOnly="1" fieldPosition="0">
        <references count="2">
          <reference field="0" count="1" selected="0">
            <x v="39"/>
          </reference>
          <reference field="1" count="7">
            <x v="228"/>
            <x v="229"/>
            <x v="230"/>
            <x v="231"/>
            <x v="232"/>
            <x v="233"/>
            <x v="234"/>
          </reference>
        </references>
      </pivotArea>
    </format>
    <format dxfId="4884">
      <pivotArea dataOnly="0" labelOnly="1" fieldPosition="0">
        <references count="2">
          <reference field="0" count="1" selected="0">
            <x v="40"/>
          </reference>
          <reference field="1" count="7">
            <x v="235"/>
            <x v="236"/>
            <x v="237"/>
            <x v="238"/>
            <x v="239"/>
            <x v="240"/>
            <x v="241"/>
          </reference>
        </references>
      </pivotArea>
    </format>
    <format dxfId="4883">
      <pivotArea dataOnly="0" labelOnly="1" fieldPosition="0">
        <references count="2">
          <reference field="0" count="1" selected="0">
            <x v="41"/>
          </reference>
          <reference field="1" count="8">
            <x v="242"/>
            <x v="243"/>
            <x v="244"/>
            <x v="245"/>
            <x v="246"/>
            <x v="247"/>
            <x v="248"/>
            <x v="249"/>
          </reference>
        </references>
      </pivotArea>
    </format>
    <format dxfId="4882">
      <pivotArea dataOnly="0" labelOnly="1" fieldPosition="0">
        <references count="2">
          <reference field="0" count="1" selected="0">
            <x v="42"/>
          </reference>
          <reference field="1" count="4">
            <x v="250"/>
            <x v="251"/>
            <x v="252"/>
            <x v="253"/>
          </reference>
        </references>
      </pivotArea>
    </format>
    <format dxfId="4881">
      <pivotArea dataOnly="0" labelOnly="1" fieldPosition="0">
        <references count="2">
          <reference field="0" count="1" selected="0">
            <x v="43"/>
          </reference>
          <reference field="1" count="8">
            <x v="254"/>
            <x v="255"/>
            <x v="256"/>
            <x v="257"/>
            <x v="258"/>
            <x v="259"/>
            <x v="260"/>
            <x v="261"/>
          </reference>
        </references>
      </pivotArea>
    </format>
    <format dxfId="4880">
      <pivotArea dataOnly="0" labelOnly="1" fieldPosition="0">
        <references count="2">
          <reference field="0" count="1" selected="0">
            <x v="44"/>
          </reference>
          <reference field="1" count="7">
            <x v="262"/>
            <x v="263"/>
            <x v="264"/>
            <x v="265"/>
            <x v="266"/>
            <x v="267"/>
            <x v="268"/>
          </reference>
        </references>
      </pivotArea>
    </format>
    <format dxfId="4879">
      <pivotArea dataOnly="0" labelOnly="1" fieldPosition="0">
        <references count="2">
          <reference field="0" count="1" selected="0">
            <x v="45"/>
          </reference>
          <reference field="1" count="8">
            <x v="269"/>
            <x v="270"/>
            <x v="271"/>
            <x v="272"/>
            <x v="273"/>
            <x v="274"/>
            <x v="275"/>
            <x v="276"/>
          </reference>
        </references>
      </pivotArea>
    </format>
    <format dxfId="4878">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4877">
      <pivotArea dataOnly="0" labelOnly="1" fieldPosition="0">
        <references count="2">
          <reference field="0" count="1" selected="0">
            <x v="47"/>
          </reference>
          <reference field="1" count="7">
            <x v="291"/>
            <x v="292"/>
            <x v="293"/>
            <x v="294"/>
            <x v="295"/>
            <x v="296"/>
            <x v="297"/>
          </reference>
        </references>
      </pivotArea>
    </format>
    <format dxfId="4876">
      <pivotArea dataOnly="0" labelOnly="1" fieldPosition="0">
        <references count="2">
          <reference field="0" count="1" selected="0">
            <x v="48"/>
          </reference>
          <reference field="1" count="5">
            <x v="298"/>
            <x v="299"/>
            <x v="300"/>
            <x v="301"/>
            <x v="302"/>
          </reference>
        </references>
      </pivotArea>
    </format>
    <format dxfId="4875">
      <pivotArea dataOnly="0" labelOnly="1" fieldPosition="0">
        <references count="2">
          <reference field="0" count="1" selected="0">
            <x v="49"/>
          </reference>
          <reference field="1" count="1">
            <x v="303"/>
          </reference>
        </references>
      </pivotArea>
    </format>
    <format dxfId="4874">
      <pivotArea dataOnly="0" labelOnly="1" fieldPosition="0">
        <references count="2">
          <reference field="0" count="1" selected="0">
            <x v="50"/>
          </reference>
          <reference field="1" count="7">
            <x v="304"/>
            <x v="305"/>
            <x v="306"/>
            <x v="307"/>
            <x v="308"/>
            <x v="309"/>
            <x v="310"/>
          </reference>
        </references>
      </pivotArea>
    </format>
    <format dxfId="4873">
      <pivotArea dataOnly="0" labelOnly="1" fieldPosition="0">
        <references count="2">
          <reference field="0" count="1" selected="0">
            <x v="51"/>
          </reference>
          <reference field="1" count="9">
            <x v="311"/>
            <x v="312"/>
            <x v="313"/>
            <x v="314"/>
            <x v="315"/>
            <x v="316"/>
            <x v="317"/>
            <x v="318"/>
            <x v="319"/>
          </reference>
        </references>
      </pivotArea>
    </format>
    <format dxfId="4872">
      <pivotArea dataOnly="0" labelOnly="1" fieldPosition="0">
        <references count="2">
          <reference field="0" count="1" selected="0">
            <x v="52"/>
          </reference>
          <reference field="1" count="3">
            <x v="320"/>
            <x v="321"/>
            <x v="322"/>
          </reference>
        </references>
      </pivotArea>
    </format>
    <format dxfId="4871">
      <pivotArea dataOnly="0" labelOnly="1" fieldPosition="0">
        <references count="2">
          <reference field="0" count="1" selected="0">
            <x v="53"/>
          </reference>
          <reference field="1" count="7">
            <x v="323"/>
            <x v="324"/>
            <x v="325"/>
            <x v="326"/>
            <x v="327"/>
            <x v="328"/>
            <x v="329"/>
          </reference>
        </references>
      </pivotArea>
    </format>
    <format dxfId="4870">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4869">
      <pivotArea dataOnly="0" labelOnly="1" fieldPosition="0">
        <references count="2">
          <reference field="0" count="1" selected="0">
            <x v="55"/>
          </reference>
          <reference field="1" count="1">
            <x v="345"/>
          </reference>
        </references>
      </pivotArea>
    </format>
    <format dxfId="4868">
      <pivotArea dataOnly="0" labelOnly="1" fieldPosition="0">
        <references count="2">
          <reference field="0" count="1" selected="0">
            <x v="56"/>
          </reference>
          <reference field="1" count="4">
            <x v="346"/>
            <x v="347"/>
            <x v="348"/>
            <x v="349"/>
          </reference>
        </references>
      </pivotArea>
    </format>
    <format dxfId="4867">
      <pivotArea dataOnly="0" labelOnly="1" fieldPosition="0">
        <references count="2">
          <reference field="0" count="1" selected="0">
            <x v="57"/>
          </reference>
          <reference field="1" count="1">
            <x v="350"/>
          </reference>
        </references>
      </pivotArea>
    </format>
    <format dxfId="4866">
      <pivotArea dataOnly="0" labelOnly="1" fieldPosition="0">
        <references count="2">
          <reference field="0" count="1" selected="0">
            <x v="58"/>
          </reference>
          <reference field="1" count="4">
            <x v="351"/>
            <x v="352"/>
            <x v="353"/>
            <x v="354"/>
          </reference>
        </references>
      </pivotArea>
    </format>
    <format dxfId="4865">
      <pivotArea dataOnly="0" labelOnly="1" fieldPosition="0">
        <references count="2">
          <reference field="0" count="1" selected="0">
            <x v="59"/>
          </reference>
          <reference field="1" count="4">
            <x v="355"/>
            <x v="356"/>
            <x v="357"/>
            <x v="358"/>
          </reference>
        </references>
      </pivotArea>
    </format>
    <format dxfId="4864">
      <pivotArea dataOnly="0" labelOnly="1" fieldPosition="0">
        <references count="2">
          <reference field="0" count="1" selected="0">
            <x v="60"/>
          </reference>
          <reference field="1" count="1">
            <x v="359"/>
          </reference>
        </references>
      </pivotArea>
    </format>
    <format dxfId="4863">
      <pivotArea dataOnly="0" labelOnly="1" fieldPosition="0">
        <references count="2">
          <reference field="0" count="1" selected="0">
            <x v="61"/>
          </reference>
          <reference field="1" count="1">
            <x v="360"/>
          </reference>
        </references>
      </pivotArea>
    </format>
    <format dxfId="4862">
      <pivotArea dataOnly="0" labelOnly="1" fieldPosition="0">
        <references count="2">
          <reference field="0" count="1" selected="0">
            <x v="62"/>
          </reference>
          <reference field="1" count="1">
            <x v="361"/>
          </reference>
        </references>
      </pivotArea>
    </format>
    <format dxfId="4861">
      <pivotArea dataOnly="0" labelOnly="1" fieldPosition="0">
        <references count="2">
          <reference field="0" count="1" selected="0">
            <x v="63"/>
          </reference>
          <reference field="1" count="1">
            <x v="362"/>
          </reference>
        </references>
      </pivotArea>
    </format>
    <format dxfId="4860">
      <pivotArea dataOnly="0" labelOnly="1" fieldPosition="0">
        <references count="2">
          <reference field="0" count="1" selected="0">
            <x v="64"/>
          </reference>
          <reference field="1" count="1">
            <x v="363"/>
          </reference>
        </references>
      </pivotArea>
    </format>
    <format dxfId="4859">
      <pivotArea dataOnly="0" labelOnly="1" fieldPosition="0">
        <references count="2">
          <reference field="0" count="1" selected="0">
            <x v="65"/>
          </reference>
          <reference field="1" count="1">
            <x v="364"/>
          </reference>
        </references>
      </pivotArea>
    </format>
    <format dxfId="4858">
      <pivotArea dataOnly="0" labelOnly="1" fieldPosition="0">
        <references count="2">
          <reference field="0" count="1" selected="0">
            <x v="66"/>
          </reference>
          <reference field="1" count="1">
            <x v="365"/>
          </reference>
        </references>
      </pivotArea>
    </format>
    <format dxfId="4857">
      <pivotArea dataOnly="0" labelOnly="1" fieldPosition="0">
        <references count="2">
          <reference field="0" count="1" selected="0">
            <x v="67"/>
          </reference>
          <reference field="1" count="1">
            <x v="366"/>
          </reference>
        </references>
      </pivotArea>
    </format>
    <format dxfId="4856">
      <pivotArea dataOnly="0" labelOnly="1" fieldPosition="0">
        <references count="2">
          <reference field="0" count="1" selected="0">
            <x v="68"/>
          </reference>
          <reference field="1" count="1">
            <x v="367"/>
          </reference>
        </references>
      </pivotArea>
    </format>
    <format dxfId="4855">
      <pivotArea dataOnly="0" labelOnly="1" fieldPosition="0">
        <references count="2">
          <reference field="0" count="1" selected="0">
            <x v="69"/>
          </reference>
          <reference field="1" count="1">
            <x v="368"/>
          </reference>
        </references>
      </pivotArea>
    </format>
    <format dxfId="4854">
      <pivotArea dataOnly="0" labelOnly="1" fieldPosition="0">
        <references count="2">
          <reference field="0" count="1" selected="0">
            <x v="70"/>
          </reference>
          <reference field="1" count="1">
            <x v="369"/>
          </reference>
        </references>
      </pivotArea>
    </format>
    <format dxfId="4853">
      <pivotArea dataOnly="0" labelOnly="1" fieldPosition="0">
        <references count="2">
          <reference field="0" count="1" selected="0">
            <x v="71"/>
          </reference>
          <reference field="1" count="1">
            <x v="370"/>
          </reference>
        </references>
      </pivotArea>
    </format>
    <format dxfId="4852">
      <pivotArea dataOnly="0" labelOnly="1" fieldPosition="0">
        <references count="2">
          <reference field="0" count="1" selected="0">
            <x v="72"/>
          </reference>
          <reference field="1" count="1">
            <x v="371"/>
          </reference>
        </references>
      </pivotArea>
    </format>
    <format dxfId="4851">
      <pivotArea dataOnly="0" labelOnly="1" fieldPosition="0">
        <references count="2">
          <reference field="0" count="1" selected="0">
            <x v="73"/>
          </reference>
          <reference field="1" count="1">
            <x v="372"/>
          </reference>
        </references>
      </pivotArea>
    </format>
    <format dxfId="4850">
      <pivotArea dataOnly="0" labelOnly="1" fieldPosition="0">
        <references count="2">
          <reference field="0" count="1" selected="0">
            <x v="74"/>
          </reference>
          <reference field="1" count="1">
            <x v="373"/>
          </reference>
        </references>
      </pivotArea>
    </format>
    <format dxfId="4849">
      <pivotArea dataOnly="0" labelOnly="1" fieldPosition="0">
        <references count="2">
          <reference field="0" count="1" selected="0">
            <x v="75"/>
          </reference>
          <reference field="1" count="1">
            <x v="374"/>
          </reference>
        </references>
      </pivotArea>
    </format>
    <format dxfId="4848">
      <pivotArea dataOnly="0" labelOnly="1" fieldPosition="0">
        <references count="2">
          <reference field="0" count="1" selected="0">
            <x v="76"/>
          </reference>
          <reference field="1" count="1">
            <x v="375"/>
          </reference>
        </references>
      </pivotArea>
    </format>
    <format dxfId="4847">
      <pivotArea dataOnly="0" labelOnly="1" fieldPosition="0">
        <references count="2">
          <reference field="0" count="1" selected="0">
            <x v="77"/>
          </reference>
          <reference field="1" count="1">
            <x v="376"/>
          </reference>
        </references>
      </pivotArea>
    </format>
    <format dxfId="4846">
      <pivotArea dataOnly="0" labelOnly="1" fieldPosition="0">
        <references count="2">
          <reference field="0" count="1" selected="0">
            <x v="78"/>
          </reference>
          <reference field="1" count="1">
            <x v="377"/>
          </reference>
        </references>
      </pivotArea>
    </format>
    <format dxfId="4845">
      <pivotArea dataOnly="0" labelOnly="1" fieldPosition="0">
        <references count="2">
          <reference field="0" count="1" selected="0">
            <x v="79"/>
          </reference>
          <reference field="1" count="1">
            <x v="378"/>
          </reference>
        </references>
      </pivotArea>
    </format>
    <format dxfId="4844">
      <pivotArea dataOnly="0" labelOnly="1" fieldPosition="0">
        <references count="2">
          <reference field="0" count="1" selected="0">
            <x v="80"/>
          </reference>
          <reference field="1" count="1">
            <x v="379"/>
          </reference>
        </references>
      </pivotArea>
    </format>
    <format dxfId="4843">
      <pivotArea dataOnly="0" labelOnly="1" fieldPosition="0">
        <references count="2">
          <reference field="0" count="1" selected="0">
            <x v="81"/>
          </reference>
          <reference field="1" count="1">
            <x v="380"/>
          </reference>
        </references>
      </pivotArea>
    </format>
    <format dxfId="4842">
      <pivotArea dataOnly="0" labelOnly="1" fieldPosition="0">
        <references count="2">
          <reference field="0" count="1" selected="0">
            <x v="82"/>
          </reference>
          <reference field="1" count="1">
            <x v="381"/>
          </reference>
        </references>
      </pivotArea>
    </format>
    <format dxfId="4841">
      <pivotArea dataOnly="0" labelOnly="1" fieldPosition="0">
        <references count="2">
          <reference field="0" count="1" selected="0">
            <x v="83"/>
          </reference>
          <reference field="1" count="1">
            <x v="382"/>
          </reference>
        </references>
      </pivotArea>
    </format>
    <format dxfId="4840">
      <pivotArea dataOnly="0" labelOnly="1" fieldPosition="0">
        <references count="2">
          <reference field="0" count="1" selected="0">
            <x v="84"/>
          </reference>
          <reference field="1" count="1">
            <x v="383"/>
          </reference>
        </references>
      </pivotArea>
    </format>
    <format dxfId="4839">
      <pivotArea dataOnly="0" labelOnly="1" fieldPosition="0">
        <references count="2">
          <reference field="0" count="1" selected="0">
            <x v="85"/>
          </reference>
          <reference field="1" count="1">
            <x v="384"/>
          </reference>
        </references>
      </pivotArea>
    </format>
    <format dxfId="4838">
      <pivotArea dataOnly="0" labelOnly="1" fieldPosition="0">
        <references count="2">
          <reference field="0" count="1" selected="0">
            <x v="86"/>
          </reference>
          <reference field="1" count="1">
            <x v="385"/>
          </reference>
        </references>
      </pivotArea>
    </format>
    <format dxfId="4837">
      <pivotArea dataOnly="0" labelOnly="1" fieldPosition="0">
        <references count="2">
          <reference field="0" count="1" selected="0">
            <x v="87"/>
          </reference>
          <reference field="1" count="1">
            <x v="386"/>
          </reference>
        </references>
      </pivotArea>
    </format>
    <format dxfId="4836">
      <pivotArea dataOnly="0" labelOnly="1" fieldPosition="0">
        <references count="2">
          <reference field="0" count="1" selected="0">
            <x v="88"/>
          </reference>
          <reference field="1" count="1">
            <x v="387"/>
          </reference>
        </references>
      </pivotArea>
    </format>
    <format dxfId="4835">
      <pivotArea dataOnly="0" labelOnly="1" fieldPosition="0">
        <references count="2">
          <reference field="0" count="1" selected="0">
            <x v="89"/>
          </reference>
          <reference field="1" count="1">
            <x v="388"/>
          </reference>
        </references>
      </pivotArea>
    </format>
    <format dxfId="4834">
      <pivotArea dataOnly="0" labelOnly="1" fieldPosition="0">
        <references count="2">
          <reference field="0" count="1" selected="0">
            <x v="90"/>
          </reference>
          <reference field="1" count="1">
            <x v="389"/>
          </reference>
        </references>
      </pivotArea>
    </format>
    <format dxfId="4833">
      <pivotArea dataOnly="0" labelOnly="1" fieldPosition="0">
        <references count="2">
          <reference field="0" count="1" selected="0">
            <x v="91"/>
          </reference>
          <reference field="1" count="1">
            <x v="390"/>
          </reference>
        </references>
      </pivotArea>
    </format>
    <format dxfId="4832">
      <pivotArea dataOnly="0" labelOnly="1" fieldPosition="0">
        <references count="2">
          <reference field="0" count="1" selected="0">
            <x v="92"/>
          </reference>
          <reference field="1" count="1">
            <x v="391"/>
          </reference>
        </references>
      </pivotArea>
    </format>
    <format dxfId="4831">
      <pivotArea dataOnly="0" labelOnly="1" fieldPosition="0">
        <references count="2">
          <reference field="0" count="1" selected="0">
            <x v="93"/>
          </reference>
          <reference field="1" count="1">
            <x v="392"/>
          </reference>
        </references>
      </pivotArea>
    </format>
    <format dxfId="4830">
      <pivotArea dataOnly="0" labelOnly="1" fieldPosition="0">
        <references count="2">
          <reference field="0" count="1" selected="0">
            <x v="94"/>
          </reference>
          <reference field="1" count="1">
            <x v="393"/>
          </reference>
        </references>
      </pivotArea>
    </format>
    <format dxfId="4829">
      <pivotArea dataOnly="0" labelOnly="1" fieldPosition="0">
        <references count="2">
          <reference field="0" count="1" selected="0">
            <x v="95"/>
          </reference>
          <reference field="1" count="1">
            <x v="394"/>
          </reference>
        </references>
      </pivotArea>
    </format>
    <format dxfId="4828">
      <pivotArea dataOnly="0" labelOnly="1" fieldPosition="0">
        <references count="2">
          <reference field="0" count="1" selected="0">
            <x v="96"/>
          </reference>
          <reference field="1" count="1">
            <x v="395"/>
          </reference>
        </references>
      </pivotArea>
    </format>
    <format dxfId="4827">
      <pivotArea dataOnly="0" labelOnly="1" fieldPosition="0">
        <references count="2">
          <reference field="0" count="1" selected="0">
            <x v="97"/>
          </reference>
          <reference field="1" count="1">
            <x v="396"/>
          </reference>
        </references>
      </pivotArea>
    </format>
    <format dxfId="4826">
      <pivotArea dataOnly="0" labelOnly="1" fieldPosition="0">
        <references count="2">
          <reference field="0" count="1" selected="0">
            <x v="98"/>
          </reference>
          <reference field="1" count="1">
            <x v="397"/>
          </reference>
        </references>
      </pivotArea>
    </format>
    <format dxfId="4825">
      <pivotArea dataOnly="0" labelOnly="1" fieldPosition="0">
        <references count="2">
          <reference field="0" count="1" selected="0">
            <x v="99"/>
          </reference>
          <reference field="1" count="1">
            <x v="398"/>
          </reference>
        </references>
      </pivotArea>
    </format>
    <format dxfId="4824">
      <pivotArea dataOnly="0" labelOnly="1" fieldPosition="0">
        <references count="2">
          <reference field="0" count="1" selected="0">
            <x v="100"/>
          </reference>
          <reference field="1" count="1">
            <x v="399"/>
          </reference>
        </references>
      </pivotArea>
    </format>
    <format dxfId="4823">
      <pivotArea dataOnly="0" labelOnly="1" fieldPosition="0">
        <references count="2">
          <reference field="0" count="1" selected="0">
            <x v="101"/>
          </reference>
          <reference field="1" count="9">
            <x v="400"/>
            <x v="401"/>
            <x v="402"/>
            <x v="403"/>
            <x v="404"/>
            <x v="405"/>
            <x v="406"/>
            <x v="407"/>
            <x v="408"/>
          </reference>
        </references>
      </pivotArea>
    </format>
    <format dxfId="4822">
      <pivotArea dataOnly="0" labelOnly="1" fieldPosition="0">
        <references count="2">
          <reference field="0" count="1" selected="0">
            <x v="102"/>
          </reference>
          <reference field="1" count="1">
            <x v="409"/>
          </reference>
        </references>
      </pivotArea>
    </format>
    <format dxfId="4821">
      <pivotArea dataOnly="0" labelOnly="1" fieldPosition="0">
        <references count="2">
          <reference field="0" count="1" selected="0">
            <x v="103"/>
          </reference>
          <reference field="1" count="1">
            <x v="410"/>
          </reference>
        </references>
      </pivotArea>
    </format>
    <format dxfId="4820">
      <pivotArea dataOnly="0" labelOnly="1" fieldPosition="0">
        <references count="2">
          <reference field="0" count="1" selected="0">
            <x v="104"/>
          </reference>
          <reference field="1" count="1">
            <x v="411"/>
          </reference>
        </references>
      </pivotArea>
    </format>
    <format dxfId="4819">
      <pivotArea dataOnly="0" labelOnly="1" fieldPosition="0">
        <references count="2">
          <reference field="0" count="1" selected="0">
            <x v="105"/>
          </reference>
          <reference field="1" count="1">
            <x v="412"/>
          </reference>
        </references>
      </pivotArea>
    </format>
    <format dxfId="4818">
      <pivotArea dataOnly="0" labelOnly="1" fieldPosition="0">
        <references count="2">
          <reference field="0" count="1" selected="0">
            <x v="106"/>
          </reference>
          <reference field="1" count="1">
            <x v="413"/>
          </reference>
        </references>
      </pivotArea>
    </format>
    <format dxfId="4817">
      <pivotArea dataOnly="0" labelOnly="1" fieldPosition="0">
        <references count="2">
          <reference field="0" count="1" selected="0">
            <x v="107"/>
          </reference>
          <reference field="1" count="1">
            <x v="414"/>
          </reference>
        </references>
      </pivotArea>
    </format>
    <format dxfId="4816">
      <pivotArea dataOnly="0" labelOnly="1" fieldPosition="0">
        <references count="2">
          <reference field="0" count="1" selected="0">
            <x v="108"/>
          </reference>
          <reference field="1" count="2">
            <x v="6"/>
            <x v="415"/>
          </reference>
        </references>
      </pivotArea>
    </format>
    <format dxfId="4815">
      <pivotArea dataOnly="0" labelOnly="1" fieldPosition="0">
        <references count="2">
          <reference field="0" count="1" selected="0">
            <x v="109"/>
          </reference>
          <reference field="1" count="2">
            <x v="416"/>
            <x v="417"/>
          </reference>
        </references>
      </pivotArea>
    </format>
    <format dxfId="4814">
      <pivotArea dataOnly="0" labelOnly="1" fieldPosition="0">
        <references count="2">
          <reference field="0" count="1" selected="0">
            <x v="110"/>
          </reference>
          <reference field="1" count="1">
            <x v="418"/>
          </reference>
        </references>
      </pivotArea>
    </format>
    <format dxfId="4813">
      <pivotArea dataOnly="0" labelOnly="1" fieldPosition="0">
        <references count="2">
          <reference field="0" count="1" selected="0">
            <x v="111"/>
          </reference>
          <reference field="1" count="1">
            <x v="419"/>
          </reference>
        </references>
      </pivotArea>
    </format>
    <format dxfId="4812">
      <pivotArea dataOnly="0" labelOnly="1" fieldPosition="0">
        <references count="2">
          <reference field="0" count="1" selected="0">
            <x v="112"/>
          </reference>
          <reference field="1" count="1">
            <x v="420"/>
          </reference>
        </references>
      </pivotArea>
    </format>
    <format dxfId="4811">
      <pivotArea dataOnly="0" labelOnly="1" fieldPosition="0">
        <references count="2">
          <reference field="0" count="1" selected="0">
            <x v="113"/>
          </reference>
          <reference field="1" count="1">
            <x v="421"/>
          </reference>
        </references>
      </pivotArea>
    </format>
    <format dxfId="4810">
      <pivotArea dataOnly="0" labelOnly="1" fieldPosition="0">
        <references count="2">
          <reference field="0" count="1" selected="0">
            <x v="114"/>
          </reference>
          <reference field="1" count="1">
            <x v="422"/>
          </reference>
        </references>
      </pivotArea>
    </format>
    <format dxfId="4809">
      <pivotArea dataOnly="0" labelOnly="1" fieldPosition="0">
        <references count="2">
          <reference field="0" count="1" selected="0">
            <x v="115"/>
          </reference>
          <reference field="1" count="2">
            <x v="7"/>
            <x v="423"/>
          </reference>
        </references>
      </pivotArea>
    </format>
    <format dxfId="4808">
      <pivotArea dataOnly="0" labelOnly="1" fieldPosition="0">
        <references count="2">
          <reference field="0" count="1" selected="0">
            <x v="116"/>
          </reference>
          <reference field="1" count="1">
            <x v="424"/>
          </reference>
        </references>
      </pivotArea>
    </format>
    <format dxfId="4807">
      <pivotArea dataOnly="0" labelOnly="1" fieldPosition="0">
        <references count="2">
          <reference field="0" count="1" selected="0">
            <x v="117"/>
          </reference>
          <reference field="1" count="1">
            <x v="425"/>
          </reference>
        </references>
      </pivotArea>
    </format>
    <format dxfId="4806">
      <pivotArea dataOnly="0" labelOnly="1" fieldPosition="0">
        <references count="2">
          <reference field="0" count="1" selected="0">
            <x v="118"/>
          </reference>
          <reference field="1" count="1">
            <x v="426"/>
          </reference>
        </references>
      </pivotArea>
    </format>
    <format dxfId="4805">
      <pivotArea dataOnly="0" labelOnly="1" fieldPosition="0">
        <references count="2">
          <reference field="0" count="1" selected="0">
            <x v="119"/>
          </reference>
          <reference field="1" count="1">
            <x v="427"/>
          </reference>
        </references>
      </pivotArea>
    </format>
    <format dxfId="4804">
      <pivotArea dataOnly="0" labelOnly="1" fieldPosition="0">
        <references count="2">
          <reference field="0" count="1" selected="0">
            <x v="120"/>
          </reference>
          <reference field="1" count="1">
            <x v="428"/>
          </reference>
        </references>
      </pivotArea>
    </format>
    <format dxfId="4803">
      <pivotArea dataOnly="0" labelOnly="1" fieldPosition="0">
        <references count="2">
          <reference field="0" count="1" selected="0">
            <x v="121"/>
          </reference>
          <reference field="1" count="1">
            <x v="429"/>
          </reference>
        </references>
      </pivotArea>
    </format>
    <format dxfId="4802">
      <pivotArea dataOnly="0" labelOnly="1" fieldPosition="0">
        <references count="2">
          <reference field="0" count="1" selected="0">
            <x v="122"/>
          </reference>
          <reference field="1" count="1">
            <x v="430"/>
          </reference>
        </references>
      </pivotArea>
    </format>
    <format dxfId="4801">
      <pivotArea dataOnly="0" labelOnly="1" fieldPosition="0">
        <references count="2">
          <reference field="0" count="1" selected="0">
            <x v="123"/>
          </reference>
          <reference field="1" count="1">
            <x v="431"/>
          </reference>
        </references>
      </pivotArea>
    </format>
    <format dxfId="4800">
      <pivotArea dataOnly="0" labelOnly="1" fieldPosition="0">
        <references count="2">
          <reference field="0" count="1" selected="0">
            <x v="124"/>
          </reference>
          <reference field="1" count="1">
            <x v="432"/>
          </reference>
        </references>
      </pivotArea>
    </format>
    <format dxfId="4799">
      <pivotArea dataOnly="0" labelOnly="1" fieldPosition="0">
        <references count="2">
          <reference field="0" count="1" selected="0">
            <x v="125"/>
          </reference>
          <reference field="1" count="3">
            <x v="8"/>
            <x v="9"/>
            <x v="433"/>
          </reference>
        </references>
      </pivotArea>
    </format>
    <format dxfId="4798">
      <pivotArea dataOnly="0" labelOnly="1" fieldPosition="0">
        <references count="2">
          <reference field="0" count="1" selected="0">
            <x v="126"/>
          </reference>
          <reference field="1" count="1">
            <x v="10"/>
          </reference>
        </references>
      </pivotArea>
    </format>
    <format dxfId="4797">
      <pivotArea dataOnly="0" labelOnly="1" fieldPosition="0">
        <references count="2">
          <reference field="0" count="1" selected="0">
            <x v="127"/>
          </reference>
          <reference field="1" count="1">
            <x v="12"/>
          </reference>
        </references>
      </pivotArea>
    </format>
    <format dxfId="4796">
      <pivotArea dataOnly="0" labelOnly="1" fieldPosition="0">
        <references count="2">
          <reference field="0" count="1" selected="0">
            <x v="128"/>
          </reference>
          <reference field="1" count="1">
            <x v="434"/>
          </reference>
        </references>
      </pivotArea>
    </format>
    <format dxfId="4795">
      <pivotArea dataOnly="0" labelOnly="1" fieldPosition="0">
        <references count="2">
          <reference field="0" count="1" selected="0">
            <x v="129"/>
          </reference>
          <reference field="1" count="1">
            <x v="14"/>
          </reference>
        </references>
      </pivotArea>
    </format>
    <format dxfId="4794">
      <pivotArea dataOnly="0" labelOnly="1" fieldPosition="0">
        <references count="2">
          <reference field="0" count="1" selected="0">
            <x v="130"/>
          </reference>
          <reference field="1" count="1">
            <x v="11"/>
          </reference>
        </references>
      </pivotArea>
    </format>
    <format dxfId="4793">
      <pivotArea dataOnly="0" labelOnly="1" fieldPosition="0">
        <references count="2">
          <reference field="0" count="1" selected="0">
            <x v="131"/>
          </reference>
          <reference field="1" count="1">
            <x v="435"/>
          </reference>
        </references>
      </pivotArea>
    </format>
    <format dxfId="4792">
      <pivotArea dataOnly="0" labelOnly="1" fieldPosition="0">
        <references count="2">
          <reference field="0" count="1" selected="0">
            <x v="132"/>
          </reference>
          <reference field="1" count="1">
            <x v="436"/>
          </reference>
        </references>
      </pivotArea>
    </format>
    <format dxfId="4791">
      <pivotArea dataOnly="0" labelOnly="1" fieldPosition="0">
        <references count="2">
          <reference field="0" count="1" selected="0">
            <x v="133"/>
          </reference>
          <reference field="1" count="2">
            <x v="437"/>
            <x v="438"/>
          </reference>
        </references>
      </pivotArea>
    </format>
    <format dxfId="4790">
      <pivotArea dataOnly="0" labelOnly="1" fieldPosition="0">
        <references count="2">
          <reference field="0" count="1" selected="0">
            <x v="134"/>
          </reference>
          <reference field="1" count="1">
            <x v="439"/>
          </reference>
        </references>
      </pivotArea>
    </format>
    <format dxfId="4789">
      <pivotArea dataOnly="0" labelOnly="1" fieldPosition="0">
        <references count="2">
          <reference field="0" count="1" selected="0">
            <x v="135"/>
          </reference>
          <reference field="1" count="1">
            <x v="440"/>
          </reference>
        </references>
      </pivotArea>
    </format>
    <format dxfId="4788">
      <pivotArea dataOnly="0" labelOnly="1" fieldPosition="0">
        <references count="2">
          <reference field="0" count="1" selected="0">
            <x v="136"/>
          </reference>
          <reference field="1" count="1">
            <x v="441"/>
          </reference>
        </references>
      </pivotArea>
    </format>
    <format dxfId="4787">
      <pivotArea dataOnly="0" labelOnly="1" fieldPosition="0">
        <references count="2">
          <reference field="0" count="1" selected="0">
            <x v="137"/>
          </reference>
          <reference field="1" count="1">
            <x v="442"/>
          </reference>
        </references>
      </pivotArea>
    </format>
    <format dxfId="4786">
      <pivotArea dataOnly="0" labelOnly="1" fieldPosition="0">
        <references count="2">
          <reference field="0" count="1" selected="0">
            <x v="138"/>
          </reference>
          <reference field="1" count="1">
            <x v="443"/>
          </reference>
        </references>
      </pivotArea>
    </format>
    <format dxfId="4785">
      <pivotArea dataOnly="0" labelOnly="1" fieldPosition="0">
        <references count="2">
          <reference field="0" count="1" selected="0">
            <x v="139"/>
          </reference>
          <reference field="1" count="1">
            <x v="444"/>
          </reference>
        </references>
      </pivotArea>
    </format>
    <format dxfId="4784">
      <pivotArea dataOnly="0" labelOnly="1" fieldPosition="0">
        <references count="2">
          <reference field="0" count="1" selected="0">
            <x v="140"/>
          </reference>
          <reference field="1" count="1">
            <x v="445"/>
          </reference>
        </references>
      </pivotArea>
    </format>
    <format dxfId="4783">
      <pivotArea dataOnly="0" labelOnly="1" fieldPosition="0">
        <references count="2">
          <reference field="0" count="1" selected="0">
            <x v="141"/>
          </reference>
          <reference field="1" count="1">
            <x v="13"/>
          </reference>
        </references>
      </pivotArea>
    </format>
    <format dxfId="4782">
      <pivotArea dataOnly="0" labelOnly="1" fieldPosition="0">
        <references count="2">
          <reference field="0" count="1" selected="0">
            <x v="142"/>
          </reference>
          <reference field="1" count="1">
            <x v="15"/>
          </reference>
        </references>
      </pivotArea>
    </format>
    <format dxfId="478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2341D5D-8195-45A7-9F7B-97805E3D79E7}" name="PivotTable19"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W4:AB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4" baseField="0" baseItem="0"/>
    <dataField name="Sum of FCCS_Journal Input" fld="15" baseField="0" baseItem="0"/>
    <dataField name="Sum of FCCS_Other Data" fld="16" baseField="0" baseItem="0"/>
    <dataField name="Sum of FCCS_Total Data Source" fld="17" baseField="0" baseItem="0"/>
  </dataFields>
  <formats count="488">
    <format dxfId="5753">
      <pivotArea dataOnly="0" outline="0" fieldPosition="0">
        <references count="1">
          <reference field="0" count="0" defaultSubtotal="1"/>
        </references>
      </pivotArea>
    </format>
    <format dxfId="5752">
      <pivotArea field="0" type="button" dataOnly="0" labelOnly="1" outline="0" axis="axisRow" fieldPosition="0"/>
    </format>
    <format dxfId="5751">
      <pivotArea dataOnly="0" labelOnly="1" fieldPosition="0">
        <references count="1">
          <reference field="0" count="1">
            <x v="0"/>
          </reference>
        </references>
      </pivotArea>
    </format>
    <format dxfId="5750">
      <pivotArea dataOnly="0" labelOnly="1" offset="A256" fieldPosition="0">
        <references count="1">
          <reference field="0" count="1" defaultSubtotal="1">
            <x v="0"/>
          </reference>
        </references>
      </pivotArea>
    </format>
    <format dxfId="5749">
      <pivotArea dataOnly="0" labelOnly="1" fieldPosition="0">
        <references count="1">
          <reference field="0" count="1">
            <x v="1"/>
          </reference>
        </references>
      </pivotArea>
    </format>
    <format dxfId="5748">
      <pivotArea dataOnly="0" labelOnly="1" offset="A256" fieldPosition="0">
        <references count="1">
          <reference field="0" count="1" defaultSubtotal="1">
            <x v="1"/>
          </reference>
        </references>
      </pivotArea>
    </format>
    <format dxfId="5747">
      <pivotArea dataOnly="0" labelOnly="1" fieldPosition="0">
        <references count="1">
          <reference field="0" count="1">
            <x v="2"/>
          </reference>
        </references>
      </pivotArea>
    </format>
    <format dxfId="5746">
      <pivotArea dataOnly="0" labelOnly="1" offset="A256" fieldPosition="0">
        <references count="1">
          <reference field="0" count="1" defaultSubtotal="1">
            <x v="2"/>
          </reference>
        </references>
      </pivotArea>
    </format>
    <format dxfId="5745">
      <pivotArea dataOnly="0" labelOnly="1" fieldPosition="0">
        <references count="1">
          <reference field="0" count="1">
            <x v="3"/>
          </reference>
        </references>
      </pivotArea>
    </format>
    <format dxfId="5744">
      <pivotArea dataOnly="0" labelOnly="1" offset="A256" fieldPosition="0">
        <references count="1">
          <reference field="0" count="1" defaultSubtotal="1">
            <x v="3"/>
          </reference>
        </references>
      </pivotArea>
    </format>
    <format dxfId="5743">
      <pivotArea dataOnly="0" labelOnly="1" fieldPosition="0">
        <references count="1">
          <reference field="0" count="1">
            <x v="4"/>
          </reference>
        </references>
      </pivotArea>
    </format>
    <format dxfId="5742">
      <pivotArea dataOnly="0" labelOnly="1" offset="A256" fieldPosition="0">
        <references count="1">
          <reference field="0" count="1" defaultSubtotal="1">
            <x v="4"/>
          </reference>
        </references>
      </pivotArea>
    </format>
    <format dxfId="5741">
      <pivotArea dataOnly="0" labelOnly="1" fieldPosition="0">
        <references count="1">
          <reference field="0" count="1">
            <x v="5"/>
          </reference>
        </references>
      </pivotArea>
    </format>
    <format dxfId="5740">
      <pivotArea dataOnly="0" labelOnly="1" offset="A256" fieldPosition="0">
        <references count="1">
          <reference field="0" count="1" defaultSubtotal="1">
            <x v="5"/>
          </reference>
        </references>
      </pivotArea>
    </format>
    <format dxfId="5739">
      <pivotArea dataOnly="0" labelOnly="1" fieldPosition="0">
        <references count="1">
          <reference field="0" count="1">
            <x v="6"/>
          </reference>
        </references>
      </pivotArea>
    </format>
    <format dxfId="5738">
      <pivotArea dataOnly="0" labelOnly="1" offset="A256" fieldPosition="0">
        <references count="1">
          <reference field="0" count="1" defaultSubtotal="1">
            <x v="6"/>
          </reference>
        </references>
      </pivotArea>
    </format>
    <format dxfId="5737">
      <pivotArea dataOnly="0" labelOnly="1" fieldPosition="0">
        <references count="1">
          <reference field="0" count="1">
            <x v="7"/>
          </reference>
        </references>
      </pivotArea>
    </format>
    <format dxfId="5736">
      <pivotArea dataOnly="0" labelOnly="1" offset="A256" fieldPosition="0">
        <references count="1">
          <reference field="0" count="1" defaultSubtotal="1">
            <x v="7"/>
          </reference>
        </references>
      </pivotArea>
    </format>
    <format dxfId="5735">
      <pivotArea dataOnly="0" labelOnly="1" fieldPosition="0">
        <references count="1">
          <reference field="0" count="1">
            <x v="8"/>
          </reference>
        </references>
      </pivotArea>
    </format>
    <format dxfId="5734">
      <pivotArea dataOnly="0" labelOnly="1" offset="A256" fieldPosition="0">
        <references count="1">
          <reference field="0" count="1" defaultSubtotal="1">
            <x v="8"/>
          </reference>
        </references>
      </pivotArea>
    </format>
    <format dxfId="5733">
      <pivotArea dataOnly="0" labelOnly="1" fieldPosition="0">
        <references count="1">
          <reference field="0" count="1">
            <x v="9"/>
          </reference>
        </references>
      </pivotArea>
    </format>
    <format dxfId="5732">
      <pivotArea dataOnly="0" labelOnly="1" offset="A256" fieldPosition="0">
        <references count="1">
          <reference field="0" count="1" defaultSubtotal="1">
            <x v="9"/>
          </reference>
        </references>
      </pivotArea>
    </format>
    <format dxfId="5731">
      <pivotArea dataOnly="0" labelOnly="1" fieldPosition="0">
        <references count="1">
          <reference field="0" count="1">
            <x v="10"/>
          </reference>
        </references>
      </pivotArea>
    </format>
    <format dxfId="5730">
      <pivotArea dataOnly="0" labelOnly="1" offset="A256" fieldPosition="0">
        <references count="1">
          <reference field="0" count="1" defaultSubtotal="1">
            <x v="10"/>
          </reference>
        </references>
      </pivotArea>
    </format>
    <format dxfId="5729">
      <pivotArea dataOnly="0" labelOnly="1" fieldPosition="0">
        <references count="1">
          <reference field="0" count="1">
            <x v="11"/>
          </reference>
        </references>
      </pivotArea>
    </format>
    <format dxfId="5728">
      <pivotArea dataOnly="0" labelOnly="1" offset="A256" fieldPosition="0">
        <references count="1">
          <reference field="0" count="1" defaultSubtotal="1">
            <x v="11"/>
          </reference>
        </references>
      </pivotArea>
    </format>
    <format dxfId="5727">
      <pivotArea dataOnly="0" labelOnly="1" fieldPosition="0">
        <references count="1">
          <reference field="0" count="1">
            <x v="12"/>
          </reference>
        </references>
      </pivotArea>
    </format>
    <format dxfId="5726">
      <pivotArea dataOnly="0" labelOnly="1" offset="A256" fieldPosition="0">
        <references count="1">
          <reference field="0" count="1" defaultSubtotal="1">
            <x v="12"/>
          </reference>
        </references>
      </pivotArea>
    </format>
    <format dxfId="5725">
      <pivotArea dataOnly="0" labelOnly="1" fieldPosition="0">
        <references count="1">
          <reference field="0" count="1">
            <x v="13"/>
          </reference>
        </references>
      </pivotArea>
    </format>
    <format dxfId="5724">
      <pivotArea dataOnly="0" labelOnly="1" offset="A256" fieldPosition="0">
        <references count="1">
          <reference field="0" count="1" defaultSubtotal="1">
            <x v="13"/>
          </reference>
        </references>
      </pivotArea>
    </format>
    <format dxfId="5723">
      <pivotArea dataOnly="0" labelOnly="1" fieldPosition="0">
        <references count="1">
          <reference field="0" count="1">
            <x v="14"/>
          </reference>
        </references>
      </pivotArea>
    </format>
    <format dxfId="5722">
      <pivotArea dataOnly="0" labelOnly="1" offset="A256" fieldPosition="0">
        <references count="1">
          <reference field="0" count="1" defaultSubtotal="1">
            <x v="14"/>
          </reference>
        </references>
      </pivotArea>
    </format>
    <format dxfId="5721">
      <pivotArea dataOnly="0" labelOnly="1" fieldPosition="0">
        <references count="1">
          <reference field="0" count="1">
            <x v="15"/>
          </reference>
        </references>
      </pivotArea>
    </format>
    <format dxfId="5720">
      <pivotArea dataOnly="0" labelOnly="1" offset="A256" fieldPosition="0">
        <references count="1">
          <reference field="0" count="1" defaultSubtotal="1">
            <x v="15"/>
          </reference>
        </references>
      </pivotArea>
    </format>
    <format dxfId="5719">
      <pivotArea dataOnly="0" labelOnly="1" fieldPosition="0">
        <references count="1">
          <reference field="0" count="1">
            <x v="16"/>
          </reference>
        </references>
      </pivotArea>
    </format>
    <format dxfId="5718">
      <pivotArea dataOnly="0" labelOnly="1" offset="A256" fieldPosition="0">
        <references count="1">
          <reference field="0" count="1" defaultSubtotal="1">
            <x v="16"/>
          </reference>
        </references>
      </pivotArea>
    </format>
    <format dxfId="5717">
      <pivotArea dataOnly="0" labelOnly="1" fieldPosition="0">
        <references count="1">
          <reference field="0" count="1">
            <x v="17"/>
          </reference>
        </references>
      </pivotArea>
    </format>
    <format dxfId="5716">
      <pivotArea dataOnly="0" labelOnly="1" offset="A256" fieldPosition="0">
        <references count="1">
          <reference field="0" count="1" defaultSubtotal="1">
            <x v="17"/>
          </reference>
        </references>
      </pivotArea>
    </format>
    <format dxfId="5715">
      <pivotArea dataOnly="0" labelOnly="1" fieldPosition="0">
        <references count="1">
          <reference field="0" count="1">
            <x v="18"/>
          </reference>
        </references>
      </pivotArea>
    </format>
    <format dxfId="5714">
      <pivotArea dataOnly="0" labelOnly="1" offset="A256" fieldPosition="0">
        <references count="1">
          <reference field="0" count="1" defaultSubtotal="1">
            <x v="18"/>
          </reference>
        </references>
      </pivotArea>
    </format>
    <format dxfId="5713">
      <pivotArea dataOnly="0" labelOnly="1" fieldPosition="0">
        <references count="1">
          <reference field="0" count="1">
            <x v="19"/>
          </reference>
        </references>
      </pivotArea>
    </format>
    <format dxfId="5712">
      <pivotArea dataOnly="0" labelOnly="1" offset="A256" fieldPosition="0">
        <references count="1">
          <reference field="0" count="1" defaultSubtotal="1">
            <x v="19"/>
          </reference>
        </references>
      </pivotArea>
    </format>
    <format dxfId="5711">
      <pivotArea dataOnly="0" labelOnly="1" fieldPosition="0">
        <references count="1">
          <reference field="0" count="1">
            <x v="20"/>
          </reference>
        </references>
      </pivotArea>
    </format>
    <format dxfId="5710">
      <pivotArea dataOnly="0" labelOnly="1" offset="A256" fieldPosition="0">
        <references count="1">
          <reference field="0" count="1" defaultSubtotal="1">
            <x v="20"/>
          </reference>
        </references>
      </pivotArea>
    </format>
    <format dxfId="5709">
      <pivotArea dataOnly="0" labelOnly="1" fieldPosition="0">
        <references count="1">
          <reference field="0" count="1">
            <x v="21"/>
          </reference>
        </references>
      </pivotArea>
    </format>
    <format dxfId="5708">
      <pivotArea dataOnly="0" labelOnly="1" offset="A256" fieldPosition="0">
        <references count="1">
          <reference field="0" count="1" defaultSubtotal="1">
            <x v="21"/>
          </reference>
        </references>
      </pivotArea>
    </format>
    <format dxfId="5707">
      <pivotArea dataOnly="0" labelOnly="1" fieldPosition="0">
        <references count="1">
          <reference field="0" count="1">
            <x v="22"/>
          </reference>
        </references>
      </pivotArea>
    </format>
    <format dxfId="5706">
      <pivotArea dataOnly="0" labelOnly="1" offset="A256" fieldPosition="0">
        <references count="1">
          <reference field="0" count="1" defaultSubtotal="1">
            <x v="22"/>
          </reference>
        </references>
      </pivotArea>
    </format>
    <format dxfId="5705">
      <pivotArea dataOnly="0" labelOnly="1" fieldPosition="0">
        <references count="1">
          <reference field="0" count="1">
            <x v="23"/>
          </reference>
        </references>
      </pivotArea>
    </format>
    <format dxfId="5704">
      <pivotArea dataOnly="0" labelOnly="1" offset="A256" fieldPosition="0">
        <references count="1">
          <reference field="0" count="1" defaultSubtotal="1">
            <x v="23"/>
          </reference>
        </references>
      </pivotArea>
    </format>
    <format dxfId="5703">
      <pivotArea dataOnly="0" labelOnly="1" fieldPosition="0">
        <references count="1">
          <reference field="0" count="1">
            <x v="24"/>
          </reference>
        </references>
      </pivotArea>
    </format>
    <format dxfId="5702">
      <pivotArea dataOnly="0" labelOnly="1" offset="A256" fieldPosition="0">
        <references count="1">
          <reference field="0" count="1" defaultSubtotal="1">
            <x v="24"/>
          </reference>
        </references>
      </pivotArea>
    </format>
    <format dxfId="5701">
      <pivotArea dataOnly="0" labelOnly="1" fieldPosition="0">
        <references count="1">
          <reference field="0" count="1">
            <x v="25"/>
          </reference>
        </references>
      </pivotArea>
    </format>
    <format dxfId="5700">
      <pivotArea dataOnly="0" labelOnly="1" offset="A256" fieldPosition="0">
        <references count="1">
          <reference field="0" count="1" defaultSubtotal="1">
            <x v="25"/>
          </reference>
        </references>
      </pivotArea>
    </format>
    <format dxfId="5699">
      <pivotArea dataOnly="0" labelOnly="1" fieldPosition="0">
        <references count="1">
          <reference field="0" count="1">
            <x v="26"/>
          </reference>
        </references>
      </pivotArea>
    </format>
    <format dxfId="5698">
      <pivotArea dataOnly="0" labelOnly="1" offset="A256" fieldPosition="0">
        <references count="1">
          <reference field="0" count="1" defaultSubtotal="1">
            <x v="26"/>
          </reference>
        </references>
      </pivotArea>
    </format>
    <format dxfId="5697">
      <pivotArea dataOnly="0" labelOnly="1" fieldPosition="0">
        <references count="1">
          <reference field="0" count="1">
            <x v="27"/>
          </reference>
        </references>
      </pivotArea>
    </format>
    <format dxfId="5696">
      <pivotArea dataOnly="0" labelOnly="1" offset="A256" fieldPosition="0">
        <references count="1">
          <reference field="0" count="1" defaultSubtotal="1">
            <x v="27"/>
          </reference>
        </references>
      </pivotArea>
    </format>
    <format dxfId="5695">
      <pivotArea dataOnly="0" labelOnly="1" fieldPosition="0">
        <references count="1">
          <reference field="0" count="1">
            <x v="28"/>
          </reference>
        </references>
      </pivotArea>
    </format>
    <format dxfId="5694">
      <pivotArea dataOnly="0" labelOnly="1" offset="A256" fieldPosition="0">
        <references count="1">
          <reference field="0" count="1" defaultSubtotal="1">
            <x v="28"/>
          </reference>
        </references>
      </pivotArea>
    </format>
    <format dxfId="5693">
      <pivotArea dataOnly="0" labelOnly="1" fieldPosition="0">
        <references count="1">
          <reference field="0" count="1">
            <x v="29"/>
          </reference>
        </references>
      </pivotArea>
    </format>
    <format dxfId="5692">
      <pivotArea dataOnly="0" labelOnly="1" offset="A256" fieldPosition="0">
        <references count="1">
          <reference field="0" count="1" defaultSubtotal="1">
            <x v="29"/>
          </reference>
        </references>
      </pivotArea>
    </format>
    <format dxfId="5691">
      <pivotArea dataOnly="0" labelOnly="1" fieldPosition="0">
        <references count="1">
          <reference field="0" count="1">
            <x v="30"/>
          </reference>
        </references>
      </pivotArea>
    </format>
    <format dxfId="5690">
      <pivotArea dataOnly="0" labelOnly="1" offset="A256" fieldPosition="0">
        <references count="1">
          <reference field="0" count="1" defaultSubtotal="1">
            <x v="30"/>
          </reference>
        </references>
      </pivotArea>
    </format>
    <format dxfId="5689">
      <pivotArea dataOnly="0" labelOnly="1" fieldPosition="0">
        <references count="1">
          <reference field="0" count="1">
            <x v="31"/>
          </reference>
        </references>
      </pivotArea>
    </format>
    <format dxfId="5688">
      <pivotArea dataOnly="0" labelOnly="1" offset="A256" fieldPosition="0">
        <references count="1">
          <reference field="0" count="1" defaultSubtotal="1">
            <x v="31"/>
          </reference>
        </references>
      </pivotArea>
    </format>
    <format dxfId="5687">
      <pivotArea dataOnly="0" labelOnly="1" fieldPosition="0">
        <references count="1">
          <reference field="0" count="1">
            <x v="32"/>
          </reference>
        </references>
      </pivotArea>
    </format>
    <format dxfId="5686">
      <pivotArea dataOnly="0" labelOnly="1" offset="A256" fieldPosition="0">
        <references count="1">
          <reference field="0" count="1" defaultSubtotal="1">
            <x v="32"/>
          </reference>
        </references>
      </pivotArea>
    </format>
    <format dxfId="5685">
      <pivotArea dataOnly="0" labelOnly="1" fieldPosition="0">
        <references count="1">
          <reference field="0" count="1">
            <x v="33"/>
          </reference>
        </references>
      </pivotArea>
    </format>
    <format dxfId="5684">
      <pivotArea dataOnly="0" labelOnly="1" offset="A256" fieldPosition="0">
        <references count="1">
          <reference field="0" count="1" defaultSubtotal="1">
            <x v="33"/>
          </reference>
        </references>
      </pivotArea>
    </format>
    <format dxfId="5683">
      <pivotArea dataOnly="0" labelOnly="1" fieldPosition="0">
        <references count="1">
          <reference field="0" count="1">
            <x v="34"/>
          </reference>
        </references>
      </pivotArea>
    </format>
    <format dxfId="5682">
      <pivotArea dataOnly="0" labelOnly="1" offset="A256" fieldPosition="0">
        <references count="1">
          <reference field="0" count="1" defaultSubtotal="1">
            <x v="34"/>
          </reference>
        </references>
      </pivotArea>
    </format>
    <format dxfId="5681">
      <pivotArea dataOnly="0" labelOnly="1" fieldPosition="0">
        <references count="1">
          <reference field="0" count="1">
            <x v="35"/>
          </reference>
        </references>
      </pivotArea>
    </format>
    <format dxfId="5680">
      <pivotArea dataOnly="0" labelOnly="1" offset="A256" fieldPosition="0">
        <references count="1">
          <reference field="0" count="1" defaultSubtotal="1">
            <x v="35"/>
          </reference>
        </references>
      </pivotArea>
    </format>
    <format dxfId="5679">
      <pivotArea dataOnly="0" labelOnly="1" fieldPosition="0">
        <references count="1">
          <reference field="0" count="1">
            <x v="36"/>
          </reference>
        </references>
      </pivotArea>
    </format>
    <format dxfId="5678">
      <pivotArea dataOnly="0" labelOnly="1" offset="A256" fieldPosition="0">
        <references count="1">
          <reference field="0" count="1" defaultSubtotal="1">
            <x v="36"/>
          </reference>
        </references>
      </pivotArea>
    </format>
    <format dxfId="5677">
      <pivotArea dataOnly="0" labelOnly="1" fieldPosition="0">
        <references count="1">
          <reference field="0" count="1">
            <x v="37"/>
          </reference>
        </references>
      </pivotArea>
    </format>
    <format dxfId="5676">
      <pivotArea dataOnly="0" labelOnly="1" offset="A256" fieldPosition="0">
        <references count="1">
          <reference field="0" count="1" defaultSubtotal="1">
            <x v="37"/>
          </reference>
        </references>
      </pivotArea>
    </format>
    <format dxfId="5675">
      <pivotArea dataOnly="0" labelOnly="1" fieldPosition="0">
        <references count="1">
          <reference field="0" count="1">
            <x v="38"/>
          </reference>
        </references>
      </pivotArea>
    </format>
    <format dxfId="5674">
      <pivotArea dataOnly="0" labelOnly="1" offset="A256" fieldPosition="0">
        <references count="1">
          <reference field="0" count="1" defaultSubtotal="1">
            <x v="38"/>
          </reference>
        </references>
      </pivotArea>
    </format>
    <format dxfId="5673">
      <pivotArea dataOnly="0" labelOnly="1" fieldPosition="0">
        <references count="1">
          <reference field="0" count="1">
            <x v="39"/>
          </reference>
        </references>
      </pivotArea>
    </format>
    <format dxfId="5672">
      <pivotArea dataOnly="0" labelOnly="1" offset="A256" fieldPosition="0">
        <references count="1">
          <reference field="0" count="1" defaultSubtotal="1">
            <x v="39"/>
          </reference>
        </references>
      </pivotArea>
    </format>
    <format dxfId="5671">
      <pivotArea dataOnly="0" labelOnly="1" fieldPosition="0">
        <references count="1">
          <reference field="0" count="1">
            <x v="40"/>
          </reference>
        </references>
      </pivotArea>
    </format>
    <format dxfId="5670">
      <pivotArea dataOnly="0" labelOnly="1" offset="A256" fieldPosition="0">
        <references count="1">
          <reference field="0" count="1" defaultSubtotal="1">
            <x v="40"/>
          </reference>
        </references>
      </pivotArea>
    </format>
    <format dxfId="5669">
      <pivotArea dataOnly="0" labelOnly="1" fieldPosition="0">
        <references count="1">
          <reference field="0" count="1">
            <x v="41"/>
          </reference>
        </references>
      </pivotArea>
    </format>
    <format dxfId="5668">
      <pivotArea dataOnly="0" labelOnly="1" offset="A256" fieldPosition="0">
        <references count="1">
          <reference field="0" count="1" defaultSubtotal="1">
            <x v="41"/>
          </reference>
        </references>
      </pivotArea>
    </format>
    <format dxfId="5667">
      <pivotArea dataOnly="0" labelOnly="1" fieldPosition="0">
        <references count="1">
          <reference field="0" count="1">
            <x v="42"/>
          </reference>
        </references>
      </pivotArea>
    </format>
    <format dxfId="5666">
      <pivotArea dataOnly="0" labelOnly="1" offset="A256" fieldPosition="0">
        <references count="1">
          <reference field="0" count="1" defaultSubtotal="1">
            <x v="42"/>
          </reference>
        </references>
      </pivotArea>
    </format>
    <format dxfId="5665">
      <pivotArea dataOnly="0" labelOnly="1" fieldPosition="0">
        <references count="1">
          <reference field="0" count="1">
            <x v="43"/>
          </reference>
        </references>
      </pivotArea>
    </format>
    <format dxfId="5664">
      <pivotArea dataOnly="0" labelOnly="1" offset="A256" fieldPosition="0">
        <references count="1">
          <reference field="0" count="1" defaultSubtotal="1">
            <x v="43"/>
          </reference>
        </references>
      </pivotArea>
    </format>
    <format dxfId="5663">
      <pivotArea dataOnly="0" labelOnly="1" fieldPosition="0">
        <references count="1">
          <reference field="0" count="1">
            <x v="44"/>
          </reference>
        </references>
      </pivotArea>
    </format>
    <format dxfId="5662">
      <pivotArea dataOnly="0" labelOnly="1" offset="A256" fieldPosition="0">
        <references count="1">
          <reference field="0" count="1" defaultSubtotal="1">
            <x v="44"/>
          </reference>
        </references>
      </pivotArea>
    </format>
    <format dxfId="5661">
      <pivotArea dataOnly="0" labelOnly="1" fieldPosition="0">
        <references count="1">
          <reference field="0" count="1">
            <x v="45"/>
          </reference>
        </references>
      </pivotArea>
    </format>
    <format dxfId="5660">
      <pivotArea dataOnly="0" labelOnly="1" offset="A256" fieldPosition="0">
        <references count="1">
          <reference field="0" count="1" defaultSubtotal="1">
            <x v="45"/>
          </reference>
        </references>
      </pivotArea>
    </format>
    <format dxfId="5659">
      <pivotArea dataOnly="0" labelOnly="1" fieldPosition="0">
        <references count="1">
          <reference field="0" count="1">
            <x v="46"/>
          </reference>
        </references>
      </pivotArea>
    </format>
    <format dxfId="5658">
      <pivotArea dataOnly="0" labelOnly="1" offset="A256" fieldPosition="0">
        <references count="1">
          <reference field="0" count="1" defaultSubtotal="1">
            <x v="46"/>
          </reference>
        </references>
      </pivotArea>
    </format>
    <format dxfId="5657">
      <pivotArea dataOnly="0" labelOnly="1" fieldPosition="0">
        <references count="1">
          <reference field="0" count="1">
            <x v="47"/>
          </reference>
        </references>
      </pivotArea>
    </format>
    <format dxfId="5656">
      <pivotArea dataOnly="0" labelOnly="1" offset="A256" fieldPosition="0">
        <references count="1">
          <reference field="0" count="1" defaultSubtotal="1">
            <x v="47"/>
          </reference>
        </references>
      </pivotArea>
    </format>
    <format dxfId="5655">
      <pivotArea dataOnly="0" labelOnly="1" fieldPosition="0">
        <references count="1">
          <reference field="0" count="1">
            <x v="48"/>
          </reference>
        </references>
      </pivotArea>
    </format>
    <format dxfId="5654">
      <pivotArea dataOnly="0" labelOnly="1" offset="A256" fieldPosition="0">
        <references count="1">
          <reference field="0" count="1" defaultSubtotal="1">
            <x v="48"/>
          </reference>
        </references>
      </pivotArea>
    </format>
    <format dxfId="5653">
      <pivotArea dataOnly="0" labelOnly="1" fieldPosition="0">
        <references count="1">
          <reference field="0" count="1">
            <x v="49"/>
          </reference>
        </references>
      </pivotArea>
    </format>
    <format dxfId="5652">
      <pivotArea dataOnly="0" labelOnly="1" offset="A256" fieldPosition="0">
        <references count="1">
          <reference field="0" count="1" defaultSubtotal="1">
            <x v="49"/>
          </reference>
        </references>
      </pivotArea>
    </format>
    <format dxfId="5651">
      <pivotArea dataOnly="0" labelOnly="1" fieldPosition="0">
        <references count="1">
          <reference field="0" count="1">
            <x v="50"/>
          </reference>
        </references>
      </pivotArea>
    </format>
    <format dxfId="5650">
      <pivotArea dataOnly="0" labelOnly="1" offset="A256" fieldPosition="0">
        <references count="1">
          <reference field="0" count="1" defaultSubtotal="1">
            <x v="50"/>
          </reference>
        </references>
      </pivotArea>
    </format>
    <format dxfId="5649">
      <pivotArea dataOnly="0" labelOnly="1" fieldPosition="0">
        <references count="1">
          <reference field="0" count="1">
            <x v="51"/>
          </reference>
        </references>
      </pivotArea>
    </format>
    <format dxfId="5648">
      <pivotArea dataOnly="0" labelOnly="1" offset="A256" fieldPosition="0">
        <references count="1">
          <reference field="0" count="1" defaultSubtotal="1">
            <x v="51"/>
          </reference>
        </references>
      </pivotArea>
    </format>
    <format dxfId="5647">
      <pivotArea dataOnly="0" labelOnly="1" fieldPosition="0">
        <references count="1">
          <reference field="0" count="1">
            <x v="52"/>
          </reference>
        </references>
      </pivotArea>
    </format>
    <format dxfId="5646">
      <pivotArea dataOnly="0" labelOnly="1" offset="A256" fieldPosition="0">
        <references count="1">
          <reference field="0" count="1" defaultSubtotal="1">
            <x v="52"/>
          </reference>
        </references>
      </pivotArea>
    </format>
    <format dxfId="5645">
      <pivotArea dataOnly="0" labelOnly="1" fieldPosition="0">
        <references count="1">
          <reference field="0" count="1">
            <x v="53"/>
          </reference>
        </references>
      </pivotArea>
    </format>
    <format dxfId="5644">
      <pivotArea dataOnly="0" labelOnly="1" offset="A256" fieldPosition="0">
        <references count="1">
          <reference field="0" count="1" defaultSubtotal="1">
            <x v="53"/>
          </reference>
        </references>
      </pivotArea>
    </format>
    <format dxfId="5643">
      <pivotArea dataOnly="0" labelOnly="1" fieldPosition="0">
        <references count="1">
          <reference field="0" count="1">
            <x v="54"/>
          </reference>
        </references>
      </pivotArea>
    </format>
    <format dxfId="5642">
      <pivotArea dataOnly="0" labelOnly="1" offset="A256" fieldPosition="0">
        <references count="1">
          <reference field="0" count="1" defaultSubtotal="1">
            <x v="54"/>
          </reference>
        </references>
      </pivotArea>
    </format>
    <format dxfId="5641">
      <pivotArea dataOnly="0" labelOnly="1" fieldPosition="0">
        <references count="1">
          <reference field="0" count="1">
            <x v="55"/>
          </reference>
        </references>
      </pivotArea>
    </format>
    <format dxfId="5640">
      <pivotArea dataOnly="0" labelOnly="1" offset="A256" fieldPosition="0">
        <references count="1">
          <reference field="0" count="1" defaultSubtotal="1">
            <x v="55"/>
          </reference>
        </references>
      </pivotArea>
    </format>
    <format dxfId="5639">
      <pivotArea dataOnly="0" labelOnly="1" fieldPosition="0">
        <references count="1">
          <reference field="0" count="1">
            <x v="56"/>
          </reference>
        </references>
      </pivotArea>
    </format>
    <format dxfId="5638">
      <pivotArea dataOnly="0" labelOnly="1" offset="A256" fieldPosition="0">
        <references count="1">
          <reference field="0" count="1" defaultSubtotal="1">
            <x v="56"/>
          </reference>
        </references>
      </pivotArea>
    </format>
    <format dxfId="5637">
      <pivotArea dataOnly="0" labelOnly="1" fieldPosition="0">
        <references count="1">
          <reference field="0" count="1">
            <x v="57"/>
          </reference>
        </references>
      </pivotArea>
    </format>
    <format dxfId="5636">
      <pivotArea dataOnly="0" labelOnly="1" offset="A256" fieldPosition="0">
        <references count="1">
          <reference field="0" count="1" defaultSubtotal="1">
            <x v="57"/>
          </reference>
        </references>
      </pivotArea>
    </format>
    <format dxfId="5635">
      <pivotArea dataOnly="0" labelOnly="1" fieldPosition="0">
        <references count="1">
          <reference field="0" count="1">
            <x v="58"/>
          </reference>
        </references>
      </pivotArea>
    </format>
    <format dxfId="5634">
      <pivotArea dataOnly="0" labelOnly="1" offset="A256" fieldPosition="0">
        <references count="1">
          <reference field="0" count="1" defaultSubtotal="1">
            <x v="58"/>
          </reference>
        </references>
      </pivotArea>
    </format>
    <format dxfId="5633">
      <pivotArea dataOnly="0" labelOnly="1" fieldPosition="0">
        <references count="1">
          <reference field="0" count="1">
            <x v="59"/>
          </reference>
        </references>
      </pivotArea>
    </format>
    <format dxfId="5632">
      <pivotArea dataOnly="0" labelOnly="1" offset="A256" fieldPosition="0">
        <references count="1">
          <reference field="0" count="1" defaultSubtotal="1">
            <x v="59"/>
          </reference>
        </references>
      </pivotArea>
    </format>
    <format dxfId="5631">
      <pivotArea dataOnly="0" labelOnly="1" fieldPosition="0">
        <references count="1">
          <reference field="0" count="1">
            <x v="60"/>
          </reference>
        </references>
      </pivotArea>
    </format>
    <format dxfId="5630">
      <pivotArea dataOnly="0" labelOnly="1" offset="A256" fieldPosition="0">
        <references count="1">
          <reference field="0" count="1" defaultSubtotal="1">
            <x v="60"/>
          </reference>
        </references>
      </pivotArea>
    </format>
    <format dxfId="5629">
      <pivotArea dataOnly="0" labelOnly="1" fieldPosition="0">
        <references count="1">
          <reference field="0" count="1">
            <x v="61"/>
          </reference>
        </references>
      </pivotArea>
    </format>
    <format dxfId="5628">
      <pivotArea dataOnly="0" labelOnly="1" offset="A256" fieldPosition="0">
        <references count="1">
          <reference field="0" count="1" defaultSubtotal="1">
            <x v="61"/>
          </reference>
        </references>
      </pivotArea>
    </format>
    <format dxfId="5627">
      <pivotArea dataOnly="0" labelOnly="1" fieldPosition="0">
        <references count="1">
          <reference field="0" count="1">
            <x v="62"/>
          </reference>
        </references>
      </pivotArea>
    </format>
    <format dxfId="5626">
      <pivotArea dataOnly="0" labelOnly="1" offset="A256" fieldPosition="0">
        <references count="1">
          <reference field="0" count="1" defaultSubtotal="1">
            <x v="62"/>
          </reference>
        </references>
      </pivotArea>
    </format>
    <format dxfId="5625">
      <pivotArea dataOnly="0" labelOnly="1" fieldPosition="0">
        <references count="1">
          <reference field="0" count="1">
            <x v="63"/>
          </reference>
        </references>
      </pivotArea>
    </format>
    <format dxfId="5624">
      <pivotArea dataOnly="0" labelOnly="1" offset="A256" fieldPosition="0">
        <references count="1">
          <reference field="0" count="1" defaultSubtotal="1">
            <x v="63"/>
          </reference>
        </references>
      </pivotArea>
    </format>
    <format dxfId="5623">
      <pivotArea dataOnly="0" labelOnly="1" fieldPosition="0">
        <references count="1">
          <reference field="0" count="1">
            <x v="64"/>
          </reference>
        </references>
      </pivotArea>
    </format>
    <format dxfId="5622">
      <pivotArea dataOnly="0" labelOnly="1" offset="A256" fieldPosition="0">
        <references count="1">
          <reference field="0" count="1" defaultSubtotal="1">
            <x v="64"/>
          </reference>
        </references>
      </pivotArea>
    </format>
    <format dxfId="5621">
      <pivotArea dataOnly="0" labelOnly="1" fieldPosition="0">
        <references count="1">
          <reference field="0" count="1">
            <x v="65"/>
          </reference>
        </references>
      </pivotArea>
    </format>
    <format dxfId="5620">
      <pivotArea dataOnly="0" labelOnly="1" offset="A256" fieldPosition="0">
        <references count="1">
          <reference field="0" count="1" defaultSubtotal="1">
            <x v="65"/>
          </reference>
        </references>
      </pivotArea>
    </format>
    <format dxfId="5619">
      <pivotArea dataOnly="0" labelOnly="1" fieldPosition="0">
        <references count="1">
          <reference field="0" count="1">
            <x v="66"/>
          </reference>
        </references>
      </pivotArea>
    </format>
    <format dxfId="5618">
      <pivotArea dataOnly="0" labelOnly="1" offset="A256" fieldPosition="0">
        <references count="1">
          <reference field="0" count="1" defaultSubtotal="1">
            <x v="66"/>
          </reference>
        </references>
      </pivotArea>
    </format>
    <format dxfId="5617">
      <pivotArea dataOnly="0" labelOnly="1" fieldPosition="0">
        <references count="1">
          <reference field="0" count="1">
            <x v="67"/>
          </reference>
        </references>
      </pivotArea>
    </format>
    <format dxfId="5616">
      <pivotArea dataOnly="0" labelOnly="1" offset="A256" fieldPosition="0">
        <references count="1">
          <reference field="0" count="1" defaultSubtotal="1">
            <x v="67"/>
          </reference>
        </references>
      </pivotArea>
    </format>
    <format dxfId="5615">
      <pivotArea dataOnly="0" labelOnly="1" fieldPosition="0">
        <references count="1">
          <reference field="0" count="1">
            <x v="68"/>
          </reference>
        </references>
      </pivotArea>
    </format>
    <format dxfId="5614">
      <pivotArea dataOnly="0" labelOnly="1" offset="A256" fieldPosition="0">
        <references count="1">
          <reference field="0" count="1" defaultSubtotal="1">
            <x v="68"/>
          </reference>
        </references>
      </pivotArea>
    </format>
    <format dxfId="5613">
      <pivotArea dataOnly="0" labelOnly="1" fieldPosition="0">
        <references count="1">
          <reference field="0" count="1">
            <x v="69"/>
          </reference>
        </references>
      </pivotArea>
    </format>
    <format dxfId="5612">
      <pivotArea dataOnly="0" labelOnly="1" offset="A256" fieldPosition="0">
        <references count="1">
          <reference field="0" count="1" defaultSubtotal="1">
            <x v="69"/>
          </reference>
        </references>
      </pivotArea>
    </format>
    <format dxfId="5611">
      <pivotArea dataOnly="0" labelOnly="1" fieldPosition="0">
        <references count="1">
          <reference field="0" count="1">
            <x v="70"/>
          </reference>
        </references>
      </pivotArea>
    </format>
    <format dxfId="5610">
      <pivotArea dataOnly="0" labelOnly="1" offset="A256" fieldPosition="0">
        <references count="1">
          <reference field="0" count="1" defaultSubtotal="1">
            <x v="70"/>
          </reference>
        </references>
      </pivotArea>
    </format>
    <format dxfId="5609">
      <pivotArea dataOnly="0" labelOnly="1" fieldPosition="0">
        <references count="1">
          <reference field="0" count="1">
            <x v="71"/>
          </reference>
        </references>
      </pivotArea>
    </format>
    <format dxfId="5608">
      <pivotArea dataOnly="0" labelOnly="1" offset="A256" fieldPosition="0">
        <references count="1">
          <reference field="0" count="1" defaultSubtotal="1">
            <x v="71"/>
          </reference>
        </references>
      </pivotArea>
    </format>
    <format dxfId="5607">
      <pivotArea dataOnly="0" labelOnly="1" fieldPosition="0">
        <references count="1">
          <reference field="0" count="1">
            <x v="72"/>
          </reference>
        </references>
      </pivotArea>
    </format>
    <format dxfId="5606">
      <pivotArea dataOnly="0" labelOnly="1" offset="A256" fieldPosition="0">
        <references count="1">
          <reference field="0" count="1" defaultSubtotal="1">
            <x v="72"/>
          </reference>
        </references>
      </pivotArea>
    </format>
    <format dxfId="5605">
      <pivotArea dataOnly="0" labelOnly="1" fieldPosition="0">
        <references count="1">
          <reference field="0" count="1">
            <x v="73"/>
          </reference>
        </references>
      </pivotArea>
    </format>
    <format dxfId="5604">
      <pivotArea dataOnly="0" labelOnly="1" offset="A256" fieldPosition="0">
        <references count="1">
          <reference field="0" count="1" defaultSubtotal="1">
            <x v="73"/>
          </reference>
        </references>
      </pivotArea>
    </format>
    <format dxfId="5603">
      <pivotArea dataOnly="0" labelOnly="1" fieldPosition="0">
        <references count="1">
          <reference field="0" count="1">
            <x v="74"/>
          </reference>
        </references>
      </pivotArea>
    </format>
    <format dxfId="5602">
      <pivotArea dataOnly="0" labelOnly="1" offset="A256" fieldPosition="0">
        <references count="1">
          <reference field="0" count="1" defaultSubtotal="1">
            <x v="74"/>
          </reference>
        </references>
      </pivotArea>
    </format>
    <format dxfId="5601">
      <pivotArea dataOnly="0" labelOnly="1" fieldPosition="0">
        <references count="1">
          <reference field="0" count="1">
            <x v="75"/>
          </reference>
        </references>
      </pivotArea>
    </format>
    <format dxfId="5600">
      <pivotArea dataOnly="0" labelOnly="1" offset="A256" fieldPosition="0">
        <references count="1">
          <reference field="0" count="1" defaultSubtotal="1">
            <x v="75"/>
          </reference>
        </references>
      </pivotArea>
    </format>
    <format dxfId="5599">
      <pivotArea dataOnly="0" labelOnly="1" fieldPosition="0">
        <references count="1">
          <reference field="0" count="1">
            <x v="76"/>
          </reference>
        </references>
      </pivotArea>
    </format>
    <format dxfId="5598">
      <pivotArea dataOnly="0" labelOnly="1" offset="A256" fieldPosition="0">
        <references count="1">
          <reference field="0" count="1" defaultSubtotal="1">
            <x v="76"/>
          </reference>
        </references>
      </pivotArea>
    </format>
    <format dxfId="5597">
      <pivotArea dataOnly="0" labelOnly="1" fieldPosition="0">
        <references count="1">
          <reference field="0" count="1">
            <x v="77"/>
          </reference>
        </references>
      </pivotArea>
    </format>
    <format dxfId="5596">
      <pivotArea dataOnly="0" labelOnly="1" offset="A256" fieldPosition="0">
        <references count="1">
          <reference field="0" count="1" defaultSubtotal="1">
            <x v="77"/>
          </reference>
        </references>
      </pivotArea>
    </format>
    <format dxfId="5595">
      <pivotArea dataOnly="0" labelOnly="1" fieldPosition="0">
        <references count="1">
          <reference field="0" count="1">
            <x v="78"/>
          </reference>
        </references>
      </pivotArea>
    </format>
    <format dxfId="5594">
      <pivotArea dataOnly="0" labelOnly="1" offset="A256" fieldPosition="0">
        <references count="1">
          <reference field="0" count="1" defaultSubtotal="1">
            <x v="78"/>
          </reference>
        </references>
      </pivotArea>
    </format>
    <format dxfId="5593">
      <pivotArea dataOnly="0" labelOnly="1" fieldPosition="0">
        <references count="1">
          <reference field="0" count="1">
            <x v="79"/>
          </reference>
        </references>
      </pivotArea>
    </format>
    <format dxfId="5592">
      <pivotArea dataOnly="0" labelOnly="1" offset="A256" fieldPosition="0">
        <references count="1">
          <reference field="0" count="1" defaultSubtotal="1">
            <x v="79"/>
          </reference>
        </references>
      </pivotArea>
    </format>
    <format dxfId="5591">
      <pivotArea dataOnly="0" labelOnly="1" fieldPosition="0">
        <references count="1">
          <reference field="0" count="1">
            <x v="80"/>
          </reference>
        </references>
      </pivotArea>
    </format>
    <format dxfId="5590">
      <pivotArea dataOnly="0" labelOnly="1" offset="A256" fieldPosition="0">
        <references count="1">
          <reference field="0" count="1" defaultSubtotal="1">
            <x v="80"/>
          </reference>
        </references>
      </pivotArea>
    </format>
    <format dxfId="5589">
      <pivotArea dataOnly="0" labelOnly="1" fieldPosition="0">
        <references count="1">
          <reference field="0" count="1">
            <x v="81"/>
          </reference>
        </references>
      </pivotArea>
    </format>
    <format dxfId="5588">
      <pivotArea dataOnly="0" labelOnly="1" offset="A256" fieldPosition="0">
        <references count="1">
          <reference field="0" count="1" defaultSubtotal="1">
            <x v="81"/>
          </reference>
        </references>
      </pivotArea>
    </format>
    <format dxfId="5587">
      <pivotArea dataOnly="0" labelOnly="1" fieldPosition="0">
        <references count="1">
          <reference field="0" count="1">
            <x v="82"/>
          </reference>
        </references>
      </pivotArea>
    </format>
    <format dxfId="5586">
      <pivotArea dataOnly="0" labelOnly="1" offset="A256" fieldPosition="0">
        <references count="1">
          <reference field="0" count="1" defaultSubtotal="1">
            <x v="82"/>
          </reference>
        </references>
      </pivotArea>
    </format>
    <format dxfId="5585">
      <pivotArea dataOnly="0" labelOnly="1" fieldPosition="0">
        <references count="1">
          <reference field="0" count="1">
            <x v="83"/>
          </reference>
        </references>
      </pivotArea>
    </format>
    <format dxfId="5584">
      <pivotArea dataOnly="0" labelOnly="1" offset="A256" fieldPosition="0">
        <references count="1">
          <reference field="0" count="1" defaultSubtotal="1">
            <x v="83"/>
          </reference>
        </references>
      </pivotArea>
    </format>
    <format dxfId="5583">
      <pivotArea dataOnly="0" labelOnly="1" fieldPosition="0">
        <references count="1">
          <reference field="0" count="1">
            <x v="84"/>
          </reference>
        </references>
      </pivotArea>
    </format>
    <format dxfId="5582">
      <pivotArea dataOnly="0" labelOnly="1" offset="A256" fieldPosition="0">
        <references count="1">
          <reference field="0" count="1" defaultSubtotal="1">
            <x v="84"/>
          </reference>
        </references>
      </pivotArea>
    </format>
    <format dxfId="5581">
      <pivotArea dataOnly="0" labelOnly="1" fieldPosition="0">
        <references count="1">
          <reference field="0" count="1">
            <x v="85"/>
          </reference>
        </references>
      </pivotArea>
    </format>
    <format dxfId="5580">
      <pivotArea dataOnly="0" labelOnly="1" offset="A256" fieldPosition="0">
        <references count="1">
          <reference field="0" count="1" defaultSubtotal="1">
            <x v="85"/>
          </reference>
        </references>
      </pivotArea>
    </format>
    <format dxfId="5579">
      <pivotArea dataOnly="0" labelOnly="1" fieldPosition="0">
        <references count="1">
          <reference field="0" count="1">
            <x v="86"/>
          </reference>
        </references>
      </pivotArea>
    </format>
    <format dxfId="5578">
      <pivotArea dataOnly="0" labelOnly="1" offset="A256" fieldPosition="0">
        <references count="1">
          <reference field="0" count="1" defaultSubtotal="1">
            <x v="86"/>
          </reference>
        </references>
      </pivotArea>
    </format>
    <format dxfId="5577">
      <pivotArea dataOnly="0" labelOnly="1" fieldPosition="0">
        <references count="1">
          <reference field="0" count="1">
            <x v="87"/>
          </reference>
        </references>
      </pivotArea>
    </format>
    <format dxfId="5576">
      <pivotArea dataOnly="0" labelOnly="1" offset="A256" fieldPosition="0">
        <references count="1">
          <reference field="0" count="1" defaultSubtotal="1">
            <x v="87"/>
          </reference>
        </references>
      </pivotArea>
    </format>
    <format dxfId="5575">
      <pivotArea dataOnly="0" labelOnly="1" fieldPosition="0">
        <references count="1">
          <reference field="0" count="1">
            <x v="88"/>
          </reference>
        </references>
      </pivotArea>
    </format>
    <format dxfId="5574">
      <pivotArea dataOnly="0" labelOnly="1" offset="A256" fieldPosition="0">
        <references count="1">
          <reference field="0" count="1" defaultSubtotal="1">
            <x v="88"/>
          </reference>
        </references>
      </pivotArea>
    </format>
    <format dxfId="5573">
      <pivotArea dataOnly="0" labelOnly="1" fieldPosition="0">
        <references count="1">
          <reference field="0" count="1">
            <x v="89"/>
          </reference>
        </references>
      </pivotArea>
    </format>
    <format dxfId="5572">
      <pivotArea dataOnly="0" labelOnly="1" offset="A256" fieldPosition="0">
        <references count="1">
          <reference field="0" count="1" defaultSubtotal="1">
            <x v="89"/>
          </reference>
        </references>
      </pivotArea>
    </format>
    <format dxfId="5571">
      <pivotArea dataOnly="0" labelOnly="1" fieldPosition="0">
        <references count="1">
          <reference field="0" count="1">
            <x v="90"/>
          </reference>
        </references>
      </pivotArea>
    </format>
    <format dxfId="5570">
      <pivotArea dataOnly="0" labelOnly="1" offset="A256" fieldPosition="0">
        <references count="1">
          <reference field="0" count="1" defaultSubtotal="1">
            <x v="90"/>
          </reference>
        </references>
      </pivotArea>
    </format>
    <format dxfId="5569">
      <pivotArea dataOnly="0" labelOnly="1" fieldPosition="0">
        <references count="1">
          <reference field="0" count="1">
            <x v="91"/>
          </reference>
        </references>
      </pivotArea>
    </format>
    <format dxfId="5568">
      <pivotArea dataOnly="0" labelOnly="1" offset="A256" fieldPosition="0">
        <references count="1">
          <reference field="0" count="1" defaultSubtotal="1">
            <x v="91"/>
          </reference>
        </references>
      </pivotArea>
    </format>
    <format dxfId="5567">
      <pivotArea dataOnly="0" labelOnly="1" fieldPosition="0">
        <references count="1">
          <reference field="0" count="1">
            <x v="92"/>
          </reference>
        </references>
      </pivotArea>
    </format>
    <format dxfId="5566">
      <pivotArea dataOnly="0" labelOnly="1" offset="A256" fieldPosition="0">
        <references count="1">
          <reference field="0" count="1" defaultSubtotal="1">
            <x v="92"/>
          </reference>
        </references>
      </pivotArea>
    </format>
    <format dxfId="5565">
      <pivotArea dataOnly="0" labelOnly="1" fieldPosition="0">
        <references count="1">
          <reference field="0" count="1">
            <x v="93"/>
          </reference>
        </references>
      </pivotArea>
    </format>
    <format dxfId="5564">
      <pivotArea dataOnly="0" labelOnly="1" offset="A256" fieldPosition="0">
        <references count="1">
          <reference field="0" count="1" defaultSubtotal="1">
            <x v="93"/>
          </reference>
        </references>
      </pivotArea>
    </format>
    <format dxfId="5563">
      <pivotArea dataOnly="0" labelOnly="1" fieldPosition="0">
        <references count="1">
          <reference field="0" count="1">
            <x v="94"/>
          </reference>
        </references>
      </pivotArea>
    </format>
    <format dxfId="5562">
      <pivotArea dataOnly="0" labelOnly="1" offset="A256" fieldPosition="0">
        <references count="1">
          <reference field="0" count="1" defaultSubtotal="1">
            <x v="94"/>
          </reference>
        </references>
      </pivotArea>
    </format>
    <format dxfId="5561">
      <pivotArea dataOnly="0" labelOnly="1" fieldPosition="0">
        <references count="1">
          <reference field="0" count="1">
            <x v="95"/>
          </reference>
        </references>
      </pivotArea>
    </format>
    <format dxfId="5560">
      <pivotArea dataOnly="0" labelOnly="1" offset="A256" fieldPosition="0">
        <references count="1">
          <reference field="0" count="1" defaultSubtotal="1">
            <x v="95"/>
          </reference>
        </references>
      </pivotArea>
    </format>
    <format dxfId="5559">
      <pivotArea dataOnly="0" labelOnly="1" fieldPosition="0">
        <references count="1">
          <reference field="0" count="1">
            <x v="96"/>
          </reference>
        </references>
      </pivotArea>
    </format>
    <format dxfId="5558">
      <pivotArea dataOnly="0" labelOnly="1" offset="A256" fieldPosition="0">
        <references count="1">
          <reference field="0" count="1" defaultSubtotal="1">
            <x v="96"/>
          </reference>
        </references>
      </pivotArea>
    </format>
    <format dxfId="5557">
      <pivotArea dataOnly="0" labelOnly="1" fieldPosition="0">
        <references count="1">
          <reference field="0" count="1">
            <x v="97"/>
          </reference>
        </references>
      </pivotArea>
    </format>
    <format dxfId="5556">
      <pivotArea dataOnly="0" labelOnly="1" offset="A256" fieldPosition="0">
        <references count="1">
          <reference field="0" count="1" defaultSubtotal="1">
            <x v="97"/>
          </reference>
        </references>
      </pivotArea>
    </format>
    <format dxfId="5555">
      <pivotArea dataOnly="0" labelOnly="1" fieldPosition="0">
        <references count="1">
          <reference field="0" count="1">
            <x v="98"/>
          </reference>
        </references>
      </pivotArea>
    </format>
    <format dxfId="5554">
      <pivotArea dataOnly="0" labelOnly="1" offset="A256" fieldPosition="0">
        <references count="1">
          <reference field="0" count="1" defaultSubtotal="1">
            <x v="98"/>
          </reference>
        </references>
      </pivotArea>
    </format>
    <format dxfId="5553">
      <pivotArea dataOnly="0" labelOnly="1" fieldPosition="0">
        <references count="1">
          <reference field="0" count="1">
            <x v="99"/>
          </reference>
        </references>
      </pivotArea>
    </format>
    <format dxfId="5552">
      <pivotArea dataOnly="0" labelOnly="1" offset="A256" fieldPosition="0">
        <references count="1">
          <reference field="0" count="1" defaultSubtotal="1">
            <x v="99"/>
          </reference>
        </references>
      </pivotArea>
    </format>
    <format dxfId="5551">
      <pivotArea dataOnly="0" labelOnly="1" fieldPosition="0">
        <references count="1">
          <reference field="0" count="1">
            <x v="100"/>
          </reference>
        </references>
      </pivotArea>
    </format>
    <format dxfId="5550">
      <pivotArea dataOnly="0" labelOnly="1" offset="A256" fieldPosition="0">
        <references count="1">
          <reference field="0" count="1" defaultSubtotal="1">
            <x v="100"/>
          </reference>
        </references>
      </pivotArea>
    </format>
    <format dxfId="5549">
      <pivotArea dataOnly="0" labelOnly="1" fieldPosition="0">
        <references count="1">
          <reference field="0" count="1">
            <x v="101"/>
          </reference>
        </references>
      </pivotArea>
    </format>
    <format dxfId="5548">
      <pivotArea dataOnly="0" labelOnly="1" offset="A256" fieldPosition="0">
        <references count="1">
          <reference field="0" count="1" defaultSubtotal="1">
            <x v="101"/>
          </reference>
        </references>
      </pivotArea>
    </format>
    <format dxfId="5547">
      <pivotArea dataOnly="0" labelOnly="1" fieldPosition="0">
        <references count="1">
          <reference field="0" count="1">
            <x v="102"/>
          </reference>
        </references>
      </pivotArea>
    </format>
    <format dxfId="5546">
      <pivotArea dataOnly="0" labelOnly="1" offset="A256" fieldPosition="0">
        <references count="1">
          <reference field="0" count="1" defaultSubtotal="1">
            <x v="102"/>
          </reference>
        </references>
      </pivotArea>
    </format>
    <format dxfId="5545">
      <pivotArea dataOnly="0" labelOnly="1" fieldPosition="0">
        <references count="1">
          <reference field="0" count="1">
            <x v="103"/>
          </reference>
        </references>
      </pivotArea>
    </format>
    <format dxfId="5544">
      <pivotArea dataOnly="0" labelOnly="1" offset="A256" fieldPosition="0">
        <references count="1">
          <reference field="0" count="1" defaultSubtotal="1">
            <x v="103"/>
          </reference>
        </references>
      </pivotArea>
    </format>
    <format dxfId="5543">
      <pivotArea dataOnly="0" labelOnly="1" fieldPosition="0">
        <references count="1">
          <reference field="0" count="1">
            <x v="104"/>
          </reference>
        </references>
      </pivotArea>
    </format>
    <format dxfId="5542">
      <pivotArea dataOnly="0" labelOnly="1" offset="A256" fieldPosition="0">
        <references count="1">
          <reference field="0" count="1" defaultSubtotal="1">
            <x v="104"/>
          </reference>
        </references>
      </pivotArea>
    </format>
    <format dxfId="5541">
      <pivotArea dataOnly="0" labelOnly="1" fieldPosition="0">
        <references count="1">
          <reference field="0" count="1">
            <x v="105"/>
          </reference>
        </references>
      </pivotArea>
    </format>
    <format dxfId="5540">
      <pivotArea dataOnly="0" labelOnly="1" offset="A256" fieldPosition="0">
        <references count="1">
          <reference field="0" count="1" defaultSubtotal="1">
            <x v="105"/>
          </reference>
        </references>
      </pivotArea>
    </format>
    <format dxfId="5539">
      <pivotArea dataOnly="0" labelOnly="1" fieldPosition="0">
        <references count="1">
          <reference field="0" count="1">
            <x v="106"/>
          </reference>
        </references>
      </pivotArea>
    </format>
    <format dxfId="5538">
      <pivotArea dataOnly="0" labelOnly="1" offset="A256" fieldPosition="0">
        <references count="1">
          <reference field="0" count="1" defaultSubtotal="1">
            <x v="106"/>
          </reference>
        </references>
      </pivotArea>
    </format>
    <format dxfId="5537">
      <pivotArea dataOnly="0" labelOnly="1" fieldPosition="0">
        <references count="1">
          <reference field="0" count="1">
            <x v="107"/>
          </reference>
        </references>
      </pivotArea>
    </format>
    <format dxfId="5536">
      <pivotArea dataOnly="0" labelOnly="1" offset="A256" fieldPosition="0">
        <references count="1">
          <reference field="0" count="1" defaultSubtotal="1">
            <x v="107"/>
          </reference>
        </references>
      </pivotArea>
    </format>
    <format dxfId="5535">
      <pivotArea dataOnly="0" labelOnly="1" fieldPosition="0">
        <references count="1">
          <reference field="0" count="1">
            <x v="108"/>
          </reference>
        </references>
      </pivotArea>
    </format>
    <format dxfId="5534">
      <pivotArea dataOnly="0" labelOnly="1" offset="A256" fieldPosition="0">
        <references count="1">
          <reference field="0" count="1" defaultSubtotal="1">
            <x v="108"/>
          </reference>
        </references>
      </pivotArea>
    </format>
    <format dxfId="5533">
      <pivotArea dataOnly="0" labelOnly="1" fieldPosition="0">
        <references count="1">
          <reference field="0" count="1">
            <x v="109"/>
          </reference>
        </references>
      </pivotArea>
    </format>
    <format dxfId="5532">
      <pivotArea dataOnly="0" labelOnly="1" offset="A256" fieldPosition="0">
        <references count="1">
          <reference field="0" count="1" defaultSubtotal="1">
            <x v="109"/>
          </reference>
        </references>
      </pivotArea>
    </format>
    <format dxfId="5531">
      <pivotArea dataOnly="0" labelOnly="1" fieldPosition="0">
        <references count="1">
          <reference field="0" count="1">
            <x v="110"/>
          </reference>
        </references>
      </pivotArea>
    </format>
    <format dxfId="5530">
      <pivotArea dataOnly="0" labelOnly="1" offset="A256" fieldPosition="0">
        <references count="1">
          <reference field="0" count="1" defaultSubtotal="1">
            <x v="110"/>
          </reference>
        </references>
      </pivotArea>
    </format>
    <format dxfId="5529">
      <pivotArea dataOnly="0" labelOnly="1" fieldPosition="0">
        <references count="1">
          <reference field="0" count="1">
            <x v="111"/>
          </reference>
        </references>
      </pivotArea>
    </format>
    <format dxfId="5528">
      <pivotArea dataOnly="0" labelOnly="1" offset="A256" fieldPosition="0">
        <references count="1">
          <reference field="0" count="1" defaultSubtotal="1">
            <x v="111"/>
          </reference>
        </references>
      </pivotArea>
    </format>
    <format dxfId="5527">
      <pivotArea dataOnly="0" labelOnly="1" fieldPosition="0">
        <references count="1">
          <reference field="0" count="1">
            <x v="112"/>
          </reference>
        </references>
      </pivotArea>
    </format>
    <format dxfId="5526">
      <pivotArea dataOnly="0" labelOnly="1" offset="A256" fieldPosition="0">
        <references count="1">
          <reference field="0" count="1" defaultSubtotal="1">
            <x v="112"/>
          </reference>
        </references>
      </pivotArea>
    </format>
    <format dxfId="5525">
      <pivotArea dataOnly="0" labelOnly="1" fieldPosition="0">
        <references count="1">
          <reference field="0" count="1">
            <x v="113"/>
          </reference>
        </references>
      </pivotArea>
    </format>
    <format dxfId="5524">
      <pivotArea dataOnly="0" labelOnly="1" offset="A256" fieldPosition="0">
        <references count="1">
          <reference field="0" count="1" defaultSubtotal="1">
            <x v="113"/>
          </reference>
        </references>
      </pivotArea>
    </format>
    <format dxfId="5523">
      <pivotArea dataOnly="0" labelOnly="1" fieldPosition="0">
        <references count="1">
          <reference field="0" count="1">
            <x v="114"/>
          </reference>
        </references>
      </pivotArea>
    </format>
    <format dxfId="5522">
      <pivotArea dataOnly="0" labelOnly="1" offset="A256" fieldPosition="0">
        <references count="1">
          <reference field="0" count="1" defaultSubtotal="1">
            <x v="114"/>
          </reference>
        </references>
      </pivotArea>
    </format>
    <format dxfId="5521">
      <pivotArea dataOnly="0" labelOnly="1" fieldPosition="0">
        <references count="1">
          <reference field="0" count="1">
            <x v="115"/>
          </reference>
        </references>
      </pivotArea>
    </format>
    <format dxfId="5520">
      <pivotArea dataOnly="0" labelOnly="1" offset="A256" fieldPosition="0">
        <references count="1">
          <reference field="0" count="1" defaultSubtotal="1">
            <x v="115"/>
          </reference>
        </references>
      </pivotArea>
    </format>
    <format dxfId="5519">
      <pivotArea dataOnly="0" labelOnly="1" fieldPosition="0">
        <references count="1">
          <reference field="0" count="1">
            <x v="116"/>
          </reference>
        </references>
      </pivotArea>
    </format>
    <format dxfId="5518">
      <pivotArea dataOnly="0" labelOnly="1" offset="A256" fieldPosition="0">
        <references count="1">
          <reference field="0" count="1" defaultSubtotal="1">
            <x v="116"/>
          </reference>
        </references>
      </pivotArea>
    </format>
    <format dxfId="5517">
      <pivotArea dataOnly="0" labelOnly="1" fieldPosition="0">
        <references count="1">
          <reference field="0" count="1">
            <x v="117"/>
          </reference>
        </references>
      </pivotArea>
    </format>
    <format dxfId="5516">
      <pivotArea dataOnly="0" labelOnly="1" offset="A256" fieldPosition="0">
        <references count="1">
          <reference field="0" count="1" defaultSubtotal="1">
            <x v="117"/>
          </reference>
        </references>
      </pivotArea>
    </format>
    <format dxfId="5515">
      <pivotArea dataOnly="0" labelOnly="1" fieldPosition="0">
        <references count="1">
          <reference field="0" count="1">
            <x v="118"/>
          </reference>
        </references>
      </pivotArea>
    </format>
    <format dxfId="5514">
      <pivotArea dataOnly="0" labelOnly="1" offset="A256" fieldPosition="0">
        <references count="1">
          <reference field="0" count="1" defaultSubtotal="1">
            <x v="118"/>
          </reference>
        </references>
      </pivotArea>
    </format>
    <format dxfId="5513">
      <pivotArea dataOnly="0" labelOnly="1" fieldPosition="0">
        <references count="1">
          <reference field="0" count="1">
            <x v="119"/>
          </reference>
        </references>
      </pivotArea>
    </format>
    <format dxfId="5512">
      <pivotArea dataOnly="0" labelOnly="1" offset="A256" fieldPosition="0">
        <references count="1">
          <reference field="0" count="1" defaultSubtotal="1">
            <x v="119"/>
          </reference>
        </references>
      </pivotArea>
    </format>
    <format dxfId="5511">
      <pivotArea dataOnly="0" labelOnly="1" fieldPosition="0">
        <references count="1">
          <reference field="0" count="1">
            <x v="120"/>
          </reference>
        </references>
      </pivotArea>
    </format>
    <format dxfId="5510">
      <pivotArea dataOnly="0" labelOnly="1" offset="A256" fieldPosition="0">
        <references count="1">
          <reference field="0" count="1" defaultSubtotal="1">
            <x v="120"/>
          </reference>
        </references>
      </pivotArea>
    </format>
    <format dxfId="5509">
      <pivotArea dataOnly="0" labelOnly="1" fieldPosition="0">
        <references count="1">
          <reference field="0" count="1">
            <x v="121"/>
          </reference>
        </references>
      </pivotArea>
    </format>
    <format dxfId="5508">
      <pivotArea dataOnly="0" labelOnly="1" offset="A256" fieldPosition="0">
        <references count="1">
          <reference field="0" count="1" defaultSubtotal="1">
            <x v="121"/>
          </reference>
        </references>
      </pivotArea>
    </format>
    <format dxfId="5507">
      <pivotArea dataOnly="0" labelOnly="1" fieldPosition="0">
        <references count="1">
          <reference field="0" count="1">
            <x v="122"/>
          </reference>
        </references>
      </pivotArea>
    </format>
    <format dxfId="5506">
      <pivotArea dataOnly="0" labelOnly="1" offset="A256" fieldPosition="0">
        <references count="1">
          <reference field="0" count="1" defaultSubtotal="1">
            <x v="122"/>
          </reference>
        </references>
      </pivotArea>
    </format>
    <format dxfId="5505">
      <pivotArea dataOnly="0" labelOnly="1" fieldPosition="0">
        <references count="1">
          <reference field="0" count="1">
            <x v="123"/>
          </reference>
        </references>
      </pivotArea>
    </format>
    <format dxfId="5504">
      <pivotArea dataOnly="0" labelOnly="1" offset="A256" fieldPosition="0">
        <references count="1">
          <reference field="0" count="1" defaultSubtotal="1">
            <x v="123"/>
          </reference>
        </references>
      </pivotArea>
    </format>
    <format dxfId="5503">
      <pivotArea dataOnly="0" labelOnly="1" fieldPosition="0">
        <references count="1">
          <reference field="0" count="1">
            <x v="124"/>
          </reference>
        </references>
      </pivotArea>
    </format>
    <format dxfId="5502">
      <pivotArea dataOnly="0" labelOnly="1" offset="A256" fieldPosition="0">
        <references count="1">
          <reference field="0" count="1" defaultSubtotal="1">
            <x v="124"/>
          </reference>
        </references>
      </pivotArea>
    </format>
    <format dxfId="5501">
      <pivotArea dataOnly="0" labelOnly="1" fieldPosition="0">
        <references count="1">
          <reference field="0" count="1">
            <x v="125"/>
          </reference>
        </references>
      </pivotArea>
    </format>
    <format dxfId="5500">
      <pivotArea dataOnly="0" labelOnly="1" offset="A256" fieldPosition="0">
        <references count="1">
          <reference field="0" count="1" defaultSubtotal="1">
            <x v="125"/>
          </reference>
        </references>
      </pivotArea>
    </format>
    <format dxfId="5499">
      <pivotArea dataOnly="0" labelOnly="1" fieldPosition="0">
        <references count="1">
          <reference field="0" count="1">
            <x v="126"/>
          </reference>
        </references>
      </pivotArea>
    </format>
    <format dxfId="5498">
      <pivotArea dataOnly="0" labelOnly="1" offset="A256" fieldPosition="0">
        <references count="1">
          <reference field="0" count="1" defaultSubtotal="1">
            <x v="126"/>
          </reference>
        </references>
      </pivotArea>
    </format>
    <format dxfId="5497">
      <pivotArea dataOnly="0" labelOnly="1" fieldPosition="0">
        <references count="1">
          <reference field="0" count="1">
            <x v="127"/>
          </reference>
        </references>
      </pivotArea>
    </format>
    <format dxfId="5496">
      <pivotArea dataOnly="0" labelOnly="1" offset="A256" fieldPosition="0">
        <references count="1">
          <reference field="0" count="1" defaultSubtotal="1">
            <x v="127"/>
          </reference>
        </references>
      </pivotArea>
    </format>
    <format dxfId="5495">
      <pivotArea dataOnly="0" labelOnly="1" fieldPosition="0">
        <references count="1">
          <reference field="0" count="1">
            <x v="128"/>
          </reference>
        </references>
      </pivotArea>
    </format>
    <format dxfId="5494">
      <pivotArea dataOnly="0" labelOnly="1" offset="A256" fieldPosition="0">
        <references count="1">
          <reference field="0" count="1" defaultSubtotal="1">
            <x v="128"/>
          </reference>
        </references>
      </pivotArea>
    </format>
    <format dxfId="5493">
      <pivotArea dataOnly="0" labelOnly="1" fieldPosition="0">
        <references count="1">
          <reference field="0" count="1">
            <x v="129"/>
          </reference>
        </references>
      </pivotArea>
    </format>
    <format dxfId="5492">
      <pivotArea dataOnly="0" labelOnly="1" offset="A256" fieldPosition="0">
        <references count="1">
          <reference field="0" count="1" defaultSubtotal="1">
            <x v="129"/>
          </reference>
        </references>
      </pivotArea>
    </format>
    <format dxfId="5491">
      <pivotArea dataOnly="0" labelOnly="1" fieldPosition="0">
        <references count="1">
          <reference field="0" count="1">
            <x v="130"/>
          </reference>
        </references>
      </pivotArea>
    </format>
    <format dxfId="5490">
      <pivotArea dataOnly="0" labelOnly="1" offset="A256" fieldPosition="0">
        <references count="1">
          <reference field="0" count="1" defaultSubtotal="1">
            <x v="130"/>
          </reference>
        </references>
      </pivotArea>
    </format>
    <format dxfId="5489">
      <pivotArea dataOnly="0" labelOnly="1" fieldPosition="0">
        <references count="1">
          <reference field="0" count="1">
            <x v="131"/>
          </reference>
        </references>
      </pivotArea>
    </format>
    <format dxfId="5488">
      <pivotArea dataOnly="0" labelOnly="1" offset="A256" fieldPosition="0">
        <references count="1">
          <reference field="0" count="1" defaultSubtotal="1">
            <x v="131"/>
          </reference>
        </references>
      </pivotArea>
    </format>
    <format dxfId="5487">
      <pivotArea dataOnly="0" labelOnly="1" fieldPosition="0">
        <references count="1">
          <reference field="0" count="1">
            <x v="132"/>
          </reference>
        </references>
      </pivotArea>
    </format>
    <format dxfId="5486">
      <pivotArea dataOnly="0" labelOnly="1" offset="A256" fieldPosition="0">
        <references count="1">
          <reference field="0" count="1" defaultSubtotal="1">
            <x v="132"/>
          </reference>
        </references>
      </pivotArea>
    </format>
    <format dxfId="5485">
      <pivotArea dataOnly="0" labelOnly="1" fieldPosition="0">
        <references count="1">
          <reference field="0" count="1">
            <x v="133"/>
          </reference>
        </references>
      </pivotArea>
    </format>
    <format dxfId="5484">
      <pivotArea dataOnly="0" labelOnly="1" offset="A256" fieldPosition="0">
        <references count="1">
          <reference field="0" count="1" defaultSubtotal="1">
            <x v="133"/>
          </reference>
        </references>
      </pivotArea>
    </format>
    <format dxfId="5483">
      <pivotArea dataOnly="0" labelOnly="1" fieldPosition="0">
        <references count="1">
          <reference field="0" count="1">
            <x v="134"/>
          </reference>
        </references>
      </pivotArea>
    </format>
    <format dxfId="5482">
      <pivotArea dataOnly="0" labelOnly="1" offset="A256" fieldPosition="0">
        <references count="1">
          <reference field="0" count="1" defaultSubtotal="1">
            <x v="134"/>
          </reference>
        </references>
      </pivotArea>
    </format>
    <format dxfId="5481">
      <pivotArea dataOnly="0" labelOnly="1" fieldPosition="0">
        <references count="1">
          <reference field="0" count="1">
            <x v="135"/>
          </reference>
        </references>
      </pivotArea>
    </format>
    <format dxfId="5480">
      <pivotArea dataOnly="0" labelOnly="1" offset="A256" fieldPosition="0">
        <references count="1">
          <reference field="0" count="1" defaultSubtotal="1">
            <x v="135"/>
          </reference>
        </references>
      </pivotArea>
    </format>
    <format dxfId="5479">
      <pivotArea dataOnly="0" labelOnly="1" fieldPosition="0">
        <references count="1">
          <reference field="0" count="1">
            <x v="136"/>
          </reference>
        </references>
      </pivotArea>
    </format>
    <format dxfId="5478">
      <pivotArea dataOnly="0" labelOnly="1" offset="A256" fieldPosition="0">
        <references count="1">
          <reference field="0" count="1" defaultSubtotal="1">
            <x v="136"/>
          </reference>
        </references>
      </pivotArea>
    </format>
    <format dxfId="5477">
      <pivotArea dataOnly="0" labelOnly="1" fieldPosition="0">
        <references count="1">
          <reference field="0" count="1">
            <x v="137"/>
          </reference>
        </references>
      </pivotArea>
    </format>
    <format dxfId="5476">
      <pivotArea dataOnly="0" labelOnly="1" offset="A256" fieldPosition="0">
        <references count="1">
          <reference field="0" count="1" defaultSubtotal="1">
            <x v="137"/>
          </reference>
        </references>
      </pivotArea>
    </format>
    <format dxfId="5475">
      <pivotArea dataOnly="0" labelOnly="1" fieldPosition="0">
        <references count="1">
          <reference field="0" count="1">
            <x v="138"/>
          </reference>
        </references>
      </pivotArea>
    </format>
    <format dxfId="5474">
      <pivotArea dataOnly="0" labelOnly="1" offset="A256" fieldPosition="0">
        <references count="1">
          <reference field="0" count="1" defaultSubtotal="1">
            <x v="138"/>
          </reference>
        </references>
      </pivotArea>
    </format>
    <format dxfId="5473">
      <pivotArea dataOnly="0" labelOnly="1" fieldPosition="0">
        <references count="1">
          <reference field="0" count="1">
            <x v="139"/>
          </reference>
        </references>
      </pivotArea>
    </format>
    <format dxfId="5472">
      <pivotArea dataOnly="0" labelOnly="1" offset="A256" fieldPosition="0">
        <references count="1">
          <reference field="0" count="1" defaultSubtotal="1">
            <x v="139"/>
          </reference>
        </references>
      </pivotArea>
    </format>
    <format dxfId="5471">
      <pivotArea dataOnly="0" labelOnly="1" fieldPosition="0">
        <references count="1">
          <reference field="0" count="1">
            <x v="140"/>
          </reference>
        </references>
      </pivotArea>
    </format>
    <format dxfId="5470">
      <pivotArea dataOnly="0" labelOnly="1" offset="A256" fieldPosition="0">
        <references count="1">
          <reference field="0" count="1" defaultSubtotal="1">
            <x v="140"/>
          </reference>
        </references>
      </pivotArea>
    </format>
    <format dxfId="5469">
      <pivotArea dataOnly="0" labelOnly="1" fieldPosition="0">
        <references count="1">
          <reference field="0" count="1">
            <x v="141"/>
          </reference>
        </references>
      </pivotArea>
    </format>
    <format dxfId="5468">
      <pivotArea dataOnly="0" labelOnly="1" offset="A256" fieldPosition="0">
        <references count="1">
          <reference field="0" count="1" defaultSubtotal="1">
            <x v="141"/>
          </reference>
        </references>
      </pivotArea>
    </format>
    <format dxfId="5467">
      <pivotArea dataOnly="0" labelOnly="1" fieldPosition="0">
        <references count="1">
          <reference field="0" count="1">
            <x v="142"/>
          </reference>
        </references>
      </pivotArea>
    </format>
    <format dxfId="5466">
      <pivotArea dataOnly="0" labelOnly="1" offset="A256" fieldPosition="0">
        <references count="1">
          <reference field="0" count="1" defaultSubtotal="1">
            <x v="142"/>
          </reference>
        </references>
      </pivotArea>
    </format>
    <format dxfId="5465">
      <pivotArea dataOnly="0" labelOnly="1" grandRow="1" outline="0" offset="A256" fieldPosition="0"/>
    </format>
    <format dxfId="5464">
      <pivotArea type="all" dataOnly="0" outline="0" fieldPosition="0"/>
    </format>
    <format dxfId="5463">
      <pivotArea outline="0" collapsedLevelsAreSubtotals="1" fieldPosition="0"/>
    </format>
    <format dxfId="5462">
      <pivotArea field="0" type="button" dataOnly="0" labelOnly="1" outline="0" axis="axisRow" fieldPosition="0"/>
    </format>
    <format dxfId="5461">
      <pivotArea field="1" type="button" dataOnly="0" labelOnly="1" outline="0" axis="axisRow" fieldPosition="1"/>
    </format>
    <format dxfId="546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45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45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45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45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45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45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45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45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45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450">
      <pivotArea dataOnly="0" labelOnly="1" fieldPosition="0">
        <references count="1">
          <reference field="0" count="18">
            <x v="125"/>
            <x v="126"/>
            <x v="127"/>
            <x v="128"/>
            <x v="129"/>
            <x v="130"/>
            <x v="131"/>
            <x v="132"/>
            <x v="133"/>
            <x v="134"/>
            <x v="135"/>
            <x v="136"/>
            <x v="137"/>
            <x v="138"/>
            <x v="139"/>
            <x v="140"/>
            <x v="141"/>
            <x v="142"/>
          </reference>
        </references>
      </pivotArea>
    </format>
    <format dxfId="544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448">
      <pivotArea dataOnly="0" labelOnly="1" grandRow="1" outline="0" fieldPosition="0"/>
    </format>
    <format dxfId="5447">
      <pivotArea dataOnly="0" labelOnly="1" fieldPosition="0">
        <references count="2">
          <reference field="0" count="1" selected="0">
            <x v="1"/>
          </reference>
          <reference field="1" count="2">
            <x v="0"/>
            <x v="1"/>
          </reference>
        </references>
      </pivotArea>
    </format>
    <format dxfId="5446">
      <pivotArea dataOnly="0" labelOnly="1" fieldPosition="0">
        <references count="2">
          <reference field="0" count="1" selected="0">
            <x v="3"/>
          </reference>
          <reference field="1" count="1">
            <x v="2"/>
          </reference>
        </references>
      </pivotArea>
    </format>
    <format dxfId="5445">
      <pivotArea dataOnly="0" labelOnly="1" fieldPosition="0">
        <references count="2">
          <reference field="0" count="1" selected="0">
            <x v="33"/>
          </reference>
          <reference field="1" count="3">
            <x v="3"/>
            <x v="4"/>
            <x v="5"/>
          </reference>
        </references>
      </pivotArea>
    </format>
    <format dxfId="5444">
      <pivotArea dataOnly="0" labelOnly="1" fieldPosition="0">
        <references count="2">
          <reference field="0" count="1" selected="0">
            <x v="108"/>
          </reference>
          <reference field="1" count="1">
            <x v="6"/>
          </reference>
        </references>
      </pivotArea>
    </format>
    <format dxfId="5443">
      <pivotArea dataOnly="0" labelOnly="1" fieldPosition="0">
        <references count="2">
          <reference field="0" count="1" selected="0">
            <x v="115"/>
          </reference>
          <reference field="1" count="1">
            <x v="7"/>
          </reference>
        </references>
      </pivotArea>
    </format>
    <format dxfId="5442">
      <pivotArea dataOnly="0" labelOnly="1" fieldPosition="0">
        <references count="2">
          <reference field="0" count="1" selected="0">
            <x v="125"/>
          </reference>
          <reference field="1" count="2">
            <x v="8"/>
            <x v="9"/>
          </reference>
        </references>
      </pivotArea>
    </format>
    <format dxfId="5441">
      <pivotArea dataOnly="0" labelOnly="1" fieldPosition="0">
        <references count="2">
          <reference field="0" count="1" selected="0">
            <x v="126"/>
          </reference>
          <reference field="1" count="1">
            <x v="10"/>
          </reference>
        </references>
      </pivotArea>
    </format>
    <format dxfId="5440">
      <pivotArea dataOnly="0" labelOnly="1" fieldPosition="0">
        <references count="2">
          <reference field="0" count="1" selected="0">
            <x v="127"/>
          </reference>
          <reference field="1" count="1">
            <x v="12"/>
          </reference>
        </references>
      </pivotArea>
    </format>
    <format dxfId="5439">
      <pivotArea dataOnly="0" labelOnly="1" fieldPosition="0">
        <references count="2">
          <reference field="0" count="1" selected="0">
            <x v="129"/>
          </reference>
          <reference field="1" count="1">
            <x v="14"/>
          </reference>
        </references>
      </pivotArea>
    </format>
    <format dxfId="5438">
      <pivotArea dataOnly="0" labelOnly="1" fieldPosition="0">
        <references count="2">
          <reference field="0" count="1" selected="0">
            <x v="130"/>
          </reference>
          <reference field="1" count="1">
            <x v="11"/>
          </reference>
        </references>
      </pivotArea>
    </format>
    <format dxfId="5437">
      <pivotArea dataOnly="0" labelOnly="1" fieldPosition="0">
        <references count="2">
          <reference field="0" count="1" selected="0">
            <x v="141"/>
          </reference>
          <reference field="1" count="1">
            <x v="13"/>
          </reference>
        </references>
      </pivotArea>
    </format>
    <format dxfId="5436">
      <pivotArea dataOnly="0" labelOnly="1" fieldPosition="0">
        <references count="2">
          <reference field="0" count="1" selected="0">
            <x v="142"/>
          </reference>
          <reference field="1" count="1">
            <x v="15"/>
          </reference>
        </references>
      </pivotArea>
    </format>
    <format dxfId="5435">
      <pivotArea dataOnly="0" labelOnly="1" outline="0" fieldPosition="0">
        <references count="1">
          <reference field="4294967294" count="4">
            <x v="0"/>
            <x v="1"/>
            <x v="2"/>
            <x v="3"/>
          </reference>
        </references>
      </pivotArea>
    </format>
    <format dxfId="5434">
      <pivotArea dataOnly="0" outline="0" fieldPosition="0">
        <references count="1">
          <reference field="1" count="1">
            <x v="1"/>
          </reference>
        </references>
      </pivotArea>
    </format>
    <format dxfId="5433">
      <pivotArea dataOnly="0" labelOnly="1" fieldPosition="0">
        <references count="2">
          <reference field="0" count="1" selected="0">
            <x v="1"/>
          </reference>
          <reference field="1" count="1">
            <x v="1"/>
          </reference>
        </references>
      </pivotArea>
    </format>
    <format dxfId="5432">
      <pivotArea dataOnly="0" labelOnly="1" fieldPosition="0">
        <references count="2">
          <reference field="0" count="1" selected="0">
            <x v="1"/>
          </reference>
          <reference field="1" count="1">
            <x v="1"/>
          </reference>
        </references>
      </pivotArea>
    </format>
    <format dxfId="5431">
      <pivotArea dataOnly="0" outline="0" fieldPosition="0">
        <references count="1">
          <reference field="0" count="0" defaultSubtotal="1"/>
        </references>
      </pivotArea>
    </format>
    <format dxfId="5430">
      <pivotArea dataOnly="0" labelOnly="1" fieldPosition="0">
        <references count="2">
          <reference field="0" count="1" selected="0">
            <x v="3"/>
          </reference>
          <reference field="1" count="1">
            <x v="32"/>
          </reference>
        </references>
      </pivotArea>
    </format>
    <format dxfId="5429">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5428">
      <pivotArea dataOnly="0" labelOnly="1" fieldPosition="0">
        <references count="2">
          <reference field="0" count="1" selected="0">
            <x v="125"/>
          </reference>
          <reference field="1" count="1">
            <x v="9"/>
          </reference>
        </references>
      </pivotArea>
    </format>
    <format dxfId="5427">
      <pivotArea dataOnly="0" labelOnly="1" fieldPosition="0">
        <references count="2">
          <reference field="0" count="1" selected="0">
            <x v="125"/>
          </reference>
          <reference field="1" count="3">
            <x v="8"/>
            <x v="9"/>
            <x v="433"/>
          </reference>
        </references>
      </pivotArea>
    </format>
    <format dxfId="5426">
      <pivotArea type="all" dataOnly="0" outline="0" fieldPosition="0"/>
    </format>
    <format dxfId="5425">
      <pivotArea outline="0" collapsedLevelsAreSubtotals="1" fieldPosition="0"/>
    </format>
    <format dxfId="5424">
      <pivotArea field="0" type="button" dataOnly="0" labelOnly="1" outline="0" axis="axisRow" fieldPosition="0"/>
    </format>
    <format dxfId="5423">
      <pivotArea field="1" type="button" dataOnly="0" labelOnly="1" outline="0" axis="axisRow" fieldPosition="1"/>
    </format>
    <format dxfId="542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42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42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41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41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41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41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41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41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41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412">
      <pivotArea dataOnly="0" labelOnly="1" fieldPosition="0">
        <references count="1">
          <reference field="0" count="18">
            <x v="125"/>
            <x v="126"/>
            <x v="127"/>
            <x v="128"/>
            <x v="129"/>
            <x v="130"/>
            <x v="131"/>
            <x v="132"/>
            <x v="133"/>
            <x v="134"/>
            <x v="135"/>
            <x v="136"/>
            <x v="137"/>
            <x v="138"/>
            <x v="139"/>
            <x v="140"/>
            <x v="141"/>
            <x v="142"/>
          </reference>
        </references>
      </pivotArea>
    </format>
    <format dxfId="541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410">
      <pivotArea dataOnly="0" labelOnly="1" grandRow="1" outline="0" fieldPosition="0"/>
    </format>
    <format dxfId="5409">
      <pivotArea dataOnly="0" labelOnly="1" fieldPosition="0">
        <references count="2">
          <reference field="0" count="1" selected="0">
            <x v="0"/>
          </reference>
          <reference field="1" count="2">
            <x v="16"/>
            <x v="17"/>
          </reference>
        </references>
      </pivotArea>
    </format>
    <format dxfId="5408">
      <pivotArea dataOnly="0" labelOnly="1" fieldPosition="0">
        <references count="2">
          <reference field="0" count="1" selected="0">
            <x v="1"/>
          </reference>
          <reference field="1" count="10">
            <x v="0"/>
            <x v="1"/>
            <x v="18"/>
            <x v="19"/>
            <x v="20"/>
            <x v="21"/>
            <x v="22"/>
            <x v="23"/>
            <x v="24"/>
            <x v="25"/>
          </reference>
        </references>
      </pivotArea>
    </format>
    <format dxfId="5407">
      <pivotArea dataOnly="0" labelOnly="1" fieldPosition="0">
        <references count="2">
          <reference field="0" count="1" selected="0">
            <x v="2"/>
          </reference>
          <reference field="1" count="6">
            <x v="26"/>
            <x v="27"/>
            <x v="28"/>
            <x v="29"/>
            <x v="30"/>
            <x v="31"/>
          </reference>
        </references>
      </pivotArea>
    </format>
    <format dxfId="5406">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5405">
      <pivotArea dataOnly="0" labelOnly="1" fieldPosition="0">
        <references count="2">
          <reference field="0" count="1" selected="0">
            <x v="4"/>
          </reference>
          <reference field="1" count="6">
            <x v="47"/>
            <x v="48"/>
            <x v="49"/>
            <x v="50"/>
            <x v="51"/>
            <x v="52"/>
          </reference>
        </references>
      </pivotArea>
    </format>
    <format dxfId="5404">
      <pivotArea dataOnly="0" labelOnly="1" fieldPosition="0">
        <references count="2">
          <reference field="0" count="1" selected="0">
            <x v="5"/>
          </reference>
          <reference field="1" count="8">
            <x v="53"/>
            <x v="54"/>
            <x v="55"/>
            <x v="56"/>
            <x v="57"/>
            <x v="58"/>
            <x v="59"/>
            <x v="60"/>
          </reference>
        </references>
      </pivotArea>
    </format>
    <format dxfId="5403">
      <pivotArea dataOnly="0" labelOnly="1" fieldPosition="0">
        <references count="2">
          <reference field="0" count="1" selected="0">
            <x v="6"/>
          </reference>
          <reference field="1" count="5">
            <x v="61"/>
            <x v="62"/>
            <x v="63"/>
            <x v="64"/>
            <x v="65"/>
          </reference>
        </references>
      </pivotArea>
    </format>
    <format dxfId="5402">
      <pivotArea dataOnly="0" labelOnly="1" fieldPosition="0">
        <references count="2">
          <reference field="0" count="1" selected="0">
            <x v="7"/>
          </reference>
          <reference field="1" count="6">
            <x v="66"/>
            <x v="67"/>
            <x v="68"/>
            <x v="69"/>
            <x v="70"/>
            <x v="71"/>
          </reference>
        </references>
      </pivotArea>
    </format>
    <format dxfId="5401">
      <pivotArea dataOnly="0" labelOnly="1" fieldPosition="0">
        <references count="2">
          <reference field="0" count="1" selected="0">
            <x v="8"/>
          </reference>
          <reference field="1" count="6">
            <x v="72"/>
            <x v="73"/>
            <x v="74"/>
            <x v="75"/>
            <x v="76"/>
            <x v="77"/>
          </reference>
        </references>
      </pivotArea>
    </format>
    <format dxfId="5400">
      <pivotArea dataOnly="0" labelOnly="1" fieldPosition="0">
        <references count="2">
          <reference field="0" count="1" selected="0">
            <x v="9"/>
          </reference>
          <reference field="1" count="5">
            <x v="78"/>
            <x v="79"/>
            <x v="80"/>
            <x v="81"/>
            <x v="82"/>
          </reference>
        </references>
      </pivotArea>
    </format>
    <format dxfId="5399">
      <pivotArea dataOnly="0" labelOnly="1" fieldPosition="0">
        <references count="2">
          <reference field="0" count="1" selected="0">
            <x v="10"/>
          </reference>
          <reference field="1" count="3">
            <x v="83"/>
            <x v="84"/>
            <x v="85"/>
          </reference>
        </references>
      </pivotArea>
    </format>
    <format dxfId="5398">
      <pivotArea dataOnly="0" labelOnly="1" fieldPosition="0">
        <references count="2">
          <reference field="0" count="1" selected="0">
            <x v="11"/>
          </reference>
          <reference field="1" count="6">
            <x v="86"/>
            <x v="87"/>
            <x v="88"/>
            <x v="89"/>
            <x v="90"/>
            <x v="91"/>
          </reference>
        </references>
      </pivotArea>
    </format>
    <format dxfId="5397">
      <pivotArea dataOnly="0" labelOnly="1" fieldPosition="0">
        <references count="2">
          <reference field="0" count="1" selected="0">
            <x v="12"/>
          </reference>
          <reference field="1" count="5">
            <x v="92"/>
            <x v="93"/>
            <x v="94"/>
            <x v="95"/>
            <x v="96"/>
          </reference>
        </references>
      </pivotArea>
    </format>
    <format dxfId="5396">
      <pivotArea dataOnly="0" labelOnly="1" fieldPosition="0">
        <references count="2">
          <reference field="0" count="1" selected="0">
            <x v="13"/>
          </reference>
          <reference field="1" count="4">
            <x v="97"/>
            <x v="98"/>
            <x v="99"/>
            <x v="100"/>
          </reference>
        </references>
      </pivotArea>
    </format>
    <format dxfId="5395">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5394">
      <pivotArea dataOnly="0" labelOnly="1" fieldPosition="0">
        <references count="2">
          <reference field="0" count="1" selected="0">
            <x v="15"/>
          </reference>
          <reference field="1" count="3">
            <x v="118"/>
            <x v="119"/>
            <x v="120"/>
          </reference>
        </references>
      </pivotArea>
    </format>
    <format dxfId="5393">
      <pivotArea dataOnly="0" labelOnly="1" fieldPosition="0">
        <references count="2">
          <reference field="0" count="1" selected="0">
            <x v="16"/>
          </reference>
          <reference field="1" count="11">
            <x v="121"/>
            <x v="122"/>
            <x v="123"/>
            <x v="124"/>
            <x v="125"/>
            <x v="126"/>
            <x v="127"/>
            <x v="128"/>
            <x v="129"/>
            <x v="130"/>
            <x v="131"/>
          </reference>
        </references>
      </pivotArea>
    </format>
    <format dxfId="5392">
      <pivotArea dataOnly="0" labelOnly="1" fieldPosition="0">
        <references count="2">
          <reference field="0" count="1" selected="0">
            <x v="17"/>
          </reference>
          <reference field="1" count="1">
            <x v="132"/>
          </reference>
        </references>
      </pivotArea>
    </format>
    <format dxfId="5391">
      <pivotArea dataOnly="0" labelOnly="1" fieldPosition="0">
        <references count="2">
          <reference field="0" count="1" selected="0">
            <x v="18"/>
          </reference>
          <reference field="1" count="3">
            <x v="133"/>
            <x v="134"/>
            <x v="135"/>
          </reference>
        </references>
      </pivotArea>
    </format>
    <format dxfId="5390">
      <pivotArea dataOnly="0" labelOnly="1" fieldPosition="0">
        <references count="2">
          <reference field="0" count="1" selected="0">
            <x v="19"/>
          </reference>
          <reference field="1" count="8">
            <x v="136"/>
            <x v="137"/>
            <x v="138"/>
            <x v="139"/>
            <x v="140"/>
            <x v="141"/>
            <x v="142"/>
            <x v="143"/>
          </reference>
        </references>
      </pivotArea>
    </format>
    <format dxfId="5389">
      <pivotArea dataOnly="0" labelOnly="1" fieldPosition="0">
        <references count="2">
          <reference field="0" count="1" selected="0">
            <x v="20"/>
          </reference>
          <reference field="1" count="9">
            <x v="144"/>
            <x v="145"/>
            <x v="146"/>
            <x v="147"/>
            <x v="148"/>
            <x v="149"/>
            <x v="150"/>
            <x v="151"/>
            <x v="152"/>
          </reference>
        </references>
      </pivotArea>
    </format>
    <format dxfId="5388">
      <pivotArea dataOnly="0" labelOnly="1" fieldPosition="0">
        <references count="2">
          <reference field="0" count="1" selected="0">
            <x v="21"/>
          </reference>
          <reference field="1" count="4">
            <x v="153"/>
            <x v="154"/>
            <x v="155"/>
            <x v="156"/>
          </reference>
        </references>
      </pivotArea>
    </format>
    <format dxfId="5387">
      <pivotArea dataOnly="0" labelOnly="1" fieldPosition="0">
        <references count="2">
          <reference field="0" count="1" selected="0">
            <x v="22"/>
          </reference>
          <reference field="1" count="3">
            <x v="157"/>
            <x v="158"/>
            <x v="159"/>
          </reference>
        </references>
      </pivotArea>
    </format>
    <format dxfId="5386">
      <pivotArea dataOnly="0" labelOnly="1" fieldPosition="0">
        <references count="2">
          <reference field="0" count="1" selected="0">
            <x v="23"/>
          </reference>
          <reference field="1" count="3">
            <x v="160"/>
            <x v="161"/>
            <x v="162"/>
          </reference>
        </references>
      </pivotArea>
    </format>
    <format dxfId="5385">
      <pivotArea dataOnly="0" labelOnly="1" fieldPosition="0">
        <references count="2">
          <reference field="0" count="1" selected="0">
            <x v="24"/>
          </reference>
          <reference field="1" count="2">
            <x v="163"/>
            <x v="164"/>
          </reference>
        </references>
      </pivotArea>
    </format>
    <format dxfId="5384">
      <pivotArea dataOnly="0" labelOnly="1" fieldPosition="0">
        <references count="2">
          <reference field="0" count="1" selected="0">
            <x v="25"/>
          </reference>
          <reference field="1" count="3">
            <x v="165"/>
            <x v="166"/>
            <x v="167"/>
          </reference>
        </references>
      </pivotArea>
    </format>
    <format dxfId="5383">
      <pivotArea dataOnly="0" labelOnly="1" fieldPosition="0">
        <references count="2">
          <reference field="0" count="1" selected="0">
            <x v="26"/>
          </reference>
          <reference field="1" count="4">
            <x v="168"/>
            <x v="169"/>
            <x v="170"/>
            <x v="171"/>
          </reference>
        </references>
      </pivotArea>
    </format>
    <format dxfId="5382">
      <pivotArea dataOnly="0" labelOnly="1" fieldPosition="0">
        <references count="2">
          <reference field="0" count="1" selected="0">
            <x v="27"/>
          </reference>
          <reference field="1" count="2">
            <x v="172"/>
            <x v="173"/>
          </reference>
        </references>
      </pivotArea>
    </format>
    <format dxfId="5381">
      <pivotArea dataOnly="0" labelOnly="1" fieldPosition="0">
        <references count="2">
          <reference field="0" count="1" selected="0">
            <x v="28"/>
          </reference>
          <reference field="1" count="3">
            <x v="174"/>
            <x v="175"/>
            <x v="176"/>
          </reference>
        </references>
      </pivotArea>
    </format>
    <format dxfId="5380">
      <pivotArea dataOnly="0" labelOnly="1" fieldPosition="0">
        <references count="2">
          <reference field="0" count="1" selected="0">
            <x v="29"/>
          </reference>
          <reference field="1" count="8">
            <x v="177"/>
            <x v="178"/>
            <x v="179"/>
            <x v="180"/>
            <x v="181"/>
            <x v="182"/>
            <x v="183"/>
            <x v="184"/>
          </reference>
        </references>
      </pivotArea>
    </format>
    <format dxfId="5379">
      <pivotArea dataOnly="0" labelOnly="1" fieldPosition="0">
        <references count="2">
          <reference field="0" count="1" selected="0">
            <x v="30"/>
          </reference>
          <reference field="1" count="7">
            <x v="185"/>
            <x v="186"/>
            <x v="187"/>
            <x v="188"/>
            <x v="189"/>
            <x v="190"/>
            <x v="191"/>
          </reference>
        </references>
      </pivotArea>
    </format>
    <format dxfId="5378">
      <pivotArea dataOnly="0" labelOnly="1" fieldPosition="0">
        <references count="2">
          <reference field="0" count="1" selected="0">
            <x v="31"/>
          </reference>
          <reference field="1" count="4">
            <x v="192"/>
            <x v="193"/>
            <x v="194"/>
            <x v="195"/>
          </reference>
        </references>
      </pivotArea>
    </format>
    <format dxfId="5377">
      <pivotArea dataOnly="0" labelOnly="1" fieldPosition="0">
        <references count="2">
          <reference field="0" count="1" selected="0">
            <x v="32"/>
          </reference>
          <reference field="1" count="1">
            <x v="196"/>
          </reference>
        </references>
      </pivotArea>
    </format>
    <format dxfId="5376">
      <pivotArea dataOnly="0" labelOnly="1" fieldPosition="0">
        <references count="2">
          <reference field="0" count="1" selected="0">
            <x v="33"/>
          </reference>
          <reference field="1" count="3">
            <x v="3"/>
            <x v="4"/>
            <x v="5"/>
          </reference>
        </references>
      </pivotArea>
    </format>
    <format dxfId="5375">
      <pivotArea dataOnly="0" labelOnly="1" fieldPosition="0">
        <references count="2">
          <reference field="0" count="1" selected="0">
            <x v="34"/>
          </reference>
          <reference field="1" count="4">
            <x v="197"/>
            <x v="198"/>
            <x v="199"/>
            <x v="200"/>
          </reference>
        </references>
      </pivotArea>
    </format>
    <format dxfId="5374">
      <pivotArea dataOnly="0" labelOnly="1" fieldPosition="0">
        <references count="2">
          <reference field="0" count="1" selected="0">
            <x v="35"/>
          </reference>
          <reference field="1" count="4">
            <x v="201"/>
            <x v="202"/>
            <x v="203"/>
            <x v="204"/>
          </reference>
        </references>
      </pivotArea>
    </format>
    <format dxfId="5373">
      <pivotArea dataOnly="0" labelOnly="1" fieldPosition="0">
        <references count="2">
          <reference field="0" count="1" selected="0">
            <x v="36"/>
          </reference>
          <reference field="1" count="5">
            <x v="205"/>
            <x v="206"/>
            <x v="207"/>
            <x v="208"/>
            <x v="209"/>
          </reference>
        </references>
      </pivotArea>
    </format>
    <format dxfId="5372">
      <pivotArea dataOnly="0" labelOnly="1" fieldPosition="0">
        <references count="2">
          <reference field="0" count="1" selected="0">
            <x v="37"/>
          </reference>
          <reference field="1" count="7">
            <x v="210"/>
            <x v="211"/>
            <x v="212"/>
            <x v="213"/>
            <x v="214"/>
            <x v="215"/>
            <x v="216"/>
          </reference>
        </references>
      </pivotArea>
    </format>
    <format dxfId="5371">
      <pivotArea dataOnly="0" labelOnly="1" fieldPosition="0">
        <references count="2">
          <reference field="0" count="1" selected="0">
            <x v="38"/>
          </reference>
          <reference field="1" count="11">
            <x v="217"/>
            <x v="218"/>
            <x v="219"/>
            <x v="220"/>
            <x v="221"/>
            <x v="222"/>
            <x v="223"/>
            <x v="224"/>
            <x v="225"/>
            <x v="226"/>
            <x v="227"/>
          </reference>
        </references>
      </pivotArea>
    </format>
    <format dxfId="5370">
      <pivotArea dataOnly="0" labelOnly="1" fieldPosition="0">
        <references count="2">
          <reference field="0" count="1" selected="0">
            <x v="39"/>
          </reference>
          <reference field="1" count="7">
            <x v="228"/>
            <x v="229"/>
            <x v="230"/>
            <x v="231"/>
            <x v="232"/>
            <x v="233"/>
            <x v="234"/>
          </reference>
        </references>
      </pivotArea>
    </format>
    <format dxfId="5369">
      <pivotArea dataOnly="0" labelOnly="1" fieldPosition="0">
        <references count="2">
          <reference field="0" count="1" selected="0">
            <x v="40"/>
          </reference>
          <reference field="1" count="7">
            <x v="235"/>
            <x v="236"/>
            <x v="237"/>
            <x v="238"/>
            <x v="239"/>
            <x v="240"/>
            <x v="241"/>
          </reference>
        </references>
      </pivotArea>
    </format>
    <format dxfId="5368">
      <pivotArea dataOnly="0" labelOnly="1" fieldPosition="0">
        <references count="2">
          <reference field="0" count="1" selected="0">
            <x v="41"/>
          </reference>
          <reference field="1" count="8">
            <x v="242"/>
            <x v="243"/>
            <x v="244"/>
            <x v="245"/>
            <x v="246"/>
            <x v="247"/>
            <x v="248"/>
            <x v="249"/>
          </reference>
        </references>
      </pivotArea>
    </format>
    <format dxfId="5367">
      <pivotArea dataOnly="0" labelOnly="1" fieldPosition="0">
        <references count="2">
          <reference field="0" count="1" selected="0">
            <x v="42"/>
          </reference>
          <reference field="1" count="4">
            <x v="250"/>
            <x v="251"/>
            <x v="252"/>
            <x v="253"/>
          </reference>
        </references>
      </pivotArea>
    </format>
    <format dxfId="5366">
      <pivotArea dataOnly="0" labelOnly="1" fieldPosition="0">
        <references count="2">
          <reference field="0" count="1" selected="0">
            <x v="43"/>
          </reference>
          <reference field="1" count="8">
            <x v="254"/>
            <x v="255"/>
            <x v="256"/>
            <x v="257"/>
            <x v="258"/>
            <x v="259"/>
            <x v="260"/>
            <x v="261"/>
          </reference>
        </references>
      </pivotArea>
    </format>
    <format dxfId="5365">
      <pivotArea dataOnly="0" labelOnly="1" fieldPosition="0">
        <references count="2">
          <reference field="0" count="1" selected="0">
            <x v="44"/>
          </reference>
          <reference field="1" count="7">
            <x v="262"/>
            <x v="263"/>
            <x v="264"/>
            <x v="265"/>
            <x v="266"/>
            <x v="267"/>
            <x v="268"/>
          </reference>
        </references>
      </pivotArea>
    </format>
    <format dxfId="5364">
      <pivotArea dataOnly="0" labelOnly="1" fieldPosition="0">
        <references count="2">
          <reference field="0" count="1" selected="0">
            <x v="45"/>
          </reference>
          <reference field="1" count="8">
            <x v="269"/>
            <x v="270"/>
            <x v="271"/>
            <x v="272"/>
            <x v="273"/>
            <x v="274"/>
            <x v="275"/>
            <x v="276"/>
          </reference>
        </references>
      </pivotArea>
    </format>
    <format dxfId="5363">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5362">
      <pivotArea dataOnly="0" labelOnly="1" fieldPosition="0">
        <references count="2">
          <reference field="0" count="1" selected="0">
            <x v="47"/>
          </reference>
          <reference field="1" count="7">
            <x v="291"/>
            <x v="292"/>
            <x v="293"/>
            <x v="294"/>
            <x v="295"/>
            <x v="296"/>
            <x v="297"/>
          </reference>
        </references>
      </pivotArea>
    </format>
    <format dxfId="5361">
      <pivotArea dataOnly="0" labelOnly="1" fieldPosition="0">
        <references count="2">
          <reference field="0" count="1" selected="0">
            <x v="48"/>
          </reference>
          <reference field="1" count="5">
            <x v="298"/>
            <x v="299"/>
            <x v="300"/>
            <x v="301"/>
            <x v="302"/>
          </reference>
        </references>
      </pivotArea>
    </format>
    <format dxfId="5360">
      <pivotArea dataOnly="0" labelOnly="1" fieldPosition="0">
        <references count="2">
          <reference field="0" count="1" selected="0">
            <x v="49"/>
          </reference>
          <reference field="1" count="1">
            <x v="303"/>
          </reference>
        </references>
      </pivotArea>
    </format>
    <format dxfId="5359">
      <pivotArea dataOnly="0" labelOnly="1" fieldPosition="0">
        <references count="2">
          <reference field="0" count="1" selected="0">
            <x v="50"/>
          </reference>
          <reference field="1" count="7">
            <x v="304"/>
            <x v="305"/>
            <x v="306"/>
            <x v="307"/>
            <x v="308"/>
            <x v="309"/>
            <x v="310"/>
          </reference>
        </references>
      </pivotArea>
    </format>
    <format dxfId="5358">
      <pivotArea dataOnly="0" labelOnly="1" fieldPosition="0">
        <references count="2">
          <reference field="0" count="1" selected="0">
            <x v="51"/>
          </reference>
          <reference field="1" count="9">
            <x v="311"/>
            <x v="312"/>
            <x v="313"/>
            <x v="314"/>
            <x v="315"/>
            <x v="316"/>
            <x v="317"/>
            <x v="318"/>
            <x v="319"/>
          </reference>
        </references>
      </pivotArea>
    </format>
    <format dxfId="5357">
      <pivotArea dataOnly="0" labelOnly="1" fieldPosition="0">
        <references count="2">
          <reference field="0" count="1" selected="0">
            <x v="52"/>
          </reference>
          <reference field="1" count="3">
            <x v="320"/>
            <x v="321"/>
            <x v="322"/>
          </reference>
        </references>
      </pivotArea>
    </format>
    <format dxfId="5356">
      <pivotArea dataOnly="0" labelOnly="1" fieldPosition="0">
        <references count="2">
          <reference field="0" count="1" selected="0">
            <x v="53"/>
          </reference>
          <reference field="1" count="7">
            <x v="323"/>
            <x v="324"/>
            <x v="325"/>
            <x v="326"/>
            <x v="327"/>
            <x v="328"/>
            <x v="329"/>
          </reference>
        </references>
      </pivotArea>
    </format>
    <format dxfId="5355">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5354">
      <pivotArea dataOnly="0" labelOnly="1" fieldPosition="0">
        <references count="2">
          <reference field="0" count="1" selected="0">
            <x v="55"/>
          </reference>
          <reference field="1" count="1">
            <x v="345"/>
          </reference>
        </references>
      </pivotArea>
    </format>
    <format dxfId="5353">
      <pivotArea dataOnly="0" labelOnly="1" fieldPosition="0">
        <references count="2">
          <reference field="0" count="1" selected="0">
            <x v="56"/>
          </reference>
          <reference field="1" count="4">
            <x v="346"/>
            <x v="347"/>
            <x v="348"/>
            <x v="349"/>
          </reference>
        </references>
      </pivotArea>
    </format>
    <format dxfId="5352">
      <pivotArea dataOnly="0" labelOnly="1" fieldPosition="0">
        <references count="2">
          <reference field="0" count="1" selected="0">
            <x v="57"/>
          </reference>
          <reference field="1" count="1">
            <x v="350"/>
          </reference>
        </references>
      </pivotArea>
    </format>
    <format dxfId="5351">
      <pivotArea dataOnly="0" labelOnly="1" fieldPosition="0">
        <references count="2">
          <reference field="0" count="1" selected="0">
            <x v="58"/>
          </reference>
          <reference field="1" count="4">
            <x v="351"/>
            <x v="352"/>
            <x v="353"/>
            <x v="354"/>
          </reference>
        </references>
      </pivotArea>
    </format>
    <format dxfId="5350">
      <pivotArea dataOnly="0" labelOnly="1" fieldPosition="0">
        <references count="2">
          <reference field="0" count="1" selected="0">
            <x v="59"/>
          </reference>
          <reference field="1" count="4">
            <x v="355"/>
            <x v="356"/>
            <x v="357"/>
            <x v="358"/>
          </reference>
        </references>
      </pivotArea>
    </format>
    <format dxfId="5349">
      <pivotArea dataOnly="0" labelOnly="1" fieldPosition="0">
        <references count="2">
          <reference field="0" count="1" selected="0">
            <x v="60"/>
          </reference>
          <reference field="1" count="1">
            <x v="359"/>
          </reference>
        </references>
      </pivotArea>
    </format>
    <format dxfId="5348">
      <pivotArea dataOnly="0" labelOnly="1" fieldPosition="0">
        <references count="2">
          <reference field="0" count="1" selected="0">
            <x v="61"/>
          </reference>
          <reference field="1" count="1">
            <x v="360"/>
          </reference>
        </references>
      </pivotArea>
    </format>
    <format dxfId="5347">
      <pivotArea dataOnly="0" labelOnly="1" fieldPosition="0">
        <references count="2">
          <reference field="0" count="1" selected="0">
            <x v="62"/>
          </reference>
          <reference field="1" count="1">
            <x v="361"/>
          </reference>
        </references>
      </pivotArea>
    </format>
    <format dxfId="5346">
      <pivotArea dataOnly="0" labelOnly="1" fieldPosition="0">
        <references count="2">
          <reference field="0" count="1" selected="0">
            <x v="63"/>
          </reference>
          <reference field="1" count="1">
            <x v="362"/>
          </reference>
        </references>
      </pivotArea>
    </format>
    <format dxfId="5345">
      <pivotArea dataOnly="0" labelOnly="1" fieldPosition="0">
        <references count="2">
          <reference field="0" count="1" selected="0">
            <x v="64"/>
          </reference>
          <reference field="1" count="1">
            <x v="363"/>
          </reference>
        </references>
      </pivotArea>
    </format>
    <format dxfId="5344">
      <pivotArea dataOnly="0" labelOnly="1" fieldPosition="0">
        <references count="2">
          <reference field="0" count="1" selected="0">
            <x v="65"/>
          </reference>
          <reference field="1" count="1">
            <x v="364"/>
          </reference>
        </references>
      </pivotArea>
    </format>
    <format dxfId="5343">
      <pivotArea dataOnly="0" labelOnly="1" fieldPosition="0">
        <references count="2">
          <reference field="0" count="1" selected="0">
            <x v="66"/>
          </reference>
          <reference field="1" count="1">
            <x v="365"/>
          </reference>
        </references>
      </pivotArea>
    </format>
    <format dxfId="5342">
      <pivotArea dataOnly="0" labelOnly="1" fieldPosition="0">
        <references count="2">
          <reference field="0" count="1" selected="0">
            <x v="67"/>
          </reference>
          <reference field="1" count="1">
            <x v="366"/>
          </reference>
        </references>
      </pivotArea>
    </format>
    <format dxfId="5341">
      <pivotArea dataOnly="0" labelOnly="1" fieldPosition="0">
        <references count="2">
          <reference field="0" count="1" selected="0">
            <x v="68"/>
          </reference>
          <reference field="1" count="1">
            <x v="367"/>
          </reference>
        </references>
      </pivotArea>
    </format>
    <format dxfId="5340">
      <pivotArea dataOnly="0" labelOnly="1" fieldPosition="0">
        <references count="2">
          <reference field="0" count="1" selected="0">
            <x v="69"/>
          </reference>
          <reference field="1" count="1">
            <x v="368"/>
          </reference>
        </references>
      </pivotArea>
    </format>
    <format dxfId="5339">
      <pivotArea dataOnly="0" labelOnly="1" fieldPosition="0">
        <references count="2">
          <reference field="0" count="1" selected="0">
            <x v="70"/>
          </reference>
          <reference field="1" count="1">
            <x v="369"/>
          </reference>
        </references>
      </pivotArea>
    </format>
    <format dxfId="5338">
      <pivotArea dataOnly="0" labelOnly="1" fieldPosition="0">
        <references count="2">
          <reference field="0" count="1" selected="0">
            <x v="71"/>
          </reference>
          <reference field="1" count="1">
            <x v="370"/>
          </reference>
        </references>
      </pivotArea>
    </format>
    <format dxfId="5337">
      <pivotArea dataOnly="0" labelOnly="1" fieldPosition="0">
        <references count="2">
          <reference field="0" count="1" selected="0">
            <x v="72"/>
          </reference>
          <reference field="1" count="1">
            <x v="371"/>
          </reference>
        </references>
      </pivotArea>
    </format>
    <format dxfId="5336">
      <pivotArea dataOnly="0" labelOnly="1" fieldPosition="0">
        <references count="2">
          <reference field="0" count="1" selected="0">
            <x v="73"/>
          </reference>
          <reference field="1" count="1">
            <x v="372"/>
          </reference>
        </references>
      </pivotArea>
    </format>
    <format dxfId="5335">
      <pivotArea dataOnly="0" labelOnly="1" fieldPosition="0">
        <references count="2">
          <reference field="0" count="1" selected="0">
            <x v="74"/>
          </reference>
          <reference field="1" count="1">
            <x v="373"/>
          </reference>
        </references>
      </pivotArea>
    </format>
    <format dxfId="5334">
      <pivotArea dataOnly="0" labelOnly="1" fieldPosition="0">
        <references count="2">
          <reference field="0" count="1" selected="0">
            <x v="75"/>
          </reference>
          <reference field="1" count="1">
            <x v="374"/>
          </reference>
        </references>
      </pivotArea>
    </format>
    <format dxfId="5333">
      <pivotArea dataOnly="0" labelOnly="1" fieldPosition="0">
        <references count="2">
          <reference field="0" count="1" selected="0">
            <x v="76"/>
          </reference>
          <reference field="1" count="1">
            <x v="375"/>
          </reference>
        </references>
      </pivotArea>
    </format>
    <format dxfId="5332">
      <pivotArea dataOnly="0" labelOnly="1" fieldPosition="0">
        <references count="2">
          <reference field="0" count="1" selected="0">
            <x v="77"/>
          </reference>
          <reference field="1" count="1">
            <x v="376"/>
          </reference>
        </references>
      </pivotArea>
    </format>
    <format dxfId="5331">
      <pivotArea dataOnly="0" labelOnly="1" fieldPosition="0">
        <references count="2">
          <reference field="0" count="1" selected="0">
            <x v="78"/>
          </reference>
          <reference field="1" count="1">
            <x v="377"/>
          </reference>
        </references>
      </pivotArea>
    </format>
    <format dxfId="5330">
      <pivotArea dataOnly="0" labelOnly="1" fieldPosition="0">
        <references count="2">
          <reference field="0" count="1" selected="0">
            <x v="79"/>
          </reference>
          <reference field="1" count="1">
            <x v="378"/>
          </reference>
        </references>
      </pivotArea>
    </format>
    <format dxfId="5329">
      <pivotArea dataOnly="0" labelOnly="1" fieldPosition="0">
        <references count="2">
          <reference field="0" count="1" selected="0">
            <x v="80"/>
          </reference>
          <reference field="1" count="1">
            <x v="379"/>
          </reference>
        </references>
      </pivotArea>
    </format>
    <format dxfId="5328">
      <pivotArea dataOnly="0" labelOnly="1" fieldPosition="0">
        <references count="2">
          <reference field="0" count="1" selected="0">
            <x v="81"/>
          </reference>
          <reference field="1" count="1">
            <x v="380"/>
          </reference>
        </references>
      </pivotArea>
    </format>
    <format dxfId="5327">
      <pivotArea dataOnly="0" labelOnly="1" fieldPosition="0">
        <references count="2">
          <reference field="0" count="1" selected="0">
            <x v="82"/>
          </reference>
          <reference field="1" count="1">
            <x v="381"/>
          </reference>
        </references>
      </pivotArea>
    </format>
    <format dxfId="5326">
      <pivotArea dataOnly="0" labelOnly="1" fieldPosition="0">
        <references count="2">
          <reference field="0" count="1" selected="0">
            <x v="83"/>
          </reference>
          <reference field="1" count="1">
            <x v="382"/>
          </reference>
        </references>
      </pivotArea>
    </format>
    <format dxfId="5325">
      <pivotArea dataOnly="0" labelOnly="1" fieldPosition="0">
        <references count="2">
          <reference field="0" count="1" selected="0">
            <x v="84"/>
          </reference>
          <reference field="1" count="1">
            <x v="383"/>
          </reference>
        </references>
      </pivotArea>
    </format>
    <format dxfId="5324">
      <pivotArea dataOnly="0" labelOnly="1" fieldPosition="0">
        <references count="2">
          <reference field="0" count="1" selected="0">
            <x v="85"/>
          </reference>
          <reference field="1" count="1">
            <x v="384"/>
          </reference>
        </references>
      </pivotArea>
    </format>
    <format dxfId="5323">
      <pivotArea dataOnly="0" labelOnly="1" fieldPosition="0">
        <references count="2">
          <reference field="0" count="1" selected="0">
            <x v="86"/>
          </reference>
          <reference field="1" count="1">
            <x v="385"/>
          </reference>
        </references>
      </pivotArea>
    </format>
    <format dxfId="5322">
      <pivotArea dataOnly="0" labelOnly="1" fieldPosition="0">
        <references count="2">
          <reference field="0" count="1" selected="0">
            <x v="87"/>
          </reference>
          <reference field="1" count="1">
            <x v="386"/>
          </reference>
        </references>
      </pivotArea>
    </format>
    <format dxfId="5321">
      <pivotArea dataOnly="0" labelOnly="1" fieldPosition="0">
        <references count="2">
          <reference field="0" count="1" selected="0">
            <x v="88"/>
          </reference>
          <reference field="1" count="1">
            <x v="387"/>
          </reference>
        </references>
      </pivotArea>
    </format>
    <format dxfId="5320">
      <pivotArea dataOnly="0" labelOnly="1" fieldPosition="0">
        <references count="2">
          <reference field="0" count="1" selected="0">
            <x v="89"/>
          </reference>
          <reference field="1" count="1">
            <x v="388"/>
          </reference>
        </references>
      </pivotArea>
    </format>
    <format dxfId="5319">
      <pivotArea dataOnly="0" labelOnly="1" fieldPosition="0">
        <references count="2">
          <reference field="0" count="1" selected="0">
            <x v="90"/>
          </reference>
          <reference field="1" count="1">
            <x v="389"/>
          </reference>
        </references>
      </pivotArea>
    </format>
    <format dxfId="5318">
      <pivotArea dataOnly="0" labelOnly="1" fieldPosition="0">
        <references count="2">
          <reference field="0" count="1" selected="0">
            <x v="91"/>
          </reference>
          <reference field="1" count="1">
            <x v="390"/>
          </reference>
        </references>
      </pivotArea>
    </format>
    <format dxfId="5317">
      <pivotArea dataOnly="0" labelOnly="1" fieldPosition="0">
        <references count="2">
          <reference field="0" count="1" selected="0">
            <x v="92"/>
          </reference>
          <reference field="1" count="1">
            <x v="391"/>
          </reference>
        </references>
      </pivotArea>
    </format>
    <format dxfId="5316">
      <pivotArea dataOnly="0" labelOnly="1" fieldPosition="0">
        <references count="2">
          <reference field="0" count="1" selected="0">
            <x v="93"/>
          </reference>
          <reference field="1" count="1">
            <x v="392"/>
          </reference>
        </references>
      </pivotArea>
    </format>
    <format dxfId="5315">
      <pivotArea dataOnly="0" labelOnly="1" fieldPosition="0">
        <references count="2">
          <reference field="0" count="1" selected="0">
            <x v="94"/>
          </reference>
          <reference field="1" count="1">
            <x v="393"/>
          </reference>
        </references>
      </pivotArea>
    </format>
    <format dxfId="5314">
      <pivotArea dataOnly="0" labelOnly="1" fieldPosition="0">
        <references count="2">
          <reference field="0" count="1" selected="0">
            <x v="95"/>
          </reference>
          <reference field="1" count="1">
            <x v="394"/>
          </reference>
        </references>
      </pivotArea>
    </format>
    <format dxfId="5313">
      <pivotArea dataOnly="0" labelOnly="1" fieldPosition="0">
        <references count="2">
          <reference field="0" count="1" selected="0">
            <x v="96"/>
          </reference>
          <reference field="1" count="1">
            <x v="395"/>
          </reference>
        </references>
      </pivotArea>
    </format>
    <format dxfId="5312">
      <pivotArea dataOnly="0" labelOnly="1" fieldPosition="0">
        <references count="2">
          <reference field="0" count="1" selected="0">
            <x v="97"/>
          </reference>
          <reference field="1" count="1">
            <x v="396"/>
          </reference>
        </references>
      </pivotArea>
    </format>
    <format dxfId="5311">
      <pivotArea dataOnly="0" labelOnly="1" fieldPosition="0">
        <references count="2">
          <reference field="0" count="1" selected="0">
            <x v="98"/>
          </reference>
          <reference field="1" count="1">
            <x v="397"/>
          </reference>
        </references>
      </pivotArea>
    </format>
    <format dxfId="5310">
      <pivotArea dataOnly="0" labelOnly="1" fieldPosition="0">
        <references count="2">
          <reference field="0" count="1" selected="0">
            <x v="99"/>
          </reference>
          <reference field="1" count="1">
            <x v="398"/>
          </reference>
        </references>
      </pivotArea>
    </format>
    <format dxfId="5309">
      <pivotArea dataOnly="0" labelOnly="1" fieldPosition="0">
        <references count="2">
          <reference field="0" count="1" selected="0">
            <x v="100"/>
          </reference>
          <reference field="1" count="1">
            <x v="399"/>
          </reference>
        </references>
      </pivotArea>
    </format>
    <format dxfId="5308">
      <pivotArea dataOnly="0" labelOnly="1" fieldPosition="0">
        <references count="2">
          <reference field="0" count="1" selected="0">
            <x v="101"/>
          </reference>
          <reference field="1" count="9">
            <x v="400"/>
            <x v="401"/>
            <x v="402"/>
            <x v="403"/>
            <x v="404"/>
            <x v="405"/>
            <x v="406"/>
            <x v="407"/>
            <x v="408"/>
          </reference>
        </references>
      </pivotArea>
    </format>
    <format dxfId="5307">
      <pivotArea dataOnly="0" labelOnly="1" fieldPosition="0">
        <references count="2">
          <reference field="0" count="1" selected="0">
            <x v="102"/>
          </reference>
          <reference field="1" count="1">
            <x v="409"/>
          </reference>
        </references>
      </pivotArea>
    </format>
    <format dxfId="5306">
      <pivotArea dataOnly="0" labelOnly="1" fieldPosition="0">
        <references count="2">
          <reference field="0" count="1" selected="0">
            <x v="103"/>
          </reference>
          <reference field="1" count="1">
            <x v="410"/>
          </reference>
        </references>
      </pivotArea>
    </format>
    <format dxfId="5305">
      <pivotArea dataOnly="0" labelOnly="1" fieldPosition="0">
        <references count="2">
          <reference field="0" count="1" selected="0">
            <x v="104"/>
          </reference>
          <reference field="1" count="1">
            <x v="411"/>
          </reference>
        </references>
      </pivotArea>
    </format>
    <format dxfId="5304">
      <pivotArea dataOnly="0" labelOnly="1" fieldPosition="0">
        <references count="2">
          <reference field="0" count="1" selected="0">
            <x v="105"/>
          </reference>
          <reference field="1" count="1">
            <x v="412"/>
          </reference>
        </references>
      </pivotArea>
    </format>
    <format dxfId="5303">
      <pivotArea dataOnly="0" labelOnly="1" fieldPosition="0">
        <references count="2">
          <reference field="0" count="1" selected="0">
            <x v="106"/>
          </reference>
          <reference field="1" count="1">
            <x v="413"/>
          </reference>
        </references>
      </pivotArea>
    </format>
    <format dxfId="5302">
      <pivotArea dataOnly="0" labelOnly="1" fieldPosition="0">
        <references count="2">
          <reference field="0" count="1" selected="0">
            <x v="107"/>
          </reference>
          <reference field="1" count="1">
            <x v="414"/>
          </reference>
        </references>
      </pivotArea>
    </format>
    <format dxfId="5301">
      <pivotArea dataOnly="0" labelOnly="1" fieldPosition="0">
        <references count="2">
          <reference field="0" count="1" selected="0">
            <x v="108"/>
          </reference>
          <reference field="1" count="2">
            <x v="6"/>
            <x v="415"/>
          </reference>
        </references>
      </pivotArea>
    </format>
    <format dxfId="5300">
      <pivotArea dataOnly="0" labelOnly="1" fieldPosition="0">
        <references count="2">
          <reference field="0" count="1" selected="0">
            <x v="109"/>
          </reference>
          <reference field="1" count="2">
            <x v="416"/>
            <x v="417"/>
          </reference>
        </references>
      </pivotArea>
    </format>
    <format dxfId="5299">
      <pivotArea dataOnly="0" labelOnly="1" fieldPosition="0">
        <references count="2">
          <reference field="0" count="1" selected="0">
            <x v="110"/>
          </reference>
          <reference field="1" count="1">
            <x v="418"/>
          </reference>
        </references>
      </pivotArea>
    </format>
    <format dxfId="5298">
      <pivotArea dataOnly="0" labelOnly="1" fieldPosition="0">
        <references count="2">
          <reference field="0" count="1" selected="0">
            <x v="111"/>
          </reference>
          <reference field="1" count="1">
            <x v="419"/>
          </reference>
        </references>
      </pivotArea>
    </format>
    <format dxfId="5297">
      <pivotArea dataOnly="0" labelOnly="1" fieldPosition="0">
        <references count="2">
          <reference field="0" count="1" selected="0">
            <x v="112"/>
          </reference>
          <reference field="1" count="1">
            <x v="420"/>
          </reference>
        </references>
      </pivotArea>
    </format>
    <format dxfId="5296">
      <pivotArea dataOnly="0" labelOnly="1" fieldPosition="0">
        <references count="2">
          <reference field="0" count="1" selected="0">
            <x v="113"/>
          </reference>
          <reference field="1" count="1">
            <x v="421"/>
          </reference>
        </references>
      </pivotArea>
    </format>
    <format dxfId="5295">
      <pivotArea dataOnly="0" labelOnly="1" fieldPosition="0">
        <references count="2">
          <reference field="0" count="1" selected="0">
            <x v="114"/>
          </reference>
          <reference field="1" count="1">
            <x v="422"/>
          </reference>
        </references>
      </pivotArea>
    </format>
    <format dxfId="5294">
      <pivotArea dataOnly="0" labelOnly="1" fieldPosition="0">
        <references count="2">
          <reference field="0" count="1" selected="0">
            <x v="115"/>
          </reference>
          <reference field="1" count="2">
            <x v="7"/>
            <x v="423"/>
          </reference>
        </references>
      </pivotArea>
    </format>
    <format dxfId="5293">
      <pivotArea dataOnly="0" labelOnly="1" fieldPosition="0">
        <references count="2">
          <reference field="0" count="1" selected="0">
            <x v="116"/>
          </reference>
          <reference field="1" count="1">
            <x v="424"/>
          </reference>
        </references>
      </pivotArea>
    </format>
    <format dxfId="5292">
      <pivotArea dataOnly="0" labelOnly="1" fieldPosition="0">
        <references count="2">
          <reference field="0" count="1" selected="0">
            <x v="117"/>
          </reference>
          <reference field="1" count="1">
            <x v="425"/>
          </reference>
        </references>
      </pivotArea>
    </format>
    <format dxfId="5291">
      <pivotArea dataOnly="0" labelOnly="1" fieldPosition="0">
        <references count="2">
          <reference field="0" count="1" selected="0">
            <x v="118"/>
          </reference>
          <reference field="1" count="1">
            <x v="426"/>
          </reference>
        </references>
      </pivotArea>
    </format>
    <format dxfId="5290">
      <pivotArea dataOnly="0" labelOnly="1" fieldPosition="0">
        <references count="2">
          <reference field="0" count="1" selected="0">
            <x v="119"/>
          </reference>
          <reference field="1" count="1">
            <x v="427"/>
          </reference>
        </references>
      </pivotArea>
    </format>
    <format dxfId="5289">
      <pivotArea dataOnly="0" labelOnly="1" fieldPosition="0">
        <references count="2">
          <reference field="0" count="1" selected="0">
            <x v="120"/>
          </reference>
          <reference field="1" count="1">
            <x v="428"/>
          </reference>
        </references>
      </pivotArea>
    </format>
    <format dxfId="5288">
      <pivotArea dataOnly="0" labelOnly="1" fieldPosition="0">
        <references count="2">
          <reference field="0" count="1" selected="0">
            <x v="121"/>
          </reference>
          <reference field="1" count="1">
            <x v="429"/>
          </reference>
        </references>
      </pivotArea>
    </format>
    <format dxfId="5287">
      <pivotArea dataOnly="0" labelOnly="1" fieldPosition="0">
        <references count="2">
          <reference field="0" count="1" selected="0">
            <x v="122"/>
          </reference>
          <reference field="1" count="1">
            <x v="430"/>
          </reference>
        </references>
      </pivotArea>
    </format>
    <format dxfId="5286">
      <pivotArea dataOnly="0" labelOnly="1" fieldPosition="0">
        <references count="2">
          <reference field="0" count="1" selected="0">
            <x v="123"/>
          </reference>
          <reference field="1" count="1">
            <x v="431"/>
          </reference>
        </references>
      </pivotArea>
    </format>
    <format dxfId="5285">
      <pivotArea dataOnly="0" labelOnly="1" fieldPosition="0">
        <references count="2">
          <reference field="0" count="1" selected="0">
            <x v="124"/>
          </reference>
          <reference field="1" count="1">
            <x v="432"/>
          </reference>
        </references>
      </pivotArea>
    </format>
    <format dxfId="5284">
      <pivotArea dataOnly="0" labelOnly="1" fieldPosition="0">
        <references count="2">
          <reference field="0" count="1" selected="0">
            <x v="125"/>
          </reference>
          <reference field="1" count="3">
            <x v="8"/>
            <x v="9"/>
            <x v="433"/>
          </reference>
        </references>
      </pivotArea>
    </format>
    <format dxfId="5283">
      <pivotArea dataOnly="0" labelOnly="1" fieldPosition="0">
        <references count="2">
          <reference field="0" count="1" selected="0">
            <x v="126"/>
          </reference>
          <reference field="1" count="1">
            <x v="10"/>
          </reference>
        </references>
      </pivotArea>
    </format>
    <format dxfId="5282">
      <pivotArea dataOnly="0" labelOnly="1" fieldPosition="0">
        <references count="2">
          <reference field="0" count="1" selected="0">
            <x v="127"/>
          </reference>
          <reference field="1" count="1">
            <x v="12"/>
          </reference>
        </references>
      </pivotArea>
    </format>
    <format dxfId="5281">
      <pivotArea dataOnly="0" labelOnly="1" fieldPosition="0">
        <references count="2">
          <reference field="0" count="1" selected="0">
            <x v="128"/>
          </reference>
          <reference field="1" count="1">
            <x v="434"/>
          </reference>
        </references>
      </pivotArea>
    </format>
    <format dxfId="5280">
      <pivotArea dataOnly="0" labelOnly="1" fieldPosition="0">
        <references count="2">
          <reference field="0" count="1" selected="0">
            <x v="129"/>
          </reference>
          <reference field="1" count="1">
            <x v="14"/>
          </reference>
        </references>
      </pivotArea>
    </format>
    <format dxfId="5279">
      <pivotArea dataOnly="0" labelOnly="1" fieldPosition="0">
        <references count="2">
          <reference field="0" count="1" selected="0">
            <x v="130"/>
          </reference>
          <reference field="1" count="1">
            <x v="11"/>
          </reference>
        </references>
      </pivotArea>
    </format>
    <format dxfId="5278">
      <pivotArea dataOnly="0" labelOnly="1" fieldPosition="0">
        <references count="2">
          <reference field="0" count="1" selected="0">
            <x v="131"/>
          </reference>
          <reference field="1" count="1">
            <x v="435"/>
          </reference>
        </references>
      </pivotArea>
    </format>
    <format dxfId="5277">
      <pivotArea dataOnly="0" labelOnly="1" fieldPosition="0">
        <references count="2">
          <reference field="0" count="1" selected="0">
            <x v="132"/>
          </reference>
          <reference field="1" count="1">
            <x v="436"/>
          </reference>
        </references>
      </pivotArea>
    </format>
    <format dxfId="5276">
      <pivotArea dataOnly="0" labelOnly="1" fieldPosition="0">
        <references count="2">
          <reference field="0" count="1" selected="0">
            <x v="133"/>
          </reference>
          <reference field="1" count="2">
            <x v="437"/>
            <x v="438"/>
          </reference>
        </references>
      </pivotArea>
    </format>
    <format dxfId="5275">
      <pivotArea dataOnly="0" labelOnly="1" fieldPosition="0">
        <references count="2">
          <reference field="0" count="1" selected="0">
            <x v="134"/>
          </reference>
          <reference field="1" count="1">
            <x v="439"/>
          </reference>
        </references>
      </pivotArea>
    </format>
    <format dxfId="5274">
      <pivotArea dataOnly="0" labelOnly="1" fieldPosition="0">
        <references count="2">
          <reference field="0" count="1" selected="0">
            <x v="135"/>
          </reference>
          <reference field="1" count="1">
            <x v="440"/>
          </reference>
        </references>
      </pivotArea>
    </format>
    <format dxfId="5273">
      <pivotArea dataOnly="0" labelOnly="1" fieldPosition="0">
        <references count="2">
          <reference field="0" count="1" selected="0">
            <x v="136"/>
          </reference>
          <reference field="1" count="1">
            <x v="441"/>
          </reference>
        </references>
      </pivotArea>
    </format>
    <format dxfId="5272">
      <pivotArea dataOnly="0" labelOnly="1" fieldPosition="0">
        <references count="2">
          <reference field="0" count="1" selected="0">
            <x v="137"/>
          </reference>
          <reference field="1" count="1">
            <x v="442"/>
          </reference>
        </references>
      </pivotArea>
    </format>
    <format dxfId="5271">
      <pivotArea dataOnly="0" labelOnly="1" fieldPosition="0">
        <references count="2">
          <reference field="0" count="1" selected="0">
            <x v="138"/>
          </reference>
          <reference field="1" count="1">
            <x v="443"/>
          </reference>
        </references>
      </pivotArea>
    </format>
    <format dxfId="5270">
      <pivotArea dataOnly="0" labelOnly="1" fieldPosition="0">
        <references count="2">
          <reference field="0" count="1" selected="0">
            <x v="139"/>
          </reference>
          <reference field="1" count="1">
            <x v="444"/>
          </reference>
        </references>
      </pivotArea>
    </format>
    <format dxfId="5269">
      <pivotArea dataOnly="0" labelOnly="1" fieldPosition="0">
        <references count="2">
          <reference field="0" count="1" selected="0">
            <x v="140"/>
          </reference>
          <reference field="1" count="1">
            <x v="445"/>
          </reference>
        </references>
      </pivotArea>
    </format>
    <format dxfId="5268">
      <pivotArea dataOnly="0" labelOnly="1" fieldPosition="0">
        <references count="2">
          <reference field="0" count="1" selected="0">
            <x v="141"/>
          </reference>
          <reference field="1" count="1">
            <x v="13"/>
          </reference>
        </references>
      </pivotArea>
    </format>
    <format dxfId="5267">
      <pivotArea dataOnly="0" labelOnly="1" fieldPosition="0">
        <references count="2">
          <reference field="0" count="1" selected="0">
            <x v="142"/>
          </reference>
          <reference field="1" count="1">
            <x v="15"/>
          </reference>
        </references>
      </pivotArea>
    </format>
    <format dxfId="5266">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DB1D182-3BD9-4901-930F-70D060A23BA2}" name="PivotTable1" cacheId="9"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CA4:CF596" firstHeaderRow="0" firstDataRow="1" firstDataCol="2"/>
  <pivotFields count="54">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50" baseField="1" baseItem="0"/>
    <dataField name="Sum of FCCS_Journal Input" fld="51" baseField="1" baseItem="0"/>
    <dataField name="Sum of FCCS_Other Data" fld="52" baseField="1" baseItem="0"/>
    <dataField name="Sum of FCCS_Total Data Source" fld="53" baseField="1" baseItem="0"/>
  </dataFields>
  <formats count="611">
    <format dxfId="6364">
      <pivotArea field="0" type="button" dataOnly="0" labelOnly="1" outline="0" axis="axisRow" fieldPosition="0"/>
    </format>
    <format dxfId="6363">
      <pivotArea dataOnly="0" labelOnly="1" fieldPosition="0">
        <references count="1">
          <reference field="0" count="1">
            <x v="0"/>
          </reference>
        </references>
      </pivotArea>
    </format>
    <format dxfId="6362">
      <pivotArea dataOnly="0" labelOnly="1" offset="A256" fieldPosition="0">
        <references count="1">
          <reference field="0" count="1" defaultSubtotal="1">
            <x v="0"/>
          </reference>
        </references>
      </pivotArea>
    </format>
    <format dxfId="6361">
      <pivotArea dataOnly="0" labelOnly="1" fieldPosition="0">
        <references count="1">
          <reference field="0" count="1">
            <x v="1"/>
          </reference>
        </references>
      </pivotArea>
    </format>
    <format dxfId="6360">
      <pivotArea dataOnly="0" labelOnly="1" offset="A256" fieldPosition="0">
        <references count="1">
          <reference field="0" count="1" defaultSubtotal="1">
            <x v="1"/>
          </reference>
        </references>
      </pivotArea>
    </format>
    <format dxfId="6359">
      <pivotArea dataOnly="0" labelOnly="1" fieldPosition="0">
        <references count="1">
          <reference field="0" count="1">
            <x v="2"/>
          </reference>
        </references>
      </pivotArea>
    </format>
    <format dxfId="6358">
      <pivotArea dataOnly="0" labelOnly="1" offset="A256" fieldPosition="0">
        <references count="1">
          <reference field="0" count="1" defaultSubtotal="1">
            <x v="2"/>
          </reference>
        </references>
      </pivotArea>
    </format>
    <format dxfId="6357">
      <pivotArea dataOnly="0" labelOnly="1" fieldPosition="0">
        <references count="1">
          <reference field="0" count="1">
            <x v="3"/>
          </reference>
        </references>
      </pivotArea>
    </format>
    <format dxfId="6356">
      <pivotArea dataOnly="0" labelOnly="1" offset="A256" fieldPosition="0">
        <references count="1">
          <reference field="0" count="1" defaultSubtotal="1">
            <x v="3"/>
          </reference>
        </references>
      </pivotArea>
    </format>
    <format dxfId="6355">
      <pivotArea dataOnly="0" labelOnly="1" fieldPosition="0">
        <references count="1">
          <reference field="0" count="1">
            <x v="4"/>
          </reference>
        </references>
      </pivotArea>
    </format>
    <format dxfId="6354">
      <pivotArea dataOnly="0" labelOnly="1" offset="A256" fieldPosition="0">
        <references count="1">
          <reference field="0" count="1" defaultSubtotal="1">
            <x v="4"/>
          </reference>
        </references>
      </pivotArea>
    </format>
    <format dxfId="6353">
      <pivotArea dataOnly="0" labelOnly="1" fieldPosition="0">
        <references count="1">
          <reference field="0" count="1">
            <x v="5"/>
          </reference>
        </references>
      </pivotArea>
    </format>
    <format dxfId="6352">
      <pivotArea dataOnly="0" labelOnly="1" offset="A256" fieldPosition="0">
        <references count="1">
          <reference field="0" count="1" defaultSubtotal="1">
            <x v="5"/>
          </reference>
        </references>
      </pivotArea>
    </format>
    <format dxfId="6351">
      <pivotArea dataOnly="0" labelOnly="1" fieldPosition="0">
        <references count="1">
          <reference field="0" count="1">
            <x v="6"/>
          </reference>
        </references>
      </pivotArea>
    </format>
    <format dxfId="6350">
      <pivotArea dataOnly="0" labelOnly="1" offset="A256" fieldPosition="0">
        <references count="1">
          <reference field="0" count="1" defaultSubtotal="1">
            <x v="6"/>
          </reference>
        </references>
      </pivotArea>
    </format>
    <format dxfId="6349">
      <pivotArea dataOnly="0" labelOnly="1" fieldPosition="0">
        <references count="1">
          <reference field="0" count="1">
            <x v="7"/>
          </reference>
        </references>
      </pivotArea>
    </format>
    <format dxfId="6348">
      <pivotArea dataOnly="0" labelOnly="1" offset="A256" fieldPosition="0">
        <references count="1">
          <reference field="0" count="1" defaultSubtotal="1">
            <x v="7"/>
          </reference>
        </references>
      </pivotArea>
    </format>
    <format dxfId="6347">
      <pivotArea dataOnly="0" labelOnly="1" fieldPosition="0">
        <references count="1">
          <reference field="0" count="1">
            <x v="8"/>
          </reference>
        </references>
      </pivotArea>
    </format>
    <format dxfId="6346">
      <pivotArea dataOnly="0" labelOnly="1" offset="A256" fieldPosition="0">
        <references count="1">
          <reference field="0" count="1" defaultSubtotal="1">
            <x v="8"/>
          </reference>
        </references>
      </pivotArea>
    </format>
    <format dxfId="6345">
      <pivotArea dataOnly="0" labelOnly="1" fieldPosition="0">
        <references count="1">
          <reference field="0" count="1">
            <x v="9"/>
          </reference>
        </references>
      </pivotArea>
    </format>
    <format dxfId="6344">
      <pivotArea dataOnly="0" labelOnly="1" offset="A256" fieldPosition="0">
        <references count="1">
          <reference field="0" count="1" defaultSubtotal="1">
            <x v="9"/>
          </reference>
        </references>
      </pivotArea>
    </format>
    <format dxfId="6343">
      <pivotArea dataOnly="0" labelOnly="1" fieldPosition="0">
        <references count="1">
          <reference field="0" count="1">
            <x v="10"/>
          </reference>
        </references>
      </pivotArea>
    </format>
    <format dxfId="6342">
      <pivotArea dataOnly="0" labelOnly="1" offset="A256" fieldPosition="0">
        <references count="1">
          <reference field="0" count="1" defaultSubtotal="1">
            <x v="10"/>
          </reference>
        </references>
      </pivotArea>
    </format>
    <format dxfId="6341">
      <pivotArea dataOnly="0" labelOnly="1" fieldPosition="0">
        <references count="1">
          <reference field="0" count="1">
            <x v="11"/>
          </reference>
        </references>
      </pivotArea>
    </format>
    <format dxfId="6340">
      <pivotArea dataOnly="0" labelOnly="1" offset="A256" fieldPosition="0">
        <references count="1">
          <reference field="0" count="1" defaultSubtotal="1">
            <x v="11"/>
          </reference>
        </references>
      </pivotArea>
    </format>
    <format dxfId="6339">
      <pivotArea dataOnly="0" labelOnly="1" fieldPosition="0">
        <references count="1">
          <reference field="0" count="1">
            <x v="12"/>
          </reference>
        </references>
      </pivotArea>
    </format>
    <format dxfId="6338">
      <pivotArea dataOnly="0" labelOnly="1" offset="A256" fieldPosition="0">
        <references count="1">
          <reference field="0" count="1" defaultSubtotal="1">
            <x v="12"/>
          </reference>
        </references>
      </pivotArea>
    </format>
    <format dxfId="6337">
      <pivotArea dataOnly="0" labelOnly="1" fieldPosition="0">
        <references count="1">
          <reference field="0" count="1">
            <x v="13"/>
          </reference>
        </references>
      </pivotArea>
    </format>
    <format dxfId="6336">
      <pivotArea dataOnly="0" labelOnly="1" offset="A256" fieldPosition="0">
        <references count="1">
          <reference field="0" count="1" defaultSubtotal="1">
            <x v="13"/>
          </reference>
        </references>
      </pivotArea>
    </format>
    <format dxfId="6335">
      <pivotArea dataOnly="0" labelOnly="1" fieldPosition="0">
        <references count="1">
          <reference field="0" count="1">
            <x v="14"/>
          </reference>
        </references>
      </pivotArea>
    </format>
    <format dxfId="6334">
      <pivotArea dataOnly="0" labelOnly="1" offset="A256" fieldPosition="0">
        <references count="1">
          <reference field="0" count="1" defaultSubtotal="1">
            <x v="14"/>
          </reference>
        </references>
      </pivotArea>
    </format>
    <format dxfId="6333">
      <pivotArea dataOnly="0" labelOnly="1" fieldPosition="0">
        <references count="1">
          <reference field="0" count="1">
            <x v="15"/>
          </reference>
        </references>
      </pivotArea>
    </format>
    <format dxfId="6332">
      <pivotArea dataOnly="0" labelOnly="1" offset="A256" fieldPosition="0">
        <references count="1">
          <reference field="0" count="1" defaultSubtotal="1">
            <x v="15"/>
          </reference>
        </references>
      </pivotArea>
    </format>
    <format dxfId="6331">
      <pivotArea dataOnly="0" labelOnly="1" fieldPosition="0">
        <references count="1">
          <reference field="0" count="1">
            <x v="16"/>
          </reference>
        </references>
      </pivotArea>
    </format>
    <format dxfId="6330">
      <pivotArea dataOnly="0" labelOnly="1" offset="A256" fieldPosition="0">
        <references count="1">
          <reference field="0" count="1" defaultSubtotal="1">
            <x v="16"/>
          </reference>
        </references>
      </pivotArea>
    </format>
    <format dxfId="6329">
      <pivotArea dataOnly="0" labelOnly="1" fieldPosition="0">
        <references count="1">
          <reference field="0" count="1">
            <x v="17"/>
          </reference>
        </references>
      </pivotArea>
    </format>
    <format dxfId="6328">
      <pivotArea dataOnly="0" labelOnly="1" offset="A256" fieldPosition="0">
        <references count="1">
          <reference field="0" count="1" defaultSubtotal="1">
            <x v="17"/>
          </reference>
        </references>
      </pivotArea>
    </format>
    <format dxfId="6327">
      <pivotArea dataOnly="0" labelOnly="1" fieldPosition="0">
        <references count="1">
          <reference field="0" count="1">
            <x v="18"/>
          </reference>
        </references>
      </pivotArea>
    </format>
    <format dxfId="6326">
      <pivotArea dataOnly="0" labelOnly="1" offset="A256" fieldPosition="0">
        <references count="1">
          <reference field="0" count="1" defaultSubtotal="1">
            <x v="18"/>
          </reference>
        </references>
      </pivotArea>
    </format>
    <format dxfId="6325">
      <pivotArea dataOnly="0" labelOnly="1" fieldPosition="0">
        <references count="1">
          <reference field="0" count="1">
            <x v="19"/>
          </reference>
        </references>
      </pivotArea>
    </format>
    <format dxfId="6324">
      <pivotArea dataOnly="0" labelOnly="1" offset="A256" fieldPosition="0">
        <references count="1">
          <reference field="0" count="1" defaultSubtotal="1">
            <x v="19"/>
          </reference>
        </references>
      </pivotArea>
    </format>
    <format dxfId="6323">
      <pivotArea dataOnly="0" labelOnly="1" fieldPosition="0">
        <references count="1">
          <reference field="0" count="1">
            <x v="20"/>
          </reference>
        </references>
      </pivotArea>
    </format>
    <format dxfId="6322">
      <pivotArea dataOnly="0" labelOnly="1" offset="A256" fieldPosition="0">
        <references count="1">
          <reference field="0" count="1" defaultSubtotal="1">
            <x v="20"/>
          </reference>
        </references>
      </pivotArea>
    </format>
    <format dxfId="6321">
      <pivotArea dataOnly="0" labelOnly="1" fieldPosition="0">
        <references count="1">
          <reference field="0" count="1">
            <x v="21"/>
          </reference>
        </references>
      </pivotArea>
    </format>
    <format dxfId="6320">
      <pivotArea dataOnly="0" labelOnly="1" offset="A256" fieldPosition="0">
        <references count="1">
          <reference field="0" count="1" defaultSubtotal="1">
            <x v="21"/>
          </reference>
        </references>
      </pivotArea>
    </format>
    <format dxfId="6319">
      <pivotArea dataOnly="0" labelOnly="1" fieldPosition="0">
        <references count="1">
          <reference field="0" count="1">
            <x v="22"/>
          </reference>
        </references>
      </pivotArea>
    </format>
    <format dxfId="6318">
      <pivotArea dataOnly="0" labelOnly="1" offset="A256" fieldPosition="0">
        <references count="1">
          <reference field="0" count="1" defaultSubtotal="1">
            <x v="22"/>
          </reference>
        </references>
      </pivotArea>
    </format>
    <format dxfId="6317">
      <pivotArea dataOnly="0" labelOnly="1" fieldPosition="0">
        <references count="1">
          <reference field="0" count="1">
            <x v="23"/>
          </reference>
        </references>
      </pivotArea>
    </format>
    <format dxfId="6316">
      <pivotArea dataOnly="0" labelOnly="1" offset="A256" fieldPosition="0">
        <references count="1">
          <reference field="0" count="1" defaultSubtotal="1">
            <x v="23"/>
          </reference>
        </references>
      </pivotArea>
    </format>
    <format dxfId="6315">
      <pivotArea dataOnly="0" labelOnly="1" fieldPosition="0">
        <references count="1">
          <reference field="0" count="1">
            <x v="24"/>
          </reference>
        </references>
      </pivotArea>
    </format>
    <format dxfId="6314">
      <pivotArea dataOnly="0" labelOnly="1" offset="A256" fieldPosition="0">
        <references count="1">
          <reference field="0" count="1" defaultSubtotal="1">
            <x v="24"/>
          </reference>
        </references>
      </pivotArea>
    </format>
    <format dxfId="6313">
      <pivotArea dataOnly="0" labelOnly="1" fieldPosition="0">
        <references count="1">
          <reference field="0" count="1">
            <x v="25"/>
          </reference>
        </references>
      </pivotArea>
    </format>
    <format dxfId="6312">
      <pivotArea dataOnly="0" labelOnly="1" offset="A256" fieldPosition="0">
        <references count="1">
          <reference field="0" count="1" defaultSubtotal="1">
            <x v="25"/>
          </reference>
        </references>
      </pivotArea>
    </format>
    <format dxfId="6311">
      <pivotArea dataOnly="0" labelOnly="1" fieldPosition="0">
        <references count="1">
          <reference field="0" count="1">
            <x v="26"/>
          </reference>
        </references>
      </pivotArea>
    </format>
    <format dxfId="6310">
      <pivotArea dataOnly="0" labelOnly="1" offset="A256" fieldPosition="0">
        <references count="1">
          <reference field="0" count="1" defaultSubtotal="1">
            <x v="26"/>
          </reference>
        </references>
      </pivotArea>
    </format>
    <format dxfId="6309">
      <pivotArea dataOnly="0" labelOnly="1" fieldPosition="0">
        <references count="1">
          <reference field="0" count="1">
            <x v="27"/>
          </reference>
        </references>
      </pivotArea>
    </format>
    <format dxfId="6308">
      <pivotArea dataOnly="0" labelOnly="1" offset="A256" fieldPosition="0">
        <references count="1">
          <reference field="0" count="1" defaultSubtotal="1">
            <x v="27"/>
          </reference>
        </references>
      </pivotArea>
    </format>
    <format dxfId="6307">
      <pivotArea dataOnly="0" labelOnly="1" fieldPosition="0">
        <references count="1">
          <reference field="0" count="1">
            <x v="28"/>
          </reference>
        </references>
      </pivotArea>
    </format>
    <format dxfId="6306">
      <pivotArea dataOnly="0" labelOnly="1" offset="A256" fieldPosition="0">
        <references count="1">
          <reference field="0" count="1" defaultSubtotal="1">
            <x v="28"/>
          </reference>
        </references>
      </pivotArea>
    </format>
    <format dxfId="6305">
      <pivotArea dataOnly="0" labelOnly="1" fieldPosition="0">
        <references count="1">
          <reference field="0" count="1">
            <x v="29"/>
          </reference>
        </references>
      </pivotArea>
    </format>
    <format dxfId="6304">
      <pivotArea dataOnly="0" labelOnly="1" offset="A256" fieldPosition="0">
        <references count="1">
          <reference field="0" count="1" defaultSubtotal="1">
            <x v="29"/>
          </reference>
        </references>
      </pivotArea>
    </format>
    <format dxfId="6303">
      <pivotArea dataOnly="0" labelOnly="1" fieldPosition="0">
        <references count="1">
          <reference field="0" count="1">
            <x v="30"/>
          </reference>
        </references>
      </pivotArea>
    </format>
    <format dxfId="6302">
      <pivotArea dataOnly="0" labelOnly="1" offset="A256" fieldPosition="0">
        <references count="1">
          <reference field="0" count="1" defaultSubtotal="1">
            <x v="30"/>
          </reference>
        </references>
      </pivotArea>
    </format>
    <format dxfId="6301">
      <pivotArea dataOnly="0" labelOnly="1" fieldPosition="0">
        <references count="1">
          <reference field="0" count="1">
            <x v="31"/>
          </reference>
        </references>
      </pivotArea>
    </format>
    <format dxfId="6300">
      <pivotArea dataOnly="0" labelOnly="1" offset="A256" fieldPosition="0">
        <references count="1">
          <reference field="0" count="1" defaultSubtotal="1">
            <x v="31"/>
          </reference>
        </references>
      </pivotArea>
    </format>
    <format dxfId="6299">
      <pivotArea dataOnly="0" labelOnly="1" fieldPosition="0">
        <references count="1">
          <reference field="0" count="1">
            <x v="32"/>
          </reference>
        </references>
      </pivotArea>
    </format>
    <format dxfId="6298">
      <pivotArea dataOnly="0" labelOnly="1" offset="A256" fieldPosition="0">
        <references count="1">
          <reference field="0" count="1" defaultSubtotal="1">
            <x v="32"/>
          </reference>
        </references>
      </pivotArea>
    </format>
    <format dxfId="6297">
      <pivotArea dataOnly="0" labelOnly="1" fieldPosition="0">
        <references count="1">
          <reference field="0" count="1">
            <x v="33"/>
          </reference>
        </references>
      </pivotArea>
    </format>
    <format dxfId="6296">
      <pivotArea dataOnly="0" labelOnly="1" offset="A256" fieldPosition="0">
        <references count="1">
          <reference field="0" count="1" defaultSubtotal="1">
            <x v="33"/>
          </reference>
        </references>
      </pivotArea>
    </format>
    <format dxfId="6295">
      <pivotArea dataOnly="0" labelOnly="1" fieldPosition="0">
        <references count="1">
          <reference field="0" count="1">
            <x v="34"/>
          </reference>
        </references>
      </pivotArea>
    </format>
    <format dxfId="6294">
      <pivotArea dataOnly="0" labelOnly="1" offset="A256" fieldPosition="0">
        <references count="1">
          <reference field="0" count="1" defaultSubtotal="1">
            <x v="34"/>
          </reference>
        </references>
      </pivotArea>
    </format>
    <format dxfId="6293">
      <pivotArea dataOnly="0" labelOnly="1" fieldPosition="0">
        <references count="1">
          <reference field="0" count="1">
            <x v="35"/>
          </reference>
        </references>
      </pivotArea>
    </format>
    <format dxfId="6292">
      <pivotArea dataOnly="0" labelOnly="1" offset="A256" fieldPosition="0">
        <references count="1">
          <reference field="0" count="1" defaultSubtotal="1">
            <x v="35"/>
          </reference>
        </references>
      </pivotArea>
    </format>
    <format dxfId="6291">
      <pivotArea dataOnly="0" labelOnly="1" fieldPosition="0">
        <references count="1">
          <reference field="0" count="1">
            <x v="36"/>
          </reference>
        </references>
      </pivotArea>
    </format>
    <format dxfId="6290">
      <pivotArea dataOnly="0" labelOnly="1" offset="A256" fieldPosition="0">
        <references count="1">
          <reference field="0" count="1" defaultSubtotal="1">
            <x v="36"/>
          </reference>
        </references>
      </pivotArea>
    </format>
    <format dxfId="6289">
      <pivotArea dataOnly="0" labelOnly="1" fieldPosition="0">
        <references count="1">
          <reference field="0" count="1">
            <x v="37"/>
          </reference>
        </references>
      </pivotArea>
    </format>
    <format dxfId="6288">
      <pivotArea dataOnly="0" labelOnly="1" offset="A256" fieldPosition="0">
        <references count="1">
          <reference field="0" count="1" defaultSubtotal="1">
            <x v="37"/>
          </reference>
        </references>
      </pivotArea>
    </format>
    <format dxfId="6287">
      <pivotArea dataOnly="0" labelOnly="1" fieldPosition="0">
        <references count="1">
          <reference field="0" count="1">
            <x v="38"/>
          </reference>
        </references>
      </pivotArea>
    </format>
    <format dxfId="6286">
      <pivotArea dataOnly="0" labelOnly="1" offset="A256" fieldPosition="0">
        <references count="1">
          <reference field="0" count="1" defaultSubtotal="1">
            <x v="38"/>
          </reference>
        </references>
      </pivotArea>
    </format>
    <format dxfId="6285">
      <pivotArea dataOnly="0" labelOnly="1" fieldPosition="0">
        <references count="1">
          <reference field="0" count="1">
            <x v="39"/>
          </reference>
        </references>
      </pivotArea>
    </format>
    <format dxfId="6284">
      <pivotArea dataOnly="0" labelOnly="1" offset="A256" fieldPosition="0">
        <references count="1">
          <reference field="0" count="1" defaultSubtotal="1">
            <x v="39"/>
          </reference>
        </references>
      </pivotArea>
    </format>
    <format dxfId="6283">
      <pivotArea dataOnly="0" labelOnly="1" fieldPosition="0">
        <references count="1">
          <reference field="0" count="1">
            <x v="40"/>
          </reference>
        </references>
      </pivotArea>
    </format>
    <format dxfId="6282">
      <pivotArea dataOnly="0" labelOnly="1" offset="A256" fieldPosition="0">
        <references count="1">
          <reference field="0" count="1" defaultSubtotal="1">
            <x v="40"/>
          </reference>
        </references>
      </pivotArea>
    </format>
    <format dxfId="6281">
      <pivotArea dataOnly="0" labelOnly="1" fieldPosition="0">
        <references count="1">
          <reference field="0" count="1">
            <x v="41"/>
          </reference>
        </references>
      </pivotArea>
    </format>
    <format dxfId="6280">
      <pivotArea dataOnly="0" labelOnly="1" offset="A256" fieldPosition="0">
        <references count="1">
          <reference field="0" count="1" defaultSubtotal="1">
            <x v="41"/>
          </reference>
        </references>
      </pivotArea>
    </format>
    <format dxfId="6279">
      <pivotArea dataOnly="0" labelOnly="1" fieldPosition="0">
        <references count="1">
          <reference field="0" count="1">
            <x v="42"/>
          </reference>
        </references>
      </pivotArea>
    </format>
    <format dxfId="6278">
      <pivotArea dataOnly="0" labelOnly="1" offset="A256" fieldPosition="0">
        <references count="1">
          <reference field="0" count="1" defaultSubtotal="1">
            <x v="42"/>
          </reference>
        </references>
      </pivotArea>
    </format>
    <format dxfId="6277">
      <pivotArea dataOnly="0" labelOnly="1" fieldPosition="0">
        <references count="1">
          <reference field="0" count="1">
            <x v="43"/>
          </reference>
        </references>
      </pivotArea>
    </format>
    <format dxfId="6276">
      <pivotArea dataOnly="0" labelOnly="1" offset="A256" fieldPosition="0">
        <references count="1">
          <reference field="0" count="1" defaultSubtotal="1">
            <x v="43"/>
          </reference>
        </references>
      </pivotArea>
    </format>
    <format dxfId="6275">
      <pivotArea dataOnly="0" labelOnly="1" fieldPosition="0">
        <references count="1">
          <reference field="0" count="1">
            <x v="44"/>
          </reference>
        </references>
      </pivotArea>
    </format>
    <format dxfId="6274">
      <pivotArea dataOnly="0" labelOnly="1" offset="A256" fieldPosition="0">
        <references count="1">
          <reference field="0" count="1" defaultSubtotal="1">
            <x v="44"/>
          </reference>
        </references>
      </pivotArea>
    </format>
    <format dxfId="6273">
      <pivotArea dataOnly="0" labelOnly="1" fieldPosition="0">
        <references count="1">
          <reference field="0" count="1">
            <x v="45"/>
          </reference>
        </references>
      </pivotArea>
    </format>
    <format dxfId="6272">
      <pivotArea dataOnly="0" labelOnly="1" offset="A256" fieldPosition="0">
        <references count="1">
          <reference field="0" count="1" defaultSubtotal="1">
            <x v="45"/>
          </reference>
        </references>
      </pivotArea>
    </format>
    <format dxfId="6271">
      <pivotArea dataOnly="0" labelOnly="1" fieldPosition="0">
        <references count="1">
          <reference field="0" count="1">
            <x v="46"/>
          </reference>
        </references>
      </pivotArea>
    </format>
    <format dxfId="6270">
      <pivotArea dataOnly="0" labelOnly="1" offset="A256" fieldPosition="0">
        <references count="1">
          <reference field="0" count="1" defaultSubtotal="1">
            <x v="46"/>
          </reference>
        </references>
      </pivotArea>
    </format>
    <format dxfId="6269">
      <pivotArea dataOnly="0" labelOnly="1" fieldPosition="0">
        <references count="1">
          <reference field="0" count="1">
            <x v="47"/>
          </reference>
        </references>
      </pivotArea>
    </format>
    <format dxfId="6268">
      <pivotArea dataOnly="0" labelOnly="1" offset="A256" fieldPosition="0">
        <references count="1">
          <reference field="0" count="1" defaultSubtotal="1">
            <x v="47"/>
          </reference>
        </references>
      </pivotArea>
    </format>
    <format dxfId="6267">
      <pivotArea dataOnly="0" labelOnly="1" fieldPosition="0">
        <references count="1">
          <reference field="0" count="1">
            <x v="48"/>
          </reference>
        </references>
      </pivotArea>
    </format>
    <format dxfId="6266">
      <pivotArea dataOnly="0" labelOnly="1" offset="A256" fieldPosition="0">
        <references count="1">
          <reference field="0" count="1" defaultSubtotal="1">
            <x v="48"/>
          </reference>
        </references>
      </pivotArea>
    </format>
    <format dxfId="6265">
      <pivotArea dataOnly="0" labelOnly="1" fieldPosition="0">
        <references count="1">
          <reference field="0" count="1">
            <x v="49"/>
          </reference>
        </references>
      </pivotArea>
    </format>
    <format dxfId="6264">
      <pivotArea dataOnly="0" labelOnly="1" offset="A256" fieldPosition="0">
        <references count="1">
          <reference field="0" count="1" defaultSubtotal="1">
            <x v="49"/>
          </reference>
        </references>
      </pivotArea>
    </format>
    <format dxfId="6263">
      <pivotArea dataOnly="0" labelOnly="1" fieldPosition="0">
        <references count="1">
          <reference field="0" count="1">
            <x v="50"/>
          </reference>
        </references>
      </pivotArea>
    </format>
    <format dxfId="6262">
      <pivotArea dataOnly="0" labelOnly="1" offset="A256" fieldPosition="0">
        <references count="1">
          <reference field="0" count="1" defaultSubtotal="1">
            <x v="50"/>
          </reference>
        </references>
      </pivotArea>
    </format>
    <format dxfId="6261">
      <pivotArea dataOnly="0" labelOnly="1" fieldPosition="0">
        <references count="1">
          <reference field="0" count="1">
            <x v="51"/>
          </reference>
        </references>
      </pivotArea>
    </format>
    <format dxfId="6260">
      <pivotArea dataOnly="0" labelOnly="1" offset="A256" fieldPosition="0">
        <references count="1">
          <reference field="0" count="1" defaultSubtotal="1">
            <x v="51"/>
          </reference>
        </references>
      </pivotArea>
    </format>
    <format dxfId="6259">
      <pivotArea dataOnly="0" labelOnly="1" fieldPosition="0">
        <references count="1">
          <reference field="0" count="1">
            <x v="52"/>
          </reference>
        </references>
      </pivotArea>
    </format>
    <format dxfId="6258">
      <pivotArea dataOnly="0" labelOnly="1" offset="A256" fieldPosition="0">
        <references count="1">
          <reference field="0" count="1" defaultSubtotal="1">
            <x v="52"/>
          </reference>
        </references>
      </pivotArea>
    </format>
    <format dxfId="6257">
      <pivotArea dataOnly="0" labelOnly="1" fieldPosition="0">
        <references count="1">
          <reference field="0" count="1">
            <x v="53"/>
          </reference>
        </references>
      </pivotArea>
    </format>
    <format dxfId="6256">
      <pivotArea dataOnly="0" labelOnly="1" offset="A256" fieldPosition="0">
        <references count="1">
          <reference field="0" count="1" defaultSubtotal="1">
            <x v="53"/>
          </reference>
        </references>
      </pivotArea>
    </format>
    <format dxfId="6255">
      <pivotArea dataOnly="0" labelOnly="1" fieldPosition="0">
        <references count="1">
          <reference field="0" count="1">
            <x v="54"/>
          </reference>
        </references>
      </pivotArea>
    </format>
    <format dxfId="6254">
      <pivotArea dataOnly="0" labelOnly="1" offset="A256" fieldPosition="0">
        <references count="1">
          <reference field="0" count="1" defaultSubtotal="1">
            <x v="54"/>
          </reference>
        </references>
      </pivotArea>
    </format>
    <format dxfId="6253">
      <pivotArea dataOnly="0" labelOnly="1" fieldPosition="0">
        <references count="1">
          <reference field="0" count="1">
            <x v="55"/>
          </reference>
        </references>
      </pivotArea>
    </format>
    <format dxfId="6252">
      <pivotArea dataOnly="0" labelOnly="1" offset="A256" fieldPosition="0">
        <references count="1">
          <reference field="0" count="1" defaultSubtotal="1">
            <x v="55"/>
          </reference>
        </references>
      </pivotArea>
    </format>
    <format dxfId="6251">
      <pivotArea dataOnly="0" labelOnly="1" fieldPosition="0">
        <references count="1">
          <reference field="0" count="1">
            <x v="56"/>
          </reference>
        </references>
      </pivotArea>
    </format>
    <format dxfId="6250">
      <pivotArea dataOnly="0" labelOnly="1" offset="A256" fieldPosition="0">
        <references count="1">
          <reference field="0" count="1" defaultSubtotal="1">
            <x v="56"/>
          </reference>
        </references>
      </pivotArea>
    </format>
    <format dxfId="6249">
      <pivotArea dataOnly="0" labelOnly="1" fieldPosition="0">
        <references count="1">
          <reference field="0" count="1">
            <x v="57"/>
          </reference>
        </references>
      </pivotArea>
    </format>
    <format dxfId="6248">
      <pivotArea dataOnly="0" labelOnly="1" offset="A256" fieldPosition="0">
        <references count="1">
          <reference field="0" count="1" defaultSubtotal="1">
            <x v="57"/>
          </reference>
        </references>
      </pivotArea>
    </format>
    <format dxfId="6247">
      <pivotArea dataOnly="0" labelOnly="1" fieldPosition="0">
        <references count="1">
          <reference field="0" count="1">
            <x v="58"/>
          </reference>
        </references>
      </pivotArea>
    </format>
    <format dxfId="6246">
      <pivotArea dataOnly="0" labelOnly="1" offset="A256" fieldPosition="0">
        <references count="1">
          <reference field="0" count="1" defaultSubtotal="1">
            <x v="58"/>
          </reference>
        </references>
      </pivotArea>
    </format>
    <format dxfId="6245">
      <pivotArea dataOnly="0" labelOnly="1" fieldPosition="0">
        <references count="1">
          <reference field="0" count="1">
            <x v="59"/>
          </reference>
        </references>
      </pivotArea>
    </format>
    <format dxfId="6244">
      <pivotArea dataOnly="0" labelOnly="1" offset="A256" fieldPosition="0">
        <references count="1">
          <reference field="0" count="1" defaultSubtotal="1">
            <x v="59"/>
          </reference>
        </references>
      </pivotArea>
    </format>
    <format dxfId="6243">
      <pivotArea dataOnly="0" labelOnly="1" fieldPosition="0">
        <references count="1">
          <reference field="0" count="1">
            <x v="60"/>
          </reference>
        </references>
      </pivotArea>
    </format>
    <format dxfId="6242">
      <pivotArea dataOnly="0" labelOnly="1" offset="A256" fieldPosition="0">
        <references count="1">
          <reference field="0" count="1" defaultSubtotal="1">
            <x v="60"/>
          </reference>
        </references>
      </pivotArea>
    </format>
    <format dxfId="6241">
      <pivotArea dataOnly="0" labelOnly="1" fieldPosition="0">
        <references count="1">
          <reference field="0" count="1">
            <x v="61"/>
          </reference>
        </references>
      </pivotArea>
    </format>
    <format dxfId="6240">
      <pivotArea dataOnly="0" labelOnly="1" offset="A256" fieldPosition="0">
        <references count="1">
          <reference field="0" count="1" defaultSubtotal="1">
            <x v="61"/>
          </reference>
        </references>
      </pivotArea>
    </format>
    <format dxfId="6239">
      <pivotArea dataOnly="0" labelOnly="1" fieldPosition="0">
        <references count="1">
          <reference field="0" count="1">
            <x v="62"/>
          </reference>
        </references>
      </pivotArea>
    </format>
    <format dxfId="6238">
      <pivotArea dataOnly="0" labelOnly="1" offset="A256" fieldPosition="0">
        <references count="1">
          <reference field="0" count="1" defaultSubtotal="1">
            <x v="62"/>
          </reference>
        </references>
      </pivotArea>
    </format>
    <format dxfId="6237">
      <pivotArea dataOnly="0" labelOnly="1" fieldPosition="0">
        <references count="1">
          <reference field="0" count="1">
            <x v="63"/>
          </reference>
        </references>
      </pivotArea>
    </format>
    <format dxfId="6236">
      <pivotArea dataOnly="0" labelOnly="1" offset="A256" fieldPosition="0">
        <references count="1">
          <reference field="0" count="1" defaultSubtotal="1">
            <x v="63"/>
          </reference>
        </references>
      </pivotArea>
    </format>
    <format dxfId="6235">
      <pivotArea dataOnly="0" labelOnly="1" fieldPosition="0">
        <references count="1">
          <reference field="0" count="1">
            <x v="64"/>
          </reference>
        </references>
      </pivotArea>
    </format>
    <format dxfId="6234">
      <pivotArea dataOnly="0" labelOnly="1" offset="A256" fieldPosition="0">
        <references count="1">
          <reference field="0" count="1" defaultSubtotal="1">
            <x v="64"/>
          </reference>
        </references>
      </pivotArea>
    </format>
    <format dxfId="6233">
      <pivotArea dataOnly="0" labelOnly="1" fieldPosition="0">
        <references count="1">
          <reference field="0" count="1">
            <x v="65"/>
          </reference>
        </references>
      </pivotArea>
    </format>
    <format dxfId="6232">
      <pivotArea dataOnly="0" labelOnly="1" offset="A256" fieldPosition="0">
        <references count="1">
          <reference field="0" count="1" defaultSubtotal="1">
            <x v="65"/>
          </reference>
        </references>
      </pivotArea>
    </format>
    <format dxfId="6231">
      <pivotArea dataOnly="0" labelOnly="1" fieldPosition="0">
        <references count="1">
          <reference field="0" count="1">
            <x v="66"/>
          </reference>
        </references>
      </pivotArea>
    </format>
    <format dxfId="6230">
      <pivotArea dataOnly="0" labelOnly="1" offset="A256" fieldPosition="0">
        <references count="1">
          <reference field="0" count="1" defaultSubtotal="1">
            <x v="66"/>
          </reference>
        </references>
      </pivotArea>
    </format>
    <format dxfId="6229">
      <pivotArea dataOnly="0" labelOnly="1" fieldPosition="0">
        <references count="1">
          <reference field="0" count="1">
            <x v="67"/>
          </reference>
        </references>
      </pivotArea>
    </format>
    <format dxfId="6228">
      <pivotArea dataOnly="0" labelOnly="1" offset="A256" fieldPosition="0">
        <references count="1">
          <reference field="0" count="1" defaultSubtotal="1">
            <x v="67"/>
          </reference>
        </references>
      </pivotArea>
    </format>
    <format dxfId="6227">
      <pivotArea dataOnly="0" labelOnly="1" fieldPosition="0">
        <references count="1">
          <reference field="0" count="1">
            <x v="68"/>
          </reference>
        </references>
      </pivotArea>
    </format>
    <format dxfId="6226">
      <pivotArea dataOnly="0" labelOnly="1" offset="A256" fieldPosition="0">
        <references count="1">
          <reference field="0" count="1" defaultSubtotal="1">
            <x v="68"/>
          </reference>
        </references>
      </pivotArea>
    </format>
    <format dxfId="6225">
      <pivotArea dataOnly="0" labelOnly="1" fieldPosition="0">
        <references count="1">
          <reference field="0" count="1">
            <x v="69"/>
          </reference>
        </references>
      </pivotArea>
    </format>
    <format dxfId="6224">
      <pivotArea dataOnly="0" labelOnly="1" offset="A256" fieldPosition="0">
        <references count="1">
          <reference field="0" count="1" defaultSubtotal="1">
            <x v="69"/>
          </reference>
        </references>
      </pivotArea>
    </format>
    <format dxfId="6223">
      <pivotArea dataOnly="0" labelOnly="1" fieldPosition="0">
        <references count="1">
          <reference field="0" count="1">
            <x v="70"/>
          </reference>
        </references>
      </pivotArea>
    </format>
    <format dxfId="6222">
      <pivotArea dataOnly="0" labelOnly="1" offset="A256" fieldPosition="0">
        <references count="1">
          <reference field="0" count="1" defaultSubtotal="1">
            <x v="70"/>
          </reference>
        </references>
      </pivotArea>
    </format>
    <format dxfId="6221">
      <pivotArea dataOnly="0" labelOnly="1" fieldPosition="0">
        <references count="1">
          <reference field="0" count="1">
            <x v="71"/>
          </reference>
        </references>
      </pivotArea>
    </format>
    <format dxfId="6220">
      <pivotArea dataOnly="0" labelOnly="1" offset="A256" fieldPosition="0">
        <references count="1">
          <reference field="0" count="1" defaultSubtotal="1">
            <x v="71"/>
          </reference>
        </references>
      </pivotArea>
    </format>
    <format dxfId="6219">
      <pivotArea dataOnly="0" labelOnly="1" fieldPosition="0">
        <references count="1">
          <reference field="0" count="1">
            <x v="72"/>
          </reference>
        </references>
      </pivotArea>
    </format>
    <format dxfId="6218">
      <pivotArea dataOnly="0" labelOnly="1" offset="A256" fieldPosition="0">
        <references count="1">
          <reference field="0" count="1" defaultSubtotal="1">
            <x v="72"/>
          </reference>
        </references>
      </pivotArea>
    </format>
    <format dxfId="6217">
      <pivotArea dataOnly="0" labelOnly="1" fieldPosition="0">
        <references count="1">
          <reference field="0" count="1">
            <x v="73"/>
          </reference>
        </references>
      </pivotArea>
    </format>
    <format dxfId="6216">
      <pivotArea dataOnly="0" labelOnly="1" offset="A256" fieldPosition="0">
        <references count="1">
          <reference field="0" count="1" defaultSubtotal="1">
            <x v="73"/>
          </reference>
        </references>
      </pivotArea>
    </format>
    <format dxfId="6215">
      <pivotArea dataOnly="0" labelOnly="1" fieldPosition="0">
        <references count="1">
          <reference field="0" count="1">
            <x v="74"/>
          </reference>
        </references>
      </pivotArea>
    </format>
    <format dxfId="6214">
      <pivotArea dataOnly="0" labelOnly="1" offset="A256" fieldPosition="0">
        <references count="1">
          <reference field="0" count="1" defaultSubtotal="1">
            <x v="74"/>
          </reference>
        </references>
      </pivotArea>
    </format>
    <format dxfId="6213">
      <pivotArea dataOnly="0" labelOnly="1" fieldPosition="0">
        <references count="1">
          <reference field="0" count="1">
            <x v="75"/>
          </reference>
        </references>
      </pivotArea>
    </format>
    <format dxfId="6212">
      <pivotArea dataOnly="0" labelOnly="1" offset="A256" fieldPosition="0">
        <references count="1">
          <reference field="0" count="1" defaultSubtotal="1">
            <x v="75"/>
          </reference>
        </references>
      </pivotArea>
    </format>
    <format dxfId="6211">
      <pivotArea dataOnly="0" labelOnly="1" fieldPosition="0">
        <references count="1">
          <reference field="0" count="1">
            <x v="76"/>
          </reference>
        </references>
      </pivotArea>
    </format>
    <format dxfId="6210">
      <pivotArea dataOnly="0" labelOnly="1" offset="A256" fieldPosition="0">
        <references count="1">
          <reference field="0" count="1" defaultSubtotal="1">
            <x v="76"/>
          </reference>
        </references>
      </pivotArea>
    </format>
    <format dxfId="6209">
      <pivotArea dataOnly="0" labelOnly="1" fieldPosition="0">
        <references count="1">
          <reference field="0" count="1">
            <x v="77"/>
          </reference>
        </references>
      </pivotArea>
    </format>
    <format dxfId="6208">
      <pivotArea dataOnly="0" labelOnly="1" offset="A256" fieldPosition="0">
        <references count="1">
          <reference field="0" count="1" defaultSubtotal="1">
            <x v="77"/>
          </reference>
        </references>
      </pivotArea>
    </format>
    <format dxfId="6207">
      <pivotArea dataOnly="0" labelOnly="1" fieldPosition="0">
        <references count="1">
          <reference field="0" count="1">
            <x v="78"/>
          </reference>
        </references>
      </pivotArea>
    </format>
    <format dxfId="6206">
      <pivotArea dataOnly="0" labelOnly="1" offset="A256" fieldPosition="0">
        <references count="1">
          <reference field="0" count="1" defaultSubtotal="1">
            <x v="78"/>
          </reference>
        </references>
      </pivotArea>
    </format>
    <format dxfId="6205">
      <pivotArea dataOnly="0" labelOnly="1" fieldPosition="0">
        <references count="1">
          <reference field="0" count="1">
            <x v="79"/>
          </reference>
        </references>
      </pivotArea>
    </format>
    <format dxfId="6204">
      <pivotArea dataOnly="0" labelOnly="1" offset="A256" fieldPosition="0">
        <references count="1">
          <reference field="0" count="1" defaultSubtotal="1">
            <x v="79"/>
          </reference>
        </references>
      </pivotArea>
    </format>
    <format dxfId="6203">
      <pivotArea dataOnly="0" labelOnly="1" fieldPosition="0">
        <references count="1">
          <reference field="0" count="1">
            <x v="80"/>
          </reference>
        </references>
      </pivotArea>
    </format>
    <format dxfId="6202">
      <pivotArea dataOnly="0" labelOnly="1" offset="A256" fieldPosition="0">
        <references count="1">
          <reference field="0" count="1" defaultSubtotal="1">
            <x v="80"/>
          </reference>
        </references>
      </pivotArea>
    </format>
    <format dxfId="6201">
      <pivotArea dataOnly="0" labelOnly="1" fieldPosition="0">
        <references count="1">
          <reference field="0" count="1">
            <x v="81"/>
          </reference>
        </references>
      </pivotArea>
    </format>
    <format dxfId="6200">
      <pivotArea dataOnly="0" labelOnly="1" offset="A256" fieldPosition="0">
        <references count="1">
          <reference field="0" count="1" defaultSubtotal="1">
            <x v="81"/>
          </reference>
        </references>
      </pivotArea>
    </format>
    <format dxfId="6199">
      <pivotArea dataOnly="0" labelOnly="1" fieldPosition="0">
        <references count="1">
          <reference field="0" count="1">
            <x v="82"/>
          </reference>
        </references>
      </pivotArea>
    </format>
    <format dxfId="6198">
      <pivotArea dataOnly="0" labelOnly="1" offset="A256" fieldPosition="0">
        <references count="1">
          <reference field="0" count="1" defaultSubtotal="1">
            <x v="82"/>
          </reference>
        </references>
      </pivotArea>
    </format>
    <format dxfId="6197">
      <pivotArea dataOnly="0" labelOnly="1" fieldPosition="0">
        <references count="1">
          <reference field="0" count="1">
            <x v="83"/>
          </reference>
        </references>
      </pivotArea>
    </format>
    <format dxfId="6196">
      <pivotArea dataOnly="0" labelOnly="1" offset="A256" fieldPosition="0">
        <references count="1">
          <reference field="0" count="1" defaultSubtotal="1">
            <x v="83"/>
          </reference>
        </references>
      </pivotArea>
    </format>
    <format dxfId="6195">
      <pivotArea dataOnly="0" labelOnly="1" fieldPosition="0">
        <references count="1">
          <reference field="0" count="1">
            <x v="84"/>
          </reference>
        </references>
      </pivotArea>
    </format>
    <format dxfId="6194">
      <pivotArea dataOnly="0" labelOnly="1" offset="A256" fieldPosition="0">
        <references count="1">
          <reference field="0" count="1" defaultSubtotal="1">
            <x v="84"/>
          </reference>
        </references>
      </pivotArea>
    </format>
    <format dxfId="6193">
      <pivotArea dataOnly="0" labelOnly="1" fieldPosition="0">
        <references count="1">
          <reference field="0" count="1">
            <x v="85"/>
          </reference>
        </references>
      </pivotArea>
    </format>
    <format dxfId="6192">
      <pivotArea dataOnly="0" labelOnly="1" offset="A256" fieldPosition="0">
        <references count="1">
          <reference field="0" count="1" defaultSubtotal="1">
            <x v="85"/>
          </reference>
        </references>
      </pivotArea>
    </format>
    <format dxfId="6191">
      <pivotArea dataOnly="0" labelOnly="1" fieldPosition="0">
        <references count="1">
          <reference field="0" count="1">
            <x v="86"/>
          </reference>
        </references>
      </pivotArea>
    </format>
    <format dxfId="6190">
      <pivotArea dataOnly="0" labelOnly="1" offset="A256" fieldPosition="0">
        <references count="1">
          <reference field="0" count="1" defaultSubtotal="1">
            <x v="86"/>
          </reference>
        </references>
      </pivotArea>
    </format>
    <format dxfId="6189">
      <pivotArea dataOnly="0" labelOnly="1" fieldPosition="0">
        <references count="1">
          <reference field="0" count="1">
            <x v="87"/>
          </reference>
        </references>
      </pivotArea>
    </format>
    <format dxfId="6188">
      <pivotArea dataOnly="0" labelOnly="1" offset="A256" fieldPosition="0">
        <references count="1">
          <reference field="0" count="1" defaultSubtotal="1">
            <x v="87"/>
          </reference>
        </references>
      </pivotArea>
    </format>
    <format dxfId="6187">
      <pivotArea dataOnly="0" labelOnly="1" fieldPosition="0">
        <references count="1">
          <reference field="0" count="1">
            <x v="88"/>
          </reference>
        </references>
      </pivotArea>
    </format>
    <format dxfId="6186">
      <pivotArea dataOnly="0" labelOnly="1" offset="A256" fieldPosition="0">
        <references count="1">
          <reference field="0" count="1" defaultSubtotal="1">
            <x v="88"/>
          </reference>
        </references>
      </pivotArea>
    </format>
    <format dxfId="6185">
      <pivotArea dataOnly="0" labelOnly="1" fieldPosition="0">
        <references count="1">
          <reference field="0" count="1">
            <x v="89"/>
          </reference>
        </references>
      </pivotArea>
    </format>
    <format dxfId="6184">
      <pivotArea dataOnly="0" labelOnly="1" offset="A256" fieldPosition="0">
        <references count="1">
          <reference field="0" count="1" defaultSubtotal="1">
            <x v="89"/>
          </reference>
        </references>
      </pivotArea>
    </format>
    <format dxfId="6183">
      <pivotArea dataOnly="0" labelOnly="1" fieldPosition="0">
        <references count="1">
          <reference field="0" count="1">
            <x v="90"/>
          </reference>
        </references>
      </pivotArea>
    </format>
    <format dxfId="6182">
      <pivotArea dataOnly="0" labelOnly="1" offset="A256" fieldPosition="0">
        <references count="1">
          <reference field="0" count="1" defaultSubtotal="1">
            <x v="90"/>
          </reference>
        </references>
      </pivotArea>
    </format>
    <format dxfId="6181">
      <pivotArea dataOnly="0" labelOnly="1" fieldPosition="0">
        <references count="1">
          <reference field="0" count="1">
            <x v="91"/>
          </reference>
        </references>
      </pivotArea>
    </format>
    <format dxfId="6180">
      <pivotArea dataOnly="0" labelOnly="1" offset="A256" fieldPosition="0">
        <references count="1">
          <reference field="0" count="1" defaultSubtotal="1">
            <x v="91"/>
          </reference>
        </references>
      </pivotArea>
    </format>
    <format dxfId="6179">
      <pivotArea dataOnly="0" labelOnly="1" fieldPosition="0">
        <references count="1">
          <reference field="0" count="1">
            <x v="92"/>
          </reference>
        </references>
      </pivotArea>
    </format>
    <format dxfId="6178">
      <pivotArea dataOnly="0" labelOnly="1" offset="A256" fieldPosition="0">
        <references count="1">
          <reference field="0" count="1" defaultSubtotal="1">
            <x v="92"/>
          </reference>
        </references>
      </pivotArea>
    </format>
    <format dxfId="6177">
      <pivotArea dataOnly="0" labelOnly="1" fieldPosition="0">
        <references count="1">
          <reference field="0" count="1">
            <x v="93"/>
          </reference>
        </references>
      </pivotArea>
    </format>
    <format dxfId="6176">
      <pivotArea dataOnly="0" labelOnly="1" offset="A256" fieldPosition="0">
        <references count="1">
          <reference field="0" count="1" defaultSubtotal="1">
            <x v="93"/>
          </reference>
        </references>
      </pivotArea>
    </format>
    <format dxfId="6175">
      <pivotArea dataOnly="0" labelOnly="1" fieldPosition="0">
        <references count="1">
          <reference field="0" count="1">
            <x v="94"/>
          </reference>
        </references>
      </pivotArea>
    </format>
    <format dxfId="6174">
      <pivotArea dataOnly="0" labelOnly="1" offset="A256" fieldPosition="0">
        <references count="1">
          <reference field="0" count="1" defaultSubtotal="1">
            <x v="94"/>
          </reference>
        </references>
      </pivotArea>
    </format>
    <format dxfId="6173">
      <pivotArea dataOnly="0" labelOnly="1" fieldPosition="0">
        <references count="1">
          <reference field="0" count="1">
            <x v="95"/>
          </reference>
        </references>
      </pivotArea>
    </format>
    <format dxfId="6172">
      <pivotArea dataOnly="0" labelOnly="1" offset="A256" fieldPosition="0">
        <references count="1">
          <reference field="0" count="1" defaultSubtotal="1">
            <x v="95"/>
          </reference>
        </references>
      </pivotArea>
    </format>
    <format dxfId="6171">
      <pivotArea dataOnly="0" labelOnly="1" fieldPosition="0">
        <references count="1">
          <reference field="0" count="1">
            <x v="96"/>
          </reference>
        </references>
      </pivotArea>
    </format>
    <format dxfId="6170">
      <pivotArea dataOnly="0" labelOnly="1" offset="A256" fieldPosition="0">
        <references count="1">
          <reference field="0" count="1" defaultSubtotal="1">
            <x v="96"/>
          </reference>
        </references>
      </pivotArea>
    </format>
    <format dxfId="6169">
      <pivotArea dataOnly="0" labelOnly="1" fieldPosition="0">
        <references count="1">
          <reference field="0" count="1">
            <x v="97"/>
          </reference>
        </references>
      </pivotArea>
    </format>
    <format dxfId="6168">
      <pivotArea dataOnly="0" labelOnly="1" offset="A256" fieldPosition="0">
        <references count="1">
          <reference field="0" count="1" defaultSubtotal="1">
            <x v="97"/>
          </reference>
        </references>
      </pivotArea>
    </format>
    <format dxfId="6167">
      <pivotArea dataOnly="0" labelOnly="1" fieldPosition="0">
        <references count="1">
          <reference field="0" count="1">
            <x v="98"/>
          </reference>
        </references>
      </pivotArea>
    </format>
    <format dxfId="6166">
      <pivotArea dataOnly="0" labelOnly="1" offset="A256" fieldPosition="0">
        <references count="1">
          <reference field="0" count="1" defaultSubtotal="1">
            <x v="98"/>
          </reference>
        </references>
      </pivotArea>
    </format>
    <format dxfId="6165">
      <pivotArea dataOnly="0" labelOnly="1" fieldPosition="0">
        <references count="1">
          <reference field="0" count="1">
            <x v="99"/>
          </reference>
        </references>
      </pivotArea>
    </format>
    <format dxfId="6164">
      <pivotArea dataOnly="0" labelOnly="1" offset="A256" fieldPosition="0">
        <references count="1">
          <reference field="0" count="1" defaultSubtotal="1">
            <x v="99"/>
          </reference>
        </references>
      </pivotArea>
    </format>
    <format dxfId="6163">
      <pivotArea dataOnly="0" labelOnly="1" fieldPosition="0">
        <references count="1">
          <reference field="0" count="1">
            <x v="100"/>
          </reference>
        </references>
      </pivotArea>
    </format>
    <format dxfId="6162">
      <pivotArea dataOnly="0" labelOnly="1" offset="A256" fieldPosition="0">
        <references count="1">
          <reference field="0" count="1" defaultSubtotal="1">
            <x v="100"/>
          </reference>
        </references>
      </pivotArea>
    </format>
    <format dxfId="6161">
      <pivotArea dataOnly="0" labelOnly="1" fieldPosition="0">
        <references count="1">
          <reference field="0" count="1">
            <x v="101"/>
          </reference>
        </references>
      </pivotArea>
    </format>
    <format dxfId="6160">
      <pivotArea dataOnly="0" labelOnly="1" offset="A256" fieldPosition="0">
        <references count="1">
          <reference field="0" count="1" defaultSubtotal="1">
            <x v="101"/>
          </reference>
        </references>
      </pivotArea>
    </format>
    <format dxfId="6159">
      <pivotArea dataOnly="0" labelOnly="1" fieldPosition="0">
        <references count="1">
          <reference field="0" count="1">
            <x v="102"/>
          </reference>
        </references>
      </pivotArea>
    </format>
    <format dxfId="6158">
      <pivotArea dataOnly="0" labelOnly="1" offset="A256" fieldPosition="0">
        <references count="1">
          <reference field="0" count="1" defaultSubtotal="1">
            <x v="102"/>
          </reference>
        </references>
      </pivotArea>
    </format>
    <format dxfId="6157">
      <pivotArea dataOnly="0" labelOnly="1" fieldPosition="0">
        <references count="1">
          <reference field="0" count="1">
            <x v="103"/>
          </reference>
        </references>
      </pivotArea>
    </format>
    <format dxfId="6156">
      <pivotArea dataOnly="0" labelOnly="1" offset="A256" fieldPosition="0">
        <references count="1">
          <reference field="0" count="1" defaultSubtotal="1">
            <x v="103"/>
          </reference>
        </references>
      </pivotArea>
    </format>
    <format dxfId="6155">
      <pivotArea dataOnly="0" labelOnly="1" fieldPosition="0">
        <references count="1">
          <reference field="0" count="1">
            <x v="104"/>
          </reference>
        </references>
      </pivotArea>
    </format>
    <format dxfId="6154">
      <pivotArea dataOnly="0" labelOnly="1" offset="A256" fieldPosition="0">
        <references count="1">
          <reference field="0" count="1" defaultSubtotal="1">
            <x v="104"/>
          </reference>
        </references>
      </pivotArea>
    </format>
    <format dxfId="6153">
      <pivotArea dataOnly="0" labelOnly="1" fieldPosition="0">
        <references count="1">
          <reference field="0" count="1">
            <x v="105"/>
          </reference>
        </references>
      </pivotArea>
    </format>
    <format dxfId="6152">
      <pivotArea dataOnly="0" labelOnly="1" offset="A256" fieldPosition="0">
        <references count="1">
          <reference field="0" count="1" defaultSubtotal="1">
            <x v="105"/>
          </reference>
        </references>
      </pivotArea>
    </format>
    <format dxfId="6151">
      <pivotArea dataOnly="0" labelOnly="1" fieldPosition="0">
        <references count="1">
          <reference field="0" count="1">
            <x v="106"/>
          </reference>
        </references>
      </pivotArea>
    </format>
    <format dxfId="6150">
      <pivotArea dataOnly="0" labelOnly="1" offset="A256" fieldPosition="0">
        <references count="1">
          <reference field="0" count="1" defaultSubtotal="1">
            <x v="106"/>
          </reference>
        </references>
      </pivotArea>
    </format>
    <format dxfId="6149">
      <pivotArea dataOnly="0" labelOnly="1" fieldPosition="0">
        <references count="1">
          <reference field="0" count="1">
            <x v="107"/>
          </reference>
        </references>
      </pivotArea>
    </format>
    <format dxfId="6148">
      <pivotArea dataOnly="0" labelOnly="1" offset="A256" fieldPosition="0">
        <references count="1">
          <reference field="0" count="1" defaultSubtotal="1">
            <x v="107"/>
          </reference>
        </references>
      </pivotArea>
    </format>
    <format dxfId="6147">
      <pivotArea dataOnly="0" labelOnly="1" fieldPosition="0">
        <references count="1">
          <reference field="0" count="1">
            <x v="108"/>
          </reference>
        </references>
      </pivotArea>
    </format>
    <format dxfId="6146">
      <pivotArea dataOnly="0" labelOnly="1" offset="A256" fieldPosition="0">
        <references count="1">
          <reference field="0" count="1" defaultSubtotal="1">
            <x v="108"/>
          </reference>
        </references>
      </pivotArea>
    </format>
    <format dxfId="6145">
      <pivotArea dataOnly="0" labelOnly="1" fieldPosition="0">
        <references count="1">
          <reference field="0" count="1">
            <x v="109"/>
          </reference>
        </references>
      </pivotArea>
    </format>
    <format dxfId="6144">
      <pivotArea dataOnly="0" labelOnly="1" offset="A256" fieldPosition="0">
        <references count="1">
          <reference field="0" count="1" defaultSubtotal="1">
            <x v="109"/>
          </reference>
        </references>
      </pivotArea>
    </format>
    <format dxfId="6143">
      <pivotArea dataOnly="0" labelOnly="1" fieldPosition="0">
        <references count="1">
          <reference field="0" count="1">
            <x v="110"/>
          </reference>
        </references>
      </pivotArea>
    </format>
    <format dxfId="6142">
      <pivotArea dataOnly="0" labelOnly="1" offset="A256" fieldPosition="0">
        <references count="1">
          <reference field="0" count="1" defaultSubtotal="1">
            <x v="110"/>
          </reference>
        </references>
      </pivotArea>
    </format>
    <format dxfId="6141">
      <pivotArea dataOnly="0" labelOnly="1" fieldPosition="0">
        <references count="1">
          <reference field="0" count="1">
            <x v="111"/>
          </reference>
        </references>
      </pivotArea>
    </format>
    <format dxfId="6140">
      <pivotArea dataOnly="0" labelOnly="1" offset="A256" fieldPosition="0">
        <references count="1">
          <reference field="0" count="1" defaultSubtotal="1">
            <x v="111"/>
          </reference>
        </references>
      </pivotArea>
    </format>
    <format dxfId="6139">
      <pivotArea dataOnly="0" labelOnly="1" fieldPosition="0">
        <references count="1">
          <reference field="0" count="1">
            <x v="112"/>
          </reference>
        </references>
      </pivotArea>
    </format>
    <format dxfId="6138">
      <pivotArea dataOnly="0" labelOnly="1" offset="A256" fieldPosition="0">
        <references count="1">
          <reference field="0" count="1" defaultSubtotal="1">
            <x v="112"/>
          </reference>
        </references>
      </pivotArea>
    </format>
    <format dxfId="6137">
      <pivotArea dataOnly="0" labelOnly="1" fieldPosition="0">
        <references count="1">
          <reference field="0" count="1">
            <x v="113"/>
          </reference>
        </references>
      </pivotArea>
    </format>
    <format dxfId="6136">
      <pivotArea dataOnly="0" labelOnly="1" offset="A256" fieldPosition="0">
        <references count="1">
          <reference field="0" count="1" defaultSubtotal="1">
            <x v="113"/>
          </reference>
        </references>
      </pivotArea>
    </format>
    <format dxfId="6135">
      <pivotArea dataOnly="0" labelOnly="1" fieldPosition="0">
        <references count="1">
          <reference field="0" count="1">
            <x v="114"/>
          </reference>
        </references>
      </pivotArea>
    </format>
    <format dxfId="6134">
      <pivotArea dataOnly="0" labelOnly="1" offset="A256" fieldPosition="0">
        <references count="1">
          <reference field="0" count="1" defaultSubtotal="1">
            <x v="114"/>
          </reference>
        </references>
      </pivotArea>
    </format>
    <format dxfId="6133">
      <pivotArea dataOnly="0" labelOnly="1" fieldPosition="0">
        <references count="1">
          <reference field="0" count="1">
            <x v="115"/>
          </reference>
        </references>
      </pivotArea>
    </format>
    <format dxfId="6132">
      <pivotArea dataOnly="0" labelOnly="1" offset="A256" fieldPosition="0">
        <references count="1">
          <reference field="0" count="1" defaultSubtotal="1">
            <x v="115"/>
          </reference>
        </references>
      </pivotArea>
    </format>
    <format dxfId="6131">
      <pivotArea dataOnly="0" labelOnly="1" fieldPosition="0">
        <references count="1">
          <reference field="0" count="1">
            <x v="116"/>
          </reference>
        </references>
      </pivotArea>
    </format>
    <format dxfId="6130">
      <pivotArea dataOnly="0" labelOnly="1" offset="A256" fieldPosition="0">
        <references count="1">
          <reference field="0" count="1" defaultSubtotal="1">
            <x v="116"/>
          </reference>
        </references>
      </pivotArea>
    </format>
    <format dxfId="6129">
      <pivotArea dataOnly="0" labelOnly="1" fieldPosition="0">
        <references count="1">
          <reference field="0" count="1">
            <x v="117"/>
          </reference>
        </references>
      </pivotArea>
    </format>
    <format dxfId="6128">
      <pivotArea dataOnly="0" labelOnly="1" offset="A256" fieldPosition="0">
        <references count="1">
          <reference field="0" count="1" defaultSubtotal="1">
            <x v="117"/>
          </reference>
        </references>
      </pivotArea>
    </format>
    <format dxfId="6127">
      <pivotArea dataOnly="0" labelOnly="1" fieldPosition="0">
        <references count="1">
          <reference field="0" count="1">
            <x v="118"/>
          </reference>
        </references>
      </pivotArea>
    </format>
    <format dxfId="6126">
      <pivotArea dataOnly="0" labelOnly="1" offset="A256" fieldPosition="0">
        <references count="1">
          <reference field="0" count="1" defaultSubtotal="1">
            <x v="118"/>
          </reference>
        </references>
      </pivotArea>
    </format>
    <format dxfId="6125">
      <pivotArea dataOnly="0" labelOnly="1" fieldPosition="0">
        <references count="1">
          <reference field="0" count="1">
            <x v="119"/>
          </reference>
        </references>
      </pivotArea>
    </format>
    <format dxfId="6124">
      <pivotArea dataOnly="0" labelOnly="1" offset="A256" fieldPosition="0">
        <references count="1">
          <reference field="0" count="1" defaultSubtotal="1">
            <x v="119"/>
          </reference>
        </references>
      </pivotArea>
    </format>
    <format dxfId="6123">
      <pivotArea dataOnly="0" labelOnly="1" fieldPosition="0">
        <references count="1">
          <reference field="0" count="1">
            <x v="120"/>
          </reference>
        </references>
      </pivotArea>
    </format>
    <format dxfId="6122">
      <pivotArea dataOnly="0" labelOnly="1" offset="A256" fieldPosition="0">
        <references count="1">
          <reference field="0" count="1" defaultSubtotal="1">
            <x v="120"/>
          </reference>
        </references>
      </pivotArea>
    </format>
    <format dxfId="6121">
      <pivotArea dataOnly="0" labelOnly="1" fieldPosition="0">
        <references count="1">
          <reference field="0" count="1">
            <x v="121"/>
          </reference>
        </references>
      </pivotArea>
    </format>
    <format dxfId="6120">
      <pivotArea dataOnly="0" labelOnly="1" offset="A256" fieldPosition="0">
        <references count="1">
          <reference field="0" count="1" defaultSubtotal="1">
            <x v="121"/>
          </reference>
        </references>
      </pivotArea>
    </format>
    <format dxfId="6119">
      <pivotArea dataOnly="0" labelOnly="1" fieldPosition="0">
        <references count="1">
          <reference field="0" count="1">
            <x v="122"/>
          </reference>
        </references>
      </pivotArea>
    </format>
    <format dxfId="6118">
      <pivotArea dataOnly="0" labelOnly="1" offset="A256" fieldPosition="0">
        <references count="1">
          <reference field="0" count="1" defaultSubtotal="1">
            <x v="122"/>
          </reference>
        </references>
      </pivotArea>
    </format>
    <format dxfId="6117">
      <pivotArea dataOnly="0" labelOnly="1" fieldPosition="0">
        <references count="1">
          <reference field="0" count="1">
            <x v="123"/>
          </reference>
        </references>
      </pivotArea>
    </format>
    <format dxfId="6116">
      <pivotArea dataOnly="0" labelOnly="1" offset="A256" fieldPosition="0">
        <references count="1">
          <reference field="0" count="1" defaultSubtotal="1">
            <x v="123"/>
          </reference>
        </references>
      </pivotArea>
    </format>
    <format dxfId="6115">
      <pivotArea dataOnly="0" labelOnly="1" fieldPosition="0">
        <references count="1">
          <reference field="0" count="1">
            <x v="124"/>
          </reference>
        </references>
      </pivotArea>
    </format>
    <format dxfId="6114">
      <pivotArea dataOnly="0" labelOnly="1" offset="A256" fieldPosition="0">
        <references count="1">
          <reference field="0" count="1" defaultSubtotal="1">
            <x v="124"/>
          </reference>
        </references>
      </pivotArea>
    </format>
    <format dxfId="6113">
      <pivotArea dataOnly="0" labelOnly="1" fieldPosition="0">
        <references count="1">
          <reference field="0" count="1">
            <x v="125"/>
          </reference>
        </references>
      </pivotArea>
    </format>
    <format dxfId="6112">
      <pivotArea dataOnly="0" labelOnly="1" offset="A256" fieldPosition="0">
        <references count="1">
          <reference field="0" count="1" defaultSubtotal="1">
            <x v="125"/>
          </reference>
        </references>
      </pivotArea>
    </format>
    <format dxfId="6111">
      <pivotArea dataOnly="0" labelOnly="1" fieldPosition="0">
        <references count="1">
          <reference field="0" count="1">
            <x v="126"/>
          </reference>
        </references>
      </pivotArea>
    </format>
    <format dxfId="6110">
      <pivotArea dataOnly="0" labelOnly="1" offset="A256" fieldPosition="0">
        <references count="1">
          <reference field="0" count="1" defaultSubtotal="1">
            <x v="126"/>
          </reference>
        </references>
      </pivotArea>
    </format>
    <format dxfId="6109">
      <pivotArea dataOnly="0" labelOnly="1" fieldPosition="0">
        <references count="1">
          <reference field="0" count="1">
            <x v="127"/>
          </reference>
        </references>
      </pivotArea>
    </format>
    <format dxfId="6108">
      <pivotArea dataOnly="0" labelOnly="1" offset="A256" fieldPosition="0">
        <references count="1">
          <reference field="0" count="1" defaultSubtotal="1">
            <x v="127"/>
          </reference>
        </references>
      </pivotArea>
    </format>
    <format dxfId="6107">
      <pivotArea dataOnly="0" labelOnly="1" fieldPosition="0">
        <references count="1">
          <reference field="0" count="1">
            <x v="128"/>
          </reference>
        </references>
      </pivotArea>
    </format>
    <format dxfId="6106">
      <pivotArea dataOnly="0" labelOnly="1" offset="A256" fieldPosition="0">
        <references count="1">
          <reference field="0" count="1" defaultSubtotal="1">
            <x v="128"/>
          </reference>
        </references>
      </pivotArea>
    </format>
    <format dxfId="6105">
      <pivotArea dataOnly="0" labelOnly="1" fieldPosition="0">
        <references count="1">
          <reference field="0" count="1">
            <x v="129"/>
          </reference>
        </references>
      </pivotArea>
    </format>
    <format dxfId="6104">
      <pivotArea dataOnly="0" labelOnly="1" offset="A256" fieldPosition="0">
        <references count="1">
          <reference field="0" count="1" defaultSubtotal="1">
            <x v="129"/>
          </reference>
        </references>
      </pivotArea>
    </format>
    <format dxfId="6103">
      <pivotArea dataOnly="0" labelOnly="1" fieldPosition="0">
        <references count="1">
          <reference field="0" count="1">
            <x v="130"/>
          </reference>
        </references>
      </pivotArea>
    </format>
    <format dxfId="6102">
      <pivotArea dataOnly="0" labelOnly="1" offset="A256" fieldPosition="0">
        <references count="1">
          <reference field="0" count="1" defaultSubtotal="1">
            <x v="130"/>
          </reference>
        </references>
      </pivotArea>
    </format>
    <format dxfId="6101">
      <pivotArea dataOnly="0" labelOnly="1" fieldPosition="0">
        <references count="1">
          <reference field="0" count="1">
            <x v="131"/>
          </reference>
        </references>
      </pivotArea>
    </format>
    <format dxfId="6100">
      <pivotArea dataOnly="0" labelOnly="1" offset="A256" fieldPosition="0">
        <references count="1">
          <reference field="0" count="1" defaultSubtotal="1">
            <x v="131"/>
          </reference>
        </references>
      </pivotArea>
    </format>
    <format dxfId="6099">
      <pivotArea dataOnly="0" labelOnly="1" fieldPosition="0">
        <references count="1">
          <reference field="0" count="1">
            <x v="132"/>
          </reference>
        </references>
      </pivotArea>
    </format>
    <format dxfId="6098">
      <pivotArea dataOnly="0" labelOnly="1" offset="A256" fieldPosition="0">
        <references count="1">
          <reference field="0" count="1" defaultSubtotal="1">
            <x v="132"/>
          </reference>
        </references>
      </pivotArea>
    </format>
    <format dxfId="6097">
      <pivotArea dataOnly="0" labelOnly="1" fieldPosition="0">
        <references count="1">
          <reference field="0" count="1">
            <x v="133"/>
          </reference>
        </references>
      </pivotArea>
    </format>
    <format dxfId="6096">
      <pivotArea dataOnly="0" labelOnly="1" offset="A256" fieldPosition="0">
        <references count="1">
          <reference field="0" count="1" defaultSubtotal="1">
            <x v="133"/>
          </reference>
        </references>
      </pivotArea>
    </format>
    <format dxfId="6095">
      <pivotArea dataOnly="0" labelOnly="1" fieldPosition="0">
        <references count="1">
          <reference field="0" count="1">
            <x v="134"/>
          </reference>
        </references>
      </pivotArea>
    </format>
    <format dxfId="6094">
      <pivotArea dataOnly="0" labelOnly="1" offset="A256" fieldPosition="0">
        <references count="1">
          <reference field="0" count="1" defaultSubtotal="1">
            <x v="134"/>
          </reference>
        </references>
      </pivotArea>
    </format>
    <format dxfId="6093">
      <pivotArea dataOnly="0" labelOnly="1" fieldPosition="0">
        <references count="1">
          <reference field="0" count="1">
            <x v="135"/>
          </reference>
        </references>
      </pivotArea>
    </format>
    <format dxfId="6092">
      <pivotArea dataOnly="0" labelOnly="1" offset="A256" fieldPosition="0">
        <references count="1">
          <reference field="0" count="1" defaultSubtotal="1">
            <x v="135"/>
          </reference>
        </references>
      </pivotArea>
    </format>
    <format dxfId="6091">
      <pivotArea dataOnly="0" labelOnly="1" fieldPosition="0">
        <references count="1">
          <reference field="0" count="1">
            <x v="136"/>
          </reference>
        </references>
      </pivotArea>
    </format>
    <format dxfId="6090">
      <pivotArea dataOnly="0" labelOnly="1" offset="A256" fieldPosition="0">
        <references count="1">
          <reference field="0" count="1" defaultSubtotal="1">
            <x v="136"/>
          </reference>
        </references>
      </pivotArea>
    </format>
    <format dxfId="6089">
      <pivotArea dataOnly="0" labelOnly="1" fieldPosition="0">
        <references count="1">
          <reference field="0" count="1">
            <x v="137"/>
          </reference>
        </references>
      </pivotArea>
    </format>
    <format dxfId="6088">
      <pivotArea dataOnly="0" labelOnly="1" offset="A256" fieldPosition="0">
        <references count="1">
          <reference field="0" count="1" defaultSubtotal="1">
            <x v="137"/>
          </reference>
        </references>
      </pivotArea>
    </format>
    <format dxfId="6087">
      <pivotArea dataOnly="0" labelOnly="1" fieldPosition="0">
        <references count="1">
          <reference field="0" count="1">
            <x v="138"/>
          </reference>
        </references>
      </pivotArea>
    </format>
    <format dxfId="6086">
      <pivotArea dataOnly="0" labelOnly="1" offset="A256" fieldPosition="0">
        <references count="1">
          <reference field="0" count="1" defaultSubtotal="1">
            <x v="138"/>
          </reference>
        </references>
      </pivotArea>
    </format>
    <format dxfId="6085">
      <pivotArea dataOnly="0" labelOnly="1" fieldPosition="0">
        <references count="1">
          <reference field="0" count="1">
            <x v="139"/>
          </reference>
        </references>
      </pivotArea>
    </format>
    <format dxfId="6084">
      <pivotArea dataOnly="0" labelOnly="1" offset="A256" fieldPosition="0">
        <references count="1">
          <reference field="0" count="1" defaultSubtotal="1">
            <x v="139"/>
          </reference>
        </references>
      </pivotArea>
    </format>
    <format dxfId="6083">
      <pivotArea dataOnly="0" labelOnly="1" fieldPosition="0">
        <references count="1">
          <reference field="0" count="1">
            <x v="140"/>
          </reference>
        </references>
      </pivotArea>
    </format>
    <format dxfId="6082">
      <pivotArea dataOnly="0" labelOnly="1" offset="A256" fieldPosition="0">
        <references count="1">
          <reference field="0" count="1" defaultSubtotal="1">
            <x v="140"/>
          </reference>
        </references>
      </pivotArea>
    </format>
    <format dxfId="6081">
      <pivotArea dataOnly="0" labelOnly="1" fieldPosition="0">
        <references count="1">
          <reference field="0" count="1">
            <x v="141"/>
          </reference>
        </references>
      </pivotArea>
    </format>
    <format dxfId="6080">
      <pivotArea dataOnly="0" labelOnly="1" offset="A256" fieldPosition="0">
        <references count="1">
          <reference field="0" count="1" defaultSubtotal="1">
            <x v="141"/>
          </reference>
        </references>
      </pivotArea>
    </format>
    <format dxfId="6079">
      <pivotArea dataOnly="0" labelOnly="1" fieldPosition="0">
        <references count="1">
          <reference field="0" count="1">
            <x v="142"/>
          </reference>
        </references>
      </pivotArea>
    </format>
    <format dxfId="6078">
      <pivotArea dataOnly="0" labelOnly="1" offset="A256" fieldPosition="0">
        <references count="1">
          <reference field="0" count="1" defaultSubtotal="1">
            <x v="142"/>
          </reference>
        </references>
      </pivotArea>
    </format>
    <format dxfId="6077">
      <pivotArea dataOnly="0" labelOnly="1" grandRow="1" outline="0" offset="A256" fieldPosition="0"/>
    </format>
    <format dxfId="6076">
      <pivotArea dataOnly="0" outline="0" fieldPosition="0">
        <references count="1">
          <reference field="0" count="0" defaultSubtotal="1"/>
        </references>
      </pivotArea>
    </format>
    <format dxfId="6075">
      <pivotArea type="all" dataOnly="0" outline="0" fieldPosition="0"/>
    </format>
    <format dxfId="6074">
      <pivotArea outline="0" collapsedLevelsAreSubtotals="1" fieldPosition="0"/>
    </format>
    <format dxfId="6073">
      <pivotArea field="0" type="button" dataOnly="0" labelOnly="1" outline="0" axis="axisRow" fieldPosition="0"/>
    </format>
    <format dxfId="6072">
      <pivotArea field="1" type="button" dataOnly="0" labelOnly="1" outline="0" axis="axisRow" fieldPosition="1"/>
    </format>
    <format dxfId="607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07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06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06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06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06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06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06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06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06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061">
      <pivotArea dataOnly="0" labelOnly="1" fieldPosition="0">
        <references count="1">
          <reference field="0" count="18">
            <x v="125"/>
            <x v="126"/>
            <x v="127"/>
            <x v="128"/>
            <x v="129"/>
            <x v="130"/>
            <x v="131"/>
            <x v="132"/>
            <x v="133"/>
            <x v="134"/>
            <x v="135"/>
            <x v="136"/>
            <x v="137"/>
            <x v="138"/>
            <x v="139"/>
            <x v="140"/>
            <x v="141"/>
            <x v="142"/>
          </reference>
        </references>
      </pivotArea>
    </format>
    <format dxfId="606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059">
      <pivotArea dataOnly="0" labelOnly="1" grandRow="1" outline="0" fieldPosition="0"/>
    </format>
    <format dxfId="6058">
      <pivotArea dataOnly="0" labelOnly="1" fieldPosition="0">
        <references count="2">
          <reference field="0" count="1" selected="0">
            <x v="0"/>
          </reference>
          <reference field="1" count="2">
            <x v="0"/>
            <x v="1"/>
          </reference>
        </references>
      </pivotArea>
    </format>
    <format dxfId="6057">
      <pivotArea dataOnly="0" labelOnly="1" fieldPosition="0">
        <references count="2">
          <reference field="0" count="1" selected="0">
            <x v="1"/>
          </reference>
          <reference field="1" count="10">
            <x v="2"/>
            <x v="3"/>
            <x v="4"/>
            <x v="5"/>
            <x v="6"/>
            <x v="7"/>
            <x v="10"/>
            <x v="11"/>
            <x v="430"/>
            <x v="431"/>
          </reference>
        </references>
      </pivotArea>
    </format>
    <format dxfId="6056">
      <pivotArea dataOnly="0" labelOnly="1" fieldPosition="0">
        <references count="2">
          <reference field="0" count="1" selected="0">
            <x v="2"/>
          </reference>
          <reference field="1" count="6">
            <x v="12"/>
            <x v="13"/>
            <x v="14"/>
            <x v="15"/>
            <x v="16"/>
            <x v="17"/>
          </reference>
        </references>
      </pivotArea>
    </format>
    <format dxfId="605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054">
      <pivotArea dataOnly="0" labelOnly="1" fieldPosition="0">
        <references count="2">
          <reference field="0" count="1" selected="0">
            <x v="4"/>
          </reference>
          <reference field="1" count="6">
            <x v="33"/>
            <x v="34"/>
            <x v="35"/>
            <x v="36"/>
            <x v="37"/>
            <x v="38"/>
          </reference>
        </references>
      </pivotArea>
    </format>
    <format dxfId="6053">
      <pivotArea dataOnly="0" labelOnly="1" fieldPosition="0">
        <references count="2">
          <reference field="0" count="1" selected="0">
            <x v="5"/>
          </reference>
          <reference field="1" count="8">
            <x v="39"/>
            <x v="40"/>
            <x v="41"/>
            <x v="42"/>
            <x v="43"/>
            <x v="44"/>
            <x v="45"/>
            <x v="46"/>
          </reference>
        </references>
      </pivotArea>
    </format>
    <format dxfId="6052">
      <pivotArea dataOnly="0" labelOnly="1" fieldPosition="0">
        <references count="2">
          <reference field="0" count="1" selected="0">
            <x v="6"/>
          </reference>
          <reference field="1" count="5">
            <x v="47"/>
            <x v="48"/>
            <x v="49"/>
            <x v="50"/>
            <x v="51"/>
          </reference>
        </references>
      </pivotArea>
    </format>
    <format dxfId="6051">
      <pivotArea dataOnly="0" labelOnly="1" fieldPosition="0">
        <references count="2">
          <reference field="0" count="1" selected="0">
            <x v="7"/>
          </reference>
          <reference field="1" count="6">
            <x v="52"/>
            <x v="53"/>
            <x v="54"/>
            <x v="55"/>
            <x v="56"/>
            <x v="57"/>
          </reference>
        </references>
      </pivotArea>
    </format>
    <format dxfId="6050">
      <pivotArea dataOnly="0" labelOnly="1" fieldPosition="0">
        <references count="2">
          <reference field="0" count="1" selected="0">
            <x v="8"/>
          </reference>
          <reference field="1" count="6">
            <x v="58"/>
            <x v="59"/>
            <x v="60"/>
            <x v="61"/>
            <x v="62"/>
            <x v="63"/>
          </reference>
        </references>
      </pivotArea>
    </format>
    <format dxfId="6049">
      <pivotArea dataOnly="0" labelOnly="1" fieldPosition="0">
        <references count="2">
          <reference field="0" count="1" selected="0">
            <x v="9"/>
          </reference>
          <reference field="1" count="5">
            <x v="64"/>
            <x v="65"/>
            <x v="66"/>
            <x v="67"/>
            <x v="68"/>
          </reference>
        </references>
      </pivotArea>
    </format>
    <format dxfId="6048">
      <pivotArea dataOnly="0" labelOnly="1" fieldPosition="0">
        <references count="2">
          <reference field="0" count="1" selected="0">
            <x v="10"/>
          </reference>
          <reference field="1" count="3">
            <x v="69"/>
            <x v="70"/>
            <x v="71"/>
          </reference>
        </references>
      </pivotArea>
    </format>
    <format dxfId="6047">
      <pivotArea dataOnly="0" labelOnly="1" fieldPosition="0">
        <references count="2">
          <reference field="0" count="1" selected="0">
            <x v="11"/>
          </reference>
          <reference field="1" count="6">
            <x v="72"/>
            <x v="73"/>
            <x v="74"/>
            <x v="75"/>
            <x v="76"/>
            <x v="77"/>
          </reference>
        </references>
      </pivotArea>
    </format>
    <format dxfId="6046">
      <pivotArea dataOnly="0" labelOnly="1" fieldPosition="0">
        <references count="2">
          <reference field="0" count="1" selected="0">
            <x v="12"/>
          </reference>
          <reference field="1" count="5">
            <x v="78"/>
            <x v="79"/>
            <x v="80"/>
            <x v="81"/>
            <x v="82"/>
          </reference>
        </references>
      </pivotArea>
    </format>
    <format dxfId="6045">
      <pivotArea dataOnly="0" labelOnly="1" fieldPosition="0">
        <references count="2">
          <reference field="0" count="1" selected="0">
            <x v="13"/>
          </reference>
          <reference field="1" count="4">
            <x v="83"/>
            <x v="84"/>
            <x v="85"/>
            <x v="86"/>
          </reference>
        </references>
      </pivotArea>
    </format>
    <format dxfId="604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043">
      <pivotArea dataOnly="0" labelOnly="1" fieldPosition="0">
        <references count="2">
          <reference field="0" count="1" selected="0">
            <x v="15"/>
          </reference>
          <reference field="1" count="3">
            <x v="104"/>
            <x v="105"/>
            <x v="106"/>
          </reference>
        </references>
      </pivotArea>
    </format>
    <format dxfId="6042">
      <pivotArea dataOnly="0" labelOnly="1" fieldPosition="0">
        <references count="2">
          <reference field="0" count="1" selected="0">
            <x v="16"/>
          </reference>
          <reference field="1" count="11">
            <x v="8"/>
            <x v="9"/>
            <x v="107"/>
            <x v="108"/>
            <x v="109"/>
            <x v="110"/>
            <x v="111"/>
            <x v="112"/>
            <x v="113"/>
            <x v="114"/>
            <x v="115"/>
          </reference>
        </references>
      </pivotArea>
    </format>
    <format dxfId="6041">
      <pivotArea dataOnly="0" labelOnly="1" fieldPosition="0">
        <references count="2">
          <reference field="0" count="1" selected="0">
            <x v="17"/>
          </reference>
          <reference field="1" count="1">
            <x v="116"/>
          </reference>
        </references>
      </pivotArea>
    </format>
    <format dxfId="6040">
      <pivotArea dataOnly="0" labelOnly="1" fieldPosition="0">
        <references count="2">
          <reference field="0" count="1" selected="0">
            <x v="18"/>
          </reference>
          <reference field="1" count="3">
            <x v="117"/>
            <x v="118"/>
            <x v="119"/>
          </reference>
        </references>
      </pivotArea>
    </format>
    <format dxfId="6039">
      <pivotArea dataOnly="0" labelOnly="1" fieldPosition="0">
        <references count="2">
          <reference field="0" count="1" selected="0">
            <x v="19"/>
          </reference>
          <reference field="1" count="8">
            <x v="120"/>
            <x v="121"/>
            <x v="122"/>
            <x v="123"/>
            <x v="124"/>
            <x v="125"/>
            <x v="126"/>
            <x v="127"/>
          </reference>
        </references>
      </pivotArea>
    </format>
    <format dxfId="6038">
      <pivotArea dataOnly="0" labelOnly="1" fieldPosition="0">
        <references count="2">
          <reference field="0" count="1" selected="0">
            <x v="20"/>
          </reference>
          <reference field="1" count="9">
            <x v="128"/>
            <x v="129"/>
            <x v="130"/>
            <x v="131"/>
            <x v="132"/>
            <x v="133"/>
            <x v="134"/>
            <x v="135"/>
            <x v="136"/>
          </reference>
        </references>
      </pivotArea>
    </format>
    <format dxfId="6037">
      <pivotArea dataOnly="0" labelOnly="1" fieldPosition="0">
        <references count="2">
          <reference field="0" count="1" selected="0">
            <x v="21"/>
          </reference>
          <reference field="1" count="4">
            <x v="137"/>
            <x v="138"/>
            <x v="139"/>
            <x v="140"/>
          </reference>
        </references>
      </pivotArea>
    </format>
    <format dxfId="6036">
      <pivotArea dataOnly="0" labelOnly="1" fieldPosition="0">
        <references count="2">
          <reference field="0" count="1" selected="0">
            <x v="22"/>
          </reference>
          <reference field="1" count="3">
            <x v="141"/>
            <x v="142"/>
            <x v="143"/>
          </reference>
        </references>
      </pivotArea>
    </format>
    <format dxfId="6035">
      <pivotArea dataOnly="0" labelOnly="1" fieldPosition="0">
        <references count="2">
          <reference field="0" count="1" selected="0">
            <x v="23"/>
          </reference>
          <reference field="1" count="3">
            <x v="144"/>
            <x v="145"/>
            <x v="146"/>
          </reference>
        </references>
      </pivotArea>
    </format>
    <format dxfId="6034">
      <pivotArea dataOnly="0" labelOnly="1" fieldPosition="0">
        <references count="2">
          <reference field="0" count="1" selected="0">
            <x v="24"/>
          </reference>
          <reference field="1" count="2">
            <x v="147"/>
            <x v="148"/>
          </reference>
        </references>
      </pivotArea>
    </format>
    <format dxfId="6033">
      <pivotArea dataOnly="0" labelOnly="1" fieldPosition="0">
        <references count="2">
          <reference field="0" count="1" selected="0">
            <x v="25"/>
          </reference>
          <reference field="1" count="3">
            <x v="149"/>
            <x v="150"/>
            <x v="151"/>
          </reference>
        </references>
      </pivotArea>
    </format>
    <format dxfId="6032">
      <pivotArea dataOnly="0" labelOnly="1" fieldPosition="0">
        <references count="2">
          <reference field="0" count="1" selected="0">
            <x v="26"/>
          </reference>
          <reference field="1" count="4">
            <x v="152"/>
            <x v="153"/>
            <x v="154"/>
            <x v="155"/>
          </reference>
        </references>
      </pivotArea>
    </format>
    <format dxfId="6031">
      <pivotArea dataOnly="0" labelOnly="1" fieldPosition="0">
        <references count="2">
          <reference field="0" count="1" selected="0">
            <x v="27"/>
          </reference>
          <reference field="1" count="2">
            <x v="156"/>
            <x v="157"/>
          </reference>
        </references>
      </pivotArea>
    </format>
    <format dxfId="6030">
      <pivotArea dataOnly="0" labelOnly="1" fieldPosition="0">
        <references count="2">
          <reference field="0" count="1" selected="0">
            <x v="28"/>
          </reference>
          <reference field="1" count="3">
            <x v="158"/>
            <x v="159"/>
            <x v="160"/>
          </reference>
        </references>
      </pivotArea>
    </format>
    <format dxfId="6029">
      <pivotArea dataOnly="0" labelOnly="1" fieldPosition="0">
        <references count="2">
          <reference field="0" count="1" selected="0">
            <x v="29"/>
          </reference>
          <reference field="1" count="8">
            <x v="161"/>
            <x v="162"/>
            <x v="163"/>
            <x v="164"/>
            <x v="165"/>
            <x v="166"/>
            <x v="167"/>
            <x v="168"/>
          </reference>
        </references>
      </pivotArea>
    </format>
    <format dxfId="6028">
      <pivotArea dataOnly="0" labelOnly="1" fieldPosition="0">
        <references count="2">
          <reference field="0" count="1" selected="0">
            <x v="30"/>
          </reference>
          <reference field="1" count="7">
            <x v="169"/>
            <x v="170"/>
            <x v="171"/>
            <x v="172"/>
            <x v="173"/>
            <x v="174"/>
            <x v="175"/>
          </reference>
        </references>
      </pivotArea>
    </format>
    <format dxfId="6027">
      <pivotArea dataOnly="0" labelOnly="1" fieldPosition="0">
        <references count="2">
          <reference field="0" count="1" selected="0">
            <x v="31"/>
          </reference>
          <reference field="1" count="4">
            <x v="176"/>
            <x v="177"/>
            <x v="178"/>
            <x v="179"/>
          </reference>
        </references>
      </pivotArea>
    </format>
    <format dxfId="6026">
      <pivotArea dataOnly="0" labelOnly="1" fieldPosition="0">
        <references count="2">
          <reference field="0" count="1" selected="0">
            <x v="32"/>
          </reference>
          <reference field="1" count="1">
            <x v="180"/>
          </reference>
        </references>
      </pivotArea>
    </format>
    <format dxfId="6025">
      <pivotArea dataOnly="0" labelOnly="1" fieldPosition="0">
        <references count="2">
          <reference field="0" count="1" selected="0">
            <x v="33"/>
          </reference>
          <reference field="1" count="3">
            <x v="433"/>
            <x v="434"/>
            <x v="435"/>
          </reference>
        </references>
      </pivotArea>
    </format>
    <format dxfId="6024">
      <pivotArea dataOnly="0" labelOnly="1" fieldPosition="0">
        <references count="2">
          <reference field="0" count="1" selected="0">
            <x v="34"/>
          </reference>
          <reference field="1" count="4">
            <x v="181"/>
            <x v="182"/>
            <x v="183"/>
            <x v="184"/>
          </reference>
        </references>
      </pivotArea>
    </format>
    <format dxfId="6023">
      <pivotArea dataOnly="0" labelOnly="1" fieldPosition="0">
        <references count="2">
          <reference field="0" count="1" selected="0">
            <x v="35"/>
          </reference>
          <reference field="1" count="4">
            <x v="185"/>
            <x v="186"/>
            <x v="187"/>
            <x v="188"/>
          </reference>
        </references>
      </pivotArea>
    </format>
    <format dxfId="6022">
      <pivotArea dataOnly="0" labelOnly="1" fieldPosition="0">
        <references count="2">
          <reference field="0" count="1" selected="0">
            <x v="36"/>
          </reference>
          <reference field="1" count="5">
            <x v="189"/>
            <x v="190"/>
            <x v="191"/>
            <x v="192"/>
            <x v="193"/>
          </reference>
        </references>
      </pivotArea>
    </format>
    <format dxfId="6021">
      <pivotArea dataOnly="0" labelOnly="1" fieldPosition="0">
        <references count="2">
          <reference field="0" count="1" selected="0">
            <x v="37"/>
          </reference>
          <reference field="1" count="7">
            <x v="194"/>
            <x v="195"/>
            <x v="196"/>
            <x v="197"/>
            <x v="198"/>
            <x v="199"/>
            <x v="200"/>
          </reference>
        </references>
      </pivotArea>
    </format>
    <format dxfId="6020">
      <pivotArea dataOnly="0" labelOnly="1" fieldPosition="0">
        <references count="2">
          <reference field="0" count="1" selected="0">
            <x v="38"/>
          </reference>
          <reference field="1" count="11">
            <x v="201"/>
            <x v="202"/>
            <x v="203"/>
            <x v="204"/>
            <x v="205"/>
            <x v="206"/>
            <x v="207"/>
            <x v="208"/>
            <x v="209"/>
            <x v="368"/>
            <x v="390"/>
          </reference>
        </references>
      </pivotArea>
    </format>
    <format dxfId="6019">
      <pivotArea dataOnly="0" labelOnly="1" fieldPosition="0">
        <references count="2">
          <reference field="0" count="1" selected="0">
            <x v="39"/>
          </reference>
          <reference field="1" count="7">
            <x v="210"/>
            <x v="211"/>
            <x v="212"/>
            <x v="213"/>
            <x v="214"/>
            <x v="215"/>
            <x v="216"/>
          </reference>
        </references>
      </pivotArea>
    </format>
    <format dxfId="6018">
      <pivotArea dataOnly="0" labelOnly="1" fieldPosition="0">
        <references count="2">
          <reference field="0" count="1" selected="0">
            <x v="40"/>
          </reference>
          <reference field="1" count="7">
            <x v="217"/>
            <x v="218"/>
            <x v="219"/>
            <x v="220"/>
            <x v="221"/>
            <x v="222"/>
            <x v="223"/>
          </reference>
        </references>
      </pivotArea>
    </format>
    <format dxfId="6017">
      <pivotArea dataOnly="0" labelOnly="1" fieldPosition="0">
        <references count="2">
          <reference field="0" count="1" selected="0">
            <x v="41"/>
          </reference>
          <reference field="1" count="8">
            <x v="224"/>
            <x v="225"/>
            <x v="226"/>
            <x v="227"/>
            <x v="228"/>
            <x v="229"/>
            <x v="230"/>
            <x v="231"/>
          </reference>
        </references>
      </pivotArea>
    </format>
    <format dxfId="6016">
      <pivotArea dataOnly="0" labelOnly="1" fieldPosition="0">
        <references count="2">
          <reference field="0" count="1" selected="0">
            <x v="42"/>
          </reference>
          <reference field="1" count="4">
            <x v="232"/>
            <x v="233"/>
            <x v="234"/>
            <x v="235"/>
          </reference>
        </references>
      </pivotArea>
    </format>
    <format dxfId="6015">
      <pivotArea dataOnly="0" labelOnly="1" fieldPosition="0">
        <references count="2">
          <reference field="0" count="1" selected="0">
            <x v="43"/>
          </reference>
          <reference field="1" count="8">
            <x v="236"/>
            <x v="237"/>
            <x v="238"/>
            <x v="239"/>
            <x v="240"/>
            <x v="241"/>
            <x v="242"/>
            <x v="243"/>
          </reference>
        </references>
      </pivotArea>
    </format>
    <format dxfId="6014">
      <pivotArea dataOnly="0" labelOnly="1" fieldPosition="0">
        <references count="2">
          <reference field="0" count="1" selected="0">
            <x v="44"/>
          </reference>
          <reference field="1" count="7">
            <x v="244"/>
            <x v="245"/>
            <x v="246"/>
            <x v="247"/>
            <x v="248"/>
            <x v="249"/>
            <x v="250"/>
          </reference>
        </references>
      </pivotArea>
    </format>
    <format dxfId="6013">
      <pivotArea dataOnly="0" labelOnly="1" fieldPosition="0">
        <references count="2">
          <reference field="0" count="1" selected="0">
            <x v="45"/>
          </reference>
          <reference field="1" count="8">
            <x v="251"/>
            <x v="252"/>
            <x v="253"/>
            <x v="254"/>
            <x v="255"/>
            <x v="256"/>
            <x v="257"/>
            <x v="258"/>
          </reference>
        </references>
      </pivotArea>
    </format>
    <format dxfId="601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011">
      <pivotArea dataOnly="0" labelOnly="1" fieldPosition="0">
        <references count="2">
          <reference field="0" count="1" selected="0">
            <x v="47"/>
          </reference>
          <reference field="1" count="7">
            <x v="273"/>
            <x v="274"/>
            <x v="275"/>
            <x v="276"/>
            <x v="277"/>
            <x v="278"/>
            <x v="279"/>
          </reference>
        </references>
      </pivotArea>
    </format>
    <format dxfId="6010">
      <pivotArea dataOnly="0" labelOnly="1" fieldPosition="0">
        <references count="2">
          <reference field="0" count="1" selected="0">
            <x v="48"/>
          </reference>
          <reference field="1" count="5">
            <x v="280"/>
            <x v="281"/>
            <x v="282"/>
            <x v="283"/>
            <x v="284"/>
          </reference>
        </references>
      </pivotArea>
    </format>
    <format dxfId="6009">
      <pivotArea dataOnly="0" labelOnly="1" fieldPosition="0">
        <references count="2">
          <reference field="0" count="1" selected="0">
            <x v="49"/>
          </reference>
          <reference field="1" count="1">
            <x v="285"/>
          </reference>
        </references>
      </pivotArea>
    </format>
    <format dxfId="6008">
      <pivotArea dataOnly="0" labelOnly="1" fieldPosition="0">
        <references count="2">
          <reference field="0" count="1" selected="0">
            <x v="50"/>
          </reference>
          <reference field="1" count="7">
            <x v="286"/>
            <x v="287"/>
            <x v="288"/>
            <x v="289"/>
            <x v="290"/>
            <x v="291"/>
            <x v="292"/>
          </reference>
        </references>
      </pivotArea>
    </format>
    <format dxfId="6007">
      <pivotArea dataOnly="0" labelOnly="1" fieldPosition="0">
        <references count="2">
          <reference field="0" count="1" selected="0">
            <x v="51"/>
          </reference>
          <reference field="1" count="9">
            <x v="293"/>
            <x v="294"/>
            <x v="295"/>
            <x v="296"/>
            <x v="297"/>
            <x v="298"/>
            <x v="299"/>
            <x v="300"/>
            <x v="301"/>
          </reference>
        </references>
      </pivotArea>
    </format>
    <format dxfId="6006">
      <pivotArea dataOnly="0" labelOnly="1" fieldPosition="0">
        <references count="2">
          <reference field="0" count="1" selected="0">
            <x v="52"/>
          </reference>
          <reference field="1" count="3">
            <x v="302"/>
            <x v="303"/>
            <x v="304"/>
          </reference>
        </references>
      </pivotArea>
    </format>
    <format dxfId="6005">
      <pivotArea dataOnly="0" labelOnly="1" fieldPosition="0">
        <references count="2">
          <reference field="0" count="1" selected="0">
            <x v="53"/>
          </reference>
          <reference field="1" count="7">
            <x v="305"/>
            <x v="306"/>
            <x v="307"/>
            <x v="308"/>
            <x v="309"/>
            <x v="310"/>
            <x v="398"/>
          </reference>
        </references>
      </pivotArea>
    </format>
    <format dxfId="600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003">
      <pivotArea dataOnly="0" labelOnly="1" fieldPosition="0">
        <references count="2">
          <reference field="0" count="1" selected="0">
            <x v="55"/>
          </reference>
          <reference field="1" count="1">
            <x v="326"/>
          </reference>
        </references>
      </pivotArea>
    </format>
    <format dxfId="6002">
      <pivotArea dataOnly="0" labelOnly="1" fieldPosition="0">
        <references count="2">
          <reference field="0" count="1" selected="0">
            <x v="56"/>
          </reference>
          <reference field="1" count="4">
            <x v="327"/>
            <x v="328"/>
            <x v="329"/>
            <x v="330"/>
          </reference>
        </references>
      </pivotArea>
    </format>
    <format dxfId="6001">
      <pivotArea dataOnly="0" labelOnly="1" fieldPosition="0">
        <references count="2">
          <reference field="0" count="1" selected="0">
            <x v="57"/>
          </reference>
          <reference field="1" count="1">
            <x v="331"/>
          </reference>
        </references>
      </pivotArea>
    </format>
    <format dxfId="6000">
      <pivotArea dataOnly="0" labelOnly="1" fieldPosition="0">
        <references count="2">
          <reference field="0" count="1" selected="0">
            <x v="58"/>
          </reference>
          <reference field="1" count="4">
            <x v="332"/>
            <x v="333"/>
            <x v="334"/>
            <x v="335"/>
          </reference>
        </references>
      </pivotArea>
    </format>
    <format dxfId="5999">
      <pivotArea dataOnly="0" labelOnly="1" fieldPosition="0">
        <references count="2">
          <reference field="0" count="1" selected="0">
            <x v="59"/>
          </reference>
          <reference field="1" count="4">
            <x v="336"/>
            <x v="337"/>
            <x v="338"/>
            <x v="339"/>
          </reference>
        </references>
      </pivotArea>
    </format>
    <format dxfId="5998">
      <pivotArea dataOnly="0" labelOnly="1" fieldPosition="0">
        <references count="2">
          <reference field="0" count="1" selected="0">
            <x v="60"/>
          </reference>
          <reference field="1" count="1">
            <x v="340"/>
          </reference>
        </references>
      </pivotArea>
    </format>
    <format dxfId="5997">
      <pivotArea dataOnly="0" labelOnly="1" fieldPosition="0">
        <references count="2">
          <reference field="0" count="1" selected="0">
            <x v="61"/>
          </reference>
          <reference field="1" count="1">
            <x v="342"/>
          </reference>
        </references>
      </pivotArea>
    </format>
    <format dxfId="5996">
      <pivotArea dataOnly="0" labelOnly="1" fieldPosition="0">
        <references count="2">
          <reference field="0" count="1" selected="0">
            <x v="62"/>
          </reference>
          <reference field="1" count="1">
            <x v="341"/>
          </reference>
        </references>
      </pivotArea>
    </format>
    <format dxfId="5995">
      <pivotArea dataOnly="0" labelOnly="1" fieldPosition="0">
        <references count="2">
          <reference field="0" count="1" selected="0">
            <x v="63"/>
          </reference>
          <reference field="1" count="1">
            <x v="343"/>
          </reference>
        </references>
      </pivotArea>
    </format>
    <format dxfId="5994">
      <pivotArea dataOnly="0" labelOnly="1" fieldPosition="0">
        <references count="2">
          <reference field="0" count="1" selected="0">
            <x v="64"/>
          </reference>
          <reference field="1" count="1">
            <x v="344"/>
          </reference>
        </references>
      </pivotArea>
    </format>
    <format dxfId="5993">
      <pivotArea dataOnly="0" labelOnly="1" fieldPosition="0">
        <references count="2">
          <reference field="0" count="1" selected="0">
            <x v="65"/>
          </reference>
          <reference field="1" count="1">
            <x v="345"/>
          </reference>
        </references>
      </pivotArea>
    </format>
    <format dxfId="5992">
      <pivotArea dataOnly="0" labelOnly="1" fieldPosition="0">
        <references count="2">
          <reference field="0" count="1" selected="0">
            <x v="66"/>
          </reference>
          <reference field="1" count="1">
            <x v="346"/>
          </reference>
        </references>
      </pivotArea>
    </format>
    <format dxfId="5991">
      <pivotArea dataOnly="0" labelOnly="1" fieldPosition="0">
        <references count="2">
          <reference field="0" count="1" selected="0">
            <x v="67"/>
          </reference>
          <reference field="1" count="1">
            <x v="427"/>
          </reference>
        </references>
      </pivotArea>
    </format>
    <format dxfId="5990">
      <pivotArea dataOnly="0" labelOnly="1" fieldPosition="0">
        <references count="2">
          <reference field="0" count="1" selected="0">
            <x v="68"/>
          </reference>
          <reference field="1" count="1">
            <x v="428"/>
          </reference>
        </references>
      </pivotArea>
    </format>
    <format dxfId="5989">
      <pivotArea dataOnly="0" labelOnly="1" fieldPosition="0">
        <references count="2">
          <reference field="0" count="1" selected="0">
            <x v="69"/>
          </reference>
          <reference field="1" count="1">
            <x v="347"/>
          </reference>
        </references>
      </pivotArea>
    </format>
    <format dxfId="5988">
      <pivotArea dataOnly="0" labelOnly="1" fieldPosition="0">
        <references count="2">
          <reference field="0" count="1" selected="0">
            <x v="70"/>
          </reference>
          <reference field="1" count="1">
            <x v="348"/>
          </reference>
        </references>
      </pivotArea>
    </format>
    <format dxfId="5987">
      <pivotArea dataOnly="0" labelOnly="1" fieldPosition="0">
        <references count="2">
          <reference field="0" count="1" selected="0">
            <x v="71"/>
          </reference>
          <reference field="1" count="1">
            <x v="349"/>
          </reference>
        </references>
      </pivotArea>
    </format>
    <format dxfId="5986">
      <pivotArea dataOnly="0" labelOnly="1" fieldPosition="0">
        <references count="2">
          <reference field="0" count="1" selected="0">
            <x v="72"/>
          </reference>
          <reference field="1" count="1">
            <x v="350"/>
          </reference>
        </references>
      </pivotArea>
    </format>
    <format dxfId="5985">
      <pivotArea dataOnly="0" labelOnly="1" fieldPosition="0">
        <references count="2">
          <reference field="0" count="1" selected="0">
            <x v="73"/>
          </reference>
          <reference field="1" count="1">
            <x v="351"/>
          </reference>
        </references>
      </pivotArea>
    </format>
    <format dxfId="5984">
      <pivotArea dataOnly="0" labelOnly="1" fieldPosition="0">
        <references count="2">
          <reference field="0" count="1" selected="0">
            <x v="74"/>
          </reference>
          <reference field="1" count="1">
            <x v="352"/>
          </reference>
        </references>
      </pivotArea>
    </format>
    <format dxfId="5983">
      <pivotArea dataOnly="0" labelOnly="1" fieldPosition="0">
        <references count="2">
          <reference field="0" count="1" selected="0">
            <x v="75"/>
          </reference>
          <reference field="1" count="1">
            <x v="353"/>
          </reference>
        </references>
      </pivotArea>
    </format>
    <format dxfId="5982">
      <pivotArea dataOnly="0" labelOnly="1" fieldPosition="0">
        <references count="2">
          <reference field="0" count="1" selected="0">
            <x v="76"/>
          </reference>
          <reference field="1" count="1">
            <x v="354"/>
          </reference>
        </references>
      </pivotArea>
    </format>
    <format dxfId="5981">
      <pivotArea dataOnly="0" labelOnly="1" fieldPosition="0">
        <references count="2">
          <reference field="0" count="1" selected="0">
            <x v="77"/>
          </reference>
          <reference field="1" count="1">
            <x v="355"/>
          </reference>
        </references>
      </pivotArea>
    </format>
    <format dxfId="5980">
      <pivotArea dataOnly="0" labelOnly="1" fieldPosition="0">
        <references count="2">
          <reference field="0" count="1" selected="0">
            <x v="78"/>
          </reference>
          <reference field="1" count="1">
            <x v="356"/>
          </reference>
        </references>
      </pivotArea>
    </format>
    <format dxfId="5979">
      <pivotArea dataOnly="0" labelOnly="1" fieldPosition="0">
        <references count="2">
          <reference field="0" count="1" selected="0">
            <x v="79"/>
          </reference>
          <reference field="1" count="1">
            <x v="357"/>
          </reference>
        </references>
      </pivotArea>
    </format>
    <format dxfId="5978">
      <pivotArea dataOnly="0" labelOnly="1" fieldPosition="0">
        <references count="2">
          <reference field="0" count="1" selected="0">
            <x v="80"/>
          </reference>
          <reference field="1" count="1">
            <x v="358"/>
          </reference>
        </references>
      </pivotArea>
    </format>
    <format dxfId="5977">
      <pivotArea dataOnly="0" labelOnly="1" fieldPosition="0">
        <references count="2">
          <reference field="0" count="1" selected="0">
            <x v="81"/>
          </reference>
          <reference field="1" count="1">
            <x v="359"/>
          </reference>
        </references>
      </pivotArea>
    </format>
    <format dxfId="5976">
      <pivotArea dataOnly="0" labelOnly="1" fieldPosition="0">
        <references count="2">
          <reference field="0" count="1" selected="0">
            <x v="82"/>
          </reference>
          <reference field="1" count="1">
            <x v="360"/>
          </reference>
        </references>
      </pivotArea>
    </format>
    <format dxfId="5975">
      <pivotArea dataOnly="0" labelOnly="1" fieldPosition="0">
        <references count="2">
          <reference field="0" count="1" selected="0">
            <x v="83"/>
          </reference>
          <reference field="1" count="1">
            <x v="361"/>
          </reference>
        </references>
      </pivotArea>
    </format>
    <format dxfId="5974">
      <pivotArea dataOnly="0" labelOnly="1" fieldPosition="0">
        <references count="2">
          <reference field="0" count="1" selected="0">
            <x v="84"/>
          </reference>
          <reference field="1" count="1">
            <x v="362"/>
          </reference>
        </references>
      </pivotArea>
    </format>
    <format dxfId="5973">
      <pivotArea dataOnly="0" labelOnly="1" fieldPosition="0">
        <references count="2">
          <reference field="0" count="1" selected="0">
            <x v="85"/>
          </reference>
          <reference field="1" count="1">
            <x v="363"/>
          </reference>
        </references>
      </pivotArea>
    </format>
    <format dxfId="5972">
      <pivotArea dataOnly="0" labelOnly="1" fieldPosition="0">
        <references count="2">
          <reference field="0" count="1" selected="0">
            <x v="86"/>
          </reference>
          <reference field="1" count="1">
            <x v="364"/>
          </reference>
        </references>
      </pivotArea>
    </format>
    <format dxfId="5971">
      <pivotArea dataOnly="0" labelOnly="1" fieldPosition="0">
        <references count="2">
          <reference field="0" count="1" selected="0">
            <x v="87"/>
          </reference>
          <reference field="1" count="1">
            <x v="365"/>
          </reference>
        </references>
      </pivotArea>
    </format>
    <format dxfId="5970">
      <pivotArea dataOnly="0" labelOnly="1" fieldPosition="0">
        <references count="2">
          <reference field="0" count="1" selected="0">
            <x v="88"/>
          </reference>
          <reference field="1" count="1">
            <x v="366"/>
          </reference>
        </references>
      </pivotArea>
    </format>
    <format dxfId="5969">
      <pivotArea dataOnly="0" labelOnly="1" fieldPosition="0">
        <references count="2">
          <reference field="0" count="1" selected="0">
            <x v="89"/>
          </reference>
          <reference field="1" count="1">
            <x v="367"/>
          </reference>
        </references>
      </pivotArea>
    </format>
    <format dxfId="5968">
      <pivotArea dataOnly="0" labelOnly="1" fieldPosition="0">
        <references count="2">
          <reference field="0" count="1" selected="0">
            <x v="90"/>
          </reference>
          <reference field="1" count="1">
            <x v="369"/>
          </reference>
        </references>
      </pivotArea>
    </format>
    <format dxfId="5967">
      <pivotArea dataOnly="0" labelOnly="1" fieldPosition="0">
        <references count="2">
          <reference field="0" count="1" selected="0">
            <x v="91"/>
          </reference>
          <reference field="1" count="1">
            <x v="370"/>
          </reference>
        </references>
      </pivotArea>
    </format>
    <format dxfId="5966">
      <pivotArea dataOnly="0" labelOnly="1" fieldPosition="0">
        <references count="2">
          <reference field="0" count="1" selected="0">
            <x v="92"/>
          </reference>
          <reference field="1" count="1">
            <x v="371"/>
          </reference>
        </references>
      </pivotArea>
    </format>
    <format dxfId="5965">
      <pivotArea dataOnly="0" labelOnly="1" fieldPosition="0">
        <references count="2">
          <reference field="0" count="1" selected="0">
            <x v="93"/>
          </reference>
          <reference field="1" count="1">
            <x v="372"/>
          </reference>
        </references>
      </pivotArea>
    </format>
    <format dxfId="5964">
      <pivotArea dataOnly="0" labelOnly="1" fieldPosition="0">
        <references count="2">
          <reference field="0" count="1" selected="0">
            <x v="94"/>
          </reference>
          <reference field="1" count="1">
            <x v="373"/>
          </reference>
        </references>
      </pivotArea>
    </format>
    <format dxfId="5963">
      <pivotArea dataOnly="0" labelOnly="1" fieldPosition="0">
        <references count="2">
          <reference field="0" count="1" selected="0">
            <x v="95"/>
          </reference>
          <reference field="1" count="1">
            <x v="374"/>
          </reference>
        </references>
      </pivotArea>
    </format>
    <format dxfId="5962">
      <pivotArea dataOnly="0" labelOnly="1" fieldPosition="0">
        <references count="2">
          <reference field="0" count="1" selected="0">
            <x v="96"/>
          </reference>
          <reference field="1" count="1">
            <x v="375"/>
          </reference>
        </references>
      </pivotArea>
    </format>
    <format dxfId="5961">
      <pivotArea dataOnly="0" labelOnly="1" fieldPosition="0">
        <references count="2">
          <reference field="0" count="1" selected="0">
            <x v="97"/>
          </reference>
          <reference field="1" count="1">
            <x v="376"/>
          </reference>
        </references>
      </pivotArea>
    </format>
    <format dxfId="5960">
      <pivotArea dataOnly="0" labelOnly="1" fieldPosition="0">
        <references count="2">
          <reference field="0" count="1" selected="0">
            <x v="98"/>
          </reference>
          <reference field="1" count="1">
            <x v="377"/>
          </reference>
        </references>
      </pivotArea>
    </format>
    <format dxfId="5959">
      <pivotArea dataOnly="0" labelOnly="1" fieldPosition="0">
        <references count="2">
          <reference field="0" count="1" selected="0">
            <x v="99"/>
          </reference>
          <reference field="1" count="1">
            <x v="378"/>
          </reference>
        </references>
      </pivotArea>
    </format>
    <format dxfId="5958">
      <pivotArea dataOnly="0" labelOnly="1" fieldPosition="0">
        <references count="2">
          <reference field="0" count="1" selected="0">
            <x v="100"/>
          </reference>
          <reference field="1" count="1">
            <x v="379"/>
          </reference>
        </references>
      </pivotArea>
    </format>
    <format dxfId="5957">
      <pivotArea dataOnly="0" labelOnly="1" fieldPosition="0">
        <references count="2">
          <reference field="0" count="1" selected="0">
            <x v="101"/>
          </reference>
          <reference field="1" count="9">
            <x v="380"/>
            <x v="381"/>
            <x v="382"/>
            <x v="383"/>
            <x v="384"/>
            <x v="385"/>
            <x v="386"/>
            <x v="387"/>
            <x v="429"/>
          </reference>
        </references>
      </pivotArea>
    </format>
    <format dxfId="5956">
      <pivotArea dataOnly="0" labelOnly="1" fieldPosition="0">
        <references count="2">
          <reference field="0" count="1" selected="0">
            <x v="102"/>
          </reference>
          <reference field="1" count="1">
            <x v="388"/>
          </reference>
        </references>
      </pivotArea>
    </format>
    <format dxfId="5955">
      <pivotArea dataOnly="0" labelOnly="1" fieldPosition="0">
        <references count="2">
          <reference field="0" count="1" selected="0">
            <x v="103"/>
          </reference>
          <reference field="1" count="1">
            <x v="389"/>
          </reference>
        </references>
      </pivotArea>
    </format>
    <format dxfId="5954">
      <pivotArea dataOnly="0" labelOnly="1" fieldPosition="0">
        <references count="2">
          <reference field="0" count="1" selected="0">
            <x v="104"/>
          </reference>
          <reference field="1" count="1">
            <x v="391"/>
          </reference>
        </references>
      </pivotArea>
    </format>
    <format dxfId="5953">
      <pivotArea dataOnly="0" labelOnly="1" fieldPosition="0">
        <references count="2">
          <reference field="0" count="1" selected="0">
            <x v="105"/>
          </reference>
          <reference field="1" count="1">
            <x v="392"/>
          </reference>
        </references>
      </pivotArea>
    </format>
    <format dxfId="5952">
      <pivotArea dataOnly="0" labelOnly="1" fieldPosition="0">
        <references count="2">
          <reference field="0" count="1" selected="0">
            <x v="106"/>
          </reference>
          <reference field="1" count="1">
            <x v="393"/>
          </reference>
        </references>
      </pivotArea>
    </format>
    <format dxfId="5951">
      <pivotArea dataOnly="0" labelOnly="1" fieldPosition="0">
        <references count="2">
          <reference field="0" count="1" selected="0">
            <x v="107"/>
          </reference>
          <reference field="1" count="1">
            <x v="394"/>
          </reference>
        </references>
      </pivotArea>
    </format>
    <format dxfId="5950">
      <pivotArea dataOnly="0" labelOnly="1" fieldPosition="0">
        <references count="2">
          <reference field="0" count="1" selected="0">
            <x v="108"/>
          </reference>
          <reference field="1" count="2">
            <x v="395"/>
            <x v="436"/>
          </reference>
        </references>
      </pivotArea>
    </format>
    <format dxfId="5949">
      <pivotArea dataOnly="0" labelOnly="1" fieldPosition="0">
        <references count="2">
          <reference field="0" count="1" selected="0">
            <x v="109"/>
          </reference>
          <reference field="1" count="2">
            <x v="396"/>
            <x v="397"/>
          </reference>
        </references>
      </pivotArea>
    </format>
    <format dxfId="5948">
      <pivotArea dataOnly="0" labelOnly="1" fieldPosition="0">
        <references count="2">
          <reference field="0" count="1" selected="0">
            <x v="110"/>
          </reference>
          <reference field="1" count="1">
            <x v="399"/>
          </reference>
        </references>
      </pivotArea>
    </format>
    <format dxfId="5947">
      <pivotArea dataOnly="0" labelOnly="1" fieldPosition="0">
        <references count="2">
          <reference field="0" count="1" selected="0">
            <x v="111"/>
          </reference>
          <reference field="1" count="1">
            <x v="400"/>
          </reference>
        </references>
      </pivotArea>
    </format>
    <format dxfId="5946">
      <pivotArea dataOnly="0" labelOnly="1" fieldPosition="0">
        <references count="2">
          <reference field="0" count="1" selected="0">
            <x v="112"/>
          </reference>
          <reference field="1" count="1">
            <x v="401"/>
          </reference>
        </references>
      </pivotArea>
    </format>
    <format dxfId="5945">
      <pivotArea dataOnly="0" labelOnly="1" fieldPosition="0">
        <references count="2">
          <reference field="0" count="1" selected="0">
            <x v="113"/>
          </reference>
          <reference field="1" count="1">
            <x v="402"/>
          </reference>
        </references>
      </pivotArea>
    </format>
    <format dxfId="5944">
      <pivotArea dataOnly="0" labelOnly="1" fieldPosition="0">
        <references count="2">
          <reference field="0" count="1" selected="0">
            <x v="114"/>
          </reference>
          <reference field="1" count="1">
            <x v="403"/>
          </reference>
        </references>
      </pivotArea>
    </format>
    <format dxfId="5943">
      <pivotArea dataOnly="0" labelOnly="1" fieldPosition="0">
        <references count="2">
          <reference field="0" count="1" selected="0">
            <x v="115"/>
          </reference>
          <reference field="1" count="2">
            <x v="404"/>
            <x v="437"/>
          </reference>
        </references>
      </pivotArea>
    </format>
    <format dxfId="5942">
      <pivotArea dataOnly="0" labelOnly="1" fieldPosition="0">
        <references count="2">
          <reference field="0" count="1" selected="0">
            <x v="116"/>
          </reference>
          <reference field="1" count="1">
            <x v="405"/>
          </reference>
        </references>
      </pivotArea>
    </format>
    <format dxfId="5941">
      <pivotArea dataOnly="0" labelOnly="1" fieldPosition="0">
        <references count="2">
          <reference field="0" count="1" selected="0">
            <x v="117"/>
          </reference>
          <reference field="1" count="1">
            <x v="406"/>
          </reference>
        </references>
      </pivotArea>
    </format>
    <format dxfId="5940">
      <pivotArea dataOnly="0" labelOnly="1" fieldPosition="0">
        <references count="2">
          <reference field="0" count="1" selected="0">
            <x v="118"/>
          </reference>
          <reference field="1" count="1">
            <x v="407"/>
          </reference>
        </references>
      </pivotArea>
    </format>
    <format dxfId="5939">
      <pivotArea dataOnly="0" labelOnly="1" fieldPosition="0">
        <references count="2">
          <reference field="0" count="1" selected="0">
            <x v="119"/>
          </reference>
          <reference field="1" count="1">
            <x v="408"/>
          </reference>
        </references>
      </pivotArea>
    </format>
    <format dxfId="5938">
      <pivotArea dataOnly="0" labelOnly="1" fieldPosition="0">
        <references count="2">
          <reference field="0" count="1" selected="0">
            <x v="120"/>
          </reference>
          <reference field="1" count="1">
            <x v="409"/>
          </reference>
        </references>
      </pivotArea>
    </format>
    <format dxfId="5937">
      <pivotArea dataOnly="0" labelOnly="1" fieldPosition="0">
        <references count="2">
          <reference field="0" count="1" selected="0">
            <x v="121"/>
          </reference>
          <reference field="1" count="1">
            <x v="410"/>
          </reference>
        </references>
      </pivotArea>
    </format>
    <format dxfId="5936">
      <pivotArea dataOnly="0" labelOnly="1" fieldPosition="0">
        <references count="2">
          <reference field="0" count="1" selected="0">
            <x v="122"/>
          </reference>
          <reference field="1" count="1">
            <x v="411"/>
          </reference>
        </references>
      </pivotArea>
    </format>
    <format dxfId="5935">
      <pivotArea dataOnly="0" labelOnly="1" fieldPosition="0">
        <references count="2">
          <reference field="0" count="1" selected="0">
            <x v="123"/>
          </reference>
          <reference field="1" count="1">
            <x v="412"/>
          </reference>
        </references>
      </pivotArea>
    </format>
    <format dxfId="5934">
      <pivotArea dataOnly="0" labelOnly="1" fieldPosition="0">
        <references count="2">
          <reference field="0" count="1" selected="0">
            <x v="124"/>
          </reference>
          <reference field="1" count="1">
            <x v="413"/>
          </reference>
        </references>
      </pivotArea>
    </format>
    <format dxfId="5933">
      <pivotArea dataOnly="0" labelOnly="1" fieldPosition="0">
        <references count="2">
          <reference field="0" count="1" selected="0">
            <x v="125"/>
          </reference>
          <reference field="1" count="3">
            <x v="414"/>
            <x v="438"/>
            <x v="439"/>
          </reference>
        </references>
      </pivotArea>
    </format>
    <format dxfId="5932">
      <pivotArea dataOnly="0" labelOnly="1" fieldPosition="0">
        <references count="2">
          <reference field="0" count="1" selected="0">
            <x v="126"/>
          </reference>
          <reference field="1" count="1">
            <x v="440"/>
          </reference>
        </references>
      </pivotArea>
    </format>
    <format dxfId="5931">
      <pivotArea dataOnly="0" labelOnly="1" fieldPosition="0">
        <references count="2">
          <reference field="0" count="1" selected="0">
            <x v="127"/>
          </reference>
          <reference field="1" count="1">
            <x v="442"/>
          </reference>
        </references>
      </pivotArea>
    </format>
    <format dxfId="5930">
      <pivotArea dataOnly="0" labelOnly="1" fieldPosition="0">
        <references count="2">
          <reference field="0" count="1" selected="0">
            <x v="128"/>
          </reference>
          <reference field="1" count="1">
            <x v="422"/>
          </reference>
        </references>
      </pivotArea>
    </format>
    <format dxfId="5929">
      <pivotArea dataOnly="0" labelOnly="1" fieldPosition="0">
        <references count="2">
          <reference field="0" count="1" selected="0">
            <x v="129"/>
          </reference>
          <reference field="1" count="1">
            <x v="444"/>
          </reference>
        </references>
      </pivotArea>
    </format>
    <format dxfId="5928">
      <pivotArea dataOnly="0" labelOnly="1" fieldPosition="0">
        <references count="2">
          <reference field="0" count="1" selected="0">
            <x v="130"/>
          </reference>
          <reference field="1" count="1">
            <x v="441"/>
          </reference>
        </references>
      </pivotArea>
    </format>
    <format dxfId="5927">
      <pivotArea dataOnly="0" labelOnly="1" fieldPosition="0">
        <references count="2">
          <reference field="0" count="1" selected="0">
            <x v="131"/>
          </reference>
          <reference field="1" count="1">
            <x v="415"/>
          </reference>
        </references>
      </pivotArea>
    </format>
    <format dxfId="5926">
      <pivotArea dataOnly="0" labelOnly="1" fieldPosition="0">
        <references count="2">
          <reference field="0" count="1" selected="0">
            <x v="132"/>
          </reference>
          <reference field="1" count="1">
            <x v="423"/>
          </reference>
        </references>
      </pivotArea>
    </format>
    <format dxfId="5925">
      <pivotArea dataOnly="0" labelOnly="1" fieldPosition="0">
        <references count="2">
          <reference field="0" count="1" selected="0">
            <x v="133"/>
          </reference>
          <reference field="1" count="2">
            <x v="416"/>
            <x v="417"/>
          </reference>
        </references>
      </pivotArea>
    </format>
    <format dxfId="5924">
      <pivotArea dataOnly="0" labelOnly="1" fieldPosition="0">
        <references count="2">
          <reference field="0" count="1" selected="0">
            <x v="134"/>
          </reference>
          <reference field="1" count="1">
            <x v="418"/>
          </reference>
        </references>
      </pivotArea>
    </format>
    <format dxfId="5923">
      <pivotArea dataOnly="0" labelOnly="1" fieldPosition="0">
        <references count="2">
          <reference field="0" count="1" selected="0">
            <x v="135"/>
          </reference>
          <reference field="1" count="1">
            <x v="419"/>
          </reference>
        </references>
      </pivotArea>
    </format>
    <format dxfId="5922">
      <pivotArea dataOnly="0" labelOnly="1" fieldPosition="0">
        <references count="2">
          <reference field="0" count="1" selected="0">
            <x v="136"/>
          </reference>
          <reference field="1" count="1">
            <x v="424"/>
          </reference>
        </references>
      </pivotArea>
    </format>
    <format dxfId="5921">
      <pivotArea dataOnly="0" labelOnly="1" fieldPosition="0">
        <references count="2">
          <reference field="0" count="1" selected="0">
            <x v="137"/>
          </reference>
          <reference field="1" count="1">
            <x v="425"/>
          </reference>
        </references>
      </pivotArea>
    </format>
    <format dxfId="5920">
      <pivotArea dataOnly="0" labelOnly="1" fieldPosition="0">
        <references count="2">
          <reference field="0" count="1" selected="0">
            <x v="138"/>
          </reference>
          <reference field="1" count="1">
            <x v="426"/>
          </reference>
        </references>
      </pivotArea>
    </format>
    <format dxfId="5919">
      <pivotArea dataOnly="0" labelOnly="1" fieldPosition="0">
        <references count="2">
          <reference field="0" count="1" selected="0">
            <x v="139"/>
          </reference>
          <reference field="1" count="1">
            <x v="420"/>
          </reference>
        </references>
      </pivotArea>
    </format>
    <format dxfId="5918">
      <pivotArea dataOnly="0" labelOnly="1" fieldPosition="0">
        <references count="2">
          <reference field="0" count="1" selected="0">
            <x v="140"/>
          </reference>
          <reference field="1" count="1">
            <x v="421"/>
          </reference>
        </references>
      </pivotArea>
    </format>
    <format dxfId="5917">
      <pivotArea dataOnly="0" labelOnly="1" fieldPosition="0">
        <references count="2">
          <reference field="0" count="1" selected="0">
            <x v="141"/>
          </reference>
          <reference field="1" count="1">
            <x v="443"/>
          </reference>
        </references>
      </pivotArea>
    </format>
    <format dxfId="5916">
      <pivotArea dataOnly="0" labelOnly="1" fieldPosition="0">
        <references count="2">
          <reference field="0" count="1" selected="0">
            <x v="142"/>
          </reference>
          <reference field="1" count="1">
            <x v="445"/>
          </reference>
        </references>
      </pivotArea>
    </format>
    <format dxfId="5915">
      <pivotArea dataOnly="0" labelOnly="1" outline="0" fieldPosition="0">
        <references count="1">
          <reference field="4294967294" count="4">
            <x v="0"/>
            <x v="1"/>
            <x v="2"/>
            <x v="3"/>
          </reference>
        </references>
      </pivotArea>
    </format>
    <format dxfId="5914">
      <pivotArea type="all" dataOnly="0" outline="0" fieldPosition="0"/>
    </format>
    <format dxfId="5913">
      <pivotArea outline="0" collapsedLevelsAreSubtotals="1" fieldPosition="0"/>
    </format>
    <format dxfId="5912">
      <pivotArea field="0" type="button" dataOnly="0" labelOnly="1" outline="0" axis="axisRow" fieldPosition="0"/>
    </format>
    <format dxfId="5911">
      <pivotArea field="1" type="button" dataOnly="0" labelOnly="1" outline="0" axis="axisRow" fieldPosition="1"/>
    </format>
    <format dxfId="591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90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90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90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90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90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90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90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90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90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900">
      <pivotArea dataOnly="0" labelOnly="1" fieldPosition="0">
        <references count="1">
          <reference field="0" count="18">
            <x v="125"/>
            <x v="126"/>
            <x v="127"/>
            <x v="128"/>
            <x v="129"/>
            <x v="130"/>
            <x v="131"/>
            <x v="132"/>
            <x v="133"/>
            <x v="134"/>
            <x v="135"/>
            <x v="136"/>
            <x v="137"/>
            <x v="138"/>
            <x v="139"/>
            <x v="140"/>
            <x v="141"/>
            <x v="142"/>
          </reference>
        </references>
      </pivotArea>
    </format>
    <format dxfId="589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898">
      <pivotArea dataOnly="0" labelOnly="1" grandRow="1" outline="0" fieldPosition="0"/>
    </format>
    <format dxfId="5897">
      <pivotArea dataOnly="0" labelOnly="1" fieldPosition="0">
        <references count="2">
          <reference field="0" count="1" selected="0">
            <x v="0"/>
          </reference>
          <reference field="1" count="2">
            <x v="0"/>
            <x v="1"/>
          </reference>
        </references>
      </pivotArea>
    </format>
    <format dxfId="5896">
      <pivotArea dataOnly="0" labelOnly="1" fieldPosition="0">
        <references count="2">
          <reference field="0" count="1" selected="0">
            <x v="1"/>
          </reference>
          <reference field="1" count="10">
            <x v="2"/>
            <x v="3"/>
            <x v="4"/>
            <x v="5"/>
            <x v="6"/>
            <x v="7"/>
            <x v="10"/>
            <x v="11"/>
            <x v="430"/>
            <x v="431"/>
          </reference>
        </references>
      </pivotArea>
    </format>
    <format dxfId="5895">
      <pivotArea dataOnly="0" labelOnly="1" fieldPosition="0">
        <references count="2">
          <reference field="0" count="1" selected="0">
            <x v="2"/>
          </reference>
          <reference field="1" count="6">
            <x v="12"/>
            <x v="13"/>
            <x v="14"/>
            <x v="15"/>
            <x v="16"/>
            <x v="17"/>
          </reference>
        </references>
      </pivotArea>
    </format>
    <format dxfId="589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893">
      <pivotArea dataOnly="0" labelOnly="1" fieldPosition="0">
        <references count="2">
          <reference field="0" count="1" selected="0">
            <x v="4"/>
          </reference>
          <reference field="1" count="6">
            <x v="33"/>
            <x v="34"/>
            <x v="35"/>
            <x v="36"/>
            <x v="37"/>
            <x v="38"/>
          </reference>
        </references>
      </pivotArea>
    </format>
    <format dxfId="5892">
      <pivotArea dataOnly="0" labelOnly="1" fieldPosition="0">
        <references count="2">
          <reference field="0" count="1" selected="0">
            <x v="5"/>
          </reference>
          <reference field="1" count="8">
            <x v="39"/>
            <x v="40"/>
            <x v="41"/>
            <x v="42"/>
            <x v="43"/>
            <x v="44"/>
            <x v="45"/>
            <x v="46"/>
          </reference>
        </references>
      </pivotArea>
    </format>
    <format dxfId="5891">
      <pivotArea dataOnly="0" labelOnly="1" fieldPosition="0">
        <references count="2">
          <reference field="0" count="1" selected="0">
            <x v="6"/>
          </reference>
          <reference field="1" count="5">
            <x v="47"/>
            <x v="48"/>
            <x v="49"/>
            <x v="50"/>
            <x v="51"/>
          </reference>
        </references>
      </pivotArea>
    </format>
    <format dxfId="5890">
      <pivotArea dataOnly="0" labelOnly="1" fieldPosition="0">
        <references count="2">
          <reference field="0" count="1" selected="0">
            <x v="7"/>
          </reference>
          <reference field="1" count="6">
            <x v="52"/>
            <x v="53"/>
            <x v="54"/>
            <x v="55"/>
            <x v="56"/>
            <x v="57"/>
          </reference>
        </references>
      </pivotArea>
    </format>
    <format dxfId="5889">
      <pivotArea dataOnly="0" labelOnly="1" fieldPosition="0">
        <references count="2">
          <reference field="0" count="1" selected="0">
            <x v="8"/>
          </reference>
          <reference field="1" count="6">
            <x v="58"/>
            <x v="59"/>
            <x v="60"/>
            <x v="61"/>
            <x v="62"/>
            <x v="63"/>
          </reference>
        </references>
      </pivotArea>
    </format>
    <format dxfId="5888">
      <pivotArea dataOnly="0" labelOnly="1" fieldPosition="0">
        <references count="2">
          <reference field="0" count="1" selected="0">
            <x v="9"/>
          </reference>
          <reference field="1" count="5">
            <x v="64"/>
            <x v="65"/>
            <x v="66"/>
            <x v="67"/>
            <x v="68"/>
          </reference>
        </references>
      </pivotArea>
    </format>
    <format dxfId="5887">
      <pivotArea dataOnly="0" labelOnly="1" fieldPosition="0">
        <references count="2">
          <reference field="0" count="1" selected="0">
            <x v="10"/>
          </reference>
          <reference field="1" count="3">
            <x v="69"/>
            <x v="70"/>
            <x v="71"/>
          </reference>
        </references>
      </pivotArea>
    </format>
    <format dxfId="5886">
      <pivotArea dataOnly="0" labelOnly="1" fieldPosition="0">
        <references count="2">
          <reference field="0" count="1" selected="0">
            <x v="11"/>
          </reference>
          <reference field="1" count="6">
            <x v="72"/>
            <x v="73"/>
            <x v="74"/>
            <x v="75"/>
            <x v="76"/>
            <x v="77"/>
          </reference>
        </references>
      </pivotArea>
    </format>
    <format dxfId="5885">
      <pivotArea dataOnly="0" labelOnly="1" fieldPosition="0">
        <references count="2">
          <reference field="0" count="1" selected="0">
            <x v="12"/>
          </reference>
          <reference field="1" count="5">
            <x v="78"/>
            <x v="79"/>
            <x v="80"/>
            <x v="81"/>
            <x v="82"/>
          </reference>
        </references>
      </pivotArea>
    </format>
    <format dxfId="5884">
      <pivotArea dataOnly="0" labelOnly="1" fieldPosition="0">
        <references count="2">
          <reference field="0" count="1" selected="0">
            <x v="13"/>
          </reference>
          <reference field="1" count="4">
            <x v="83"/>
            <x v="84"/>
            <x v="85"/>
            <x v="86"/>
          </reference>
        </references>
      </pivotArea>
    </format>
    <format dxfId="588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882">
      <pivotArea dataOnly="0" labelOnly="1" fieldPosition="0">
        <references count="2">
          <reference field="0" count="1" selected="0">
            <x v="15"/>
          </reference>
          <reference field="1" count="3">
            <x v="104"/>
            <x v="105"/>
            <x v="106"/>
          </reference>
        </references>
      </pivotArea>
    </format>
    <format dxfId="5881">
      <pivotArea dataOnly="0" labelOnly="1" fieldPosition="0">
        <references count="2">
          <reference field="0" count="1" selected="0">
            <x v="16"/>
          </reference>
          <reference field="1" count="11">
            <x v="8"/>
            <x v="9"/>
            <x v="107"/>
            <x v="108"/>
            <x v="109"/>
            <x v="110"/>
            <x v="111"/>
            <x v="112"/>
            <x v="113"/>
            <x v="114"/>
            <x v="115"/>
          </reference>
        </references>
      </pivotArea>
    </format>
    <format dxfId="5880">
      <pivotArea dataOnly="0" labelOnly="1" fieldPosition="0">
        <references count="2">
          <reference field="0" count="1" selected="0">
            <x v="17"/>
          </reference>
          <reference field="1" count="1">
            <x v="116"/>
          </reference>
        </references>
      </pivotArea>
    </format>
    <format dxfId="5879">
      <pivotArea dataOnly="0" labelOnly="1" fieldPosition="0">
        <references count="2">
          <reference field="0" count="1" selected="0">
            <x v="18"/>
          </reference>
          <reference field="1" count="3">
            <x v="117"/>
            <x v="118"/>
            <x v="119"/>
          </reference>
        </references>
      </pivotArea>
    </format>
    <format dxfId="5878">
      <pivotArea dataOnly="0" labelOnly="1" fieldPosition="0">
        <references count="2">
          <reference field="0" count="1" selected="0">
            <x v="19"/>
          </reference>
          <reference field="1" count="8">
            <x v="120"/>
            <x v="121"/>
            <x v="122"/>
            <x v="123"/>
            <x v="124"/>
            <x v="125"/>
            <x v="126"/>
            <x v="127"/>
          </reference>
        </references>
      </pivotArea>
    </format>
    <format dxfId="5877">
      <pivotArea dataOnly="0" labelOnly="1" fieldPosition="0">
        <references count="2">
          <reference field="0" count="1" selected="0">
            <x v="20"/>
          </reference>
          <reference field="1" count="9">
            <x v="128"/>
            <x v="129"/>
            <x v="130"/>
            <x v="131"/>
            <x v="132"/>
            <x v="133"/>
            <x v="134"/>
            <x v="135"/>
            <x v="136"/>
          </reference>
        </references>
      </pivotArea>
    </format>
    <format dxfId="5876">
      <pivotArea dataOnly="0" labelOnly="1" fieldPosition="0">
        <references count="2">
          <reference field="0" count="1" selected="0">
            <x v="21"/>
          </reference>
          <reference field="1" count="4">
            <x v="137"/>
            <x v="138"/>
            <x v="139"/>
            <x v="140"/>
          </reference>
        </references>
      </pivotArea>
    </format>
    <format dxfId="5875">
      <pivotArea dataOnly="0" labelOnly="1" fieldPosition="0">
        <references count="2">
          <reference field="0" count="1" selected="0">
            <x v="22"/>
          </reference>
          <reference field="1" count="3">
            <x v="141"/>
            <x v="142"/>
            <x v="143"/>
          </reference>
        </references>
      </pivotArea>
    </format>
    <format dxfId="5874">
      <pivotArea dataOnly="0" labelOnly="1" fieldPosition="0">
        <references count="2">
          <reference field="0" count="1" selected="0">
            <x v="23"/>
          </reference>
          <reference field="1" count="3">
            <x v="144"/>
            <x v="145"/>
            <x v="146"/>
          </reference>
        </references>
      </pivotArea>
    </format>
    <format dxfId="5873">
      <pivotArea dataOnly="0" labelOnly="1" fieldPosition="0">
        <references count="2">
          <reference field="0" count="1" selected="0">
            <x v="24"/>
          </reference>
          <reference field="1" count="2">
            <x v="147"/>
            <x v="148"/>
          </reference>
        </references>
      </pivotArea>
    </format>
    <format dxfId="5872">
      <pivotArea dataOnly="0" labelOnly="1" fieldPosition="0">
        <references count="2">
          <reference field="0" count="1" selected="0">
            <x v="25"/>
          </reference>
          <reference field="1" count="3">
            <x v="149"/>
            <x v="150"/>
            <x v="151"/>
          </reference>
        </references>
      </pivotArea>
    </format>
    <format dxfId="5871">
      <pivotArea dataOnly="0" labelOnly="1" fieldPosition="0">
        <references count="2">
          <reference field="0" count="1" selected="0">
            <x v="26"/>
          </reference>
          <reference field="1" count="4">
            <x v="152"/>
            <x v="153"/>
            <x v="154"/>
            <x v="155"/>
          </reference>
        </references>
      </pivotArea>
    </format>
    <format dxfId="5870">
      <pivotArea dataOnly="0" labelOnly="1" fieldPosition="0">
        <references count="2">
          <reference field="0" count="1" selected="0">
            <x v="27"/>
          </reference>
          <reference field="1" count="2">
            <x v="156"/>
            <x v="157"/>
          </reference>
        </references>
      </pivotArea>
    </format>
    <format dxfId="5869">
      <pivotArea dataOnly="0" labelOnly="1" fieldPosition="0">
        <references count="2">
          <reference field="0" count="1" selected="0">
            <x v="28"/>
          </reference>
          <reference field="1" count="3">
            <x v="158"/>
            <x v="159"/>
            <x v="160"/>
          </reference>
        </references>
      </pivotArea>
    </format>
    <format dxfId="5868">
      <pivotArea dataOnly="0" labelOnly="1" fieldPosition="0">
        <references count="2">
          <reference field="0" count="1" selected="0">
            <x v="29"/>
          </reference>
          <reference field="1" count="8">
            <x v="161"/>
            <x v="162"/>
            <x v="163"/>
            <x v="164"/>
            <x v="165"/>
            <x v="166"/>
            <x v="167"/>
            <x v="168"/>
          </reference>
        </references>
      </pivotArea>
    </format>
    <format dxfId="5867">
      <pivotArea dataOnly="0" labelOnly="1" fieldPosition="0">
        <references count="2">
          <reference field="0" count="1" selected="0">
            <x v="30"/>
          </reference>
          <reference field="1" count="7">
            <x v="169"/>
            <x v="170"/>
            <x v="171"/>
            <x v="172"/>
            <x v="173"/>
            <x v="174"/>
            <x v="175"/>
          </reference>
        </references>
      </pivotArea>
    </format>
    <format dxfId="5866">
      <pivotArea dataOnly="0" labelOnly="1" fieldPosition="0">
        <references count="2">
          <reference field="0" count="1" selected="0">
            <x v="31"/>
          </reference>
          <reference field="1" count="4">
            <x v="176"/>
            <x v="177"/>
            <x v="178"/>
            <x v="179"/>
          </reference>
        </references>
      </pivotArea>
    </format>
    <format dxfId="5865">
      <pivotArea dataOnly="0" labelOnly="1" fieldPosition="0">
        <references count="2">
          <reference field="0" count="1" selected="0">
            <x v="32"/>
          </reference>
          <reference field="1" count="1">
            <x v="180"/>
          </reference>
        </references>
      </pivotArea>
    </format>
    <format dxfId="5864">
      <pivotArea dataOnly="0" labelOnly="1" fieldPosition="0">
        <references count="2">
          <reference field="0" count="1" selected="0">
            <x v="33"/>
          </reference>
          <reference field="1" count="3">
            <x v="433"/>
            <x v="434"/>
            <x v="435"/>
          </reference>
        </references>
      </pivotArea>
    </format>
    <format dxfId="5863">
      <pivotArea dataOnly="0" labelOnly="1" fieldPosition="0">
        <references count="2">
          <reference field="0" count="1" selected="0">
            <x v="34"/>
          </reference>
          <reference field="1" count="4">
            <x v="181"/>
            <x v="182"/>
            <x v="183"/>
            <x v="184"/>
          </reference>
        </references>
      </pivotArea>
    </format>
    <format dxfId="5862">
      <pivotArea dataOnly="0" labelOnly="1" fieldPosition="0">
        <references count="2">
          <reference field="0" count="1" selected="0">
            <x v="35"/>
          </reference>
          <reference field="1" count="4">
            <x v="185"/>
            <x v="186"/>
            <x v="187"/>
            <x v="188"/>
          </reference>
        </references>
      </pivotArea>
    </format>
    <format dxfId="5861">
      <pivotArea dataOnly="0" labelOnly="1" fieldPosition="0">
        <references count="2">
          <reference field="0" count="1" selected="0">
            <x v="36"/>
          </reference>
          <reference field="1" count="5">
            <x v="189"/>
            <x v="190"/>
            <x v="191"/>
            <x v="192"/>
            <x v="193"/>
          </reference>
        </references>
      </pivotArea>
    </format>
    <format dxfId="5860">
      <pivotArea dataOnly="0" labelOnly="1" fieldPosition="0">
        <references count="2">
          <reference field="0" count="1" selected="0">
            <x v="37"/>
          </reference>
          <reference field="1" count="7">
            <x v="194"/>
            <x v="195"/>
            <x v="196"/>
            <x v="197"/>
            <x v="198"/>
            <x v="199"/>
            <x v="200"/>
          </reference>
        </references>
      </pivotArea>
    </format>
    <format dxfId="5859">
      <pivotArea dataOnly="0" labelOnly="1" fieldPosition="0">
        <references count="2">
          <reference field="0" count="1" selected="0">
            <x v="38"/>
          </reference>
          <reference field="1" count="11">
            <x v="201"/>
            <x v="202"/>
            <x v="203"/>
            <x v="204"/>
            <x v="205"/>
            <x v="206"/>
            <x v="207"/>
            <x v="208"/>
            <x v="209"/>
            <x v="368"/>
            <x v="390"/>
          </reference>
        </references>
      </pivotArea>
    </format>
    <format dxfId="5858">
      <pivotArea dataOnly="0" labelOnly="1" fieldPosition="0">
        <references count="2">
          <reference field="0" count="1" selected="0">
            <x v="39"/>
          </reference>
          <reference field="1" count="7">
            <x v="210"/>
            <x v="211"/>
            <x v="212"/>
            <x v="213"/>
            <x v="214"/>
            <x v="215"/>
            <x v="216"/>
          </reference>
        </references>
      </pivotArea>
    </format>
    <format dxfId="5857">
      <pivotArea dataOnly="0" labelOnly="1" fieldPosition="0">
        <references count="2">
          <reference field="0" count="1" selected="0">
            <x v="40"/>
          </reference>
          <reference field="1" count="7">
            <x v="217"/>
            <x v="218"/>
            <x v="219"/>
            <x v="220"/>
            <x v="221"/>
            <x v="222"/>
            <x v="223"/>
          </reference>
        </references>
      </pivotArea>
    </format>
    <format dxfId="5856">
      <pivotArea dataOnly="0" labelOnly="1" fieldPosition="0">
        <references count="2">
          <reference field="0" count="1" selected="0">
            <x v="41"/>
          </reference>
          <reference field="1" count="8">
            <x v="224"/>
            <x v="225"/>
            <x v="226"/>
            <x v="227"/>
            <x v="228"/>
            <x v="229"/>
            <x v="230"/>
            <x v="231"/>
          </reference>
        </references>
      </pivotArea>
    </format>
    <format dxfId="5855">
      <pivotArea dataOnly="0" labelOnly="1" fieldPosition="0">
        <references count="2">
          <reference field="0" count="1" selected="0">
            <x v="42"/>
          </reference>
          <reference field="1" count="4">
            <x v="232"/>
            <x v="233"/>
            <x v="234"/>
            <x v="235"/>
          </reference>
        </references>
      </pivotArea>
    </format>
    <format dxfId="5854">
      <pivotArea dataOnly="0" labelOnly="1" fieldPosition="0">
        <references count="2">
          <reference field="0" count="1" selected="0">
            <x v="43"/>
          </reference>
          <reference field="1" count="8">
            <x v="236"/>
            <x v="237"/>
            <x v="238"/>
            <x v="239"/>
            <x v="240"/>
            <x v="241"/>
            <x v="242"/>
            <x v="243"/>
          </reference>
        </references>
      </pivotArea>
    </format>
    <format dxfId="5853">
      <pivotArea dataOnly="0" labelOnly="1" fieldPosition="0">
        <references count="2">
          <reference field="0" count="1" selected="0">
            <x v="44"/>
          </reference>
          <reference field="1" count="7">
            <x v="244"/>
            <x v="245"/>
            <x v="246"/>
            <x v="247"/>
            <x v="248"/>
            <x v="249"/>
            <x v="250"/>
          </reference>
        </references>
      </pivotArea>
    </format>
    <format dxfId="5852">
      <pivotArea dataOnly="0" labelOnly="1" fieldPosition="0">
        <references count="2">
          <reference field="0" count="1" selected="0">
            <x v="45"/>
          </reference>
          <reference field="1" count="8">
            <x v="251"/>
            <x v="252"/>
            <x v="253"/>
            <x v="254"/>
            <x v="255"/>
            <x v="256"/>
            <x v="257"/>
            <x v="258"/>
          </reference>
        </references>
      </pivotArea>
    </format>
    <format dxfId="585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850">
      <pivotArea dataOnly="0" labelOnly="1" fieldPosition="0">
        <references count="2">
          <reference field="0" count="1" selected="0">
            <x v="47"/>
          </reference>
          <reference field="1" count="7">
            <x v="273"/>
            <x v="274"/>
            <x v="275"/>
            <x v="276"/>
            <x v="277"/>
            <x v="278"/>
            <x v="279"/>
          </reference>
        </references>
      </pivotArea>
    </format>
    <format dxfId="5849">
      <pivotArea dataOnly="0" labelOnly="1" fieldPosition="0">
        <references count="2">
          <reference field="0" count="1" selected="0">
            <x v="48"/>
          </reference>
          <reference field="1" count="5">
            <x v="280"/>
            <x v="281"/>
            <x v="282"/>
            <x v="283"/>
            <x v="284"/>
          </reference>
        </references>
      </pivotArea>
    </format>
    <format dxfId="5848">
      <pivotArea dataOnly="0" labelOnly="1" fieldPosition="0">
        <references count="2">
          <reference field="0" count="1" selected="0">
            <x v="49"/>
          </reference>
          <reference field="1" count="1">
            <x v="285"/>
          </reference>
        </references>
      </pivotArea>
    </format>
    <format dxfId="5847">
      <pivotArea dataOnly="0" labelOnly="1" fieldPosition="0">
        <references count="2">
          <reference field="0" count="1" selected="0">
            <x v="50"/>
          </reference>
          <reference field="1" count="7">
            <x v="286"/>
            <x v="287"/>
            <x v="288"/>
            <x v="289"/>
            <x v="290"/>
            <x v="291"/>
            <x v="292"/>
          </reference>
        </references>
      </pivotArea>
    </format>
    <format dxfId="5846">
      <pivotArea dataOnly="0" labelOnly="1" fieldPosition="0">
        <references count="2">
          <reference field="0" count="1" selected="0">
            <x v="51"/>
          </reference>
          <reference field="1" count="9">
            <x v="293"/>
            <x v="294"/>
            <x v="295"/>
            <x v="296"/>
            <x v="297"/>
            <x v="298"/>
            <x v="299"/>
            <x v="300"/>
            <x v="301"/>
          </reference>
        </references>
      </pivotArea>
    </format>
    <format dxfId="5845">
      <pivotArea dataOnly="0" labelOnly="1" fieldPosition="0">
        <references count="2">
          <reference field="0" count="1" selected="0">
            <x v="52"/>
          </reference>
          <reference field="1" count="3">
            <x v="302"/>
            <x v="303"/>
            <x v="304"/>
          </reference>
        </references>
      </pivotArea>
    </format>
    <format dxfId="5844">
      <pivotArea dataOnly="0" labelOnly="1" fieldPosition="0">
        <references count="2">
          <reference field="0" count="1" selected="0">
            <x v="53"/>
          </reference>
          <reference field="1" count="7">
            <x v="305"/>
            <x v="306"/>
            <x v="307"/>
            <x v="308"/>
            <x v="309"/>
            <x v="310"/>
            <x v="398"/>
          </reference>
        </references>
      </pivotArea>
    </format>
    <format dxfId="584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842">
      <pivotArea dataOnly="0" labelOnly="1" fieldPosition="0">
        <references count="2">
          <reference field="0" count="1" selected="0">
            <x v="55"/>
          </reference>
          <reference field="1" count="1">
            <x v="326"/>
          </reference>
        </references>
      </pivotArea>
    </format>
    <format dxfId="5841">
      <pivotArea dataOnly="0" labelOnly="1" fieldPosition="0">
        <references count="2">
          <reference field="0" count="1" selected="0">
            <x v="56"/>
          </reference>
          <reference field="1" count="4">
            <x v="327"/>
            <x v="328"/>
            <x v="329"/>
            <x v="330"/>
          </reference>
        </references>
      </pivotArea>
    </format>
    <format dxfId="5840">
      <pivotArea dataOnly="0" labelOnly="1" fieldPosition="0">
        <references count="2">
          <reference field="0" count="1" selected="0">
            <x v="57"/>
          </reference>
          <reference field="1" count="1">
            <x v="331"/>
          </reference>
        </references>
      </pivotArea>
    </format>
    <format dxfId="5839">
      <pivotArea dataOnly="0" labelOnly="1" fieldPosition="0">
        <references count="2">
          <reference field="0" count="1" selected="0">
            <x v="58"/>
          </reference>
          <reference field="1" count="4">
            <x v="332"/>
            <x v="333"/>
            <x v="334"/>
            <x v="335"/>
          </reference>
        </references>
      </pivotArea>
    </format>
    <format dxfId="5838">
      <pivotArea dataOnly="0" labelOnly="1" fieldPosition="0">
        <references count="2">
          <reference field="0" count="1" selected="0">
            <x v="59"/>
          </reference>
          <reference field="1" count="4">
            <x v="336"/>
            <x v="337"/>
            <x v="338"/>
            <x v="339"/>
          </reference>
        </references>
      </pivotArea>
    </format>
    <format dxfId="5837">
      <pivotArea dataOnly="0" labelOnly="1" fieldPosition="0">
        <references count="2">
          <reference field="0" count="1" selected="0">
            <x v="60"/>
          </reference>
          <reference field="1" count="1">
            <x v="340"/>
          </reference>
        </references>
      </pivotArea>
    </format>
    <format dxfId="5836">
      <pivotArea dataOnly="0" labelOnly="1" fieldPosition="0">
        <references count="2">
          <reference field="0" count="1" selected="0">
            <x v="61"/>
          </reference>
          <reference field="1" count="1">
            <x v="342"/>
          </reference>
        </references>
      </pivotArea>
    </format>
    <format dxfId="5835">
      <pivotArea dataOnly="0" labelOnly="1" fieldPosition="0">
        <references count="2">
          <reference field="0" count="1" selected="0">
            <x v="62"/>
          </reference>
          <reference field="1" count="1">
            <x v="341"/>
          </reference>
        </references>
      </pivotArea>
    </format>
    <format dxfId="5834">
      <pivotArea dataOnly="0" labelOnly="1" fieldPosition="0">
        <references count="2">
          <reference field="0" count="1" selected="0">
            <x v="63"/>
          </reference>
          <reference field="1" count="1">
            <x v="343"/>
          </reference>
        </references>
      </pivotArea>
    </format>
    <format dxfId="5833">
      <pivotArea dataOnly="0" labelOnly="1" fieldPosition="0">
        <references count="2">
          <reference field="0" count="1" selected="0">
            <x v="64"/>
          </reference>
          <reference field="1" count="1">
            <x v="344"/>
          </reference>
        </references>
      </pivotArea>
    </format>
    <format dxfId="5832">
      <pivotArea dataOnly="0" labelOnly="1" fieldPosition="0">
        <references count="2">
          <reference field="0" count="1" selected="0">
            <x v="65"/>
          </reference>
          <reference field="1" count="1">
            <x v="345"/>
          </reference>
        </references>
      </pivotArea>
    </format>
    <format dxfId="5831">
      <pivotArea dataOnly="0" labelOnly="1" fieldPosition="0">
        <references count="2">
          <reference field="0" count="1" selected="0">
            <x v="66"/>
          </reference>
          <reference field="1" count="1">
            <x v="346"/>
          </reference>
        </references>
      </pivotArea>
    </format>
    <format dxfId="5830">
      <pivotArea dataOnly="0" labelOnly="1" fieldPosition="0">
        <references count="2">
          <reference field="0" count="1" selected="0">
            <x v="67"/>
          </reference>
          <reference field="1" count="1">
            <x v="427"/>
          </reference>
        </references>
      </pivotArea>
    </format>
    <format dxfId="5829">
      <pivotArea dataOnly="0" labelOnly="1" fieldPosition="0">
        <references count="2">
          <reference field="0" count="1" selected="0">
            <x v="68"/>
          </reference>
          <reference field="1" count="1">
            <x v="428"/>
          </reference>
        </references>
      </pivotArea>
    </format>
    <format dxfId="5828">
      <pivotArea dataOnly="0" labelOnly="1" fieldPosition="0">
        <references count="2">
          <reference field="0" count="1" selected="0">
            <x v="69"/>
          </reference>
          <reference field="1" count="1">
            <x v="347"/>
          </reference>
        </references>
      </pivotArea>
    </format>
    <format dxfId="5827">
      <pivotArea dataOnly="0" labelOnly="1" fieldPosition="0">
        <references count="2">
          <reference field="0" count="1" selected="0">
            <x v="70"/>
          </reference>
          <reference field="1" count="1">
            <x v="348"/>
          </reference>
        </references>
      </pivotArea>
    </format>
    <format dxfId="5826">
      <pivotArea dataOnly="0" labelOnly="1" fieldPosition="0">
        <references count="2">
          <reference field="0" count="1" selected="0">
            <x v="71"/>
          </reference>
          <reference field="1" count="1">
            <x v="349"/>
          </reference>
        </references>
      </pivotArea>
    </format>
    <format dxfId="5825">
      <pivotArea dataOnly="0" labelOnly="1" fieldPosition="0">
        <references count="2">
          <reference field="0" count="1" selected="0">
            <x v="72"/>
          </reference>
          <reference field="1" count="1">
            <x v="350"/>
          </reference>
        </references>
      </pivotArea>
    </format>
    <format dxfId="5824">
      <pivotArea dataOnly="0" labelOnly="1" fieldPosition="0">
        <references count="2">
          <reference field="0" count="1" selected="0">
            <x v="73"/>
          </reference>
          <reference field="1" count="1">
            <x v="351"/>
          </reference>
        </references>
      </pivotArea>
    </format>
    <format dxfId="5823">
      <pivotArea dataOnly="0" labelOnly="1" fieldPosition="0">
        <references count="2">
          <reference field="0" count="1" selected="0">
            <x v="74"/>
          </reference>
          <reference field="1" count="1">
            <x v="352"/>
          </reference>
        </references>
      </pivotArea>
    </format>
    <format dxfId="5822">
      <pivotArea dataOnly="0" labelOnly="1" fieldPosition="0">
        <references count="2">
          <reference field="0" count="1" selected="0">
            <x v="75"/>
          </reference>
          <reference field="1" count="1">
            <x v="353"/>
          </reference>
        </references>
      </pivotArea>
    </format>
    <format dxfId="5821">
      <pivotArea dataOnly="0" labelOnly="1" fieldPosition="0">
        <references count="2">
          <reference field="0" count="1" selected="0">
            <x v="76"/>
          </reference>
          <reference field="1" count="1">
            <x v="354"/>
          </reference>
        </references>
      </pivotArea>
    </format>
    <format dxfId="5820">
      <pivotArea dataOnly="0" labelOnly="1" fieldPosition="0">
        <references count="2">
          <reference field="0" count="1" selected="0">
            <x v="77"/>
          </reference>
          <reference field="1" count="1">
            <x v="355"/>
          </reference>
        </references>
      </pivotArea>
    </format>
    <format dxfId="5819">
      <pivotArea dataOnly="0" labelOnly="1" fieldPosition="0">
        <references count="2">
          <reference field="0" count="1" selected="0">
            <x v="78"/>
          </reference>
          <reference field="1" count="1">
            <x v="356"/>
          </reference>
        </references>
      </pivotArea>
    </format>
    <format dxfId="5818">
      <pivotArea dataOnly="0" labelOnly="1" fieldPosition="0">
        <references count="2">
          <reference field="0" count="1" selected="0">
            <x v="79"/>
          </reference>
          <reference field="1" count="1">
            <x v="357"/>
          </reference>
        </references>
      </pivotArea>
    </format>
    <format dxfId="5817">
      <pivotArea dataOnly="0" labelOnly="1" fieldPosition="0">
        <references count="2">
          <reference field="0" count="1" selected="0">
            <x v="80"/>
          </reference>
          <reference field="1" count="1">
            <x v="358"/>
          </reference>
        </references>
      </pivotArea>
    </format>
    <format dxfId="5816">
      <pivotArea dataOnly="0" labelOnly="1" fieldPosition="0">
        <references count="2">
          <reference field="0" count="1" selected="0">
            <x v="81"/>
          </reference>
          <reference field="1" count="1">
            <x v="359"/>
          </reference>
        </references>
      </pivotArea>
    </format>
    <format dxfId="5815">
      <pivotArea dataOnly="0" labelOnly="1" fieldPosition="0">
        <references count="2">
          <reference field="0" count="1" selected="0">
            <x v="82"/>
          </reference>
          <reference field="1" count="1">
            <x v="360"/>
          </reference>
        </references>
      </pivotArea>
    </format>
    <format dxfId="5814">
      <pivotArea dataOnly="0" labelOnly="1" fieldPosition="0">
        <references count="2">
          <reference field="0" count="1" selected="0">
            <x v="83"/>
          </reference>
          <reference field="1" count="1">
            <x v="361"/>
          </reference>
        </references>
      </pivotArea>
    </format>
    <format dxfId="5813">
      <pivotArea dataOnly="0" labelOnly="1" fieldPosition="0">
        <references count="2">
          <reference field="0" count="1" selected="0">
            <x v="84"/>
          </reference>
          <reference field="1" count="1">
            <x v="362"/>
          </reference>
        </references>
      </pivotArea>
    </format>
    <format dxfId="5812">
      <pivotArea dataOnly="0" labelOnly="1" fieldPosition="0">
        <references count="2">
          <reference field="0" count="1" selected="0">
            <x v="85"/>
          </reference>
          <reference field="1" count="1">
            <x v="363"/>
          </reference>
        </references>
      </pivotArea>
    </format>
    <format dxfId="5811">
      <pivotArea dataOnly="0" labelOnly="1" fieldPosition="0">
        <references count="2">
          <reference field="0" count="1" selected="0">
            <x v="86"/>
          </reference>
          <reference field="1" count="1">
            <x v="364"/>
          </reference>
        </references>
      </pivotArea>
    </format>
    <format dxfId="5810">
      <pivotArea dataOnly="0" labelOnly="1" fieldPosition="0">
        <references count="2">
          <reference field="0" count="1" selected="0">
            <x v="87"/>
          </reference>
          <reference field="1" count="1">
            <x v="365"/>
          </reference>
        </references>
      </pivotArea>
    </format>
    <format dxfId="5809">
      <pivotArea dataOnly="0" labelOnly="1" fieldPosition="0">
        <references count="2">
          <reference field="0" count="1" selected="0">
            <x v="88"/>
          </reference>
          <reference field="1" count="1">
            <x v="366"/>
          </reference>
        </references>
      </pivotArea>
    </format>
    <format dxfId="5808">
      <pivotArea dataOnly="0" labelOnly="1" fieldPosition="0">
        <references count="2">
          <reference field="0" count="1" selected="0">
            <x v="89"/>
          </reference>
          <reference field="1" count="1">
            <x v="367"/>
          </reference>
        </references>
      </pivotArea>
    </format>
    <format dxfId="5807">
      <pivotArea dataOnly="0" labelOnly="1" fieldPosition="0">
        <references count="2">
          <reference field="0" count="1" selected="0">
            <x v="90"/>
          </reference>
          <reference field="1" count="1">
            <x v="369"/>
          </reference>
        </references>
      </pivotArea>
    </format>
    <format dxfId="5806">
      <pivotArea dataOnly="0" labelOnly="1" fieldPosition="0">
        <references count="2">
          <reference field="0" count="1" selected="0">
            <x v="91"/>
          </reference>
          <reference field="1" count="1">
            <x v="370"/>
          </reference>
        </references>
      </pivotArea>
    </format>
    <format dxfId="5805">
      <pivotArea dataOnly="0" labelOnly="1" fieldPosition="0">
        <references count="2">
          <reference field="0" count="1" selected="0">
            <x v="92"/>
          </reference>
          <reference field="1" count="1">
            <x v="371"/>
          </reference>
        </references>
      </pivotArea>
    </format>
    <format dxfId="5804">
      <pivotArea dataOnly="0" labelOnly="1" fieldPosition="0">
        <references count="2">
          <reference field="0" count="1" selected="0">
            <x v="93"/>
          </reference>
          <reference field="1" count="1">
            <x v="372"/>
          </reference>
        </references>
      </pivotArea>
    </format>
    <format dxfId="5803">
      <pivotArea dataOnly="0" labelOnly="1" fieldPosition="0">
        <references count="2">
          <reference field="0" count="1" selected="0">
            <x v="94"/>
          </reference>
          <reference field="1" count="1">
            <x v="373"/>
          </reference>
        </references>
      </pivotArea>
    </format>
    <format dxfId="5802">
      <pivotArea dataOnly="0" labelOnly="1" fieldPosition="0">
        <references count="2">
          <reference field="0" count="1" selected="0">
            <x v="95"/>
          </reference>
          <reference field="1" count="1">
            <x v="374"/>
          </reference>
        </references>
      </pivotArea>
    </format>
    <format dxfId="5801">
      <pivotArea dataOnly="0" labelOnly="1" fieldPosition="0">
        <references count="2">
          <reference field="0" count="1" selected="0">
            <x v="96"/>
          </reference>
          <reference field="1" count="1">
            <x v="375"/>
          </reference>
        </references>
      </pivotArea>
    </format>
    <format dxfId="5800">
      <pivotArea dataOnly="0" labelOnly="1" fieldPosition="0">
        <references count="2">
          <reference field="0" count="1" selected="0">
            <x v="97"/>
          </reference>
          <reference field="1" count="1">
            <x v="376"/>
          </reference>
        </references>
      </pivotArea>
    </format>
    <format dxfId="5799">
      <pivotArea dataOnly="0" labelOnly="1" fieldPosition="0">
        <references count="2">
          <reference field="0" count="1" selected="0">
            <x v="98"/>
          </reference>
          <reference field="1" count="1">
            <x v="377"/>
          </reference>
        </references>
      </pivotArea>
    </format>
    <format dxfId="5798">
      <pivotArea dataOnly="0" labelOnly="1" fieldPosition="0">
        <references count="2">
          <reference field="0" count="1" selected="0">
            <x v="99"/>
          </reference>
          <reference field="1" count="1">
            <x v="378"/>
          </reference>
        </references>
      </pivotArea>
    </format>
    <format dxfId="5797">
      <pivotArea dataOnly="0" labelOnly="1" fieldPosition="0">
        <references count="2">
          <reference field="0" count="1" selected="0">
            <x v="100"/>
          </reference>
          <reference field="1" count="1">
            <x v="379"/>
          </reference>
        </references>
      </pivotArea>
    </format>
    <format dxfId="5796">
      <pivotArea dataOnly="0" labelOnly="1" fieldPosition="0">
        <references count="2">
          <reference field="0" count="1" selected="0">
            <x v="101"/>
          </reference>
          <reference field="1" count="9">
            <x v="380"/>
            <x v="381"/>
            <x v="382"/>
            <x v="383"/>
            <x v="384"/>
            <x v="385"/>
            <x v="386"/>
            <x v="387"/>
            <x v="429"/>
          </reference>
        </references>
      </pivotArea>
    </format>
    <format dxfId="5795">
      <pivotArea dataOnly="0" labelOnly="1" fieldPosition="0">
        <references count="2">
          <reference field="0" count="1" selected="0">
            <x v="102"/>
          </reference>
          <reference field="1" count="1">
            <x v="388"/>
          </reference>
        </references>
      </pivotArea>
    </format>
    <format dxfId="5794">
      <pivotArea dataOnly="0" labelOnly="1" fieldPosition="0">
        <references count="2">
          <reference field="0" count="1" selected="0">
            <x v="103"/>
          </reference>
          <reference field="1" count="1">
            <x v="389"/>
          </reference>
        </references>
      </pivotArea>
    </format>
    <format dxfId="5793">
      <pivotArea dataOnly="0" labelOnly="1" fieldPosition="0">
        <references count="2">
          <reference field="0" count="1" selected="0">
            <x v="104"/>
          </reference>
          <reference field="1" count="1">
            <x v="391"/>
          </reference>
        </references>
      </pivotArea>
    </format>
    <format dxfId="5792">
      <pivotArea dataOnly="0" labelOnly="1" fieldPosition="0">
        <references count="2">
          <reference field="0" count="1" selected="0">
            <x v="105"/>
          </reference>
          <reference field="1" count="1">
            <x v="392"/>
          </reference>
        </references>
      </pivotArea>
    </format>
    <format dxfId="5791">
      <pivotArea dataOnly="0" labelOnly="1" fieldPosition="0">
        <references count="2">
          <reference field="0" count="1" selected="0">
            <x v="106"/>
          </reference>
          <reference field="1" count="1">
            <x v="393"/>
          </reference>
        </references>
      </pivotArea>
    </format>
    <format dxfId="5790">
      <pivotArea dataOnly="0" labelOnly="1" fieldPosition="0">
        <references count="2">
          <reference field="0" count="1" selected="0">
            <x v="107"/>
          </reference>
          <reference field="1" count="1">
            <x v="394"/>
          </reference>
        </references>
      </pivotArea>
    </format>
    <format dxfId="5789">
      <pivotArea dataOnly="0" labelOnly="1" fieldPosition="0">
        <references count="2">
          <reference field="0" count="1" selected="0">
            <x v="108"/>
          </reference>
          <reference field="1" count="2">
            <x v="395"/>
            <x v="436"/>
          </reference>
        </references>
      </pivotArea>
    </format>
    <format dxfId="5788">
      <pivotArea dataOnly="0" labelOnly="1" fieldPosition="0">
        <references count="2">
          <reference field="0" count="1" selected="0">
            <x v="109"/>
          </reference>
          <reference field="1" count="2">
            <x v="396"/>
            <x v="397"/>
          </reference>
        </references>
      </pivotArea>
    </format>
    <format dxfId="5787">
      <pivotArea dataOnly="0" labelOnly="1" fieldPosition="0">
        <references count="2">
          <reference field="0" count="1" selected="0">
            <x v="110"/>
          </reference>
          <reference field="1" count="1">
            <x v="399"/>
          </reference>
        </references>
      </pivotArea>
    </format>
    <format dxfId="5786">
      <pivotArea dataOnly="0" labelOnly="1" fieldPosition="0">
        <references count="2">
          <reference field="0" count="1" selected="0">
            <x v="111"/>
          </reference>
          <reference field="1" count="1">
            <x v="400"/>
          </reference>
        </references>
      </pivotArea>
    </format>
    <format dxfId="5785">
      <pivotArea dataOnly="0" labelOnly="1" fieldPosition="0">
        <references count="2">
          <reference field="0" count="1" selected="0">
            <x v="112"/>
          </reference>
          <reference field="1" count="1">
            <x v="401"/>
          </reference>
        </references>
      </pivotArea>
    </format>
    <format dxfId="5784">
      <pivotArea dataOnly="0" labelOnly="1" fieldPosition="0">
        <references count="2">
          <reference field="0" count="1" selected="0">
            <x v="113"/>
          </reference>
          <reference field="1" count="1">
            <x v="402"/>
          </reference>
        </references>
      </pivotArea>
    </format>
    <format dxfId="5783">
      <pivotArea dataOnly="0" labelOnly="1" fieldPosition="0">
        <references count="2">
          <reference field="0" count="1" selected="0">
            <x v="114"/>
          </reference>
          <reference field="1" count="1">
            <x v="403"/>
          </reference>
        </references>
      </pivotArea>
    </format>
    <format dxfId="5782">
      <pivotArea dataOnly="0" labelOnly="1" fieldPosition="0">
        <references count="2">
          <reference field="0" count="1" selected="0">
            <x v="115"/>
          </reference>
          <reference field="1" count="2">
            <x v="404"/>
            <x v="437"/>
          </reference>
        </references>
      </pivotArea>
    </format>
    <format dxfId="5781">
      <pivotArea dataOnly="0" labelOnly="1" fieldPosition="0">
        <references count="2">
          <reference field="0" count="1" selected="0">
            <x v="116"/>
          </reference>
          <reference field="1" count="1">
            <x v="405"/>
          </reference>
        </references>
      </pivotArea>
    </format>
    <format dxfId="5780">
      <pivotArea dataOnly="0" labelOnly="1" fieldPosition="0">
        <references count="2">
          <reference field="0" count="1" selected="0">
            <x v="117"/>
          </reference>
          <reference field="1" count="1">
            <x v="406"/>
          </reference>
        </references>
      </pivotArea>
    </format>
    <format dxfId="5779">
      <pivotArea dataOnly="0" labelOnly="1" fieldPosition="0">
        <references count="2">
          <reference field="0" count="1" selected="0">
            <x v="118"/>
          </reference>
          <reference field="1" count="1">
            <x v="407"/>
          </reference>
        </references>
      </pivotArea>
    </format>
    <format dxfId="5778">
      <pivotArea dataOnly="0" labelOnly="1" fieldPosition="0">
        <references count="2">
          <reference field="0" count="1" selected="0">
            <x v="119"/>
          </reference>
          <reference field="1" count="1">
            <x v="408"/>
          </reference>
        </references>
      </pivotArea>
    </format>
    <format dxfId="5777">
      <pivotArea dataOnly="0" labelOnly="1" fieldPosition="0">
        <references count="2">
          <reference field="0" count="1" selected="0">
            <x v="120"/>
          </reference>
          <reference field="1" count="1">
            <x v="409"/>
          </reference>
        </references>
      </pivotArea>
    </format>
    <format dxfId="5776">
      <pivotArea dataOnly="0" labelOnly="1" fieldPosition="0">
        <references count="2">
          <reference field="0" count="1" selected="0">
            <x v="121"/>
          </reference>
          <reference field="1" count="1">
            <x v="410"/>
          </reference>
        </references>
      </pivotArea>
    </format>
    <format dxfId="5775">
      <pivotArea dataOnly="0" labelOnly="1" fieldPosition="0">
        <references count="2">
          <reference field="0" count="1" selected="0">
            <x v="122"/>
          </reference>
          <reference field="1" count="1">
            <x v="411"/>
          </reference>
        </references>
      </pivotArea>
    </format>
    <format dxfId="5774">
      <pivotArea dataOnly="0" labelOnly="1" fieldPosition="0">
        <references count="2">
          <reference field="0" count="1" selected="0">
            <x v="123"/>
          </reference>
          <reference field="1" count="1">
            <x v="412"/>
          </reference>
        </references>
      </pivotArea>
    </format>
    <format dxfId="5773">
      <pivotArea dataOnly="0" labelOnly="1" fieldPosition="0">
        <references count="2">
          <reference field="0" count="1" selected="0">
            <x v="124"/>
          </reference>
          <reference field="1" count="1">
            <x v="413"/>
          </reference>
        </references>
      </pivotArea>
    </format>
    <format dxfId="5772">
      <pivotArea dataOnly="0" labelOnly="1" fieldPosition="0">
        <references count="2">
          <reference field="0" count="1" selected="0">
            <x v="125"/>
          </reference>
          <reference field="1" count="3">
            <x v="414"/>
            <x v="438"/>
            <x v="439"/>
          </reference>
        </references>
      </pivotArea>
    </format>
    <format dxfId="5771">
      <pivotArea dataOnly="0" labelOnly="1" fieldPosition="0">
        <references count="2">
          <reference field="0" count="1" selected="0">
            <x v="126"/>
          </reference>
          <reference field="1" count="1">
            <x v="440"/>
          </reference>
        </references>
      </pivotArea>
    </format>
    <format dxfId="5770">
      <pivotArea dataOnly="0" labelOnly="1" fieldPosition="0">
        <references count="2">
          <reference field="0" count="1" selected="0">
            <x v="127"/>
          </reference>
          <reference field="1" count="1">
            <x v="442"/>
          </reference>
        </references>
      </pivotArea>
    </format>
    <format dxfId="5769">
      <pivotArea dataOnly="0" labelOnly="1" fieldPosition="0">
        <references count="2">
          <reference field="0" count="1" selected="0">
            <x v="128"/>
          </reference>
          <reference field="1" count="1">
            <x v="422"/>
          </reference>
        </references>
      </pivotArea>
    </format>
    <format dxfId="5768">
      <pivotArea dataOnly="0" labelOnly="1" fieldPosition="0">
        <references count="2">
          <reference field="0" count="1" selected="0">
            <x v="129"/>
          </reference>
          <reference field="1" count="1">
            <x v="444"/>
          </reference>
        </references>
      </pivotArea>
    </format>
    <format dxfId="5767">
      <pivotArea dataOnly="0" labelOnly="1" fieldPosition="0">
        <references count="2">
          <reference field="0" count="1" selected="0">
            <x v="130"/>
          </reference>
          <reference field="1" count="1">
            <x v="441"/>
          </reference>
        </references>
      </pivotArea>
    </format>
    <format dxfId="5766">
      <pivotArea dataOnly="0" labelOnly="1" fieldPosition="0">
        <references count="2">
          <reference field="0" count="1" selected="0">
            <x v="131"/>
          </reference>
          <reference field="1" count="1">
            <x v="415"/>
          </reference>
        </references>
      </pivotArea>
    </format>
    <format dxfId="5765">
      <pivotArea dataOnly="0" labelOnly="1" fieldPosition="0">
        <references count="2">
          <reference field="0" count="1" selected="0">
            <x v="132"/>
          </reference>
          <reference field="1" count="1">
            <x v="423"/>
          </reference>
        </references>
      </pivotArea>
    </format>
    <format dxfId="5764">
      <pivotArea dataOnly="0" labelOnly="1" fieldPosition="0">
        <references count="2">
          <reference field="0" count="1" selected="0">
            <x v="133"/>
          </reference>
          <reference field="1" count="2">
            <x v="416"/>
            <x v="417"/>
          </reference>
        </references>
      </pivotArea>
    </format>
    <format dxfId="5763">
      <pivotArea dataOnly="0" labelOnly="1" fieldPosition="0">
        <references count="2">
          <reference field="0" count="1" selected="0">
            <x v="134"/>
          </reference>
          <reference field="1" count="1">
            <x v="418"/>
          </reference>
        </references>
      </pivotArea>
    </format>
    <format dxfId="5762">
      <pivotArea dataOnly="0" labelOnly="1" fieldPosition="0">
        <references count="2">
          <reference field="0" count="1" selected="0">
            <x v="135"/>
          </reference>
          <reference field="1" count="1">
            <x v="419"/>
          </reference>
        </references>
      </pivotArea>
    </format>
    <format dxfId="5761">
      <pivotArea dataOnly="0" labelOnly="1" fieldPosition="0">
        <references count="2">
          <reference field="0" count="1" selected="0">
            <x v="136"/>
          </reference>
          <reference field="1" count="1">
            <x v="424"/>
          </reference>
        </references>
      </pivotArea>
    </format>
    <format dxfId="5760">
      <pivotArea dataOnly="0" labelOnly="1" fieldPosition="0">
        <references count="2">
          <reference field="0" count="1" selected="0">
            <x v="137"/>
          </reference>
          <reference field="1" count="1">
            <x v="425"/>
          </reference>
        </references>
      </pivotArea>
    </format>
    <format dxfId="5759">
      <pivotArea dataOnly="0" labelOnly="1" fieldPosition="0">
        <references count="2">
          <reference field="0" count="1" selected="0">
            <x v="138"/>
          </reference>
          <reference field="1" count="1">
            <x v="426"/>
          </reference>
        </references>
      </pivotArea>
    </format>
    <format dxfId="5758">
      <pivotArea dataOnly="0" labelOnly="1" fieldPosition="0">
        <references count="2">
          <reference field="0" count="1" selected="0">
            <x v="139"/>
          </reference>
          <reference field="1" count="1">
            <x v="420"/>
          </reference>
        </references>
      </pivotArea>
    </format>
    <format dxfId="5757">
      <pivotArea dataOnly="0" labelOnly="1" fieldPosition="0">
        <references count="2">
          <reference field="0" count="1" selected="0">
            <x v="140"/>
          </reference>
          <reference field="1" count="1">
            <x v="421"/>
          </reference>
        </references>
      </pivotArea>
    </format>
    <format dxfId="5756">
      <pivotArea dataOnly="0" labelOnly="1" fieldPosition="0">
        <references count="2">
          <reference field="0" count="1" selected="0">
            <x v="141"/>
          </reference>
          <reference field="1" count="1">
            <x v="443"/>
          </reference>
        </references>
      </pivotArea>
    </format>
    <format dxfId="5755">
      <pivotArea dataOnly="0" labelOnly="1" fieldPosition="0">
        <references count="2">
          <reference field="0" count="1" selected="0">
            <x v="142"/>
          </reference>
          <reference field="1" count="1">
            <x v="445"/>
          </reference>
        </references>
      </pivotArea>
    </format>
    <format dxfId="575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D09A3A0-FF4E-47A0-9588-3DC12C3E4865}" name="PivotTable23" cacheId="8"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F4:BK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4" baseField="1" baseItem="0"/>
    <dataField name="Sum of FCCS_Journal Input" fld="35" baseField="1" baseItem="0"/>
    <dataField name="Sum of FCCS_Other Data" fld="36" baseField="1" baseItem="0"/>
    <dataField name="Sum of FCCS_Total Data Source" fld="37" baseField="1" baseItem="0"/>
  </dataFields>
  <formats count="1354">
    <format dxfId="7718">
      <pivotArea type="all" dataOnly="0" outline="0" fieldPosition="0"/>
    </format>
    <format dxfId="7717">
      <pivotArea outline="0" collapsedLevelsAreSubtotals="1" fieldPosition="0"/>
    </format>
    <format dxfId="7716">
      <pivotArea field="0" type="button" dataOnly="0" labelOnly="1" outline="0" axis="axisRow" fieldPosition="0"/>
    </format>
    <format dxfId="7715">
      <pivotArea field="1" type="button" dataOnly="0" labelOnly="1" outline="0" axis="axisRow" fieldPosition="1"/>
    </format>
    <format dxfId="7714">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713">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712">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711">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710">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709">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708">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707">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706">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705">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704">
      <pivotArea dataOnly="0" labelOnly="1" fieldPosition="0">
        <references count="1">
          <reference field="0" count="18">
            <x v="125"/>
            <x v="126"/>
            <x v="127"/>
            <x v="128"/>
            <x v="129"/>
            <x v="130"/>
            <x v="131"/>
            <x v="132"/>
            <x v="133"/>
            <x v="134"/>
            <x v="135"/>
            <x v="136"/>
            <x v="137"/>
            <x v="138"/>
            <x v="139"/>
            <x v="140"/>
            <x v="141"/>
            <x v="142"/>
          </reference>
        </references>
      </pivotArea>
    </format>
    <format dxfId="7703">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702">
      <pivotArea dataOnly="0" labelOnly="1" grandRow="1" outline="0" fieldPosition="0"/>
    </format>
    <format dxfId="7701">
      <pivotArea dataOnly="0" labelOnly="1" fieldPosition="0">
        <references count="2">
          <reference field="0" count="1" selected="0">
            <x v="0"/>
          </reference>
          <reference field="1" count="2">
            <x v="0"/>
            <x v="1"/>
          </reference>
        </references>
      </pivotArea>
    </format>
    <format dxfId="7700">
      <pivotArea dataOnly="0" labelOnly="1" fieldPosition="0">
        <references count="2">
          <reference field="0" count="1" selected="0">
            <x v="1"/>
          </reference>
          <reference field="1" count="10">
            <x v="2"/>
            <x v="3"/>
            <x v="4"/>
            <x v="5"/>
            <x v="6"/>
            <x v="7"/>
            <x v="10"/>
            <x v="11"/>
            <x v="430"/>
            <x v="431"/>
          </reference>
        </references>
      </pivotArea>
    </format>
    <format dxfId="7699">
      <pivotArea dataOnly="0" labelOnly="1" fieldPosition="0">
        <references count="2">
          <reference field="0" count="1" selected="0">
            <x v="2"/>
          </reference>
          <reference field="1" count="6">
            <x v="12"/>
            <x v="13"/>
            <x v="14"/>
            <x v="15"/>
            <x v="16"/>
            <x v="17"/>
          </reference>
        </references>
      </pivotArea>
    </format>
    <format dxfId="769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697">
      <pivotArea dataOnly="0" labelOnly="1" fieldPosition="0">
        <references count="2">
          <reference field="0" count="1" selected="0">
            <x v="4"/>
          </reference>
          <reference field="1" count="6">
            <x v="33"/>
            <x v="34"/>
            <x v="35"/>
            <x v="36"/>
            <x v="37"/>
            <x v="38"/>
          </reference>
        </references>
      </pivotArea>
    </format>
    <format dxfId="7696">
      <pivotArea dataOnly="0" labelOnly="1" fieldPosition="0">
        <references count="2">
          <reference field="0" count="1" selected="0">
            <x v="5"/>
          </reference>
          <reference field="1" count="8">
            <x v="39"/>
            <x v="40"/>
            <x v="41"/>
            <x v="42"/>
            <x v="43"/>
            <x v="44"/>
            <x v="45"/>
            <x v="46"/>
          </reference>
        </references>
      </pivotArea>
    </format>
    <format dxfId="7695">
      <pivotArea dataOnly="0" labelOnly="1" fieldPosition="0">
        <references count="2">
          <reference field="0" count="1" selected="0">
            <x v="6"/>
          </reference>
          <reference field="1" count="5">
            <x v="47"/>
            <x v="48"/>
            <x v="49"/>
            <x v="50"/>
            <x v="51"/>
          </reference>
        </references>
      </pivotArea>
    </format>
    <format dxfId="7694">
      <pivotArea dataOnly="0" labelOnly="1" fieldPosition="0">
        <references count="2">
          <reference field="0" count="1" selected="0">
            <x v="7"/>
          </reference>
          <reference field="1" count="6">
            <x v="52"/>
            <x v="53"/>
            <x v="54"/>
            <x v="55"/>
            <x v="56"/>
            <x v="57"/>
          </reference>
        </references>
      </pivotArea>
    </format>
    <format dxfId="7693">
      <pivotArea dataOnly="0" labelOnly="1" fieldPosition="0">
        <references count="2">
          <reference field="0" count="1" selected="0">
            <x v="8"/>
          </reference>
          <reference field="1" count="6">
            <x v="58"/>
            <x v="59"/>
            <x v="60"/>
            <x v="61"/>
            <x v="62"/>
            <x v="63"/>
          </reference>
        </references>
      </pivotArea>
    </format>
    <format dxfId="7692">
      <pivotArea dataOnly="0" labelOnly="1" fieldPosition="0">
        <references count="2">
          <reference field="0" count="1" selected="0">
            <x v="9"/>
          </reference>
          <reference field="1" count="5">
            <x v="64"/>
            <x v="65"/>
            <x v="66"/>
            <x v="67"/>
            <x v="68"/>
          </reference>
        </references>
      </pivotArea>
    </format>
    <format dxfId="7691">
      <pivotArea dataOnly="0" labelOnly="1" fieldPosition="0">
        <references count="2">
          <reference field="0" count="1" selected="0">
            <x v="10"/>
          </reference>
          <reference field="1" count="3">
            <x v="69"/>
            <x v="70"/>
            <x v="71"/>
          </reference>
        </references>
      </pivotArea>
    </format>
    <format dxfId="7690">
      <pivotArea dataOnly="0" labelOnly="1" fieldPosition="0">
        <references count="2">
          <reference field="0" count="1" selected="0">
            <x v="11"/>
          </reference>
          <reference field="1" count="6">
            <x v="72"/>
            <x v="73"/>
            <x v="74"/>
            <x v="75"/>
            <x v="76"/>
            <x v="77"/>
          </reference>
        </references>
      </pivotArea>
    </format>
    <format dxfId="7689">
      <pivotArea dataOnly="0" labelOnly="1" fieldPosition="0">
        <references count="2">
          <reference field="0" count="1" selected="0">
            <x v="12"/>
          </reference>
          <reference field="1" count="5">
            <x v="78"/>
            <x v="79"/>
            <x v="80"/>
            <x v="81"/>
            <x v="82"/>
          </reference>
        </references>
      </pivotArea>
    </format>
    <format dxfId="7688">
      <pivotArea dataOnly="0" labelOnly="1" fieldPosition="0">
        <references count="2">
          <reference field="0" count="1" selected="0">
            <x v="13"/>
          </reference>
          <reference field="1" count="4">
            <x v="83"/>
            <x v="84"/>
            <x v="85"/>
            <x v="86"/>
          </reference>
        </references>
      </pivotArea>
    </format>
    <format dxfId="768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686">
      <pivotArea dataOnly="0" labelOnly="1" fieldPosition="0">
        <references count="2">
          <reference field="0" count="1" selected="0">
            <x v="15"/>
          </reference>
          <reference field="1" count="3">
            <x v="104"/>
            <x v="105"/>
            <x v="106"/>
          </reference>
        </references>
      </pivotArea>
    </format>
    <format dxfId="7685">
      <pivotArea dataOnly="0" labelOnly="1" fieldPosition="0">
        <references count="2">
          <reference field="0" count="1" selected="0">
            <x v="16"/>
          </reference>
          <reference field="1" count="11">
            <x v="8"/>
            <x v="9"/>
            <x v="107"/>
            <x v="108"/>
            <x v="109"/>
            <x v="110"/>
            <x v="111"/>
            <x v="112"/>
            <x v="113"/>
            <x v="114"/>
            <x v="115"/>
          </reference>
        </references>
      </pivotArea>
    </format>
    <format dxfId="7684">
      <pivotArea dataOnly="0" labelOnly="1" fieldPosition="0">
        <references count="2">
          <reference field="0" count="1" selected="0">
            <x v="17"/>
          </reference>
          <reference field="1" count="1">
            <x v="116"/>
          </reference>
        </references>
      </pivotArea>
    </format>
    <format dxfId="7683">
      <pivotArea dataOnly="0" labelOnly="1" fieldPosition="0">
        <references count="2">
          <reference field="0" count="1" selected="0">
            <x v="18"/>
          </reference>
          <reference field="1" count="3">
            <x v="117"/>
            <x v="118"/>
            <x v="119"/>
          </reference>
        </references>
      </pivotArea>
    </format>
    <format dxfId="7682">
      <pivotArea dataOnly="0" labelOnly="1" fieldPosition="0">
        <references count="2">
          <reference field="0" count="1" selected="0">
            <x v="19"/>
          </reference>
          <reference field="1" count="8">
            <x v="120"/>
            <x v="121"/>
            <x v="122"/>
            <x v="123"/>
            <x v="124"/>
            <x v="125"/>
            <x v="126"/>
            <x v="127"/>
          </reference>
        </references>
      </pivotArea>
    </format>
    <format dxfId="7681">
      <pivotArea dataOnly="0" labelOnly="1" fieldPosition="0">
        <references count="2">
          <reference field="0" count="1" selected="0">
            <x v="20"/>
          </reference>
          <reference field="1" count="9">
            <x v="128"/>
            <x v="129"/>
            <x v="130"/>
            <x v="131"/>
            <x v="132"/>
            <x v="133"/>
            <x v="134"/>
            <x v="135"/>
            <x v="136"/>
          </reference>
        </references>
      </pivotArea>
    </format>
    <format dxfId="7680">
      <pivotArea dataOnly="0" labelOnly="1" fieldPosition="0">
        <references count="2">
          <reference field="0" count="1" selected="0">
            <x v="21"/>
          </reference>
          <reference field="1" count="4">
            <x v="137"/>
            <x v="138"/>
            <x v="139"/>
            <x v="140"/>
          </reference>
        </references>
      </pivotArea>
    </format>
    <format dxfId="7679">
      <pivotArea dataOnly="0" labelOnly="1" fieldPosition="0">
        <references count="2">
          <reference field="0" count="1" selected="0">
            <x v="22"/>
          </reference>
          <reference field="1" count="3">
            <x v="141"/>
            <x v="142"/>
            <x v="143"/>
          </reference>
        </references>
      </pivotArea>
    </format>
    <format dxfId="7678">
      <pivotArea dataOnly="0" labelOnly="1" fieldPosition="0">
        <references count="2">
          <reference field="0" count="1" selected="0">
            <x v="23"/>
          </reference>
          <reference field="1" count="3">
            <x v="144"/>
            <x v="145"/>
            <x v="146"/>
          </reference>
        </references>
      </pivotArea>
    </format>
    <format dxfId="7677">
      <pivotArea dataOnly="0" labelOnly="1" fieldPosition="0">
        <references count="2">
          <reference field="0" count="1" selected="0">
            <x v="24"/>
          </reference>
          <reference field="1" count="2">
            <x v="147"/>
            <x v="148"/>
          </reference>
        </references>
      </pivotArea>
    </format>
    <format dxfId="7676">
      <pivotArea dataOnly="0" labelOnly="1" fieldPosition="0">
        <references count="2">
          <reference field="0" count="1" selected="0">
            <x v="25"/>
          </reference>
          <reference field="1" count="3">
            <x v="149"/>
            <x v="150"/>
            <x v="151"/>
          </reference>
        </references>
      </pivotArea>
    </format>
    <format dxfId="7675">
      <pivotArea dataOnly="0" labelOnly="1" fieldPosition="0">
        <references count="2">
          <reference field="0" count="1" selected="0">
            <x v="26"/>
          </reference>
          <reference field="1" count="4">
            <x v="152"/>
            <x v="153"/>
            <x v="154"/>
            <x v="155"/>
          </reference>
        </references>
      </pivotArea>
    </format>
    <format dxfId="7674">
      <pivotArea dataOnly="0" labelOnly="1" fieldPosition="0">
        <references count="2">
          <reference field="0" count="1" selected="0">
            <x v="27"/>
          </reference>
          <reference field="1" count="2">
            <x v="156"/>
            <x v="157"/>
          </reference>
        </references>
      </pivotArea>
    </format>
    <format dxfId="7673">
      <pivotArea dataOnly="0" labelOnly="1" fieldPosition="0">
        <references count="2">
          <reference field="0" count="1" selected="0">
            <x v="28"/>
          </reference>
          <reference field="1" count="3">
            <x v="158"/>
            <x v="159"/>
            <x v="160"/>
          </reference>
        </references>
      </pivotArea>
    </format>
    <format dxfId="7672">
      <pivotArea dataOnly="0" labelOnly="1" fieldPosition="0">
        <references count="2">
          <reference field="0" count="1" selected="0">
            <x v="29"/>
          </reference>
          <reference field="1" count="8">
            <x v="161"/>
            <x v="162"/>
            <x v="163"/>
            <x v="164"/>
            <x v="165"/>
            <x v="166"/>
            <x v="167"/>
            <x v="168"/>
          </reference>
        </references>
      </pivotArea>
    </format>
    <format dxfId="7671">
      <pivotArea dataOnly="0" labelOnly="1" fieldPosition="0">
        <references count="2">
          <reference field="0" count="1" selected="0">
            <x v="30"/>
          </reference>
          <reference field="1" count="7">
            <x v="169"/>
            <x v="170"/>
            <x v="171"/>
            <x v="172"/>
            <x v="173"/>
            <x v="174"/>
            <x v="175"/>
          </reference>
        </references>
      </pivotArea>
    </format>
    <format dxfId="7670">
      <pivotArea dataOnly="0" labelOnly="1" fieldPosition="0">
        <references count="2">
          <reference field="0" count="1" selected="0">
            <x v="31"/>
          </reference>
          <reference field="1" count="4">
            <x v="176"/>
            <x v="177"/>
            <x v="178"/>
            <x v="179"/>
          </reference>
        </references>
      </pivotArea>
    </format>
    <format dxfId="7669">
      <pivotArea dataOnly="0" labelOnly="1" fieldPosition="0">
        <references count="2">
          <reference field="0" count="1" selected="0">
            <x v="32"/>
          </reference>
          <reference field="1" count="1">
            <x v="180"/>
          </reference>
        </references>
      </pivotArea>
    </format>
    <format dxfId="7668">
      <pivotArea dataOnly="0" labelOnly="1" fieldPosition="0">
        <references count="2">
          <reference field="0" count="1" selected="0">
            <x v="33"/>
          </reference>
          <reference field="1" count="3">
            <x v="433"/>
            <x v="434"/>
            <x v="435"/>
          </reference>
        </references>
      </pivotArea>
    </format>
    <format dxfId="7667">
      <pivotArea dataOnly="0" labelOnly="1" fieldPosition="0">
        <references count="2">
          <reference field="0" count="1" selected="0">
            <x v="34"/>
          </reference>
          <reference field="1" count="4">
            <x v="181"/>
            <x v="182"/>
            <x v="183"/>
            <x v="184"/>
          </reference>
        </references>
      </pivotArea>
    </format>
    <format dxfId="7666">
      <pivotArea dataOnly="0" labelOnly="1" fieldPosition="0">
        <references count="2">
          <reference field="0" count="1" selected="0">
            <x v="35"/>
          </reference>
          <reference field="1" count="4">
            <x v="185"/>
            <x v="186"/>
            <x v="187"/>
            <x v="188"/>
          </reference>
        </references>
      </pivotArea>
    </format>
    <format dxfId="7665">
      <pivotArea dataOnly="0" labelOnly="1" fieldPosition="0">
        <references count="2">
          <reference field="0" count="1" selected="0">
            <x v="36"/>
          </reference>
          <reference field="1" count="5">
            <x v="189"/>
            <x v="190"/>
            <x v="191"/>
            <x v="192"/>
            <x v="193"/>
          </reference>
        </references>
      </pivotArea>
    </format>
    <format dxfId="7664">
      <pivotArea dataOnly="0" labelOnly="1" fieldPosition="0">
        <references count="2">
          <reference field="0" count="1" selected="0">
            <x v="37"/>
          </reference>
          <reference field="1" count="7">
            <x v="194"/>
            <x v="195"/>
            <x v="196"/>
            <x v="197"/>
            <x v="198"/>
            <x v="199"/>
            <x v="200"/>
          </reference>
        </references>
      </pivotArea>
    </format>
    <format dxfId="7663">
      <pivotArea dataOnly="0" labelOnly="1" fieldPosition="0">
        <references count="2">
          <reference field="0" count="1" selected="0">
            <x v="38"/>
          </reference>
          <reference field="1" count="11">
            <x v="201"/>
            <x v="202"/>
            <x v="203"/>
            <x v="204"/>
            <x v="205"/>
            <x v="206"/>
            <x v="207"/>
            <x v="208"/>
            <x v="209"/>
            <x v="368"/>
            <x v="390"/>
          </reference>
        </references>
      </pivotArea>
    </format>
    <format dxfId="7662">
      <pivotArea dataOnly="0" labelOnly="1" fieldPosition="0">
        <references count="2">
          <reference field="0" count="1" selected="0">
            <x v="39"/>
          </reference>
          <reference field="1" count="7">
            <x v="210"/>
            <x v="211"/>
            <x v="212"/>
            <x v="213"/>
            <x v="214"/>
            <x v="215"/>
            <x v="216"/>
          </reference>
        </references>
      </pivotArea>
    </format>
    <format dxfId="7661">
      <pivotArea dataOnly="0" labelOnly="1" fieldPosition="0">
        <references count="2">
          <reference field="0" count="1" selected="0">
            <x v="40"/>
          </reference>
          <reference field="1" count="7">
            <x v="217"/>
            <x v="218"/>
            <x v="219"/>
            <x v="220"/>
            <x v="221"/>
            <x v="222"/>
            <x v="223"/>
          </reference>
        </references>
      </pivotArea>
    </format>
    <format dxfId="7660">
      <pivotArea dataOnly="0" labelOnly="1" fieldPosition="0">
        <references count="2">
          <reference field="0" count="1" selected="0">
            <x v="41"/>
          </reference>
          <reference field="1" count="8">
            <x v="224"/>
            <x v="225"/>
            <x v="226"/>
            <x v="227"/>
            <x v="228"/>
            <x v="229"/>
            <x v="230"/>
            <x v="231"/>
          </reference>
        </references>
      </pivotArea>
    </format>
    <format dxfId="7659">
      <pivotArea dataOnly="0" labelOnly="1" fieldPosition="0">
        <references count="2">
          <reference field="0" count="1" selected="0">
            <x v="42"/>
          </reference>
          <reference field="1" count="4">
            <x v="232"/>
            <x v="233"/>
            <x v="234"/>
            <x v="235"/>
          </reference>
        </references>
      </pivotArea>
    </format>
    <format dxfId="7658">
      <pivotArea dataOnly="0" labelOnly="1" fieldPosition="0">
        <references count="2">
          <reference field="0" count="1" selected="0">
            <x v="43"/>
          </reference>
          <reference field="1" count="8">
            <x v="236"/>
            <x v="237"/>
            <x v="238"/>
            <x v="239"/>
            <x v="240"/>
            <x v="241"/>
            <x v="242"/>
            <x v="243"/>
          </reference>
        </references>
      </pivotArea>
    </format>
    <format dxfId="7657">
      <pivotArea dataOnly="0" labelOnly="1" fieldPosition="0">
        <references count="2">
          <reference field="0" count="1" selected="0">
            <x v="44"/>
          </reference>
          <reference field="1" count="7">
            <x v="244"/>
            <x v="245"/>
            <x v="246"/>
            <x v="247"/>
            <x v="248"/>
            <x v="249"/>
            <x v="250"/>
          </reference>
        </references>
      </pivotArea>
    </format>
    <format dxfId="7656">
      <pivotArea dataOnly="0" labelOnly="1" fieldPosition="0">
        <references count="2">
          <reference field="0" count="1" selected="0">
            <x v="45"/>
          </reference>
          <reference field="1" count="8">
            <x v="251"/>
            <x v="252"/>
            <x v="253"/>
            <x v="254"/>
            <x v="255"/>
            <x v="256"/>
            <x v="257"/>
            <x v="258"/>
          </reference>
        </references>
      </pivotArea>
    </format>
    <format dxfId="765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654">
      <pivotArea dataOnly="0" labelOnly="1" fieldPosition="0">
        <references count="2">
          <reference field="0" count="1" selected="0">
            <x v="47"/>
          </reference>
          <reference field="1" count="7">
            <x v="273"/>
            <x v="274"/>
            <x v="275"/>
            <x v="276"/>
            <x v="277"/>
            <x v="278"/>
            <x v="279"/>
          </reference>
        </references>
      </pivotArea>
    </format>
    <format dxfId="7653">
      <pivotArea dataOnly="0" labelOnly="1" fieldPosition="0">
        <references count="2">
          <reference field="0" count="1" selected="0">
            <x v="48"/>
          </reference>
          <reference field="1" count="5">
            <x v="280"/>
            <x v="281"/>
            <x v="282"/>
            <x v="283"/>
            <x v="284"/>
          </reference>
        </references>
      </pivotArea>
    </format>
    <format dxfId="7652">
      <pivotArea dataOnly="0" labelOnly="1" fieldPosition="0">
        <references count="2">
          <reference field="0" count="1" selected="0">
            <x v="49"/>
          </reference>
          <reference field="1" count="1">
            <x v="285"/>
          </reference>
        </references>
      </pivotArea>
    </format>
    <format dxfId="7651">
      <pivotArea dataOnly="0" labelOnly="1" fieldPosition="0">
        <references count="2">
          <reference field="0" count="1" selected="0">
            <x v="50"/>
          </reference>
          <reference field="1" count="7">
            <x v="286"/>
            <x v="287"/>
            <x v="288"/>
            <x v="289"/>
            <x v="290"/>
            <x v="291"/>
            <x v="292"/>
          </reference>
        </references>
      </pivotArea>
    </format>
    <format dxfId="7650">
      <pivotArea dataOnly="0" labelOnly="1" fieldPosition="0">
        <references count="2">
          <reference field="0" count="1" selected="0">
            <x v="51"/>
          </reference>
          <reference field="1" count="9">
            <x v="293"/>
            <x v="294"/>
            <x v="295"/>
            <x v="296"/>
            <x v="297"/>
            <x v="298"/>
            <x v="299"/>
            <x v="300"/>
            <x v="301"/>
          </reference>
        </references>
      </pivotArea>
    </format>
    <format dxfId="7649">
      <pivotArea dataOnly="0" labelOnly="1" fieldPosition="0">
        <references count="2">
          <reference field="0" count="1" selected="0">
            <x v="52"/>
          </reference>
          <reference field="1" count="3">
            <x v="302"/>
            <x v="303"/>
            <x v="304"/>
          </reference>
        </references>
      </pivotArea>
    </format>
    <format dxfId="7648">
      <pivotArea dataOnly="0" labelOnly="1" fieldPosition="0">
        <references count="2">
          <reference field="0" count="1" selected="0">
            <x v="53"/>
          </reference>
          <reference field="1" count="7">
            <x v="305"/>
            <x v="306"/>
            <x v="307"/>
            <x v="308"/>
            <x v="309"/>
            <x v="310"/>
            <x v="398"/>
          </reference>
        </references>
      </pivotArea>
    </format>
    <format dxfId="764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646">
      <pivotArea dataOnly="0" labelOnly="1" fieldPosition="0">
        <references count="2">
          <reference field="0" count="1" selected="0">
            <x v="55"/>
          </reference>
          <reference field="1" count="1">
            <x v="326"/>
          </reference>
        </references>
      </pivotArea>
    </format>
    <format dxfId="7645">
      <pivotArea dataOnly="0" labelOnly="1" fieldPosition="0">
        <references count="2">
          <reference field="0" count="1" selected="0">
            <x v="56"/>
          </reference>
          <reference field="1" count="4">
            <x v="327"/>
            <x v="328"/>
            <x v="329"/>
            <x v="330"/>
          </reference>
        </references>
      </pivotArea>
    </format>
    <format dxfId="7644">
      <pivotArea dataOnly="0" labelOnly="1" fieldPosition="0">
        <references count="2">
          <reference field="0" count="1" selected="0">
            <x v="57"/>
          </reference>
          <reference field="1" count="1">
            <x v="331"/>
          </reference>
        </references>
      </pivotArea>
    </format>
    <format dxfId="7643">
      <pivotArea dataOnly="0" labelOnly="1" fieldPosition="0">
        <references count="2">
          <reference field="0" count="1" selected="0">
            <x v="58"/>
          </reference>
          <reference field="1" count="4">
            <x v="332"/>
            <x v="333"/>
            <x v="334"/>
            <x v="335"/>
          </reference>
        </references>
      </pivotArea>
    </format>
    <format dxfId="7642">
      <pivotArea dataOnly="0" labelOnly="1" fieldPosition="0">
        <references count="2">
          <reference field="0" count="1" selected="0">
            <x v="59"/>
          </reference>
          <reference field="1" count="4">
            <x v="336"/>
            <x v="337"/>
            <x v="338"/>
            <x v="339"/>
          </reference>
        </references>
      </pivotArea>
    </format>
    <format dxfId="7641">
      <pivotArea dataOnly="0" labelOnly="1" fieldPosition="0">
        <references count="2">
          <reference field="0" count="1" selected="0">
            <x v="60"/>
          </reference>
          <reference field="1" count="1">
            <x v="340"/>
          </reference>
        </references>
      </pivotArea>
    </format>
    <format dxfId="7640">
      <pivotArea dataOnly="0" labelOnly="1" fieldPosition="0">
        <references count="2">
          <reference field="0" count="1" selected="0">
            <x v="61"/>
          </reference>
          <reference field="1" count="1">
            <x v="342"/>
          </reference>
        </references>
      </pivotArea>
    </format>
    <format dxfId="7639">
      <pivotArea dataOnly="0" labelOnly="1" fieldPosition="0">
        <references count="2">
          <reference field="0" count="1" selected="0">
            <x v="62"/>
          </reference>
          <reference field="1" count="1">
            <x v="341"/>
          </reference>
        </references>
      </pivotArea>
    </format>
    <format dxfId="7638">
      <pivotArea dataOnly="0" labelOnly="1" fieldPosition="0">
        <references count="2">
          <reference field="0" count="1" selected="0">
            <x v="63"/>
          </reference>
          <reference field="1" count="1">
            <x v="343"/>
          </reference>
        </references>
      </pivotArea>
    </format>
    <format dxfId="7637">
      <pivotArea dataOnly="0" labelOnly="1" fieldPosition="0">
        <references count="2">
          <reference field="0" count="1" selected="0">
            <x v="64"/>
          </reference>
          <reference field="1" count="1">
            <x v="344"/>
          </reference>
        </references>
      </pivotArea>
    </format>
    <format dxfId="7636">
      <pivotArea dataOnly="0" labelOnly="1" fieldPosition="0">
        <references count="2">
          <reference field="0" count="1" selected="0">
            <x v="65"/>
          </reference>
          <reference field="1" count="1">
            <x v="345"/>
          </reference>
        </references>
      </pivotArea>
    </format>
    <format dxfId="7635">
      <pivotArea dataOnly="0" labelOnly="1" fieldPosition="0">
        <references count="2">
          <reference field="0" count="1" selected="0">
            <x v="66"/>
          </reference>
          <reference field="1" count="1">
            <x v="346"/>
          </reference>
        </references>
      </pivotArea>
    </format>
    <format dxfId="7634">
      <pivotArea dataOnly="0" labelOnly="1" fieldPosition="0">
        <references count="2">
          <reference field="0" count="1" selected="0">
            <x v="67"/>
          </reference>
          <reference field="1" count="1">
            <x v="427"/>
          </reference>
        </references>
      </pivotArea>
    </format>
    <format dxfId="7633">
      <pivotArea dataOnly="0" labelOnly="1" fieldPosition="0">
        <references count="2">
          <reference field="0" count="1" selected="0">
            <x v="68"/>
          </reference>
          <reference field="1" count="1">
            <x v="428"/>
          </reference>
        </references>
      </pivotArea>
    </format>
    <format dxfId="7632">
      <pivotArea dataOnly="0" labelOnly="1" fieldPosition="0">
        <references count="2">
          <reference field="0" count="1" selected="0">
            <x v="69"/>
          </reference>
          <reference field="1" count="1">
            <x v="347"/>
          </reference>
        </references>
      </pivotArea>
    </format>
    <format dxfId="7631">
      <pivotArea dataOnly="0" labelOnly="1" fieldPosition="0">
        <references count="2">
          <reference field="0" count="1" selected="0">
            <x v="70"/>
          </reference>
          <reference field="1" count="1">
            <x v="348"/>
          </reference>
        </references>
      </pivotArea>
    </format>
    <format dxfId="7630">
      <pivotArea dataOnly="0" labelOnly="1" fieldPosition="0">
        <references count="2">
          <reference field="0" count="1" selected="0">
            <x v="71"/>
          </reference>
          <reference field="1" count="1">
            <x v="349"/>
          </reference>
        </references>
      </pivotArea>
    </format>
    <format dxfId="7629">
      <pivotArea dataOnly="0" labelOnly="1" fieldPosition="0">
        <references count="2">
          <reference field="0" count="1" selected="0">
            <x v="72"/>
          </reference>
          <reference field="1" count="1">
            <x v="350"/>
          </reference>
        </references>
      </pivotArea>
    </format>
    <format dxfId="7628">
      <pivotArea dataOnly="0" labelOnly="1" fieldPosition="0">
        <references count="2">
          <reference field="0" count="1" selected="0">
            <x v="73"/>
          </reference>
          <reference field="1" count="1">
            <x v="351"/>
          </reference>
        </references>
      </pivotArea>
    </format>
    <format dxfId="7627">
      <pivotArea dataOnly="0" labelOnly="1" fieldPosition="0">
        <references count="2">
          <reference field="0" count="1" selected="0">
            <x v="74"/>
          </reference>
          <reference field="1" count="1">
            <x v="352"/>
          </reference>
        </references>
      </pivotArea>
    </format>
    <format dxfId="7626">
      <pivotArea dataOnly="0" labelOnly="1" fieldPosition="0">
        <references count="2">
          <reference field="0" count="1" selected="0">
            <x v="75"/>
          </reference>
          <reference field="1" count="1">
            <x v="353"/>
          </reference>
        </references>
      </pivotArea>
    </format>
    <format dxfId="7625">
      <pivotArea dataOnly="0" labelOnly="1" fieldPosition="0">
        <references count="2">
          <reference field="0" count="1" selected="0">
            <x v="76"/>
          </reference>
          <reference field="1" count="1">
            <x v="354"/>
          </reference>
        </references>
      </pivotArea>
    </format>
    <format dxfId="7624">
      <pivotArea dataOnly="0" labelOnly="1" fieldPosition="0">
        <references count="2">
          <reference field="0" count="1" selected="0">
            <x v="77"/>
          </reference>
          <reference field="1" count="1">
            <x v="355"/>
          </reference>
        </references>
      </pivotArea>
    </format>
    <format dxfId="7623">
      <pivotArea dataOnly="0" labelOnly="1" fieldPosition="0">
        <references count="2">
          <reference field="0" count="1" selected="0">
            <x v="78"/>
          </reference>
          <reference field="1" count="1">
            <x v="356"/>
          </reference>
        </references>
      </pivotArea>
    </format>
    <format dxfId="7622">
      <pivotArea dataOnly="0" labelOnly="1" fieldPosition="0">
        <references count="2">
          <reference field="0" count="1" selected="0">
            <x v="79"/>
          </reference>
          <reference field="1" count="1">
            <x v="357"/>
          </reference>
        </references>
      </pivotArea>
    </format>
    <format dxfId="7621">
      <pivotArea dataOnly="0" labelOnly="1" fieldPosition="0">
        <references count="2">
          <reference field="0" count="1" selected="0">
            <x v="80"/>
          </reference>
          <reference field="1" count="1">
            <x v="358"/>
          </reference>
        </references>
      </pivotArea>
    </format>
    <format dxfId="7620">
      <pivotArea dataOnly="0" labelOnly="1" fieldPosition="0">
        <references count="2">
          <reference field="0" count="1" selected="0">
            <x v="81"/>
          </reference>
          <reference field="1" count="1">
            <x v="359"/>
          </reference>
        </references>
      </pivotArea>
    </format>
    <format dxfId="7619">
      <pivotArea dataOnly="0" labelOnly="1" fieldPosition="0">
        <references count="2">
          <reference field="0" count="1" selected="0">
            <x v="82"/>
          </reference>
          <reference field="1" count="1">
            <x v="360"/>
          </reference>
        </references>
      </pivotArea>
    </format>
    <format dxfId="7618">
      <pivotArea dataOnly="0" labelOnly="1" fieldPosition="0">
        <references count="2">
          <reference field="0" count="1" selected="0">
            <x v="83"/>
          </reference>
          <reference field="1" count="1">
            <x v="361"/>
          </reference>
        </references>
      </pivotArea>
    </format>
    <format dxfId="7617">
      <pivotArea dataOnly="0" labelOnly="1" fieldPosition="0">
        <references count="2">
          <reference field="0" count="1" selected="0">
            <x v="84"/>
          </reference>
          <reference field="1" count="1">
            <x v="362"/>
          </reference>
        </references>
      </pivotArea>
    </format>
    <format dxfId="7616">
      <pivotArea dataOnly="0" labelOnly="1" fieldPosition="0">
        <references count="2">
          <reference field="0" count="1" selected="0">
            <x v="85"/>
          </reference>
          <reference field="1" count="1">
            <x v="363"/>
          </reference>
        </references>
      </pivotArea>
    </format>
    <format dxfId="7615">
      <pivotArea dataOnly="0" labelOnly="1" fieldPosition="0">
        <references count="2">
          <reference field="0" count="1" selected="0">
            <x v="86"/>
          </reference>
          <reference field="1" count="1">
            <x v="364"/>
          </reference>
        </references>
      </pivotArea>
    </format>
    <format dxfId="7614">
      <pivotArea dataOnly="0" labelOnly="1" fieldPosition="0">
        <references count="2">
          <reference field="0" count="1" selected="0">
            <x v="87"/>
          </reference>
          <reference field="1" count="1">
            <x v="365"/>
          </reference>
        </references>
      </pivotArea>
    </format>
    <format dxfId="7613">
      <pivotArea dataOnly="0" labelOnly="1" fieldPosition="0">
        <references count="2">
          <reference field="0" count="1" selected="0">
            <x v="88"/>
          </reference>
          <reference field="1" count="1">
            <x v="366"/>
          </reference>
        </references>
      </pivotArea>
    </format>
    <format dxfId="7612">
      <pivotArea dataOnly="0" labelOnly="1" fieldPosition="0">
        <references count="2">
          <reference field="0" count="1" selected="0">
            <x v="89"/>
          </reference>
          <reference field="1" count="1">
            <x v="367"/>
          </reference>
        </references>
      </pivotArea>
    </format>
    <format dxfId="7611">
      <pivotArea dataOnly="0" labelOnly="1" fieldPosition="0">
        <references count="2">
          <reference field="0" count="1" selected="0">
            <x v="90"/>
          </reference>
          <reference field="1" count="1">
            <x v="369"/>
          </reference>
        </references>
      </pivotArea>
    </format>
    <format dxfId="7610">
      <pivotArea dataOnly="0" labelOnly="1" fieldPosition="0">
        <references count="2">
          <reference field="0" count="1" selected="0">
            <x v="91"/>
          </reference>
          <reference field="1" count="1">
            <x v="370"/>
          </reference>
        </references>
      </pivotArea>
    </format>
    <format dxfId="7609">
      <pivotArea dataOnly="0" labelOnly="1" fieldPosition="0">
        <references count="2">
          <reference field="0" count="1" selected="0">
            <x v="92"/>
          </reference>
          <reference field="1" count="1">
            <x v="371"/>
          </reference>
        </references>
      </pivotArea>
    </format>
    <format dxfId="7608">
      <pivotArea dataOnly="0" labelOnly="1" fieldPosition="0">
        <references count="2">
          <reference field="0" count="1" selected="0">
            <x v="93"/>
          </reference>
          <reference field="1" count="1">
            <x v="372"/>
          </reference>
        </references>
      </pivotArea>
    </format>
    <format dxfId="7607">
      <pivotArea dataOnly="0" labelOnly="1" fieldPosition="0">
        <references count="2">
          <reference field="0" count="1" selected="0">
            <x v="94"/>
          </reference>
          <reference field="1" count="1">
            <x v="373"/>
          </reference>
        </references>
      </pivotArea>
    </format>
    <format dxfId="7606">
      <pivotArea dataOnly="0" labelOnly="1" fieldPosition="0">
        <references count="2">
          <reference field="0" count="1" selected="0">
            <x v="95"/>
          </reference>
          <reference field="1" count="1">
            <x v="374"/>
          </reference>
        </references>
      </pivotArea>
    </format>
    <format dxfId="7605">
      <pivotArea dataOnly="0" labelOnly="1" fieldPosition="0">
        <references count="2">
          <reference field="0" count="1" selected="0">
            <x v="96"/>
          </reference>
          <reference field="1" count="1">
            <x v="375"/>
          </reference>
        </references>
      </pivotArea>
    </format>
    <format dxfId="7604">
      <pivotArea dataOnly="0" labelOnly="1" fieldPosition="0">
        <references count="2">
          <reference field="0" count="1" selected="0">
            <x v="97"/>
          </reference>
          <reference field="1" count="1">
            <x v="376"/>
          </reference>
        </references>
      </pivotArea>
    </format>
    <format dxfId="7603">
      <pivotArea dataOnly="0" labelOnly="1" fieldPosition="0">
        <references count="2">
          <reference field="0" count="1" selected="0">
            <x v="98"/>
          </reference>
          <reference field="1" count="1">
            <x v="377"/>
          </reference>
        </references>
      </pivotArea>
    </format>
    <format dxfId="7602">
      <pivotArea dataOnly="0" labelOnly="1" fieldPosition="0">
        <references count="2">
          <reference field="0" count="1" selected="0">
            <x v="99"/>
          </reference>
          <reference field="1" count="1">
            <x v="378"/>
          </reference>
        </references>
      </pivotArea>
    </format>
    <format dxfId="7601">
      <pivotArea dataOnly="0" labelOnly="1" fieldPosition="0">
        <references count="2">
          <reference field="0" count="1" selected="0">
            <x v="100"/>
          </reference>
          <reference field="1" count="1">
            <x v="379"/>
          </reference>
        </references>
      </pivotArea>
    </format>
    <format dxfId="7600">
      <pivotArea dataOnly="0" labelOnly="1" fieldPosition="0">
        <references count="2">
          <reference field="0" count="1" selected="0">
            <x v="101"/>
          </reference>
          <reference field="1" count="9">
            <x v="380"/>
            <x v="381"/>
            <x v="382"/>
            <x v="383"/>
            <x v="384"/>
            <x v="385"/>
            <x v="386"/>
            <x v="387"/>
            <x v="429"/>
          </reference>
        </references>
      </pivotArea>
    </format>
    <format dxfId="7599">
      <pivotArea dataOnly="0" labelOnly="1" fieldPosition="0">
        <references count="2">
          <reference field="0" count="1" selected="0">
            <x v="102"/>
          </reference>
          <reference field="1" count="1">
            <x v="388"/>
          </reference>
        </references>
      </pivotArea>
    </format>
    <format dxfId="7598">
      <pivotArea dataOnly="0" labelOnly="1" fieldPosition="0">
        <references count="2">
          <reference field="0" count="1" selected="0">
            <x v="103"/>
          </reference>
          <reference field="1" count="1">
            <x v="389"/>
          </reference>
        </references>
      </pivotArea>
    </format>
    <format dxfId="7597">
      <pivotArea dataOnly="0" labelOnly="1" fieldPosition="0">
        <references count="2">
          <reference field="0" count="1" selected="0">
            <x v="104"/>
          </reference>
          <reference field="1" count="1">
            <x v="391"/>
          </reference>
        </references>
      </pivotArea>
    </format>
    <format dxfId="7596">
      <pivotArea dataOnly="0" labelOnly="1" fieldPosition="0">
        <references count="2">
          <reference field="0" count="1" selected="0">
            <x v="105"/>
          </reference>
          <reference field="1" count="1">
            <x v="392"/>
          </reference>
        </references>
      </pivotArea>
    </format>
    <format dxfId="7595">
      <pivotArea dataOnly="0" labelOnly="1" fieldPosition="0">
        <references count="2">
          <reference field="0" count="1" selected="0">
            <x v="106"/>
          </reference>
          <reference field="1" count="1">
            <x v="393"/>
          </reference>
        </references>
      </pivotArea>
    </format>
    <format dxfId="7594">
      <pivotArea dataOnly="0" labelOnly="1" fieldPosition="0">
        <references count="2">
          <reference field="0" count="1" selected="0">
            <x v="107"/>
          </reference>
          <reference field="1" count="1">
            <x v="394"/>
          </reference>
        </references>
      </pivotArea>
    </format>
    <format dxfId="7593">
      <pivotArea dataOnly="0" labelOnly="1" fieldPosition="0">
        <references count="2">
          <reference field="0" count="1" selected="0">
            <x v="108"/>
          </reference>
          <reference field="1" count="2">
            <x v="395"/>
            <x v="436"/>
          </reference>
        </references>
      </pivotArea>
    </format>
    <format dxfId="7592">
      <pivotArea dataOnly="0" labelOnly="1" fieldPosition="0">
        <references count="2">
          <reference field="0" count="1" selected="0">
            <x v="109"/>
          </reference>
          <reference field="1" count="2">
            <x v="396"/>
            <x v="397"/>
          </reference>
        </references>
      </pivotArea>
    </format>
    <format dxfId="7591">
      <pivotArea dataOnly="0" labelOnly="1" fieldPosition="0">
        <references count="2">
          <reference field="0" count="1" selected="0">
            <x v="110"/>
          </reference>
          <reference field="1" count="1">
            <x v="399"/>
          </reference>
        </references>
      </pivotArea>
    </format>
    <format dxfId="7590">
      <pivotArea dataOnly="0" labelOnly="1" fieldPosition="0">
        <references count="2">
          <reference field="0" count="1" selected="0">
            <x v="111"/>
          </reference>
          <reference field="1" count="1">
            <x v="400"/>
          </reference>
        </references>
      </pivotArea>
    </format>
    <format dxfId="7589">
      <pivotArea dataOnly="0" labelOnly="1" fieldPosition="0">
        <references count="2">
          <reference field="0" count="1" selected="0">
            <x v="112"/>
          </reference>
          <reference field="1" count="1">
            <x v="401"/>
          </reference>
        </references>
      </pivotArea>
    </format>
    <format dxfId="7588">
      <pivotArea dataOnly="0" labelOnly="1" fieldPosition="0">
        <references count="2">
          <reference field="0" count="1" selected="0">
            <x v="113"/>
          </reference>
          <reference field="1" count="1">
            <x v="402"/>
          </reference>
        </references>
      </pivotArea>
    </format>
    <format dxfId="7587">
      <pivotArea dataOnly="0" labelOnly="1" fieldPosition="0">
        <references count="2">
          <reference field="0" count="1" selected="0">
            <x v="114"/>
          </reference>
          <reference field="1" count="1">
            <x v="403"/>
          </reference>
        </references>
      </pivotArea>
    </format>
    <format dxfId="7586">
      <pivotArea dataOnly="0" labelOnly="1" fieldPosition="0">
        <references count="2">
          <reference field="0" count="1" selected="0">
            <x v="115"/>
          </reference>
          <reference field="1" count="2">
            <x v="404"/>
            <x v="437"/>
          </reference>
        </references>
      </pivotArea>
    </format>
    <format dxfId="7585">
      <pivotArea dataOnly="0" labelOnly="1" fieldPosition="0">
        <references count="2">
          <reference field="0" count="1" selected="0">
            <x v="116"/>
          </reference>
          <reference field="1" count="1">
            <x v="405"/>
          </reference>
        </references>
      </pivotArea>
    </format>
    <format dxfId="7584">
      <pivotArea dataOnly="0" labelOnly="1" fieldPosition="0">
        <references count="2">
          <reference field="0" count="1" selected="0">
            <x v="117"/>
          </reference>
          <reference field="1" count="1">
            <x v="406"/>
          </reference>
        </references>
      </pivotArea>
    </format>
    <format dxfId="7583">
      <pivotArea dataOnly="0" labelOnly="1" fieldPosition="0">
        <references count="2">
          <reference field="0" count="1" selected="0">
            <x v="118"/>
          </reference>
          <reference field="1" count="1">
            <x v="407"/>
          </reference>
        </references>
      </pivotArea>
    </format>
    <format dxfId="7582">
      <pivotArea dataOnly="0" labelOnly="1" fieldPosition="0">
        <references count="2">
          <reference field="0" count="1" selected="0">
            <x v="119"/>
          </reference>
          <reference field="1" count="1">
            <x v="408"/>
          </reference>
        </references>
      </pivotArea>
    </format>
    <format dxfId="7581">
      <pivotArea dataOnly="0" labelOnly="1" fieldPosition="0">
        <references count="2">
          <reference field="0" count="1" selected="0">
            <x v="120"/>
          </reference>
          <reference field="1" count="1">
            <x v="409"/>
          </reference>
        </references>
      </pivotArea>
    </format>
    <format dxfId="7580">
      <pivotArea dataOnly="0" labelOnly="1" fieldPosition="0">
        <references count="2">
          <reference field="0" count="1" selected="0">
            <x v="121"/>
          </reference>
          <reference field="1" count="1">
            <x v="410"/>
          </reference>
        </references>
      </pivotArea>
    </format>
    <format dxfId="7579">
      <pivotArea dataOnly="0" labelOnly="1" fieldPosition="0">
        <references count="2">
          <reference field="0" count="1" selected="0">
            <x v="122"/>
          </reference>
          <reference field="1" count="1">
            <x v="411"/>
          </reference>
        </references>
      </pivotArea>
    </format>
    <format dxfId="7578">
      <pivotArea dataOnly="0" labelOnly="1" fieldPosition="0">
        <references count="2">
          <reference field="0" count="1" selected="0">
            <x v="123"/>
          </reference>
          <reference field="1" count="1">
            <x v="412"/>
          </reference>
        </references>
      </pivotArea>
    </format>
    <format dxfId="7577">
      <pivotArea dataOnly="0" labelOnly="1" fieldPosition="0">
        <references count="2">
          <reference field="0" count="1" selected="0">
            <x v="124"/>
          </reference>
          <reference field="1" count="1">
            <x v="413"/>
          </reference>
        </references>
      </pivotArea>
    </format>
    <format dxfId="7576">
      <pivotArea dataOnly="0" labelOnly="1" fieldPosition="0">
        <references count="2">
          <reference field="0" count="1" selected="0">
            <x v="125"/>
          </reference>
          <reference field="1" count="3">
            <x v="414"/>
            <x v="438"/>
            <x v="439"/>
          </reference>
        </references>
      </pivotArea>
    </format>
    <format dxfId="7575">
      <pivotArea dataOnly="0" labelOnly="1" fieldPosition="0">
        <references count="2">
          <reference field="0" count="1" selected="0">
            <x v="126"/>
          </reference>
          <reference field="1" count="1">
            <x v="440"/>
          </reference>
        </references>
      </pivotArea>
    </format>
    <format dxfId="7574">
      <pivotArea dataOnly="0" labelOnly="1" fieldPosition="0">
        <references count="2">
          <reference field="0" count="1" selected="0">
            <x v="127"/>
          </reference>
          <reference field="1" count="1">
            <x v="442"/>
          </reference>
        </references>
      </pivotArea>
    </format>
    <format dxfId="7573">
      <pivotArea dataOnly="0" labelOnly="1" fieldPosition="0">
        <references count="2">
          <reference field="0" count="1" selected="0">
            <x v="128"/>
          </reference>
          <reference field="1" count="1">
            <x v="422"/>
          </reference>
        </references>
      </pivotArea>
    </format>
    <format dxfId="7572">
      <pivotArea dataOnly="0" labelOnly="1" fieldPosition="0">
        <references count="2">
          <reference field="0" count="1" selected="0">
            <x v="129"/>
          </reference>
          <reference field="1" count="1">
            <x v="444"/>
          </reference>
        </references>
      </pivotArea>
    </format>
    <format dxfId="7571">
      <pivotArea dataOnly="0" labelOnly="1" fieldPosition="0">
        <references count="2">
          <reference field="0" count="1" selected="0">
            <x v="130"/>
          </reference>
          <reference field="1" count="1">
            <x v="441"/>
          </reference>
        </references>
      </pivotArea>
    </format>
    <format dxfId="7570">
      <pivotArea dataOnly="0" labelOnly="1" fieldPosition="0">
        <references count="2">
          <reference field="0" count="1" selected="0">
            <x v="131"/>
          </reference>
          <reference field="1" count="1">
            <x v="415"/>
          </reference>
        </references>
      </pivotArea>
    </format>
    <format dxfId="7569">
      <pivotArea dataOnly="0" labelOnly="1" fieldPosition="0">
        <references count="2">
          <reference field="0" count="1" selected="0">
            <x v="132"/>
          </reference>
          <reference field="1" count="1">
            <x v="423"/>
          </reference>
        </references>
      </pivotArea>
    </format>
    <format dxfId="7568">
      <pivotArea dataOnly="0" labelOnly="1" fieldPosition="0">
        <references count="2">
          <reference field="0" count="1" selected="0">
            <x v="133"/>
          </reference>
          <reference field="1" count="2">
            <x v="416"/>
            <x v="417"/>
          </reference>
        </references>
      </pivotArea>
    </format>
    <format dxfId="7567">
      <pivotArea dataOnly="0" labelOnly="1" fieldPosition="0">
        <references count="2">
          <reference field="0" count="1" selected="0">
            <x v="134"/>
          </reference>
          <reference field="1" count="1">
            <x v="418"/>
          </reference>
        </references>
      </pivotArea>
    </format>
    <format dxfId="7566">
      <pivotArea dataOnly="0" labelOnly="1" fieldPosition="0">
        <references count="2">
          <reference field="0" count="1" selected="0">
            <x v="135"/>
          </reference>
          <reference field="1" count="1">
            <x v="419"/>
          </reference>
        </references>
      </pivotArea>
    </format>
    <format dxfId="7565">
      <pivotArea dataOnly="0" labelOnly="1" fieldPosition="0">
        <references count="2">
          <reference field="0" count="1" selected="0">
            <x v="136"/>
          </reference>
          <reference field="1" count="1">
            <x v="424"/>
          </reference>
        </references>
      </pivotArea>
    </format>
    <format dxfId="7564">
      <pivotArea dataOnly="0" labelOnly="1" fieldPosition="0">
        <references count="2">
          <reference field="0" count="1" selected="0">
            <x v="137"/>
          </reference>
          <reference field="1" count="1">
            <x v="425"/>
          </reference>
        </references>
      </pivotArea>
    </format>
    <format dxfId="7563">
      <pivotArea dataOnly="0" labelOnly="1" fieldPosition="0">
        <references count="2">
          <reference field="0" count="1" selected="0">
            <x v="138"/>
          </reference>
          <reference field="1" count="1">
            <x v="426"/>
          </reference>
        </references>
      </pivotArea>
    </format>
    <format dxfId="7562">
      <pivotArea dataOnly="0" labelOnly="1" fieldPosition="0">
        <references count="2">
          <reference field="0" count="1" selected="0">
            <x v="139"/>
          </reference>
          <reference field="1" count="1">
            <x v="420"/>
          </reference>
        </references>
      </pivotArea>
    </format>
    <format dxfId="7561">
      <pivotArea dataOnly="0" labelOnly="1" fieldPosition="0">
        <references count="2">
          <reference field="0" count="1" selected="0">
            <x v="140"/>
          </reference>
          <reference field="1" count="1">
            <x v="421"/>
          </reference>
        </references>
      </pivotArea>
    </format>
    <format dxfId="7560">
      <pivotArea dataOnly="0" labelOnly="1" fieldPosition="0">
        <references count="2">
          <reference field="0" count="1" selected="0">
            <x v="141"/>
          </reference>
          <reference field="1" count="1">
            <x v="443"/>
          </reference>
        </references>
      </pivotArea>
    </format>
    <format dxfId="7559">
      <pivotArea dataOnly="0" labelOnly="1" fieldPosition="0">
        <references count="2">
          <reference field="0" count="1" selected="0">
            <x v="142"/>
          </reference>
          <reference field="1" count="1">
            <x v="445"/>
          </reference>
        </references>
      </pivotArea>
    </format>
    <format dxfId="7558">
      <pivotArea dataOnly="0" labelOnly="1" outline="0" fieldPosition="0">
        <references count="1">
          <reference field="4294967294" count="4">
            <x v="0"/>
            <x v="1"/>
            <x v="2"/>
            <x v="3"/>
          </reference>
        </references>
      </pivotArea>
    </format>
    <format dxfId="7557">
      <pivotArea field="0" type="button" dataOnly="0" labelOnly="1" outline="0" axis="axisRow" fieldPosition="0"/>
    </format>
    <format dxfId="7556">
      <pivotArea dataOnly="0" labelOnly="1" fieldPosition="0">
        <references count="1">
          <reference field="0" count="1">
            <x v="0"/>
          </reference>
        </references>
      </pivotArea>
    </format>
    <format dxfId="7555">
      <pivotArea dataOnly="0" labelOnly="1" offset="A256" fieldPosition="0">
        <references count="1">
          <reference field="0" count="1" defaultSubtotal="1">
            <x v="0"/>
          </reference>
        </references>
      </pivotArea>
    </format>
    <format dxfId="7554">
      <pivotArea dataOnly="0" labelOnly="1" fieldPosition="0">
        <references count="1">
          <reference field="0" count="1">
            <x v="1"/>
          </reference>
        </references>
      </pivotArea>
    </format>
    <format dxfId="7553">
      <pivotArea dataOnly="0" labelOnly="1" offset="A256" fieldPosition="0">
        <references count="1">
          <reference field="0" count="1" defaultSubtotal="1">
            <x v="1"/>
          </reference>
        </references>
      </pivotArea>
    </format>
    <format dxfId="7552">
      <pivotArea dataOnly="0" labelOnly="1" fieldPosition="0">
        <references count="1">
          <reference field="0" count="1">
            <x v="2"/>
          </reference>
        </references>
      </pivotArea>
    </format>
    <format dxfId="7551">
      <pivotArea dataOnly="0" labelOnly="1" offset="A256" fieldPosition="0">
        <references count="1">
          <reference field="0" count="1" defaultSubtotal="1">
            <x v="2"/>
          </reference>
        </references>
      </pivotArea>
    </format>
    <format dxfId="7550">
      <pivotArea dataOnly="0" labelOnly="1" fieldPosition="0">
        <references count="1">
          <reference field="0" count="1">
            <x v="3"/>
          </reference>
        </references>
      </pivotArea>
    </format>
    <format dxfId="7549">
      <pivotArea dataOnly="0" labelOnly="1" offset="A256" fieldPosition="0">
        <references count="1">
          <reference field="0" count="1" defaultSubtotal="1">
            <x v="3"/>
          </reference>
        </references>
      </pivotArea>
    </format>
    <format dxfId="7548">
      <pivotArea dataOnly="0" labelOnly="1" fieldPosition="0">
        <references count="1">
          <reference field="0" count="1">
            <x v="4"/>
          </reference>
        </references>
      </pivotArea>
    </format>
    <format dxfId="7547">
      <pivotArea dataOnly="0" labelOnly="1" offset="A256" fieldPosition="0">
        <references count="1">
          <reference field="0" count="1" defaultSubtotal="1">
            <x v="4"/>
          </reference>
        </references>
      </pivotArea>
    </format>
    <format dxfId="7546">
      <pivotArea dataOnly="0" labelOnly="1" fieldPosition="0">
        <references count="1">
          <reference field="0" count="1">
            <x v="5"/>
          </reference>
        </references>
      </pivotArea>
    </format>
    <format dxfId="7545">
      <pivotArea dataOnly="0" labelOnly="1" offset="A256" fieldPosition="0">
        <references count="1">
          <reference field="0" count="1" defaultSubtotal="1">
            <x v="5"/>
          </reference>
        </references>
      </pivotArea>
    </format>
    <format dxfId="7544">
      <pivotArea dataOnly="0" labelOnly="1" fieldPosition="0">
        <references count="1">
          <reference field="0" count="1">
            <x v="6"/>
          </reference>
        </references>
      </pivotArea>
    </format>
    <format dxfId="7543">
      <pivotArea dataOnly="0" labelOnly="1" offset="A256" fieldPosition="0">
        <references count="1">
          <reference field="0" count="1" defaultSubtotal="1">
            <x v="6"/>
          </reference>
        </references>
      </pivotArea>
    </format>
    <format dxfId="7542">
      <pivotArea dataOnly="0" labelOnly="1" fieldPosition="0">
        <references count="1">
          <reference field="0" count="1">
            <x v="7"/>
          </reference>
        </references>
      </pivotArea>
    </format>
    <format dxfId="7541">
      <pivotArea dataOnly="0" labelOnly="1" offset="A256" fieldPosition="0">
        <references count="1">
          <reference field="0" count="1" defaultSubtotal="1">
            <x v="7"/>
          </reference>
        </references>
      </pivotArea>
    </format>
    <format dxfId="7540">
      <pivotArea dataOnly="0" labelOnly="1" fieldPosition="0">
        <references count="1">
          <reference field="0" count="1">
            <x v="8"/>
          </reference>
        </references>
      </pivotArea>
    </format>
    <format dxfId="7539">
      <pivotArea dataOnly="0" labelOnly="1" offset="A256" fieldPosition="0">
        <references count="1">
          <reference field="0" count="1" defaultSubtotal="1">
            <x v="8"/>
          </reference>
        </references>
      </pivotArea>
    </format>
    <format dxfId="7538">
      <pivotArea dataOnly="0" labelOnly="1" fieldPosition="0">
        <references count="1">
          <reference field="0" count="1">
            <x v="9"/>
          </reference>
        </references>
      </pivotArea>
    </format>
    <format dxfId="7537">
      <pivotArea dataOnly="0" labelOnly="1" offset="A256" fieldPosition="0">
        <references count="1">
          <reference field="0" count="1" defaultSubtotal="1">
            <x v="9"/>
          </reference>
        </references>
      </pivotArea>
    </format>
    <format dxfId="7536">
      <pivotArea dataOnly="0" labelOnly="1" fieldPosition="0">
        <references count="1">
          <reference field="0" count="1">
            <x v="10"/>
          </reference>
        </references>
      </pivotArea>
    </format>
    <format dxfId="7535">
      <pivotArea dataOnly="0" labelOnly="1" offset="A256" fieldPosition="0">
        <references count="1">
          <reference field="0" count="1" defaultSubtotal="1">
            <x v="10"/>
          </reference>
        </references>
      </pivotArea>
    </format>
    <format dxfId="7534">
      <pivotArea dataOnly="0" labelOnly="1" fieldPosition="0">
        <references count="1">
          <reference field="0" count="1">
            <x v="11"/>
          </reference>
        </references>
      </pivotArea>
    </format>
    <format dxfId="7533">
      <pivotArea dataOnly="0" labelOnly="1" offset="A256" fieldPosition="0">
        <references count="1">
          <reference field="0" count="1" defaultSubtotal="1">
            <x v="11"/>
          </reference>
        </references>
      </pivotArea>
    </format>
    <format dxfId="7532">
      <pivotArea dataOnly="0" labelOnly="1" fieldPosition="0">
        <references count="1">
          <reference field="0" count="1">
            <x v="12"/>
          </reference>
        </references>
      </pivotArea>
    </format>
    <format dxfId="7531">
      <pivotArea dataOnly="0" labelOnly="1" offset="A256" fieldPosition="0">
        <references count="1">
          <reference field="0" count="1" defaultSubtotal="1">
            <x v="12"/>
          </reference>
        </references>
      </pivotArea>
    </format>
    <format dxfId="7530">
      <pivotArea dataOnly="0" labelOnly="1" fieldPosition="0">
        <references count="1">
          <reference field="0" count="1">
            <x v="13"/>
          </reference>
        </references>
      </pivotArea>
    </format>
    <format dxfId="7529">
      <pivotArea dataOnly="0" labelOnly="1" offset="A256" fieldPosition="0">
        <references count="1">
          <reference field="0" count="1" defaultSubtotal="1">
            <x v="13"/>
          </reference>
        </references>
      </pivotArea>
    </format>
    <format dxfId="7528">
      <pivotArea dataOnly="0" labelOnly="1" fieldPosition="0">
        <references count="1">
          <reference field="0" count="1">
            <x v="14"/>
          </reference>
        </references>
      </pivotArea>
    </format>
    <format dxfId="7527">
      <pivotArea dataOnly="0" labelOnly="1" offset="A256" fieldPosition="0">
        <references count="1">
          <reference field="0" count="1" defaultSubtotal="1">
            <x v="14"/>
          </reference>
        </references>
      </pivotArea>
    </format>
    <format dxfId="7526">
      <pivotArea dataOnly="0" labelOnly="1" fieldPosition="0">
        <references count="1">
          <reference field="0" count="1">
            <x v="15"/>
          </reference>
        </references>
      </pivotArea>
    </format>
    <format dxfId="7525">
      <pivotArea dataOnly="0" labelOnly="1" offset="A256" fieldPosition="0">
        <references count="1">
          <reference field="0" count="1" defaultSubtotal="1">
            <x v="15"/>
          </reference>
        </references>
      </pivotArea>
    </format>
    <format dxfId="7524">
      <pivotArea dataOnly="0" labelOnly="1" fieldPosition="0">
        <references count="1">
          <reference field="0" count="1">
            <x v="16"/>
          </reference>
        </references>
      </pivotArea>
    </format>
    <format dxfId="7523">
      <pivotArea dataOnly="0" labelOnly="1" offset="A256" fieldPosition="0">
        <references count="1">
          <reference field="0" count="1" defaultSubtotal="1">
            <x v="16"/>
          </reference>
        </references>
      </pivotArea>
    </format>
    <format dxfId="7522">
      <pivotArea dataOnly="0" labelOnly="1" fieldPosition="0">
        <references count="1">
          <reference field="0" count="1">
            <x v="17"/>
          </reference>
        </references>
      </pivotArea>
    </format>
    <format dxfId="7521">
      <pivotArea dataOnly="0" labelOnly="1" offset="A256" fieldPosition="0">
        <references count="1">
          <reference field="0" count="1" defaultSubtotal="1">
            <x v="17"/>
          </reference>
        </references>
      </pivotArea>
    </format>
    <format dxfId="7520">
      <pivotArea dataOnly="0" labelOnly="1" fieldPosition="0">
        <references count="1">
          <reference field="0" count="1">
            <x v="18"/>
          </reference>
        </references>
      </pivotArea>
    </format>
    <format dxfId="7519">
      <pivotArea dataOnly="0" labelOnly="1" offset="A256" fieldPosition="0">
        <references count="1">
          <reference field="0" count="1" defaultSubtotal="1">
            <x v="18"/>
          </reference>
        </references>
      </pivotArea>
    </format>
    <format dxfId="7518">
      <pivotArea dataOnly="0" labelOnly="1" fieldPosition="0">
        <references count="1">
          <reference field="0" count="1">
            <x v="19"/>
          </reference>
        </references>
      </pivotArea>
    </format>
    <format dxfId="7517">
      <pivotArea dataOnly="0" labelOnly="1" offset="A256" fieldPosition="0">
        <references count="1">
          <reference field="0" count="1" defaultSubtotal="1">
            <x v="19"/>
          </reference>
        </references>
      </pivotArea>
    </format>
    <format dxfId="7516">
      <pivotArea dataOnly="0" labelOnly="1" fieldPosition="0">
        <references count="1">
          <reference field="0" count="1">
            <x v="20"/>
          </reference>
        </references>
      </pivotArea>
    </format>
    <format dxfId="7515">
      <pivotArea dataOnly="0" labelOnly="1" offset="A256" fieldPosition="0">
        <references count="1">
          <reference field="0" count="1" defaultSubtotal="1">
            <x v="20"/>
          </reference>
        </references>
      </pivotArea>
    </format>
    <format dxfId="7514">
      <pivotArea dataOnly="0" labelOnly="1" fieldPosition="0">
        <references count="1">
          <reference field="0" count="1">
            <x v="21"/>
          </reference>
        </references>
      </pivotArea>
    </format>
    <format dxfId="7513">
      <pivotArea dataOnly="0" labelOnly="1" offset="A256" fieldPosition="0">
        <references count="1">
          <reference field="0" count="1" defaultSubtotal="1">
            <x v="21"/>
          </reference>
        </references>
      </pivotArea>
    </format>
    <format dxfId="7512">
      <pivotArea dataOnly="0" labelOnly="1" fieldPosition="0">
        <references count="1">
          <reference field="0" count="1">
            <x v="22"/>
          </reference>
        </references>
      </pivotArea>
    </format>
    <format dxfId="7511">
      <pivotArea dataOnly="0" labelOnly="1" offset="A256" fieldPosition="0">
        <references count="1">
          <reference field="0" count="1" defaultSubtotal="1">
            <x v="22"/>
          </reference>
        </references>
      </pivotArea>
    </format>
    <format dxfId="7510">
      <pivotArea dataOnly="0" labelOnly="1" fieldPosition="0">
        <references count="1">
          <reference field="0" count="1">
            <x v="23"/>
          </reference>
        </references>
      </pivotArea>
    </format>
    <format dxfId="7509">
      <pivotArea dataOnly="0" labelOnly="1" offset="A256" fieldPosition="0">
        <references count="1">
          <reference field="0" count="1" defaultSubtotal="1">
            <x v="23"/>
          </reference>
        </references>
      </pivotArea>
    </format>
    <format dxfId="7508">
      <pivotArea dataOnly="0" labelOnly="1" fieldPosition="0">
        <references count="1">
          <reference field="0" count="1">
            <x v="24"/>
          </reference>
        </references>
      </pivotArea>
    </format>
    <format dxfId="7507">
      <pivotArea dataOnly="0" labelOnly="1" offset="A256" fieldPosition="0">
        <references count="1">
          <reference field="0" count="1" defaultSubtotal="1">
            <x v="24"/>
          </reference>
        </references>
      </pivotArea>
    </format>
    <format dxfId="7506">
      <pivotArea dataOnly="0" labelOnly="1" fieldPosition="0">
        <references count="1">
          <reference field="0" count="1">
            <x v="25"/>
          </reference>
        </references>
      </pivotArea>
    </format>
    <format dxfId="7505">
      <pivotArea dataOnly="0" labelOnly="1" offset="A256" fieldPosition="0">
        <references count="1">
          <reference field="0" count="1" defaultSubtotal="1">
            <x v="25"/>
          </reference>
        </references>
      </pivotArea>
    </format>
    <format dxfId="7504">
      <pivotArea dataOnly="0" labelOnly="1" fieldPosition="0">
        <references count="1">
          <reference field="0" count="1">
            <x v="26"/>
          </reference>
        </references>
      </pivotArea>
    </format>
    <format dxfId="7503">
      <pivotArea dataOnly="0" labelOnly="1" offset="A256" fieldPosition="0">
        <references count="1">
          <reference field="0" count="1" defaultSubtotal="1">
            <x v="26"/>
          </reference>
        </references>
      </pivotArea>
    </format>
    <format dxfId="7502">
      <pivotArea dataOnly="0" labelOnly="1" fieldPosition="0">
        <references count="1">
          <reference field="0" count="1">
            <x v="27"/>
          </reference>
        </references>
      </pivotArea>
    </format>
    <format dxfId="7501">
      <pivotArea dataOnly="0" labelOnly="1" offset="A256" fieldPosition="0">
        <references count="1">
          <reference field="0" count="1" defaultSubtotal="1">
            <x v="27"/>
          </reference>
        </references>
      </pivotArea>
    </format>
    <format dxfId="7500">
      <pivotArea dataOnly="0" labelOnly="1" fieldPosition="0">
        <references count="1">
          <reference field="0" count="1">
            <x v="28"/>
          </reference>
        </references>
      </pivotArea>
    </format>
    <format dxfId="7499">
      <pivotArea dataOnly="0" labelOnly="1" offset="A256" fieldPosition="0">
        <references count="1">
          <reference field="0" count="1" defaultSubtotal="1">
            <x v="28"/>
          </reference>
        </references>
      </pivotArea>
    </format>
    <format dxfId="7498">
      <pivotArea dataOnly="0" labelOnly="1" fieldPosition="0">
        <references count="1">
          <reference field="0" count="1">
            <x v="29"/>
          </reference>
        </references>
      </pivotArea>
    </format>
    <format dxfId="7497">
      <pivotArea dataOnly="0" labelOnly="1" offset="A256" fieldPosition="0">
        <references count="1">
          <reference field="0" count="1" defaultSubtotal="1">
            <x v="29"/>
          </reference>
        </references>
      </pivotArea>
    </format>
    <format dxfId="7496">
      <pivotArea dataOnly="0" labelOnly="1" fieldPosition="0">
        <references count="1">
          <reference field="0" count="1">
            <x v="30"/>
          </reference>
        </references>
      </pivotArea>
    </format>
    <format dxfId="7495">
      <pivotArea dataOnly="0" labelOnly="1" offset="A256" fieldPosition="0">
        <references count="1">
          <reference field="0" count="1" defaultSubtotal="1">
            <x v="30"/>
          </reference>
        </references>
      </pivotArea>
    </format>
    <format dxfId="7494">
      <pivotArea dataOnly="0" labelOnly="1" fieldPosition="0">
        <references count="1">
          <reference field="0" count="1">
            <x v="31"/>
          </reference>
        </references>
      </pivotArea>
    </format>
    <format dxfId="7493">
      <pivotArea dataOnly="0" labelOnly="1" offset="A256" fieldPosition="0">
        <references count="1">
          <reference field="0" count="1" defaultSubtotal="1">
            <x v="31"/>
          </reference>
        </references>
      </pivotArea>
    </format>
    <format dxfId="7492">
      <pivotArea dataOnly="0" labelOnly="1" fieldPosition="0">
        <references count="1">
          <reference field="0" count="1">
            <x v="32"/>
          </reference>
        </references>
      </pivotArea>
    </format>
    <format dxfId="7491">
      <pivotArea dataOnly="0" labelOnly="1" offset="A256" fieldPosition="0">
        <references count="1">
          <reference field="0" count="1" defaultSubtotal="1">
            <x v="32"/>
          </reference>
        </references>
      </pivotArea>
    </format>
    <format dxfId="7490">
      <pivotArea dataOnly="0" labelOnly="1" fieldPosition="0">
        <references count="1">
          <reference field="0" count="1">
            <x v="33"/>
          </reference>
        </references>
      </pivotArea>
    </format>
    <format dxfId="7489">
      <pivotArea dataOnly="0" labelOnly="1" offset="A256" fieldPosition="0">
        <references count="1">
          <reference field="0" count="1" defaultSubtotal="1">
            <x v="33"/>
          </reference>
        </references>
      </pivotArea>
    </format>
    <format dxfId="7488">
      <pivotArea dataOnly="0" labelOnly="1" fieldPosition="0">
        <references count="1">
          <reference field="0" count="1">
            <x v="34"/>
          </reference>
        </references>
      </pivotArea>
    </format>
    <format dxfId="7487">
      <pivotArea dataOnly="0" labelOnly="1" offset="A256" fieldPosition="0">
        <references count="1">
          <reference field="0" count="1" defaultSubtotal="1">
            <x v="34"/>
          </reference>
        </references>
      </pivotArea>
    </format>
    <format dxfId="7486">
      <pivotArea dataOnly="0" labelOnly="1" fieldPosition="0">
        <references count="1">
          <reference field="0" count="1">
            <x v="35"/>
          </reference>
        </references>
      </pivotArea>
    </format>
    <format dxfId="7485">
      <pivotArea dataOnly="0" labelOnly="1" offset="A256" fieldPosition="0">
        <references count="1">
          <reference field="0" count="1" defaultSubtotal="1">
            <x v="35"/>
          </reference>
        </references>
      </pivotArea>
    </format>
    <format dxfId="7484">
      <pivotArea dataOnly="0" labelOnly="1" fieldPosition="0">
        <references count="1">
          <reference field="0" count="1">
            <x v="36"/>
          </reference>
        </references>
      </pivotArea>
    </format>
    <format dxfId="7483">
      <pivotArea dataOnly="0" labelOnly="1" offset="A256" fieldPosition="0">
        <references count="1">
          <reference field="0" count="1" defaultSubtotal="1">
            <x v="36"/>
          </reference>
        </references>
      </pivotArea>
    </format>
    <format dxfId="7482">
      <pivotArea dataOnly="0" labelOnly="1" fieldPosition="0">
        <references count="1">
          <reference field="0" count="1">
            <x v="37"/>
          </reference>
        </references>
      </pivotArea>
    </format>
    <format dxfId="7481">
      <pivotArea dataOnly="0" labelOnly="1" offset="A256" fieldPosition="0">
        <references count="1">
          <reference field="0" count="1" defaultSubtotal="1">
            <x v="37"/>
          </reference>
        </references>
      </pivotArea>
    </format>
    <format dxfId="7480">
      <pivotArea dataOnly="0" labelOnly="1" fieldPosition="0">
        <references count="1">
          <reference field="0" count="1">
            <x v="38"/>
          </reference>
        </references>
      </pivotArea>
    </format>
    <format dxfId="7479">
      <pivotArea dataOnly="0" labelOnly="1" offset="A256" fieldPosition="0">
        <references count="1">
          <reference field="0" count="1" defaultSubtotal="1">
            <x v="38"/>
          </reference>
        </references>
      </pivotArea>
    </format>
    <format dxfId="7478">
      <pivotArea dataOnly="0" labelOnly="1" fieldPosition="0">
        <references count="1">
          <reference field="0" count="1">
            <x v="39"/>
          </reference>
        </references>
      </pivotArea>
    </format>
    <format dxfId="7477">
      <pivotArea dataOnly="0" labelOnly="1" offset="A256" fieldPosition="0">
        <references count="1">
          <reference field="0" count="1" defaultSubtotal="1">
            <x v="39"/>
          </reference>
        </references>
      </pivotArea>
    </format>
    <format dxfId="7476">
      <pivotArea dataOnly="0" labelOnly="1" fieldPosition="0">
        <references count="1">
          <reference field="0" count="1">
            <x v="40"/>
          </reference>
        </references>
      </pivotArea>
    </format>
    <format dxfId="7475">
      <pivotArea dataOnly="0" labelOnly="1" offset="A256" fieldPosition="0">
        <references count="1">
          <reference field="0" count="1" defaultSubtotal="1">
            <x v="40"/>
          </reference>
        </references>
      </pivotArea>
    </format>
    <format dxfId="7474">
      <pivotArea dataOnly="0" labelOnly="1" fieldPosition="0">
        <references count="1">
          <reference field="0" count="1">
            <x v="41"/>
          </reference>
        </references>
      </pivotArea>
    </format>
    <format dxfId="7473">
      <pivotArea dataOnly="0" labelOnly="1" offset="A256" fieldPosition="0">
        <references count="1">
          <reference field="0" count="1" defaultSubtotal="1">
            <x v="41"/>
          </reference>
        </references>
      </pivotArea>
    </format>
    <format dxfId="7472">
      <pivotArea dataOnly="0" labelOnly="1" fieldPosition="0">
        <references count="1">
          <reference field="0" count="1">
            <x v="42"/>
          </reference>
        </references>
      </pivotArea>
    </format>
    <format dxfId="7471">
      <pivotArea dataOnly="0" labelOnly="1" offset="A256" fieldPosition="0">
        <references count="1">
          <reference field="0" count="1" defaultSubtotal="1">
            <x v="42"/>
          </reference>
        </references>
      </pivotArea>
    </format>
    <format dxfId="7470">
      <pivotArea dataOnly="0" labelOnly="1" fieldPosition="0">
        <references count="1">
          <reference field="0" count="1">
            <x v="43"/>
          </reference>
        </references>
      </pivotArea>
    </format>
    <format dxfId="7469">
      <pivotArea dataOnly="0" labelOnly="1" offset="A256" fieldPosition="0">
        <references count="1">
          <reference field="0" count="1" defaultSubtotal="1">
            <x v="43"/>
          </reference>
        </references>
      </pivotArea>
    </format>
    <format dxfId="7468">
      <pivotArea dataOnly="0" labelOnly="1" fieldPosition="0">
        <references count="1">
          <reference field="0" count="1">
            <x v="44"/>
          </reference>
        </references>
      </pivotArea>
    </format>
    <format dxfId="7467">
      <pivotArea dataOnly="0" labelOnly="1" offset="A256" fieldPosition="0">
        <references count="1">
          <reference field="0" count="1" defaultSubtotal="1">
            <x v="44"/>
          </reference>
        </references>
      </pivotArea>
    </format>
    <format dxfId="7466">
      <pivotArea dataOnly="0" labelOnly="1" fieldPosition="0">
        <references count="1">
          <reference field="0" count="1">
            <x v="45"/>
          </reference>
        </references>
      </pivotArea>
    </format>
    <format dxfId="7465">
      <pivotArea dataOnly="0" labelOnly="1" offset="A256" fieldPosition="0">
        <references count="1">
          <reference field="0" count="1" defaultSubtotal="1">
            <x v="45"/>
          </reference>
        </references>
      </pivotArea>
    </format>
    <format dxfId="7464">
      <pivotArea dataOnly="0" labelOnly="1" fieldPosition="0">
        <references count="1">
          <reference field="0" count="1">
            <x v="46"/>
          </reference>
        </references>
      </pivotArea>
    </format>
    <format dxfId="7463">
      <pivotArea dataOnly="0" labelOnly="1" offset="A256" fieldPosition="0">
        <references count="1">
          <reference field="0" count="1" defaultSubtotal="1">
            <x v="46"/>
          </reference>
        </references>
      </pivotArea>
    </format>
    <format dxfId="7462">
      <pivotArea dataOnly="0" labelOnly="1" fieldPosition="0">
        <references count="1">
          <reference field="0" count="1">
            <x v="47"/>
          </reference>
        </references>
      </pivotArea>
    </format>
    <format dxfId="7461">
      <pivotArea dataOnly="0" labelOnly="1" offset="A256" fieldPosition="0">
        <references count="1">
          <reference field="0" count="1" defaultSubtotal="1">
            <x v="47"/>
          </reference>
        </references>
      </pivotArea>
    </format>
    <format dxfId="7460">
      <pivotArea dataOnly="0" labelOnly="1" fieldPosition="0">
        <references count="1">
          <reference field="0" count="1">
            <x v="48"/>
          </reference>
        </references>
      </pivotArea>
    </format>
    <format dxfId="7459">
      <pivotArea dataOnly="0" labelOnly="1" offset="A256" fieldPosition="0">
        <references count="1">
          <reference field="0" count="1" defaultSubtotal="1">
            <x v="48"/>
          </reference>
        </references>
      </pivotArea>
    </format>
    <format dxfId="7458">
      <pivotArea dataOnly="0" labelOnly="1" fieldPosition="0">
        <references count="1">
          <reference field="0" count="1">
            <x v="49"/>
          </reference>
        </references>
      </pivotArea>
    </format>
    <format dxfId="7457">
      <pivotArea dataOnly="0" labelOnly="1" offset="A256" fieldPosition="0">
        <references count="1">
          <reference field="0" count="1" defaultSubtotal="1">
            <x v="49"/>
          </reference>
        </references>
      </pivotArea>
    </format>
    <format dxfId="7456">
      <pivotArea dataOnly="0" labelOnly="1" fieldPosition="0">
        <references count="1">
          <reference field="0" count="1">
            <x v="50"/>
          </reference>
        </references>
      </pivotArea>
    </format>
    <format dxfId="7455">
      <pivotArea dataOnly="0" labelOnly="1" offset="A256" fieldPosition="0">
        <references count="1">
          <reference field="0" count="1" defaultSubtotal="1">
            <x v="50"/>
          </reference>
        </references>
      </pivotArea>
    </format>
    <format dxfId="7454">
      <pivotArea dataOnly="0" labelOnly="1" fieldPosition="0">
        <references count="1">
          <reference field="0" count="1">
            <x v="51"/>
          </reference>
        </references>
      </pivotArea>
    </format>
    <format dxfId="7453">
      <pivotArea dataOnly="0" labelOnly="1" offset="A256" fieldPosition="0">
        <references count="1">
          <reference field="0" count="1" defaultSubtotal="1">
            <x v="51"/>
          </reference>
        </references>
      </pivotArea>
    </format>
    <format dxfId="7452">
      <pivotArea dataOnly="0" labelOnly="1" fieldPosition="0">
        <references count="1">
          <reference field="0" count="1">
            <x v="52"/>
          </reference>
        </references>
      </pivotArea>
    </format>
    <format dxfId="7451">
      <pivotArea dataOnly="0" labelOnly="1" offset="A256" fieldPosition="0">
        <references count="1">
          <reference field="0" count="1" defaultSubtotal="1">
            <x v="52"/>
          </reference>
        </references>
      </pivotArea>
    </format>
    <format dxfId="7450">
      <pivotArea dataOnly="0" labelOnly="1" fieldPosition="0">
        <references count="1">
          <reference field="0" count="1">
            <x v="53"/>
          </reference>
        </references>
      </pivotArea>
    </format>
    <format dxfId="7449">
      <pivotArea dataOnly="0" labelOnly="1" offset="A256" fieldPosition="0">
        <references count="1">
          <reference field="0" count="1" defaultSubtotal="1">
            <x v="53"/>
          </reference>
        </references>
      </pivotArea>
    </format>
    <format dxfId="7448">
      <pivotArea dataOnly="0" labelOnly="1" fieldPosition="0">
        <references count="1">
          <reference field="0" count="1">
            <x v="54"/>
          </reference>
        </references>
      </pivotArea>
    </format>
    <format dxfId="7447">
      <pivotArea dataOnly="0" labelOnly="1" offset="A256" fieldPosition="0">
        <references count="1">
          <reference field="0" count="1" defaultSubtotal="1">
            <x v="54"/>
          </reference>
        </references>
      </pivotArea>
    </format>
    <format dxfId="7446">
      <pivotArea dataOnly="0" labelOnly="1" fieldPosition="0">
        <references count="1">
          <reference field="0" count="1">
            <x v="55"/>
          </reference>
        </references>
      </pivotArea>
    </format>
    <format dxfId="7445">
      <pivotArea dataOnly="0" labelOnly="1" offset="A256" fieldPosition="0">
        <references count="1">
          <reference field="0" count="1" defaultSubtotal="1">
            <x v="55"/>
          </reference>
        </references>
      </pivotArea>
    </format>
    <format dxfId="7444">
      <pivotArea dataOnly="0" labelOnly="1" fieldPosition="0">
        <references count="1">
          <reference field="0" count="1">
            <x v="56"/>
          </reference>
        </references>
      </pivotArea>
    </format>
    <format dxfId="7443">
      <pivotArea dataOnly="0" labelOnly="1" offset="A256" fieldPosition="0">
        <references count="1">
          <reference field="0" count="1" defaultSubtotal="1">
            <x v="56"/>
          </reference>
        </references>
      </pivotArea>
    </format>
    <format dxfId="7442">
      <pivotArea dataOnly="0" labelOnly="1" fieldPosition="0">
        <references count="1">
          <reference field="0" count="1">
            <x v="57"/>
          </reference>
        </references>
      </pivotArea>
    </format>
    <format dxfId="7441">
      <pivotArea dataOnly="0" labelOnly="1" offset="A256" fieldPosition="0">
        <references count="1">
          <reference field="0" count="1" defaultSubtotal="1">
            <x v="57"/>
          </reference>
        </references>
      </pivotArea>
    </format>
    <format dxfId="7440">
      <pivotArea dataOnly="0" labelOnly="1" fieldPosition="0">
        <references count="1">
          <reference field="0" count="1">
            <x v="58"/>
          </reference>
        </references>
      </pivotArea>
    </format>
    <format dxfId="7439">
      <pivotArea dataOnly="0" labelOnly="1" offset="A256" fieldPosition="0">
        <references count="1">
          <reference field="0" count="1" defaultSubtotal="1">
            <x v="58"/>
          </reference>
        </references>
      </pivotArea>
    </format>
    <format dxfId="7438">
      <pivotArea dataOnly="0" labelOnly="1" fieldPosition="0">
        <references count="1">
          <reference field="0" count="1">
            <x v="59"/>
          </reference>
        </references>
      </pivotArea>
    </format>
    <format dxfId="7437">
      <pivotArea dataOnly="0" labelOnly="1" offset="A256" fieldPosition="0">
        <references count="1">
          <reference field="0" count="1" defaultSubtotal="1">
            <x v="59"/>
          </reference>
        </references>
      </pivotArea>
    </format>
    <format dxfId="7436">
      <pivotArea dataOnly="0" labelOnly="1" fieldPosition="0">
        <references count="1">
          <reference field="0" count="1">
            <x v="60"/>
          </reference>
        </references>
      </pivotArea>
    </format>
    <format dxfId="7435">
      <pivotArea dataOnly="0" labelOnly="1" offset="A256" fieldPosition="0">
        <references count="1">
          <reference field="0" count="1" defaultSubtotal="1">
            <x v="60"/>
          </reference>
        </references>
      </pivotArea>
    </format>
    <format dxfId="7434">
      <pivotArea dataOnly="0" labelOnly="1" fieldPosition="0">
        <references count="1">
          <reference field="0" count="1">
            <x v="61"/>
          </reference>
        </references>
      </pivotArea>
    </format>
    <format dxfId="7433">
      <pivotArea dataOnly="0" labelOnly="1" offset="A256" fieldPosition="0">
        <references count="1">
          <reference field="0" count="1" defaultSubtotal="1">
            <x v="61"/>
          </reference>
        </references>
      </pivotArea>
    </format>
    <format dxfId="7432">
      <pivotArea dataOnly="0" labelOnly="1" fieldPosition="0">
        <references count="1">
          <reference field="0" count="1">
            <x v="62"/>
          </reference>
        </references>
      </pivotArea>
    </format>
    <format dxfId="7431">
      <pivotArea dataOnly="0" labelOnly="1" offset="A256" fieldPosition="0">
        <references count="1">
          <reference field="0" count="1" defaultSubtotal="1">
            <x v="62"/>
          </reference>
        </references>
      </pivotArea>
    </format>
    <format dxfId="7430">
      <pivotArea dataOnly="0" labelOnly="1" fieldPosition="0">
        <references count="1">
          <reference field="0" count="1">
            <x v="63"/>
          </reference>
        </references>
      </pivotArea>
    </format>
    <format dxfId="7429">
      <pivotArea dataOnly="0" labelOnly="1" offset="A256" fieldPosition="0">
        <references count="1">
          <reference field="0" count="1" defaultSubtotal="1">
            <x v="63"/>
          </reference>
        </references>
      </pivotArea>
    </format>
    <format dxfId="7428">
      <pivotArea dataOnly="0" labelOnly="1" fieldPosition="0">
        <references count="1">
          <reference field="0" count="1">
            <x v="64"/>
          </reference>
        </references>
      </pivotArea>
    </format>
    <format dxfId="7427">
      <pivotArea dataOnly="0" labelOnly="1" offset="A256" fieldPosition="0">
        <references count="1">
          <reference field="0" count="1" defaultSubtotal="1">
            <x v="64"/>
          </reference>
        </references>
      </pivotArea>
    </format>
    <format dxfId="7426">
      <pivotArea dataOnly="0" labelOnly="1" fieldPosition="0">
        <references count="1">
          <reference field="0" count="1">
            <x v="65"/>
          </reference>
        </references>
      </pivotArea>
    </format>
    <format dxfId="7425">
      <pivotArea dataOnly="0" labelOnly="1" offset="A256" fieldPosition="0">
        <references count="1">
          <reference field="0" count="1" defaultSubtotal="1">
            <x v="65"/>
          </reference>
        </references>
      </pivotArea>
    </format>
    <format dxfId="7424">
      <pivotArea dataOnly="0" labelOnly="1" fieldPosition="0">
        <references count="1">
          <reference field="0" count="1">
            <x v="66"/>
          </reference>
        </references>
      </pivotArea>
    </format>
    <format dxfId="7423">
      <pivotArea dataOnly="0" labelOnly="1" offset="A256" fieldPosition="0">
        <references count="1">
          <reference field="0" count="1" defaultSubtotal="1">
            <x v="66"/>
          </reference>
        </references>
      </pivotArea>
    </format>
    <format dxfId="7422">
      <pivotArea dataOnly="0" labelOnly="1" fieldPosition="0">
        <references count="1">
          <reference field="0" count="1">
            <x v="67"/>
          </reference>
        </references>
      </pivotArea>
    </format>
    <format dxfId="7421">
      <pivotArea dataOnly="0" labelOnly="1" offset="A256" fieldPosition="0">
        <references count="1">
          <reference field="0" count="1" defaultSubtotal="1">
            <x v="67"/>
          </reference>
        </references>
      </pivotArea>
    </format>
    <format dxfId="7420">
      <pivotArea dataOnly="0" labelOnly="1" fieldPosition="0">
        <references count="1">
          <reference field="0" count="1">
            <x v="68"/>
          </reference>
        </references>
      </pivotArea>
    </format>
    <format dxfId="7419">
      <pivotArea dataOnly="0" labelOnly="1" offset="A256" fieldPosition="0">
        <references count="1">
          <reference field="0" count="1" defaultSubtotal="1">
            <x v="68"/>
          </reference>
        </references>
      </pivotArea>
    </format>
    <format dxfId="7418">
      <pivotArea dataOnly="0" labelOnly="1" fieldPosition="0">
        <references count="1">
          <reference field="0" count="1">
            <x v="69"/>
          </reference>
        </references>
      </pivotArea>
    </format>
    <format dxfId="7417">
      <pivotArea dataOnly="0" labelOnly="1" offset="A256" fieldPosition="0">
        <references count="1">
          <reference field="0" count="1" defaultSubtotal="1">
            <x v="69"/>
          </reference>
        </references>
      </pivotArea>
    </format>
    <format dxfId="7416">
      <pivotArea dataOnly="0" labelOnly="1" fieldPosition="0">
        <references count="1">
          <reference field="0" count="1">
            <x v="70"/>
          </reference>
        </references>
      </pivotArea>
    </format>
    <format dxfId="7415">
      <pivotArea dataOnly="0" labelOnly="1" offset="A256" fieldPosition="0">
        <references count="1">
          <reference field="0" count="1" defaultSubtotal="1">
            <x v="70"/>
          </reference>
        </references>
      </pivotArea>
    </format>
    <format dxfId="7414">
      <pivotArea dataOnly="0" labelOnly="1" fieldPosition="0">
        <references count="1">
          <reference field="0" count="1">
            <x v="71"/>
          </reference>
        </references>
      </pivotArea>
    </format>
    <format dxfId="7413">
      <pivotArea dataOnly="0" labelOnly="1" offset="A256" fieldPosition="0">
        <references count="1">
          <reference field="0" count="1" defaultSubtotal="1">
            <x v="71"/>
          </reference>
        </references>
      </pivotArea>
    </format>
    <format dxfId="7412">
      <pivotArea dataOnly="0" labelOnly="1" fieldPosition="0">
        <references count="1">
          <reference field="0" count="1">
            <x v="72"/>
          </reference>
        </references>
      </pivotArea>
    </format>
    <format dxfId="7411">
      <pivotArea dataOnly="0" labelOnly="1" offset="A256" fieldPosition="0">
        <references count="1">
          <reference field="0" count="1" defaultSubtotal="1">
            <x v="72"/>
          </reference>
        </references>
      </pivotArea>
    </format>
    <format dxfId="7410">
      <pivotArea dataOnly="0" labelOnly="1" fieldPosition="0">
        <references count="1">
          <reference field="0" count="1">
            <x v="73"/>
          </reference>
        </references>
      </pivotArea>
    </format>
    <format dxfId="7409">
      <pivotArea dataOnly="0" labelOnly="1" offset="A256" fieldPosition="0">
        <references count="1">
          <reference field="0" count="1" defaultSubtotal="1">
            <x v="73"/>
          </reference>
        </references>
      </pivotArea>
    </format>
    <format dxfId="7408">
      <pivotArea dataOnly="0" labelOnly="1" fieldPosition="0">
        <references count="1">
          <reference field="0" count="1">
            <x v="74"/>
          </reference>
        </references>
      </pivotArea>
    </format>
    <format dxfId="7407">
      <pivotArea dataOnly="0" labelOnly="1" offset="A256" fieldPosition="0">
        <references count="1">
          <reference field="0" count="1" defaultSubtotal="1">
            <x v="74"/>
          </reference>
        </references>
      </pivotArea>
    </format>
    <format dxfId="7406">
      <pivotArea dataOnly="0" labelOnly="1" fieldPosition="0">
        <references count="1">
          <reference field="0" count="1">
            <x v="75"/>
          </reference>
        </references>
      </pivotArea>
    </format>
    <format dxfId="7405">
      <pivotArea dataOnly="0" labelOnly="1" offset="A256" fieldPosition="0">
        <references count="1">
          <reference field="0" count="1" defaultSubtotal="1">
            <x v="75"/>
          </reference>
        </references>
      </pivotArea>
    </format>
    <format dxfId="7404">
      <pivotArea dataOnly="0" labelOnly="1" fieldPosition="0">
        <references count="1">
          <reference field="0" count="1">
            <x v="76"/>
          </reference>
        </references>
      </pivotArea>
    </format>
    <format dxfId="7403">
      <pivotArea dataOnly="0" labelOnly="1" offset="A256" fieldPosition="0">
        <references count="1">
          <reference field="0" count="1" defaultSubtotal="1">
            <x v="76"/>
          </reference>
        </references>
      </pivotArea>
    </format>
    <format dxfId="7402">
      <pivotArea dataOnly="0" labelOnly="1" fieldPosition="0">
        <references count="1">
          <reference field="0" count="1">
            <x v="77"/>
          </reference>
        </references>
      </pivotArea>
    </format>
    <format dxfId="7401">
      <pivotArea dataOnly="0" labelOnly="1" offset="A256" fieldPosition="0">
        <references count="1">
          <reference field="0" count="1" defaultSubtotal="1">
            <x v="77"/>
          </reference>
        </references>
      </pivotArea>
    </format>
    <format dxfId="7400">
      <pivotArea dataOnly="0" labelOnly="1" fieldPosition="0">
        <references count="1">
          <reference field="0" count="1">
            <x v="78"/>
          </reference>
        </references>
      </pivotArea>
    </format>
    <format dxfId="7399">
      <pivotArea dataOnly="0" labelOnly="1" offset="A256" fieldPosition="0">
        <references count="1">
          <reference field="0" count="1" defaultSubtotal="1">
            <x v="78"/>
          </reference>
        </references>
      </pivotArea>
    </format>
    <format dxfId="7398">
      <pivotArea dataOnly="0" labelOnly="1" fieldPosition="0">
        <references count="1">
          <reference field="0" count="1">
            <x v="79"/>
          </reference>
        </references>
      </pivotArea>
    </format>
    <format dxfId="7397">
      <pivotArea dataOnly="0" labelOnly="1" offset="A256" fieldPosition="0">
        <references count="1">
          <reference field="0" count="1" defaultSubtotal="1">
            <x v="79"/>
          </reference>
        </references>
      </pivotArea>
    </format>
    <format dxfId="7396">
      <pivotArea dataOnly="0" labelOnly="1" fieldPosition="0">
        <references count="1">
          <reference field="0" count="1">
            <x v="80"/>
          </reference>
        </references>
      </pivotArea>
    </format>
    <format dxfId="7395">
      <pivotArea dataOnly="0" labelOnly="1" offset="A256" fieldPosition="0">
        <references count="1">
          <reference field="0" count="1" defaultSubtotal="1">
            <x v="80"/>
          </reference>
        </references>
      </pivotArea>
    </format>
    <format dxfId="7394">
      <pivotArea dataOnly="0" labelOnly="1" fieldPosition="0">
        <references count="1">
          <reference field="0" count="1">
            <x v="81"/>
          </reference>
        </references>
      </pivotArea>
    </format>
    <format dxfId="7393">
      <pivotArea dataOnly="0" labelOnly="1" offset="A256" fieldPosition="0">
        <references count="1">
          <reference field="0" count="1" defaultSubtotal="1">
            <x v="81"/>
          </reference>
        </references>
      </pivotArea>
    </format>
    <format dxfId="7392">
      <pivotArea dataOnly="0" labelOnly="1" fieldPosition="0">
        <references count="1">
          <reference field="0" count="1">
            <x v="82"/>
          </reference>
        </references>
      </pivotArea>
    </format>
    <format dxfId="7391">
      <pivotArea dataOnly="0" labelOnly="1" offset="A256" fieldPosition="0">
        <references count="1">
          <reference field="0" count="1" defaultSubtotal="1">
            <x v="82"/>
          </reference>
        </references>
      </pivotArea>
    </format>
    <format dxfId="7390">
      <pivotArea dataOnly="0" labelOnly="1" fieldPosition="0">
        <references count="1">
          <reference field="0" count="1">
            <x v="83"/>
          </reference>
        </references>
      </pivotArea>
    </format>
    <format dxfId="7389">
      <pivotArea dataOnly="0" labelOnly="1" offset="A256" fieldPosition="0">
        <references count="1">
          <reference field="0" count="1" defaultSubtotal="1">
            <x v="83"/>
          </reference>
        </references>
      </pivotArea>
    </format>
    <format dxfId="7388">
      <pivotArea dataOnly="0" labelOnly="1" fieldPosition="0">
        <references count="1">
          <reference field="0" count="1">
            <x v="84"/>
          </reference>
        </references>
      </pivotArea>
    </format>
    <format dxfId="7387">
      <pivotArea dataOnly="0" labelOnly="1" offset="A256" fieldPosition="0">
        <references count="1">
          <reference field="0" count="1" defaultSubtotal="1">
            <x v="84"/>
          </reference>
        </references>
      </pivotArea>
    </format>
    <format dxfId="7386">
      <pivotArea dataOnly="0" labelOnly="1" fieldPosition="0">
        <references count="1">
          <reference field="0" count="1">
            <x v="85"/>
          </reference>
        </references>
      </pivotArea>
    </format>
    <format dxfId="7385">
      <pivotArea dataOnly="0" labelOnly="1" offset="A256" fieldPosition="0">
        <references count="1">
          <reference field="0" count="1" defaultSubtotal="1">
            <x v="85"/>
          </reference>
        </references>
      </pivotArea>
    </format>
    <format dxfId="7384">
      <pivotArea dataOnly="0" labelOnly="1" fieldPosition="0">
        <references count="1">
          <reference field="0" count="1">
            <x v="86"/>
          </reference>
        </references>
      </pivotArea>
    </format>
    <format dxfId="7383">
      <pivotArea dataOnly="0" labelOnly="1" offset="A256" fieldPosition="0">
        <references count="1">
          <reference field="0" count="1" defaultSubtotal="1">
            <x v="86"/>
          </reference>
        </references>
      </pivotArea>
    </format>
    <format dxfId="7382">
      <pivotArea dataOnly="0" labelOnly="1" fieldPosition="0">
        <references count="1">
          <reference field="0" count="1">
            <x v="87"/>
          </reference>
        </references>
      </pivotArea>
    </format>
    <format dxfId="7381">
      <pivotArea dataOnly="0" labelOnly="1" offset="A256" fieldPosition="0">
        <references count="1">
          <reference field="0" count="1" defaultSubtotal="1">
            <x v="87"/>
          </reference>
        </references>
      </pivotArea>
    </format>
    <format dxfId="7380">
      <pivotArea dataOnly="0" labelOnly="1" fieldPosition="0">
        <references count="1">
          <reference field="0" count="1">
            <x v="88"/>
          </reference>
        </references>
      </pivotArea>
    </format>
    <format dxfId="7379">
      <pivotArea dataOnly="0" labelOnly="1" offset="A256" fieldPosition="0">
        <references count="1">
          <reference field="0" count="1" defaultSubtotal="1">
            <x v="88"/>
          </reference>
        </references>
      </pivotArea>
    </format>
    <format dxfId="7378">
      <pivotArea dataOnly="0" labelOnly="1" fieldPosition="0">
        <references count="1">
          <reference field="0" count="1">
            <x v="89"/>
          </reference>
        </references>
      </pivotArea>
    </format>
    <format dxfId="7377">
      <pivotArea dataOnly="0" labelOnly="1" offset="A256" fieldPosition="0">
        <references count="1">
          <reference field="0" count="1" defaultSubtotal="1">
            <x v="89"/>
          </reference>
        </references>
      </pivotArea>
    </format>
    <format dxfId="7376">
      <pivotArea dataOnly="0" labelOnly="1" fieldPosition="0">
        <references count="1">
          <reference field="0" count="1">
            <x v="90"/>
          </reference>
        </references>
      </pivotArea>
    </format>
    <format dxfId="7375">
      <pivotArea dataOnly="0" labelOnly="1" offset="A256" fieldPosition="0">
        <references count="1">
          <reference field="0" count="1" defaultSubtotal="1">
            <x v="90"/>
          </reference>
        </references>
      </pivotArea>
    </format>
    <format dxfId="7374">
      <pivotArea dataOnly="0" labelOnly="1" fieldPosition="0">
        <references count="1">
          <reference field="0" count="1">
            <x v="91"/>
          </reference>
        </references>
      </pivotArea>
    </format>
    <format dxfId="7373">
      <pivotArea dataOnly="0" labelOnly="1" offset="A256" fieldPosition="0">
        <references count="1">
          <reference field="0" count="1" defaultSubtotal="1">
            <x v="91"/>
          </reference>
        </references>
      </pivotArea>
    </format>
    <format dxfId="7372">
      <pivotArea dataOnly="0" labelOnly="1" fieldPosition="0">
        <references count="1">
          <reference field="0" count="1">
            <x v="92"/>
          </reference>
        </references>
      </pivotArea>
    </format>
    <format dxfId="7371">
      <pivotArea dataOnly="0" labelOnly="1" offset="A256" fieldPosition="0">
        <references count="1">
          <reference field="0" count="1" defaultSubtotal="1">
            <x v="92"/>
          </reference>
        </references>
      </pivotArea>
    </format>
    <format dxfId="7370">
      <pivotArea dataOnly="0" labelOnly="1" fieldPosition="0">
        <references count="1">
          <reference field="0" count="1">
            <x v="93"/>
          </reference>
        </references>
      </pivotArea>
    </format>
    <format dxfId="7369">
      <pivotArea dataOnly="0" labelOnly="1" offset="A256" fieldPosition="0">
        <references count="1">
          <reference field="0" count="1" defaultSubtotal="1">
            <x v="93"/>
          </reference>
        </references>
      </pivotArea>
    </format>
    <format dxfId="7368">
      <pivotArea dataOnly="0" labelOnly="1" fieldPosition="0">
        <references count="1">
          <reference field="0" count="1">
            <x v="94"/>
          </reference>
        </references>
      </pivotArea>
    </format>
    <format dxfId="7367">
      <pivotArea dataOnly="0" labelOnly="1" offset="A256" fieldPosition="0">
        <references count="1">
          <reference field="0" count="1" defaultSubtotal="1">
            <x v="94"/>
          </reference>
        </references>
      </pivotArea>
    </format>
    <format dxfId="7366">
      <pivotArea dataOnly="0" labelOnly="1" fieldPosition="0">
        <references count="1">
          <reference field="0" count="1">
            <x v="95"/>
          </reference>
        </references>
      </pivotArea>
    </format>
    <format dxfId="7365">
      <pivotArea dataOnly="0" labelOnly="1" offset="A256" fieldPosition="0">
        <references count="1">
          <reference field="0" count="1" defaultSubtotal="1">
            <x v="95"/>
          </reference>
        </references>
      </pivotArea>
    </format>
    <format dxfId="7364">
      <pivotArea dataOnly="0" labelOnly="1" fieldPosition="0">
        <references count="1">
          <reference field="0" count="1">
            <x v="96"/>
          </reference>
        </references>
      </pivotArea>
    </format>
    <format dxfId="7363">
      <pivotArea dataOnly="0" labelOnly="1" offset="A256" fieldPosition="0">
        <references count="1">
          <reference field="0" count="1" defaultSubtotal="1">
            <x v="96"/>
          </reference>
        </references>
      </pivotArea>
    </format>
    <format dxfId="7362">
      <pivotArea dataOnly="0" labelOnly="1" fieldPosition="0">
        <references count="1">
          <reference field="0" count="1">
            <x v="97"/>
          </reference>
        </references>
      </pivotArea>
    </format>
    <format dxfId="7361">
      <pivotArea dataOnly="0" labelOnly="1" offset="A256" fieldPosition="0">
        <references count="1">
          <reference field="0" count="1" defaultSubtotal="1">
            <x v="97"/>
          </reference>
        </references>
      </pivotArea>
    </format>
    <format dxfId="7360">
      <pivotArea dataOnly="0" labelOnly="1" fieldPosition="0">
        <references count="1">
          <reference field="0" count="1">
            <x v="98"/>
          </reference>
        </references>
      </pivotArea>
    </format>
    <format dxfId="7359">
      <pivotArea dataOnly="0" labelOnly="1" offset="A256" fieldPosition="0">
        <references count="1">
          <reference field="0" count="1" defaultSubtotal="1">
            <x v="98"/>
          </reference>
        </references>
      </pivotArea>
    </format>
    <format dxfId="7358">
      <pivotArea dataOnly="0" labelOnly="1" fieldPosition="0">
        <references count="1">
          <reference field="0" count="1">
            <x v="99"/>
          </reference>
        </references>
      </pivotArea>
    </format>
    <format dxfId="7357">
      <pivotArea dataOnly="0" labelOnly="1" offset="A256" fieldPosition="0">
        <references count="1">
          <reference field="0" count="1" defaultSubtotal="1">
            <x v="99"/>
          </reference>
        </references>
      </pivotArea>
    </format>
    <format dxfId="7356">
      <pivotArea dataOnly="0" labelOnly="1" fieldPosition="0">
        <references count="1">
          <reference field="0" count="1">
            <x v="100"/>
          </reference>
        </references>
      </pivotArea>
    </format>
    <format dxfId="7355">
      <pivotArea dataOnly="0" labelOnly="1" offset="A256" fieldPosition="0">
        <references count="1">
          <reference field="0" count="1" defaultSubtotal="1">
            <x v="100"/>
          </reference>
        </references>
      </pivotArea>
    </format>
    <format dxfId="7354">
      <pivotArea dataOnly="0" labelOnly="1" fieldPosition="0">
        <references count="1">
          <reference field="0" count="1">
            <x v="101"/>
          </reference>
        </references>
      </pivotArea>
    </format>
    <format dxfId="7353">
      <pivotArea dataOnly="0" labelOnly="1" offset="A256" fieldPosition="0">
        <references count="1">
          <reference field="0" count="1" defaultSubtotal="1">
            <x v="101"/>
          </reference>
        </references>
      </pivotArea>
    </format>
    <format dxfId="7352">
      <pivotArea dataOnly="0" labelOnly="1" fieldPosition="0">
        <references count="1">
          <reference field="0" count="1">
            <x v="102"/>
          </reference>
        </references>
      </pivotArea>
    </format>
    <format dxfId="7351">
      <pivotArea dataOnly="0" labelOnly="1" offset="A256" fieldPosition="0">
        <references count="1">
          <reference field="0" count="1" defaultSubtotal="1">
            <x v="102"/>
          </reference>
        </references>
      </pivotArea>
    </format>
    <format dxfId="7350">
      <pivotArea dataOnly="0" labelOnly="1" fieldPosition="0">
        <references count="1">
          <reference field="0" count="1">
            <x v="103"/>
          </reference>
        </references>
      </pivotArea>
    </format>
    <format dxfId="7349">
      <pivotArea dataOnly="0" labelOnly="1" offset="A256" fieldPosition="0">
        <references count="1">
          <reference field="0" count="1" defaultSubtotal="1">
            <x v="103"/>
          </reference>
        </references>
      </pivotArea>
    </format>
    <format dxfId="7348">
      <pivotArea dataOnly="0" labelOnly="1" fieldPosition="0">
        <references count="1">
          <reference field="0" count="1">
            <x v="104"/>
          </reference>
        </references>
      </pivotArea>
    </format>
    <format dxfId="7347">
      <pivotArea dataOnly="0" labelOnly="1" offset="A256" fieldPosition="0">
        <references count="1">
          <reference field="0" count="1" defaultSubtotal="1">
            <x v="104"/>
          </reference>
        </references>
      </pivotArea>
    </format>
    <format dxfId="7346">
      <pivotArea dataOnly="0" labelOnly="1" fieldPosition="0">
        <references count="1">
          <reference field="0" count="1">
            <x v="105"/>
          </reference>
        </references>
      </pivotArea>
    </format>
    <format dxfId="7345">
      <pivotArea dataOnly="0" labelOnly="1" offset="A256" fieldPosition="0">
        <references count="1">
          <reference field="0" count="1" defaultSubtotal="1">
            <x v="105"/>
          </reference>
        </references>
      </pivotArea>
    </format>
    <format dxfId="7344">
      <pivotArea dataOnly="0" labelOnly="1" fieldPosition="0">
        <references count="1">
          <reference field="0" count="1">
            <x v="106"/>
          </reference>
        </references>
      </pivotArea>
    </format>
    <format dxfId="7343">
      <pivotArea dataOnly="0" labelOnly="1" offset="A256" fieldPosition="0">
        <references count="1">
          <reference field="0" count="1" defaultSubtotal="1">
            <x v="106"/>
          </reference>
        </references>
      </pivotArea>
    </format>
    <format dxfId="7342">
      <pivotArea dataOnly="0" labelOnly="1" fieldPosition="0">
        <references count="1">
          <reference field="0" count="1">
            <x v="107"/>
          </reference>
        </references>
      </pivotArea>
    </format>
    <format dxfId="7341">
      <pivotArea dataOnly="0" labelOnly="1" offset="A256" fieldPosition="0">
        <references count="1">
          <reference field="0" count="1" defaultSubtotal="1">
            <x v="107"/>
          </reference>
        </references>
      </pivotArea>
    </format>
    <format dxfId="7340">
      <pivotArea dataOnly="0" labelOnly="1" fieldPosition="0">
        <references count="1">
          <reference field="0" count="1">
            <x v="108"/>
          </reference>
        </references>
      </pivotArea>
    </format>
    <format dxfId="7339">
      <pivotArea dataOnly="0" labelOnly="1" offset="A256" fieldPosition="0">
        <references count="1">
          <reference field="0" count="1" defaultSubtotal="1">
            <x v="108"/>
          </reference>
        </references>
      </pivotArea>
    </format>
    <format dxfId="7338">
      <pivotArea dataOnly="0" labelOnly="1" fieldPosition="0">
        <references count="1">
          <reference field="0" count="1">
            <x v="109"/>
          </reference>
        </references>
      </pivotArea>
    </format>
    <format dxfId="7337">
      <pivotArea dataOnly="0" labelOnly="1" offset="A256" fieldPosition="0">
        <references count="1">
          <reference field="0" count="1" defaultSubtotal="1">
            <x v="109"/>
          </reference>
        </references>
      </pivotArea>
    </format>
    <format dxfId="7336">
      <pivotArea dataOnly="0" labelOnly="1" fieldPosition="0">
        <references count="1">
          <reference field="0" count="1">
            <x v="110"/>
          </reference>
        </references>
      </pivotArea>
    </format>
    <format dxfId="7335">
      <pivotArea dataOnly="0" labelOnly="1" offset="A256" fieldPosition="0">
        <references count="1">
          <reference field="0" count="1" defaultSubtotal="1">
            <x v="110"/>
          </reference>
        </references>
      </pivotArea>
    </format>
    <format dxfId="7334">
      <pivotArea dataOnly="0" labelOnly="1" fieldPosition="0">
        <references count="1">
          <reference field="0" count="1">
            <x v="111"/>
          </reference>
        </references>
      </pivotArea>
    </format>
    <format dxfId="7333">
      <pivotArea dataOnly="0" labelOnly="1" offset="A256" fieldPosition="0">
        <references count="1">
          <reference field="0" count="1" defaultSubtotal="1">
            <x v="111"/>
          </reference>
        </references>
      </pivotArea>
    </format>
    <format dxfId="7332">
      <pivotArea dataOnly="0" labelOnly="1" fieldPosition="0">
        <references count="1">
          <reference field="0" count="1">
            <x v="112"/>
          </reference>
        </references>
      </pivotArea>
    </format>
    <format dxfId="7331">
      <pivotArea dataOnly="0" labelOnly="1" offset="A256" fieldPosition="0">
        <references count="1">
          <reference field="0" count="1" defaultSubtotal="1">
            <x v="112"/>
          </reference>
        </references>
      </pivotArea>
    </format>
    <format dxfId="7330">
      <pivotArea dataOnly="0" labelOnly="1" fieldPosition="0">
        <references count="1">
          <reference field="0" count="1">
            <x v="113"/>
          </reference>
        </references>
      </pivotArea>
    </format>
    <format dxfId="7329">
      <pivotArea dataOnly="0" labelOnly="1" offset="A256" fieldPosition="0">
        <references count="1">
          <reference field="0" count="1" defaultSubtotal="1">
            <x v="113"/>
          </reference>
        </references>
      </pivotArea>
    </format>
    <format dxfId="7328">
      <pivotArea dataOnly="0" labelOnly="1" fieldPosition="0">
        <references count="1">
          <reference field="0" count="1">
            <x v="114"/>
          </reference>
        </references>
      </pivotArea>
    </format>
    <format dxfId="7327">
      <pivotArea dataOnly="0" labelOnly="1" offset="A256" fieldPosition="0">
        <references count="1">
          <reference field="0" count="1" defaultSubtotal="1">
            <x v="114"/>
          </reference>
        </references>
      </pivotArea>
    </format>
    <format dxfId="7326">
      <pivotArea dataOnly="0" labelOnly="1" fieldPosition="0">
        <references count="1">
          <reference field="0" count="1">
            <x v="115"/>
          </reference>
        </references>
      </pivotArea>
    </format>
    <format dxfId="7325">
      <pivotArea dataOnly="0" labelOnly="1" offset="A256" fieldPosition="0">
        <references count="1">
          <reference field="0" count="1" defaultSubtotal="1">
            <x v="115"/>
          </reference>
        </references>
      </pivotArea>
    </format>
    <format dxfId="7324">
      <pivotArea dataOnly="0" labelOnly="1" fieldPosition="0">
        <references count="1">
          <reference field="0" count="1">
            <x v="116"/>
          </reference>
        </references>
      </pivotArea>
    </format>
    <format dxfId="7323">
      <pivotArea dataOnly="0" labelOnly="1" offset="A256" fieldPosition="0">
        <references count="1">
          <reference field="0" count="1" defaultSubtotal="1">
            <x v="116"/>
          </reference>
        </references>
      </pivotArea>
    </format>
    <format dxfId="7322">
      <pivotArea dataOnly="0" labelOnly="1" fieldPosition="0">
        <references count="1">
          <reference field="0" count="1">
            <x v="117"/>
          </reference>
        </references>
      </pivotArea>
    </format>
    <format dxfId="7321">
      <pivotArea dataOnly="0" labelOnly="1" offset="A256" fieldPosition="0">
        <references count="1">
          <reference field="0" count="1" defaultSubtotal="1">
            <x v="117"/>
          </reference>
        </references>
      </pivotArea>
    </format>
    <format dxfId="7320">
      <pivotArea dataOnly="0" labelOnly="1" fieldPosition="0">
        <references count="1">
          <reference field="0" count="1">
            <x v="118"/>
          </reference>
        </references>
      </pivotArea>
    </format>
    <format dxfId="7319">
      <pivotArea dataOnly="0" labelOnly="1" offset="A256" fieldPosition="0">
        <references count="1">
          <reference field="0" count="1" defaultSubtotal="1">
            <x v="118"/>
          </reference>
        </references>
      </pivotArea>
    </format>
    <format dxfId="7318">
      <pivotArea dataOnly="0" labelOnly="1" fieldPosition="0">
        <references count="1">
          <reference field="0" count="1">
            <x v="119"/>
          </reference>
        </references>
      </pivotArea>
    </format>
    <format dxfId="7317">
      <pivotArea dataOnly="0" labelOnly="1" offset="A256" fieldPosition="0">
        <references count="1">
          <reference field="0" count="1" defaultSubtotal="1">
            <x v="119"/>
          </reference>
        </references>
      </pivotArea>
    </format>
    <format dxfId="7316">
      <pivotArea dataOnly="0" labelOnly="1" fieldPosition="0">
        <references count="1">
          <reference field="0" count="1">
            <x v="120"/>
          </reference>
        </references>
      </pivotArea>
    </format>
    <format dxfId="7315">
      <pivotArea dataOnly="0" labelOnly="1" offset="A256" fieldPosition="0">
        <references count="1">
          <reference field="0" count="1" defaultSubtotal="1">
            <x v="120"/>
          </reference>
        </references>
      </pivotArea>
    </format>
    <format dxfId="7314">
      <pivotArea dataOnly="0" labelOnly="1" fieldPosition="0">
        <references count="1">
          <reference field="0" count="1">
            <x v="121"/>
          </reference>
        </references>
      </pivotArea>
    </format>
    <format dxfId="7313">
      <pivotArea dataOnly="0" labelOnly="1" offset="A256" fieldPosition="0">
        <references count="1">
          <reference field="0" count="1" defaultSubtotal="1">
            <x v="121"/>
          </reference>
        </references>
      </pivotArea>
    </format>
    <format dxfId="7312">
      <pivotArea dataOnly="0" labelOnly="1" fieldPosition="0">
        <references count="1">
          <reference field="0" count="1">
            <x v="122"/>
          </reference>
        </references>
      </pivotArea>
    </format>
    <format dxfId="7311">
      <pivotArea dataOnly="0" labelOnly="1" offset="A256" fieldPosition="0">
        <references count="1">
          <reference field="0" count="1" defaultSubtotal="1">
            <x v="122"/>
          </reference>
        </references>
      </pivotArea>
    </format>
    <format dxfId="7310">
      <pivotArea dataOnly="0" labelOnly="1" fieldPosition="0">
        <references count="1">
          <reference field="0" count="1">
            <x v="123"/>
          </reference>
        </references>
      </pivotArea>
    </format>
    <format dxfId="7309">
      <pivotArea dataOnly="0" labelOnly="1" offset="A256" fieldPosition="0">
        <references count="1">
          <reference field="0" count="1" defaultSubtotal="1">
            <x v="123"/>
          </reference>
        </references>
      </pivotArea>
    </format>
    <format dxfId="7308">
      <pivotArea dataOnly="0" labelOnly="1" fieldPosition="0">
        <references count="1">
          <reference field="0" count="1">
            <x v="124"/>
          </reference>
        </references>
      </pivotArea>
    </format>
    <format dxfId="7307">
      <pivotArea dataOnly="0" labelOnly="1" offset="A256" fieldPosition="0">
        <references count="1">
          <reference field="0" count="1" defaultSubtotal="1">
            <x v="124"/>
          </reference>
        </references>
      </pivotArea>
    </format>
    <format dxfId="7306">
      <pivotArea dataOnly="0" labelOnly="1" fieldPosition="0">
        <references count="1">
          <reference field="0" count="1">
            <x v="125"/>
          </reference>
        </references>
      </pivotArea>
    </format>
    <format dxfId="7305">
      <pivotArea dataOnly="0" labelOnly="1" offset="A256" fieldPosition="0">
        <references count="1">
          <reference field="0" count="1" defaultSubtotal="1">
            <x v="125"/>
          </reference>
        </references>
      </pivotArea>
    </format>
    <format dxfId="7304">
      <pivotArea dataOnly="0" labelOnly="1" fieldPosition="0">
        <references count="1">
          <reference field="0" count="1">
            <x v="126"/>
          </reference>
        </references>
      </pivotArea>
    </format>
    <format dxfId="7303">
      <pivotArea dataOnly="0" labelOnly="1" offset="A256" fieldPosition="0">
        <references count="1">
          <reference field="0" count="1" defaultSubtotal="1">
            <x v="126"/>
          </reference>
        </references>
      </pivotArea>
    </format>
    <format dxfId="7302">
      <pivotArea dataOnly="0" labelOnly="1" fieldPosition="0">
        <references count="1">
          <reference field="0" count="1">
            <x v="127"/>
          </reference>
        </references>
      </pivotArea>
    </format>
    <format dxfId="7301">
      <pivotArea dataOnly="0" labelOnly="1" offset="A256" fieldPosition="0">
        <references count="1">
          <reference field="0" count="1" defaultSubtotal="1">
            <x v="127"/>
          </reference>
        </references>
      </pivotArea>
    </format>
    <format dxfId="7300">
      <pivotArea dataOnly="0" labelOnly="1" fieldPosition="0">
        <references count="1">
          <reference field="0" count="1">
            <x v="128"/>
          </reference>
        </references>
      </pivotArea>
    </format>
    <format dxfId="7299">
      <pivotArea dataOnly="0" labelOnly="1" offset="A256" fieldPosition="0">
        <references count="1">
          <reference field="0" count="1" defaultSubtotal="1">
            <x v="128"/>
          </reference>
        </references>
      </pivotArea>
    </format>
    <format dxfId="7298">
      <pivotArea dataOnly="0" labelOnly="1" fieldPosition="0">
        <references count="1">
          <reference field="0" count="1">
            <x v="129"/>
          </reference>
        </references>
      </pivotArea>
    </format>
    <format dxfId="7297">
      <pivotArea dataOnly="0" labelOnly="1" offset="A256" fieldPosition="0">
        <references count="1">
          <reference field="0" count="1" defaultSubtotal="1">
            <x v="129"/>
          </reference>
        </references>
      </pivotArea>
    </format>
    <format dxfId="7296">
      <pivotArea dataOnly="0" labelOnly="1" fieldPosition="0">
        <references count="1">
          <reference field="0" count="1">
            <x v="130"/>
          </reference>
        </references>
      </pivotArea>
    </format>
    <format dxfId="7295">
      <pivotArea dataOnly="0" labelOnly="1" offset="A256" fieldPosition="0">
        <references count="1">
          <reference field="0" count="1" defaultSubtotal="1">
            <x v="130"/>
          </reference>
        </references>
      </pivotArea>
    </format>
    <format dxfId="7294">
      <pivotArea dataOnly="0" labelOnly="1" fieldPosition="0">
        <references count="1">
          <reference field="0" count="1">
            <x v="131"/>
          </reference>
        </references>
      </pivotArea>
    </format>
    <format dxfId="7293">
      <pivotArea dataOnly="0" labelOnly="1" offset="A256" fieldPosition="0">
        <references count="1">
          <reference field="0" count="1" defaultSubtotal="1">
            <x v="131"/>
          </reference>
        </references>
      </pivotArea>
    </format>
    <format dxfId="7292">
      <pivotArea dataOnly="0" labelOnly="1" fieldPosition="0">
        <references count="1">
          <reference field="0" count="1">
            <x v="132"/>
          </reference>
        </references>
      </pivotArea>
    </format>
    <format dxfId="7291">
      <pivotArea dataOnly="0" labelOnly="1" offset="A256" fieldPosition="0">
        <references count="1">
          <reference field="0" count="1" defaultSubtotal="1">
            <x v="132"/>
          </reference>
        </references>
      </pivotArea>
    </format>
    <format dxfId="7290">
      <pivotArea dataOnly="0" labelOnly="1" fieldPosition="0">
        <references count="1">
          <reference field="0" count="1">
            <x v="133"/>
          </reference>
        </references>
      </pivotArea>
    </format>
    <format dxfId="7289">
      <pivotArea dataOnly="0" labelOnly="1" offset="A256" fieldPosition="0">
        <references count="1">
          <reference field="0" count="1" defaultSubtotal="1">
            <x v="133"/>
          </reference>
        </references>
      </pivotArea>
    </format>
    <format dxfId="7288">
      <pivotArea dataOnly="0" labelOnly="1" fieldPosition="0">
        <references count="1">
          <reference field="0" count="1">
            <x v="134"/>
          </reference>
        </references>
      </pivotArea>
    </format>
    <format dxfId="7287">
      <pivotArea dataOnly="0" labelOnly="1" offset="A256" fieldPosition="0">
        <references count="1">
          <reference field="0" count="1" defaultSubtotal="1">
            <x v="134"/>
          </reference>
        </references>
      </pivotArea>
    </format>
    <format dxfId="7286">
      <pivotArea dataOnly="0" labelOnly="1" fieldPosition="0">
        <references count="1">
          <reference field="0" count="1">
            <x v="135"/>
          </reference>
        </references>
      </pivotArea>
    </format>
    <format dxfId="7285">
      <pivotArea dataOnly="0" labelOnly="1" offset="A256" fieldPosition="0">
        <references count="1">
          <reference field="0" count="1" defaultSubtotal="1">
            <x v="135"/>
          </reference>
        </references>
      </pivotArea>
    </format>
    <format dxfId="7284">
      <pivotArea dataOnly="0" labelOnly="1" fieldPosition="0">
        <references count="1">
          <reference field="0" count="1">
            <x v="136"/>
          </reference>
        </references>
      </pivotArea>
    </format>
    <format dxfId="7283">
      <pivotArea dataOnly="0" labelOnly="1" offset="A256" fieldPosition="0">
        <references count="1">
          <reference field="0" count="1" defaultSubtotal="1">
            <x v="136"/>
          </reference>
        </references>
      </pivotArea>
    </format>
    <format dxfId="7282">
      <pivotArea dataOnly="0" labelOnly="1" fieldPosition="0">
        <references count="1">
          <reference field="0" count="1">
            <x v="137"/>
          </reference>
        </references>
      </pivotArea>
    </format>
    <format dxfId="7281">
      <pivotArea dataOnly="0" labelOnly="1" offset="A256" fieldPosition="0">
        <references count="1">
          <reference field="0" count="1" defaultSubtotal="1">
            <x v="137"/>
          </reference>
        </references>
      </pivotArea>
    </format>
    <format dxfId="7280">
      <pivotArea dataOnly="0" labelOnly="1" fieldPosition="0">
        <references count="1">
          <reference field="0" count="1">
            <x v="138"/>
          </reference>
        </references>
      </pivotArea>
    </format>
    <format dxfId="7279">
      <pivotArea dataOnly="0" labelOnly="1" offset="A256" fieldPosition="0">
        <references count="1">
          <reference field="0" count="1" defaultSubtotal="1">
            <x v="138"/>
          </reference>
        </references>
      </pivotArea>
    </format>
    <format dxfId="7278">
      <pivotArea dataOnly="0" labelOnly="1" fieldPosition="0">
        <references count="1">
          <reference field="0" count="1">
            <x v="139"/>
          </reference>
        </references>
      </pivotArea>
    </format>
    <format dxfId="7277">
      <pivotArea dataOnly="0" labelOnly="1" offset="A256" fieldPosition="0">
        <references count="1">
          <reference field="0" count="1" defaultSubtotal="1">
            <x v="139"/>
          </reference>
        </references>
      </pivotArea>
    </format>
    <format dxfId="7276">
      <pivotArea dataOnly="0" labelOnly="1" fieldPosition="0">
        <references count="1">
          <reference field="0" count="1">
            <x v="140"/>
          </reference>
        </references>
      </pivotArea>
    </format>
    <format dxfId="7275">
      <pivotArea dataOnly="0" labelOnly="1" offset="A256" fieldPosition="0">
        <references count="1">
          <reference field="0" count="1" defaultSubtotal="1">
            <x v="140"/>
          </reference>
        </references>
      </pivotArea>
    </format>
    <format dxfId="7274">
      <pivotArea dataOnly="0" labelOnly="1" fieldPosition="0">
        <references count="1">
          <reference field="0" count="1">
            <x v="141"/>
          </reference>
        </references>
      </pivotArea>
    </format>
    <format dxfId="7273">
      <pivotArea dataOnly="0" labelOnly="1" offset="A256" fieldPosition="0">
        <references count="1">
          <reference field="0" count="1" defaultSubtotal="1">
            <x v="141"/>
          </reference>
        </references>
      </pivotArea>
    </format>
    <format dxfId="7272">
      <pivotArea dataOnly="0" labelOnly="1" fieldPosition="0">
        <references count="1">
          <reference field="0" count="1">
            <x v="142"/>
          </reference>
        </references>
      </pivotArea>
    </format>
    <format dxfId="7271">
      <pivotArea dataOnly="0" labelOnly="1" offset="A256" fieldPosition="0">
        <references count="1">
          <reference field="0" count="1" defaultSubtotal="1">
            <x v="142"/>
          </reference>
        </references>
      </pivotArea>
    </format>
    <format dxfId="7270">
      <pivotArea dataOnly="0" labelOnly="1" grandRow="1" outline="0" offset="A256" fieldPosition="0"/>
    </format>
    <format dxfId="7269">
      <pivotArea outline="0" collapsedLevelsAreSubtotals="1" fieldPosition="0"/>
    </format>
    <format dxfId="7268">
      <pivotArea field="1" type="button" dataOnly="0" labelOnly="1" outline="0" axis="axisRow" fieldPosition="1"/>
    </format>
    <format dxfId="7267">
      <pivotArea dataOnly="0" labelOnly="1" offset="IV256" fieldPosition="0">
        <references count="1">
          <reference field="0" count="1" defaultSubtotal="1">
            <x v="0"/>
          </reference>
        </references>
      </pivotArea>
    </format>
    <format dxfId="7266">
      <pivotArea dataOnly="0" labelOnly="1" offset="IV256" fieldPosition="0">
        <references count="1">
          <reference field="0" count="1" defaultSubtotal="1">
            <x v="1"/>
          </reference>
        </references>
      </pivotArea>
    </format>
    <format dxfId="7265">
      <pivotArea dataOnly="0" labelOnly="1" offset="IV256" fieldPosition="0">
        <references count="1">
          <reference field="0" count="1" defaultSubtotal="1">
            <x v="2"/>
          </reference>
        </references>
      </pivotArea>
    </format>
    <format dxfId="7264">
      <pivotArea dataOnly="0" labelOnly="1" offset="IV256" fieldPosition="0">
        <references count="1">
          <reference field="0" count="1" defaultSubtotal="1">
            <x v="3"/>
          </reference>
        </references>
      </pivotArea>
    </format>
    <format dxfId="7263">
      <pivotArea dataOnly="0" labelOnly="1" offset="IV256" fieldPosition="0">
        <references count="1">
          <reference field="0" count="1" defaultSubtotal="1">
            <x v="4"/>
          </reference>
        </references>
      </pivotArea>
    </format>
    <format dxfId="7262">
      <pivotArea dataOnly="0" labelOnly="1" offset="IV256" fieldPosition="0">
        <references count="1">
          <reference field="0" count="1" defaultSubtotal="1">
            <x v="5"/>
          </reference>
        </references>
      </pivotArea>
    </format>
    <format dxfId="7261">
      <pivotArea dataOnly="0" labelOnly="1" offset="IV256" fieldPosition="0">
        <references count="1">
          <reference field="0" count="1" defaultSubtotal="1">
            <x v="6"/>
          </reference>
        </references>
      </pivotArea>
    </format>
    <format dxfId="7260">
      <pivotArea dataOnly="0" labelOnly="1" offset="IV256" fieldPosition="0">
        <references count="1">
          <reference field="0" count="1" defaultSubtotal="1">
            <x v="7"/>
          </reference>
        </references>
      </pivotArea>
    </format>
    <format dxfId="7259">
      <pivotArea dataOnly="0" labelOnly="1" offset="IV256" fieldPosition="0">
        <references count="1">
          <reference field="0" count="1" defaultSubtotal="1">
            <x v="8"/>
          </reference>
        </references>
      </pivotArea>
    </format>
    <format dxfId="7258">
      <pivotArea dataOnly="0" labelOnly="1" offset="IV256" fieldPosition="0">
        <references count="1">
          <reference field="0" count="1" defaultSubtotal="1">
            <x v="9"/>
          </reference>
        </references>
      </pivotArea>
    </format>
    <format dxfId="7257">
      <pivotArea dataOnly="0" labelOnly="1" offset="IV256" fieldPosition="0">
        <references count="1">
          <reference field="0" count="1" defaultSubtotal="1">
            <x v="10"/>
          </reference>
        </references>
      </pivotArea>
    </format>
    <format dxfId="7256">
      <pivotArea dataOnly="0" labelOnly="1" offset="IV256" fieldPosition="0">
        <references count="1">
          <reference field="0" count="1" defaultSubtotal="1">
            <x v="11"/>
          </reference>
        </references>
      </pivotArea>
    </format>
    <format dxfId="7255">
      <pivotArea dataOnly="0" labelOnly="1" offset="IV256" fieldPosition="0">
        <references count="1">
          <reference field="0" count="1" defaultSubtotal="1">
            <x v="12"/>
          </reference>
        </references>
      </pivotArea>
    </format>
    <format dxfId="7254">
      <pivotArea dataOnly="0" labelOnly="1" offset="IV256" fieldPosition="0">
        <references count="1">
          <reference field="0" count="1" defaultSubtotal="1">
            <x v="13"/>
          </reference>
        </references>
      </pivotArea>
    </format>
    <format dxfId="7253">
      <pivotArea dataOnly="0" labelOnly="1" offset="IV256" fieldPosition="0">
        <references count="1">
          <reference field="0" count="1" defaultSubtotal="1">
            <x v="14"/>
          </reference>
        </references>
      </pivotArea>
    </format>
    <format dxfId="7252">
      <pivotArea dataOnly="0" labelOnly="1" offset="IV256" fieldPosition="0">
        <references count="1">
          <reference field="0" count="1" defaultSubtotal="1">
            <x v="15"/>
          </reference>
        </references>
      </pivotArea>
    </format>
    <format dxfId="7251">
      <pivotArea dataOnly="0" labelOnly="1" offset="IV256" fieldPosition="0">
        <references count="1">
          <reference field="0" count="1" defaultSubtotal="1">
            <x v="16"/>
          </reference>
        </references>
      </pivotArea>
    </format>
    <format dxfId="7250">
      <pivotArea dataOnly="0" labelOnly="1" offset="IV256" fieldPosition="0">
        <references count="1">
          <reference field="0" count="1" defaultSubtotal="1">
            <x v="17"/>
          </reference>
        </references>
      </pivotArea>
    </format>
    <format dxfId="7249">
      <pivotArea dataOnly="0" labelOnly="1" offset="IV256" fieldPosition="0">
        <references count="1">
          <reference field="0" count="1" defaultSubtotal="1">
            <x v="18"/>
          </reference>
        </references>
      </pivotArea>
    </format>
    <format dxfId="7248">
      <pivotArea dataOnly="0" labelOnly="1" offset="IV256" fieldPosition="0">
        <references count="1">
          <reference field="0" count="1" defaultSubtotal="1">
            <x v="19"/>
          </reference>
        </references>
      </pivotArea>
    </format>
    <format dxfId="7247">
      <pivotArea dataOnly="0" labelOnly="1" offset="IV256" fieldPosition="0">
        <references count="1">
          <reference field="0" count="1" defaultSubtotal="1">
            <x v="20"/>
          </reference>
        </references>
      </pivotArea>
    </format>
    <format dxfId="7246">
      <pivotArea dataOnly="0" labelOnly="1" offset="IV256" fieldPosition="0">
        <references count="1">
          <reference field="0" count="1" defaultSubtotal="1">
            <x v="21"/>
          </reference>
        </references>
      </pivotArea>
    </format>
    <format dxfId="7245">
      <pivotArea dataOnly="0" labelOnly="1" offset="IV256" fieldPosition="0">
        <references count="1">
          <reference field="0" count="1" defaultSubtotal="1">
            <x v="22"/>
          </reference>
        </references>
      </pivotArea>
    </format>
    <format dxfId="7244">
      <pivotArea dataOnly="0" labelOnly="1" offset="IV256" fieldPosition="0">
        <references count="1">
          <reference field="0" count="1" defaultSubtotal="1">
            <x v="23"/>
          </reference>
        </references>
      </pivotArea>
    </format>
    <format dxfId="7243">
      <pivotArea dataOnly="0" labelOnly="1" offset="IV256" fieldPosition="0">
        <references count="1">
          <reference field="0" count="1" defaultSubtotal="1">
            <x v="24"/>
          </reference>
        </references>
      </pivotArea>
    </format>
    <format dxfId="7242">
      <pivotArea dataOnly="0" labelOnly="1" offset="IV256" fieldPosition="0">
        <references count="1">
          <reference field="0" count="1" defaultSubtotal="1">
            <x v="25"/>
          </reference>
        </references>
      </pivotArea>
    </format>
    <format dxfId="7241">
      <pivotArea dataOnly="0" labelOnly="1" offset="IV256" fieldPosition="0">
        <references count="1">
          <reference field="0" count="1" defaultSubtotal="1">
            <x v="26"/>
          </reference>
        </references>
      </pivotArea>
    </format>
    <format dxfId="7240">
      <pivotArea dataOnly="0" labelOnly="1" offset="IV256" fieldPosition="0">
        <references count="1">
          <reference field="0" count="1" defaultSubtotal="1">
            <x v="27"/>
          </reference>
        </references>
      </pivotArea>
    </format>
    <format dxfId="7239">
      <pivotArea dataOnly="0" labelOnly="1" offset="IV256" fieldPosition="0">
        <references count="1">
          <reference field="0" count="1" defaultSubtotal="1">
            <x v="28"/>
          </reference>
        </references>
      </pivotArea>
    </format>
    <format dxfId="7238">
      <pivotArea dataOnly="0" labelOnly="1" offset="IV256" fieldPosition="0">
        <references count="1">
          <reference field="0" count="1" defaultSubtotal="1">
            <x v="29"/>
          </reference>
        </references>
      </pivotArea>
    </format>
    <format dxfId="7237">
      <pivotArea dataOnly="0" labelOnly="1" offset="IV256" fieldPosition="0">
        <references count="1">
          <reference field="0" count="1" defaultSubtotal="1">
            <x v="30"/>
          </reference>
        </references>
      </pivotArea>
    </format>
    <format dxfId="7236">
      <pivotArea dataOnly="0" labelOnly="1" offset="IV256" fieldPosition="0">
        <references count="1">
          <reference field="0" count="1" defaultSubtotal="1">
            <x v="31"/>
          </reference>
        </references>
      </pivotArea>
    </format>
    <format dxfId="7235">
      <pivotArea dataOnly="0" labelOnly="1" offset="IV256" fieldPosition="0">
        <references count="1">
          <reference field="0" count="1" defaultSubtotal="1">
            <x v="32"/>
          </reference>
        </references>
      </pivotArea>
    </format>
    <format dxfId="7234">
      <pivotArea dataOnly="0" labelOnly="1" offset="IV256" fieldPosition="0">
        <references count="1">
          <reference field="0" count="1" defaultSubtotal="1">
            <x v="33"/>
          </reference>
        </references>
      </pivotArea>
    </format>
    <format dxfId="7233">
      <pivotArea dataOnly="0" labelOnly="1" offset="IV256" fieldPosition="0">
        <references count="1">
          <reference field="0" count="1" defaultSubtotal="1">
            <x v="34"/>
          </reference>
        </references>
      </pivotArea>
    </format>
    <format dxfId="7232">
      <pivotArea dataOnly="0" labelOnly="1" offset="IV256" fieldPosition="0">
        <references count="1">
          <reference field="0" count="1" defaultSubtotal="1">
            <x v="35"/>
          </reference>
        </references>
      </pivotArea>
    </format>
    <format dxfId="7231">
      <pivotArea dataOnly="0" labelOnly="1" offset="IV256" fieldPosition="0">
        <references count="1">
          <reference field="0" count="1" defaultSubtotal="1">
            <x v="36"/>
          </reference>
        </references>
      </pivotArea>
    </format>
    <format dxfId="7230">
      <pivotArea dataOnly="0" labelOnly="1" offset="IV256" fieldPosition="0">
        <references count="1">
          <reference field="0" count="1" defaultSubtotal="1">
            <x v="37"/>
          </reference>
        </references>
      </pivotArea>
    </format>
    <format dxfId="7229">
      <pivotArea dataOnly="0" labelOnly="1" offset="IV256" fieldPosition="0">
        <references count="1">
          <reference field="0" count="1" defaultSubtotal="1">
            <x v="38"/>
          </reference>
        </references>
      </pivotArea>
    </format>
    <format dxfId="7228">
      <pivotArea dataOnly="0" labelOnly="1" offset="IV256" fieldPosition="0">
        <references count="1">
          <reference field="0" count="1" defaultSubtotal="1">
            <x v="39"/>
          </reference>
        </references>
      </pivotArea>
    </format>
    <format dxfId="7227">
      <pivotArea dataOnly="0" labelOnly="1" offset="IV256" fieldPosition="0">
        <references count="1">
          <reference field="0" count="1" defaultSubtotal="1">
            <x v="40"/>
          </reference>
        </references>
      </pivotArea>
    </format>
    <format dxfId="7226">
      <pivotArea dataOnly="0" labelOnly="1" offset="IV256" fieldPosition="0">
        <references count="1">
          <reference field="0" count="1" defaultSubtotal="1">
            <x v="41"/>
          </reference>
        </references>
      </pivotArea>
    </format>
    <format dxfId="7225">
      <pivotArea dataOnly="0" labelOnly="1" offset="IV256" fieldPosition="0">
        <references count="1">
          <reference field="0" count="1" defaultSubtotal="1">
            <x v="42"/>
          </reference>
        </references>
      </pivotArea>
    </format>
    <format dxfId="7224">
      <pivotArea dataOnly="0" labelOnly="1" offset="IV256" fieldPosition="0">
        <references count="1">
          <reference field="0" count="1" defaultSubtotal="1">
            <x v="43"/>
          </reference>
        </references>
      </pivotArea>
    </format>
    <format dxfId="7223">
      <pivotArea dataOnly="0" labelOnly="1" offset="IV256" fieldPosition="0">
        <references count="1">
          <reference field="0" count="1" defaultSubtotal="1">
            <x v="44"/>
          </reference>
        </references>
      </pivotArea>
    </format>
    <format dxfId="7222">
      <pivotArea dataOnly="0" labelOnly="1" offset="IV256" fieldPosition="0">
        <references count="1">
          <reference field="0" count="1" defaultSubtotal="1">
            <x v="45"/>
          </reference>
        </references>
      </pivotArea>
    </format>
    <format dxfId="7221">
      <pivotArea dataOnly="0" labelOnly="1" offset="IV256" fieldPosition="0">
        <references count="1">
          <reference field="0" count="1" defaultSubtotal="1">
            <x v="46"/>
          </reference>
        </references>
      </pivotArea>
    </format>
    <format dxfId="7220">
      <pivotArea dataOnly="0" labelOnly="1" offset="IV256" fieldPosition="0">
        <references count="1">
          <reference field="0" count="1" defaultSubtotal="1">
            <x v="47"/>
          </reference>
        </references>
      </pivotArea>
    </format>
    <format dxfId="7219">
      <pivotArea dataOnly="0" labelOnly="1" offset="IV256" fieldPosition="0">
        <references count="1">
          <reference field="0" count="1" defaultSubtotal="1">
            <x v="48"/>
          </reference>
        </references>
      </pivotArea>
    </format>
    <format dxfId="7218">
      <pivotArea dataOnly="0" labelOnly="1" offset="IV256" fieldPosition="0">
        <references count="1">
          <reference field="0" count="1" defaultSubtotal="1">
            <x v="49"/>
          </reference>
        </references>
      </pivotArea>
    </format>
    <format dxfId="7217">
      <pivotArea dataOnly="0" labelOnly="1" offset="IV256" fieldPosition="0">
        <references count="1">
          <reference field="0" count="1" defaultSubtotal="1">
            <x v="50"/>
          </reference>
        </references>
      </pivotArea>
    </format>
    <format dxfId="7216">
      <pivotArea dataOnly="0" labelOnly="1" offset="IV256" fieldPosition="0">
        <references count="1">
          <reference field="0" count="1" defaultSubtotal="1">
            <x v="51"/>
          </reference>
        </references>
      </pivotArea>
    </format>
    <format dxfId="7215">
      <pivotArea dataOnly="0" labelOnly="1" offset="IV256" fieldPosition="0">
        <references count="1">
          <reference field="0" count="1" defaultSubtotal="1">
            <x v="52"/>
          </reference>
        </references>
      </pivotArea>
    </format>
    <format dxfId="7214">
      <pivotArea dataOnly="0" labelOnly="1" offset="IV256" fieldPosition="0">
        <references count="1">
          <reference field="0" count="1" defaultSubtotal="1">
            <x v="53"/>
          </reference>
        </references>
      </pivotArea>
    </format>
    <format dxfId="7213">
      <pivotArea dataOnly="0" labelOnly="1" offset="IV256" fieldPosition="0">
        <references count="1">
          <reference field="0" count="1" defaultSubtotal="1">
            <x v="54"/>
          </reference>
        </references>
      </pivotArea>
    </format>
    <format dxfId="7212">
      <pivotArea dataOnly="0" labelOnly="1" offset="IV256" fieldPosition="0">
        <references count="1">
          <reference field="0" count="1" defaultSubtotal="1">
            <x v="55"/>
          </reference>
        </references>
      </pivotArea>
    </format>
    <format dxfId="7211">
      <pivotArea dataOnly="0" labelOnly="1" offset="IV256" fieldPosition="0">
        <references count="1">
          <reference field="0" count="1" defaultSubtotal="1">
            <x v="56"/>
          </reference>
        </references>
      </pivotArea>
    </format>
    <format dxfId="7210">
      <pivotArea dataOnly="0" labelOnly="1" offset="IV256" fieldPosition="0">
        <references count="1">
          <reference field="0" count="1" defaultSubtotal="1">
            <x v="57"/>
          </reference>
        </references>
      </pivotArea>
    </format>
    <format dxfId="7209">
      <pivotArea dataOnly="0" labelOnly="1" offset="IV256" fieldPosition="0">
        <references count="1">
          <reference field="0" count="1" defaultSubtotal="1">
            <x v="58"/>
          </reference>
        </references>
      </pivotArea>
    </format>
    <format dxfId="7208">
      <pivotArea dataOnly="0" labelOnly="1" offset="IV256" fieldPosition="0">
        <references count="1">
          <reference field="0" count="1" defaultSubtotal="1">
            <x v="59"/>
          </reference>
        </references>
      </pivotArea>
    </format>
    <format dxfId="7207">
      <pivotArea dataOnly="0" labelOnly="1" offset="IV256" fieldPosition="0">
        <references count="1">
          <reference field="0" count="1" defaultSubtotal="1">
            <x v="60"/>
          </reference>
        </references>
      </pivotArea>
    </format>
    <format dxfId="7206">
      <pivotArea dataOnly="0" labelOnly="1" offset="IV256" fieldPosition="0">
        <references count="1">
          <reference field="0" count="1" defaultSubtotal="1">
            <x v="61"/>
          </reference>
        </references>
      </pivotArea>
    </format>
    <format dxfId="7205">
      <pivotArea dataOnly="0" labelOnly="1" offset="IV256" fieldPosition="0">
        <references count="1">
          <reference field="0" count="1" defaultSubtotal="1">
            <x v="62"/>
          </reference>
        </references>
      </pivotArea>
    </format>
    <format dxfId="7204">
      <pivotArea dataOnly="0" labelOnly="1" offset="IV256" fieldPosition="0">
        <references count="1">
          <reference field="0" count="1" defaultSubtotal="1">
            <x v="63"/>
          </reference>
        </references>
      </pivotArea>
    </format>
    <format dxfId="7203">
      <pivotArea dataOnly="0" labelOnly="1" offset="IV256" fieldPosition="0">
        <references count="1">
          <reference field="0" count="1" defaultSubtotal="1">
            <x v="64"/>
          </reference>
        </references>
      </pivotArea>
    </format>
    <format dxfId="7202">
      <pivotArea dataOnly="0" labelOnly="1" offset="IV256" fieldPosition="0">
        <references count="1">
          <reference field="0" count="1" defaultSubtotal="1">
            <x v="65"/>
          </reference>
        </references>
      </pivotArea>
    </format>
    <format dxfId="7201">
      <pivotArea dataOnly="0" labelOnly="1" offset="IV256" fieldPosition="0">
        <references count="1">
          <reference field="0" count="1" defaultSubtotal="1">
            <x v="66"/>
          </reference>
        </references>
      </pivotArea>
    </format>
    <format dxfId="7200">
      <pivotArea dataOnly="0" labelOnly="1" offset="IV256" fieldPosition="0">
        <references count="1">
          <reference field="0" count="1" defaultSubtotal="1">
            <x v="67"/>
          </reference>
        </references>
      </pivotArea>
    </format>
    <format dxfId="7199">
      <pivotArea dataOnly="0" labelOnly="1" offset="IV256" fieldPosition="0">
        <references count="1">
          <reference field="0" count="1" defaultSubtotal="1">
            <x v="68"/>
          </reference>
        </references>
      </pivotArea>
    </format>
    <format dxfId="7198">
      <pivotArea dataOnly="0" labelOnly="1" offset="IV256" fieldPosition="0">
        <references count="1">
          <reference field="0" count="1" defaultSubtotal="1">
            <x v="69"/>
          </reference>
        </references>
      </pivotArea>
    </format>
    <format dxfId="7197">
      <pivotArea dataOnly="0" labelOnly="1" offset="IV256" fieldPosition="0">
        <references count="1">
          <reference field="0" count="1" defaultSubtotal="1">
            <x v="70"/>
          </reference>
        </references>
      </pivotArea>
    </format>
    <format dxfId="7196">
      <pivotArea dataOnly="0" labelOnly="1" offset="IV256" fieldPosition="0">
        <references count="1">
          <reference field="0" count="1" defaultSubtotal="1">
            <x v="71"/>
          </reference>
        </references>
      </pivotArea>
    </format>
    <format dxfId="7195">
      <pivotArea dataOnly="0" labelOnly="1" offset="IV256" fieldPosition="0">
        <references count="1">
          <reference field="0" count="1" defaultSubtotal="1">
            <x v="72"/>
          </reference>
        </references>
      </pivotArea>
    </format>
    <format dxfId="7194">
      <pivotArea dataOnly="0" labelOnly="1" offset="IV256" fieldPosition="0">
        <references count="1">
          <reference field="0" count="1" defaultSubtotal="1">
            <x v="73"/>
          </reference>
        </references>
      </pivotArea>
    </format>
    <format dxfId="7193">
      <pivotArea dataOnly="0" labelOnly="1" offset="IV256" fieldPosition="0">
        <references count="1">
          <reference field="0" count="1" defaultSubtotal="1">
            <x v="74"/>
          </reference>
        </references>
      </pivotArea>
    </format>
    <format dxfId="7192">
      <pivotArea dataOnly="0" labelOnly="1" offset="IV256" fieldPosition="0">
        <references count="1">
          <reference field="0" count="1" defaultSubtotal="1">
            <x v="75"/>
          </reference>
        </references>
      </pivotArea>
    </format>
    <format dxfId="7191">
      <pivotArea dataOnly="0" labelOnly="1" offset="IV256" fieldPosition="0">
        <references count="1">
          <reference field="0" count="1" defaultSubtotal="1">
            <x v="76"/>
          </reference>
        </references>
      </pivotArea>
    </format>
    <format dxfId="7190">
      <pivotArea dataOnly="0" labelOnly="1" offset="IV256" fieldPosition="0">
        <references count="1">
          <reference field="0" count="1" defaultSubtotal="1">
            <x v="77"/>
          </reference>
        </references>
      </pivotArea>
    </format>
    <format dxfId="7189">
      <pivotArea dataOnly="0" labelOnly="1" offset="IV256" fieldPosition="0">
        <references count="1">
          <reference field="0" count="1" defaultSubtotal="1">
            <x v="78"/>
          </reference>
        </references>
      </pivotArea>
    </format>
    <format dxfId="7188">
      <pivotArea dataOnly="0" labelOnly="1" offset="IV256" fieldPosition="0">
        <references count="1">
          <reference field="0" count="1" defaultSubtotal="1">
            <x v="79"/>
          </reference>
        </references>
      </pivotArea>
    </format>
    <format dxfId="7187">
      <pivotArea dataOnly="0" labelOnly="1" offset="IV256" fieldPosition="0">
        <references count="1">
          <reference field="0" count="1" defaultSubtotal="1">
            <x v="80"/>
          </reference>
        </references>
      </pivotArea>
    </format>
    <format dxfId="7186">
      <pivotArea dataOnly="0" labelOnly="1" offset="IV256" fieldPosition="0">
        <references count="1">
          <reference field="0" count="1" defaultSubtotal="1">
            <x v="81"/>
          </reference>
        </references>
      </pivotArea>
    </format>
    <format dxfId="7185">
      <pivotArea dataOnly="0" labelOnly="1" offset="IV256" fieldPosition="0">
        <references count="1">
          <reference field="0" count="1" defaultSubtotal="1">
            <x v="82"/>
          </reference>
        </references>
      </pivotArea>
    </format>
    <format dxfId="7184">
      <pivotArea dataOnly="0" labelOnly="1" offset="IV256" fieldPosition="0">
        <references count="1">
          <reference field="0" count="1" defaultSubtotal="1">
            <x v="83"/>
          </reference>
        </references>
      </pivotArea>
    </format>
    <format dxfId="7183">
      <pivotArea dataOnly="0" labelOnly="1" offset="IV256" fieldPosition="0">
        <references count="1">
          <reference field="0" count="1" defaultSubtotal="1">
            <x v="84"/>
          </reference>
        </references>
      </pivotArea>
    </format>
    <format dxfId="7182">
      <pivotArea dataOnly="0" labelOnly="1" offset="IV256" fieldPosition="0">
        <references count="1">
          <reference field="0" count="1" defaultSubtotal="1">
            <x v="85"/>
          </reference>
        </references>
      </pivotArea>
    </format>
    <format dxfId="7181">
      <pivotArea dataOnly="0" labelOnly="1" offset="IV256" fieldPosition="0">
        <references count="1">
          <reference field="0" count="1" defaultSubtotal="1">
            <x v="86"/>
          </reference>
        </references>
      </pivotArea>
    </format>
    <format dxfId="7180">
      <pivotArea dataOnly="0" labelOnly="1" offset="IV256" fieldPosition="0">
        <references count="1">
          <reference field="0" count="1" defaultSubtotal="1">
            <x v="87"/>
          </reference>
        </references>
      </pivotArea>
    </format>
    <format dxfId="7179">
      <pivotArea dataOnly="0" labelOnly="1" offset="IV256" fieldPosition="0">
        <references count="1">
          <reference field="0" count="1" defaultSubtotal="1">
            <x v="88"/>
          </reference>
        </references>
      </pivotArea>
    </format>
    <format dxfId="7178">
      <pivotArea dataOnly="0" labelOnly="1" offset="IV256" fieldPosition="0">
        <references count="1">
          <reference field="0" count="1" defaultSubtotal="1">
            <x v="89"/>
          </reference>
        </references>
      </pivotArea>
    </format>
    <format dxfId="7177">
      <pivotArea dataOnly="0" labelOnly="1" offset="IV256" fieldPosition="0">
        <references count="1">
          <reference field="0" count="1" defaultSubtotal="1">
            <x v="90"/>
          </reference>
        </references>
      </pivotArea>
    </format>
    <format dxfId="7176">
      <pivotArea dataOnly="0" labelOnly="1" offset="IV256" fieldPosition="0">
        <references count="1">
          <reference field="0" count="1" defaultSubtotal="1">
            <x v="91"/>
          </reference>
        </references>
      </pivotArea>
    </format>
    <format dxfId="7175">
      <pivotArea dataOnly="0" labelOnly="1" offset="IV256" fieldPosition="0">
        <references count="1">
          <reference field="0" count="1" defaultSubtotal="1">
            <x v="92"/>
          </reference>
        </references>
      </pivotArea>
    </format>
    <format dxfId="7174">
      <pivotArea dataOnly="0" labelOnly="1" offset="IV256" fieldPosition="0">
        <references count="1">
          <reference field="0" count="1" defaultSubtotal="1">
            <x v="93"/>
          </reference>
        </references>
      </pivotArea>
    </format>
    <format dxfId="7173">
      <pivotArea dataOnly="0" labelOnly="1" offset="IV256" fieldPosition="0">
        <references count="1">
          <reference field="0" count="1" defaultSubtotal="1">
            <x v="94"/>
          </reference>
        </references>
      </pivotArea>
    </format>
    <format dxfId="7172">
      <pivotArea dataOnly="0" labelOnly="1" offset="IV256" fieldPosition="0">
        <references count="1">
          <reference field="0" count="1" defaultSubtotal="1">
            <x v="95"/>
          </reference>
        </references>
      </pivotArea>
    </format>
    <format dxfId="7171">
      <pivotArea dataOnly="0" labelOnly="1" offset="IV256" fieldPosition="0">
        <references count="1">
          <reference field="0" count="1" defaultSubtotal="1">
            <x v="96"/>
          </reference>
        </references>
      </pivotArea>
    </format>
    <format dxfId="7170">
      <pivotArea dataOnly="0" labelOnly="1" offset="IV256" fieldPosition="0">
        <references count="1">
          <reference field="0" count="1" defaultSubtotal="1">
            <x v="97"/>
          </reference>
        </references>
      </pivotArea>
    </format>
    <format dxfId="7169">
      <pivotArea dataOnly="0" labelOnly="1" offset="IV256" fieldPosition="0">
        <references count="1">
          <reference field="0" count="1" defaultSubtotal="1">
            <x v="98"/>
          </reference>
        </references>
      </pivotArea>
    </format>
    <format dxfId="7168">
      <pivotArea dataOnly="0" labelOnly="1" offset="IV256" fieldPosition="0">
        <references count="1">
          <reference field="0" count="1" defaultSubtotal="1">
            <x v="99"/>
          </reference>
        </references>
      </pivotArea>
    </format>
    <format dxfId="7167">
      <pivotArea dataOnly="0" labelOnly="1" offset="IV256" fieldPosition="0">
        <references count="1">
          <reference field="0" count="1" defaultSubtotal="1">
            <x v="100"/>
          </reference>
        </references>
      </pivotArea>
    </format>
    <format dxfId="7166">
      <pivotArea dataOnly="0" labelOnly="1" offset="IV256" fieldPosition="0">
        <references count="1">
          <reference field="0" count="1" defaultSubtotal="1">
            <x v="101"/>
          </reference>
        </references>
      </pivotArea>
    </format>
    <format dxfId="7165">
      <pivotArea dataOnly="0" labelOnly="1" offset="IV256" fieldPosition="0">
        <references count="1">
          <reference field="0" count="1" defaultSubtotal="1">
            <x v="102"/>
          </reference>
        </references>
      </pivotArea>
    </format>
    <format dxfId="7164">
      <pivotArea dataOnly="0" labelOnly="1" offset="IV256" fieldPosition="0">
        <references count="1">
          <reference field="0" count="1" defaultSubtotal="1">
            <x v="103"/>
          </reference>
        </references>
      </pivotArea>
    </format>
    <format dxfId="7163">
      <pivotArea dataOnly="0" labelOnly="1" offset="IV256" fieldPosition="0">
        <references count="1">
          <reference field="0" count="1" defaultSubtotal="1">
            <x v="104"/>
          </reference>
        </references>
      </pivotArea>
    </format>
    <format dxfId="7162">
      <pivotArea dataOnly="0" labelOnly="1" offset="IV256" fieldPosition="0">
        <references count="1">
          <reference field="0" count="1" defaultSubtotal="1">
            <x v="105"/>
          </reference>
        </references>
      </pivotArea>
    </format>
    <format dxfId="7161">
      <pivotArea dataOnly="0" labelOnly="1" offset="IV256" fieldPosition="0">
        <references count="1">
          <reference field="0" count="1" defaultSubtotal="1">
            <x v="106"/>
          </reference>
        </references>
      </pivotArea>
    </format>
    <format dxfId="7160">
      <pivotArea dataOnly="0" labelOnly="1" offset="IV256" fieldPosition="0">
        <references count="1">
          <reference field="0" count="1" defaultSubtotal="1">
            <x v="107"/>
          </reference>
        </references>
      </pivotArea>
    </format>
    <format dxfId="7159">
      <pivotArea dataOnly="0" labelOnly="1" offset="IV256" fieldPosition="0">
        <references count="1">
          <reference field="0" count="1" defaultSubtotal="1">
            <x v="108"/>
          </reference>
        </references>
      </pivotArea>
    </format>
    <format dxfId="7158">
      <pivotArea dataOnly="0" labelOnly="1" offset="IV256" fieldPosition="0">
        <references count="1">
          <reference field="0" count="1" defaultSubtotal="1">
            <x v="109"/>
          </reference>
        </references>
      </pivotArea>
    </format>
    <format dxfId="7157">
      <pivotArea dataOnly="0" labelOnly="1" offset="IV256" fieldPosition="0">
        <references count="1">
          <reference field="0" count="1" defaultSubtotal="1">
            <x v="110"/>
          </reference>
        </references>
      </pivotArea>
    </format>
    <format dxfId="7156">
      <pivotArea dataOnly="0" labelOnly="1" offset="IV256" fieldPosition="0">
        <references count="1">
          <reference field="0" count="1" defaultSubtotal="1">
            <x v="111"/>
          </reference>
        </references>
      </pivotArea>
    </format>
    <format dxfId="7155">
      <pivotArea dataOnly="0" labelOnly="1" offset="IV256" fieldPosition="0">
        <references count="1">
          <reference field="0" count="1" defaultSubtotal="1">
            <x v="112"/>
          </reference>
        </references>
      </pivotArea>
    </format>
    <format dxfId="7154">
      <pivotArea dataOnly="0" labelOnly="1" offset="IV256" fieldPosition="0">
        <references count="1">
          <reference field="0" count="1" defaultSubtotal="1">
            <x v="113"/>
          </reference>
        </references>
      </pivotArea>
    </format>
    <format dxfId="7153">
      <pivotArea dataOnly="0" labelOnly="1" offset="IV256" fieldPosition="0">
        <references count="1">
          <reference field="0" count="1" defaultSubtotal="1">
            <x v="114"/>
          </reference>
        </references>
      </pivotArea>
    </format>
    <format dxfId="7152">
      <pivotArea dataOnly="0" labelOnly="1" offset="IV256" fieldPosition="0">
        <references count="1">
          <reference field="0" count="1" defaultSubtotal="1">
            <x v="115"/>
          </reference>
        </references>
      </pivotArea>
    </format>
    <format dxfId="7151">
      <pivotArea dataOnly="0" labelOnly="1" offset="IV256" fieldPosition="0">
        <references count="1">
          <reference field="0" count="1" defaultSubtotal="1">
            <x v="116"/>
          </reference>
        </references>
      </pivotArea>
    </format>
    <format dxfId="7150">
      <pivotArea dataOnly="0" labelOnly="1" offset="IV256" fieldPosition="0">
        <references count="1">
          <reference field="0" count="1" defaultSubtotal="1">
            <x v="117"/>
          </reference>
        </references>
      </pivotArea>
    </format>
    <format dxfId="7149">
      <pivotArea dataOnly="0" labelOnly="1" offset="IV256" fieldPosition="0">
        <references count="1">
          <reference field="0" count="1" defaultSubtotal="1">
            <x v="118"/>
          </reference>
        </references>
      </pivotArea>
    </format>
    <format dxfId="7148">
      <pivotArea dataOnly="0" labelOnly="1" offset="IV256" fieldPosition="0">
        <references count="1">
          <reference field="0" count="1" defaultSubtotal="1">
            <x v="119"/>
          </reference>
        </references>
      </pivotArea>
    </format>
    <format dxfId="7147">
      <pivotArea dataOnly="0" labelOnly="1" offset="IV256" fieldPosition="0">
        <references count="1">
          <reference field="0" count="1" defaultSubtotal="1">
            <x v="120"/>
          </reference>
        </references>
      </pivotArea>
    </format>
    <format dxfId="7146">
      <pivotArea dataOnly="0" labelOnly="1" offset="IV256" fieldPosition="0">
        <references count="1">
          <reference field="0" count="1" defaultSubtotal="1">
            <x v="121"/>
          </reference>
        </references>
      </pivotArea>
    </format>
    <format dxfId="7145">
      <pivotArea dataOnly="0" labelOnly="1" offset="IV256" fieldPosition="0">
        <references count="1">
          <reference field="0" count="1" defaultSubtotal="1">
            <x v="122"/>
          </reference>
        </references>
      </pivotArea>
    </format>
    <format dxfId="7144">
      <pivotArea dataOnly="0" labelOnly="1" offset="IV256" fieldPosition="0">
        <references count="1">
          <reference field="0" count="1" defaultSubtotal="1">
            <x v="123"/>
          </reference>
        </references>
      </pivotArea>
    </format>
    <format dxfId="7143">
      <pivotArea dataOnly="0" labelOnly="1" offset="IV256" fieldPosition="0">
        <references count="1">
          <reference field="0" count="1" defaultSubtotal="1">
            <x v="124"/>
          </reference>
        </references>
      </pivotArea>
    </format>
    <format dxfId="7142">
      <pivotArea dataOnly="0" labelOnly="1" offset="IV256" fieldPosition="0">
        <references count="1">
          <reference field="0" count="1" defaultSubtotal="1">
            <x v="125"/>
          </reference>
        </references>
      </pivotArea>
    </format>
    <format dxfId="7141">
      <pivotArea dataOnly="0" labelOnly="1" offset="IV256" fieldPosition="0">
        <references count="1">
          <reference field="0" count="1" defaultSubtotal="1">
            <x v="126"/>
          </reference>
        </references>
      </pivotArea>
    </format>
    <format dxfId="7140">
      <pivotArea dataOnly="0" labelOnly="1" offset="IV256" fieldPosition="0">
        <references count="1">
          <reference field="0" count="1" defaultSubtotal="1">
            <x v="127"/>
          </reference>
        </references>
      </pivotArea>
    </format>
    <format dxfId="7139">
      <pivotArea dataOnly="0" labelOnly="1" offset="IV256" fieldPosition="0">
        <references count="1">
          <reference field="0" count="1" defaultSubtotal="1">
            <x v="128"/>
          </reference>
        </references>
      </pivotArea>
    </format>
    <format dxfId="7138">
      <pivotArea dataOnly="0" labelOnly="1" offset="IV256" fieldPosition="0">
        <references count="1">
          <reference field="0" count="1" defaultSubtotal="1">
            <x v="129"/>
          </reference>
        </references>
      </pivotArea>
    </format>
    <format dxfId="7137">
      <pivotArea dataOnly="0" labelOnly="1" offset="IV256" fieldPosition="0">
        <references count="1">
          <reference field="0" count="1" defaultSubtotal="1">
            <x v="130"/>
          </reference>
        </references>
      </pivotArea>
    </format>
    <format dxfId="7136">
      <pivotArea dataOnly="0" labelOnly="1" offset="IV256" fieldPosition="0">
        <references count="1">
          <reference field="0" count="1" defaultSubtotal="1">
            <x v="131"/>
          </reference>
        </references>
      </pivotArea>
    </format>
    <format dxfId="7135">
      <pivotArea dataOnly="0" labelOnly="1" offset="IV256" fieldPosition="0">
        <references count="1">
          <reference field="0" count="1" defaultSubtotal="1">
            <x v="132"/>
          </reference>
        </references>
      </pivotArea>
    </format>
    <format dxfId="7134">
      <pivotArea dataOnly="0" labelOnly="1" offset="IV256" fieldPosition="0">
        <references count="1">
          <reference field="0" count="1" defaultSubtotal="1">
            <x v="133"/>
          </reference>
        </references>
      </pivotArea>
    </format>
    <format dxfId="7133">
      <pivotArea dataOnly="0" labelOnly="1" offset="IV256" fieldPosition="0">
        <references count="1">
          <reference field="0" count="1" defaultSubtotal="1">
            <x v="134"/>
          </reference>
        </references>
      </pivotArea>
    </format>
    <format dxfId="7132">
      <pivotArea dataOnly="0" labelOnly="1" offset="IV256" fieldPosition="0">
        <references count="1">
          <reference field="0" count="1" defaultSubtotal="1">
            <x v="135"/>
          </reference>
        </references>
      </pivotArea>
    </format>
    <format dxfId="7131">
      <pivotArea dataOnly="0" labelOnly="1" offset="IV256" fieldPosition="0">
        <references count="1">
          <reference field="0" count="1" defaultSubtotal="1">
            <x v="136"/>
          </reference>
        </references>
      </pivotArea>
    </format>
    <format dxfId="7130">
      <pivotArea dataOnly="0" labelOnly="1" offset="IV256" fieldPosition="0">
        <references count="1">
          <reference field="0" count="1" defaultSubtotal="1">
            <x v="137"/>
          </reference>
        </references>
      </pivotArea>
    </format>
    <format dxfId="7129">
      <pivotArea dataOnly="0" labelOnly="1" offset="IV256" fieldPosition="0">
        <references count="1">
          <reference field="0" count="1" defaultSubtotal="1">
            <x v="138"/>
          </reference>
        </references>
      </pivotArea>
    </format>
    <format dxfId="7128">
      <pivotArea dataOnly="0" labelOnly="1" offset="IV256" fieldPosition="0">
        <references count="1">
          <reference field="0" count="1" defaultSubtotal="1">
            <x v="139"/>
          </reference>
        </references>
      </pivotArea>
    </format>
    <format dxfId="7127">
      <pivotArea dataOnly="0" labelOnly="1" offset="IV256" fieldPosition="0">
        <references count="1">
          <reference field="0" count="1" defaultSubtotal="1">
            <x v="140"/>
          </reference>
        </references>
      </pivotArea>
    </format>
    <format dxfId="7126">
      <pivotArea dataOnly="0" labelOnly="1" offset="IV256" fieldPosition="0">
        <references count="1">
          <reference field="0" count="1" defaultSubtotal="1">
            <x v="141"/>
          </reference>
        </references>
      </pivotArea>
    </format>
    <format dxfId="7125">
      <pivotArea dataOnly="0" labelOnly="1" offset="IV256" fieldPosition="0">
        <references count="1">
          <reference field="0" count="1" defaultSubtotal="1">
            <x v="142"/>
          </reference>
        </references>
      </pivotArea>
    </format>
    <format dxfId="7124">
      <pivotArea dataOnly="0" labelOnly="1" grandRow="1" outline="0" offset="IV256" fieldPosition="0"/>
    </format>
    <format dxfId="7123">
      <pivotArea dataOnly="0" labelOnly="1" fieldPosition="0">
        <references count="2">
          <reference field="0" count="1" selected="0">
            <x v="0"/>
          </reference>
          <reference field="1" count="2">
            <x v="0"/>
            <x v="1"/>
          </reference>
        </references>
      </pivotArea>
    </format>
    <format dxfId="7122">
      <pivotArea dataOnly="0" labelOnly="1" fieldPosition="0">
        <references count="2">
          <reference field="0" count="1" selected="0">
            <x v="1"/>
          </reference>
          <reference field="1" count="10">
            <x v="2"/>
            <x v="3"/>
            <x v="4"/>
            <x v="5"/>
            <x v="6"/>
            <x v="7"/>
            <x v="10"/>
            <x v="11"/>
            <x v="430"/>
            <x v="431"/>
          </reference>
        </references>
      </pivotArea>
    </format>
    <format dxfId="7121">
      <pivotArea dataOnly="0" labelOnly="1" fieldPosition="0">
        <references count="2">
          <reference field="0" count="1" selected="0">
            <x v="2"/>
          </reference>
          <reference field="1" count="6">
            <x v="12"/>
            <x v="13"/>
            <x v="14"/>
            <x v="15"/>
            <x v="16"/>
            <x v="17"/>
          </reference>
        </references>
      </pivotArea>
    </format>
    <format dxfId="712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119">
      <pivotArea dataOnly="0" labelOnly="1" fieldPosition="0">
        <references count="2">
          <reference field="0" count="1" selected="0">
            <x v="4"/>
          </reference>
          <reference field="1" count="6">
            <x v="33"/>
            <x v="34"/>
            <x v="35"/>
            <x v="36"/>
            <x v="37"/>
            <x v="38"/>
          </reference>
        </references>
      </pivotArea>
    </format>
    <format dxfId="7118">
      <pivotArea dataOnly="0" labelOnly="1" fieldPosition="0">
        <references count="2">
          <reference field="0" count="1" selected="0">
            <x v="5"/>
          </reference>
          <reference field="1" count="8">
            <x v="39"/>
            <x v="40"/>
            <x v="41"/>
            <x v="42"/>
            <x v="43"/>
            <x v="44"/>
            <x v="45"/>
            <x v="46"/>
          </reference>
        </references>
      </pivotArea>
    </format>
    <format dxfId="7117">
      <pivotArea dataOnly="0" labelOnly="1" fieldPosition="0">
        <references count="2">
          <reference field="0" count="1" selected="0">
            <x v="6"/>
          </reference>
          <reference field="1" count="5">
            <x v="47"/>
            <x v="48"/>
            <x v="49"/>
            <x v="50"/>
            <x v="51"/>
          </reference>
        </references>
      </pivotArea>
    </format>
    <format dxfId="7116">
      <pivotArea dataOnly="0" labelOnly="1" fieldPosition="0">
        <references count="2">
          <reference field="0" count="1" selected="0">
            <x v="7"/>
          </reference>
          <reference field="1" count="6">
            <x v="52"/>
            <x v="53"/>
            <x v="54"/>
            <x v="55"/>
            <x v="56"/>
            <x v="57"/>
          </reference>
        </references>
      </pivotArea>
    </format>
    <format dxfId="7115">
      <pivotArea dataOnly="0" labelOnly="1" fieldPosition="0">
        <references count="2">
          <reference field="0" count="1" selected="0">
            <x v="8"/>
          </reference>
          <reference field="1" count="6">
            <x v="58"/>
            <x v="59"/>
            <x v="60"/>
            <x v="61"/>
            <x v="62"/>
            <x v="63"/>
          </reference>
        </references>
      </pivotArea>
    </format>
    <format dxfId="7114">
      <pivotArea dataOnly="0" labelOnly="1" fieldPosition="0">
        <references count="2">
          <reference field="0" count="1" selected="0">
            <x v="9"/>
          </reference>
          <reference field="1" count="5">
            <x v="64"/>
            <x v="65"/>
            <x v="66"/>
            <x v="67"/>
            <x v="68"/>
          </reference>
        </references>
      </pivotArea>
    </format>
    <format dxfId="7113">
      <pivotArea dataOnly="0" labelOnly="1" fieldPosition="0">
        <references count="2">
          <reference field="0" count="1" selected="0">
            <x v="10"/>
          </reference>
          <reference field="1" count="3">
            <x v="69"/>
            <x v="70"/>
            <x v="71"/>
          </reference>
        </references>
      </pivotArea>
    </format>
    <format dxfId="7112">
      <pivotArea dataOnly="0" labelOnly="1" fieldPosition="0">
        <references count="2">
          <reference field="0" count="1" selected="0">
            <x v="11"/>
          </reference>
          <reference field="1" count="6">
            <x v="72"/>
            <x v="73"/>
            <x v="74"/>
            <x v="75"/>
            <x v="76"/>
            <x v="77"/>
          </reference>
        </references>
      </pivotArea>
    </format>
    <format dxfId="7111">
      <pivotArea dataOnly="0" labelOnly="1" fieldPosition="0">
        <references count="2">
          <reference field="0" count="1" selected="0">
            <x v="12"/>
          </reference>
          <reference field="1" count="5">
            <x v="78"/>
            <x v="79"/>
            <x v="80"/>
            <x v="81"/>
            <x v="82"/>
          </reference>
        </references>
      </pivotArea>
    </format>
    <format dxfId="7110">
      <pivotArea dataOnly="0" labelOnly="1" fieldPosition="0">
        <references count="2">
          <reference field="0" count="1" selected="0">
            <x v="13"/>
          </reference>
          <reference field="1" count="4">
            <x v="83"/>
            <x v="84"/>
            <x v="85"/>
            <x v="86"/>
          </reference>
        </references>
      </pivotArea>
    </format>
    <format dxfId="710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108">
      <pivotArea dataOnly="0" labelOnly="1" fieldPosition="0">
        <references count="2">
          <reference field="0" count="1" selected="0">
            <x v="15"/>
          </reference>
          <reference field="1" count="3">
            <x v="104"/>
            <x v="105"/>
            <x v="106"/>
          </reference>
        </references>
      </pivotArea>
    </format>
    <format dxfId="7107">
      <pivotArea dataOnly="0" labelOnly="1" fieldPosition="0">
        <references count="2">
          <reference field="0" count="1" selected="0">
            <x v="16"/>
          </reference>
          <reference field="1" count="11">
            <x v="8"/>
            <x v="9"/>
            <x v="107"/>
            <x v="108"/>
            <x v="109"/>
            <x v="110"/>
            <x v="111"/>
            <x v="112"/>
            <x v="113"/>
            <x v="114"/>
            <x v="115"/>
          </reference>
        </references>
      </pivotArea>
    </format>
    <format dxfId="7106">
      <pivotArea dataOnly="0" labelOnly="1" fieldPosition="0">
        <references count="2">
          <reference field="0" count="1" selected="0">
            <x v="17"/>
          </reference>
          <reference field="1" count="1">
            <x v="116"/>
          </reference>
        </references>
      </pivotArea>
    </format>
    <format dxfId="7105">
      <pivotArea dataOnly="0" labelOnly="1" fieldPosition="0">
        <references count="2">
          <reference field="0" count="1" selected="0">
            <x v="18"/>
          </reference>
          <reference field="1" count="3">
            <x v="117"/>
            <x v="118"/>
            <x v="119"/>
          </reference>
        </references>
      </pivotArea>
    </format>
    <format dxfId="7104">
      <pivotArea dataOnly="0" labelOnly="1" fieldPosition="0">
        <references count="2">
          <reference field="0" count="1" selected="0">
            <x v="19"/>
          </reference>
          <reference field="1" count="8">
            <x v="120"/>
            <x v="121"/>
            <x v="122"/>
            <x v="123"/>
            <x v="124"/>
            <x v="125"/>
            <x v="126"/>
            <x v="127"/>
          </reference>
        </references>
      </pivotArea>
    </format>
    <format dxfId="7103">
      <pivotArea dataOnly="0" labelOnly="1" fieldPosition="0">
        <references count="2">
          <reference field="0" count="1" selected="0">
            <x v="20"/>
          </reference>
          <reference field="1" count="9">
            <x v="128"/>
            <x v="129"/>
            <x v="130"/>
            <x v="131"/>
            <x v="132"/>
            <x v="133"/>
            <x v="134"/>
            <x v="135"/>
            <x v="136"/>
          </reference>
        </references>
      </pivotArea>
    </format>
    <format dxfId="7102">
      <pivotArea dataOnly="0" labelOnly="1" fieldPosition="0">
        <references count="2">
          <reference field="0" count="1" selected="0">
            <x v="21"/>
          </reference>
          <reference field="1" count="4">
            <x v="137"/>
            <x v="138"/>
            <x v="139"/>
            <x v="140"/>
          </reference>
        </references>
      </pivotArea>
    </format>
    <format dxfId="7101">
      <pivotArea dataOnly="0" labelOnly="1" fieldPosition="0">
        <references count="2">
          <reference field="0" count="1" selected="0">
            <x v="22"/>
          </reference>
          <reference field="1" count="3">
            <x v="141"/>
            <x v="142"/>
            <x v="143"/>
          </reference>
        </references>
      </pivotArea>
    </format>
    <format dxfId="7100">
      <pivotArea dataOnly="0" labelOnly="1" fieldPosition="0">
        <references count="2">
          <reference field="0" count="1" selected="0">
            <x v="23"/>
          </reference>
          <reference field="1" count="3">
            <x v="144"/>
            <x v="145"/>
            <x v="146"/>
          </reference>
        </references>
      </pivotArea>
    </format>
    <format dxfId="7099">
      <pivotArea dataOnly="0" labelOnly="1" fieldPosition="0">
        <references count="2">
          <reference field="0" count="1" selected="0">
            <x v="24"/>
          </reference>
          <reference field="1" count="2">
            <x v="147"/>
            <x v="148"/>
          </reference>
        </references>
      </pivotArea>
    </format>
    <format dxfId="7098">
      <pivotArea dataOnly="0" labelOnly="1" fieldPosition="0">
        <references count="2">
          <reference field="0" count="1" selected="0">
            <x v="25"/>
          </reference>
          <reference field="1" count="3">
            <x v="149"/>
            <x v="150"/>
            <x v="151"/>
          </reference>
        </references>
      </pivotArea>
    </format>
    <format dxfId="7097">
      <pivotArea dataOnly="0" labelOnly="1" fieldPosition="0">
        <references count="2">
          <reference field="0" count="1" selected="0">
            <x v="26"/>
          </reference>
          <reference field="1" count="4">
            <x v="152"/>
            <x v="153"/>
            <x v="154"/>
            <x v="155"/>
          </reference>
        </references>
      </pivotArea>
    </format>
    <format dxfId="7096">
      <pivotArea dataOnly="0" labelOnly="1" fieldPosition="0">
        <references count="2">
          <reference field="0" count="1" selected="0">
            <x v="27"/>
          </reference>
          <reference field="1" count="2">
            <x v="156"/>
            <x v="157"/>
          </reference>
        </references>
      </pivotArea>
    </format>
    <format dxfId="7095">
      <pivotArea dataOnly="0" labelOnly="1" fieldPosition="0">
        <references count="2">
          <reference field="0" count="1" selected="0">
            <x v="28"/>
          </reference>
          <reference field="1" count="3">
            <x v="158"/>
            <x v="159"/>
            <x v="160"/>
          </reference>
        </references>
      </pivotArea>
    </format>
    <format dxfId="7094">
      <pivotArea dataOnly="0" labelOnly="1" fieldPosition="0">
        <references count="2">
          <reference field="0" count="1" selected="0">
            <x v="29"/>
          </reference>
          <reference field="1" count="8">
            <x v="161"/>
            <x v="162"/>
            <x v="163"/>
            <x v="164"/>
            <x v="165"/>
            <x v="166"/>
            <x v="167"/>
            <x v="168"/>
          </reference>
        </references>
      </pivotArea>
    </format>
    <format dxfId="7093">
      <pivotArea dataOnly="0" labelOnly="1" fieldPosition="0">
        <references count="2">
          <reference field="0" count="1" selected="0">
            <x v="30"/>
          </reference>
          <reference field="1" count="7">
            <x v="169"/>
            <x v="170"/>
            <x v="171"/>
            <x v="172"/>
            <x v="173"/>
            <x v="174"/>
            <x v="175"/>
          </reference>
        </references>
      </pivotArea>
    </format>
    <format dxfId="7092">
      <pivotArea dataOnly="0" labelOnly="1" fieldPosition="0">
        <references count="2">
          <reference field="0" count="1" selected="0">
            <x v="31"/>
          </reference>
          <reference field="1" count="4">
            <x v="176"/>
            <x v="177"/>
            <x v="178"/>
            <x v="179"/>
          </reference>
        </references>
      </pivotArea>
    </format>
    <format dxfId="7091">
      <pivotArea dataOnly="0" labelOnly="1" fieldPosition="0">
        <references count="2">
          <reference field="0" count="1" selected="0">
            <x v="32"/>
          </reference>
          <reference field="1" count="1">
            <x v="180"/>
          </reference>
        </references>
      </pivotArea>
    </format>
    <format dxfId="7090">
      <pivotArea dataOnly="0" labelOnly="1" fieldPosition="0">
        <references count="2">
          <reference field="0" count="1" selected="0">
            <x v="33"/>
          </reference>
          <reference field="1" count="3">
            <x v="433"/>
            <x v="434"/>
            <x v="435"/>
          </reference>
        </references>
      </pivotArea>
    </format>
    <format dxfId="7089">
      <pivotArea dataOnly="0" labelOnly="1" fieldPosition="0">
        <references count="2">
          <reference field="0" count="1" selected="0">
            <x v="34"/>
          </reference>
          <reference field="1" count="4">
            <x v="181"/>
            <x v="182"/>
            <x v="183"/>
            <x v="184"/>
          </reference>
        </references>
      </pivotArea>
    </format>
    <format dxfId="7088">
      <pivotArea dataOnly="0" labelOnly="1" fieldPosition="0">
        <references count="2">
          <reference field="0" count="1" selected="0">
            <x v="35"/>
          </reference>
          <reference field="1" count="4">
            <x v="185"/>
            <x v="186"/>
            <x v="187"/>
            <x v="188"/>
          </reference>
        </references>
      </pivotArea>
    </format>
    <format dxfId="7087">
      <pivotArea dataOnly="0" labelOnly="1" fieldPosition="0">
        <references count="2">
          <reference field="0" count="1" selected="0">
            <x v="36"/>
          </reference>
          <reference field="1" count="5">
            <x v="189"/>
            <x v="190"/>
            <x v="191"/>
            <x v="192"/>
            <x v="193"/>
          </reference>
        </references>
      </pivotArea>
    </format>
    <format dxfId="7086">
      <pivotArea dataOnly="0" labelOnly="1" fieldPosition="0">
        <references count="2">
          <reference field="0" count="1" selected="0">
            <x v="37"/>
          </reference>
          <reference field="1" count="7">
            <x v="194"/>
            <x v="195"/>
            <x v="196"/>
            <x v="197"/>
            <x v="198"/>
            <x v="199"/>
            <x v="200"/>
          </reference>
        </references>
      </pivotArea>
    </format>
    <format dxfId="7085">
      <pivotArea dataOnly="0" labelOnly="1" fieldPosition="0">
        <references count="2">
          <reference field="0" count="1" selected="0">
            <x v="38"/>
          </reference>
          <reference field="1" count="11">
            <x v="201"/>
            <x v="202"/>
            <x v="203"/>
            <x v="204"/>
            <x v="205"/>
            <x v="206"/>
            <x v="207"/>
            <x v="208"/>
            <x v="209"/>
            <x v="368"/>
            <x v="390"/>
          </reference>
        </references>
      </pivotArea>
    </format>
    <format dxfId="7084">
      <pivotArea dataOnly="0" labelOnly="1" fieldPosition="0">
        <references count="2">
          <reference field="0" count="1" selected="0">
            <x v="39"/>
          </reference>
          <reference field="1" count="7">
            <x v="210"/>
            <x v="211"/>
            <x v="212"/>
            <x v="213"/>
            <x v="214"/>
            <x v="215"/>
            <x v="216"/>
          </reference>
        </references>
      </pivotArea>
    </format>
    <format dxfId="7083">
      <pivotArea dataOnly="0" labelOnly="1" fieldPosition="0">
        <references count="2">
          <reference field="0" count="1" selected="0">
            <x v="40"/>
          </reference>
          <reference field="1" count="7">
            <x v="217"/>
            <x v="218"/>
            <x v="219"/>
            <x v="220"/>
            <x v="221"/>
            <x v="222"/>
            <x v="223"/>
          </reference>
        </references>
      </pivotArea>
    </format>
    <format dxfId="7082">
      <pivotArea dataOnly="0" labelOnly="1" fieldPosition="0">
        <references count="2">
          <reference field="0" count="1" selected="0">
            <x v="41"/>
          </reference>
          <reference field="1" count="8">
            <x v="224"/>
            <x v="225"/>
            <x v="226"/>
            <x v="227"/>
            <x v="228"/>
            <x v="229"/>
            <x v="230"/>
            <x v="231"/>
          </reference>
        </references>
      </pivotArea>
    </format>
    <format dxfId="7081">
      <pivotArea dataOnly="0" labelOnly="1" fieldPosition="0">
        <references count="2">
          <reference field="0" count="1" selected="0">
            <x v="42"/>
          </reference>
          <reference field="1" count="4">
            <x v="232"/>
            <x v="233"/>
            <x v="234"/>
            <x v="235"/>
          </reference>
        </references>
      </pivotArea>
    </format>
    <format dxfId="7080">
      <pivotArea dataOnly="0" labelOnly="1" fieldPosition="0">
        <references count="2">
          <reference field="0" count="1" selected="0">
            <x v="43"/>
          </reference>
          <reference field="1" count="8">
            <x v="236"/>
            <x v="237"/>
            <x v="238"/>
            <x v="239"/>
            <x v="240"/>
            <x v="241"/>
            <x v="242"/>
            <x v="243"/>
          </reference>
        </references>
      </pivotArea>
    </format>
    <format dxfId="7079">
      <pivotArea dataOnly="0" labelOnly="1" fieldPosition="0">
        <references count="2">
          <reference field="0" count="1" selected="0">
            <x v="44"/>
          </reference>
          <reference field="1" count="7">
            <x v="244"/>
            <x v="245"/>
            <x v="246"/>
            <x v="247"/>
            <x v="248"/>
            <x v="249"/>
            <x v="250"/>
          </reference>
        </references>
      </pivotArea>
    </format>
    <format dxfId="7078">
      <pivotArea dataOnly="0" labelOnly="1" fieldPosition="0">
        <references count="2">
          <reference field="0" count="1" selected="0">
            <x v="45"/>
          </reference>
          <reference field="1" count="8">
            <x v="251"/>
            <x v="252"/>
            <x v="253"/>
            <x v="254"/>
            <x v="255"/>
            <x v="256"/>
            <x v="257"/>
            <x v="258"/>
          </reference>
        </references>
      </pivotArea>
    </format>
    <format dxfId="707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076">
      <pivotArea dataOnly="0" labelOnly="1" fieldPosition="0">
        <references count="2">
          <reference field="0" count="1" selected="0">
            <x v="47"/>
          </reference>
          <reference field="1" count="7">
            <x v="273"/>
            <x v="274"/>
            <x v="275"/>
            <x v="276"/>
            <x v="277"/>
            <x v="278"/>
            <x v="279"/>
          </reference>
        </references>
      </pivotArea>
    </format>
    <format dxfId="7075">
      <pivotArea dataOnly="0" labelOnly="1" fieldPosition="0">
        <references count="2">
          <reference field="0" count="1" selected="0">
            <x v="48"/>
          </reference>
          <reference field="1" count="5">
            <x v="280"/>
            <x v="281"/>
            <x v="282"/>
            <x v="283"/>
            <x v="284"/>
          </reference>
        </references>
      </pivotArea>
    </format>
    <format dxfId="7074">
      <pivotArea dataOnly="0" labelOnly="1" fieldPosition="0">
        <references count="2">
          <reference field="0" count="1" selected="0">
            <x v="49"/>
          </reference>
          <reference field="1" count="1">
            <x v="285"/>
          </reference>
        </references>
      </pivotArea>
    </format>
    <format dxfId="7073">
      <pivotArea dataOnly="0" labelOnly="1" fieldPosition="0">
        <references count="2">
          <reference field="0" count="1" selected="0">
            <x v="50"/>
          </reference>
          <reference field="1" count="7">
            <x v="286"/>
            <x v="287"/>
            <x v="288"/>
            <x v="289"/>
            <x v="290"/>
            <x v="291"/>
            <x v="292"/>
          </reference>
        </references>
      </pivotArea>
    </format>
    <format dxfId="7072">
      <pivotArea dataOnly="0" labelOnly="1" fieldPosition="0">
        <references count="2">
          <reference field="0" count="1" selected="0">
            <x v="51"/>
          </reference>
          <reference field="1" count="9">
            <x v="293"/>
            <x v="294"/>
            <x v="295"/>
            <x v="296"/>
            <x v="297"/>
            <x v="298"/>
            <x v="299"/>
            <x v="300"/>
            <x v="301"/>
          </reference>
        </references>
      </pivotArea>
    </format>
    <format dxfId="7071">
      <pivotArea dataOnly="0" labelOnly="1" fieldPosition="0">
        <references count="2">
          <reference field="0" count="1" selected="0">
            <x v="52"/>
          </reference>
          <reference field="1" count="3">
            <x v="302"/>
            <x v="303"/>
            <x v="304"/>
          </reference>
        </references>
      </pivotArea>
    </format>
    <format dxfId="7070">
      <pivotArea dataOnly="0" labelOnly="1" fieldPosition="0">
        <references count="2">
          <reference field="0" count="1" selected="0">
            <x v="53"/>
          </reference>
          <reference field="1" count="7">
            <x v="305"/>
            <x v="306"/>
            <x v="307"/>
            <x v="308"/>
            <x v="309"/>
            <x v="310"/>
            <x v="398"/>
          </reference>
        </references>
      </pivotArea>
    </format>
    <format dxfId="706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068">
      <pivotArea dataOnly="0" labelOnly="1" fieldPosition="0">
        <references count="2">
          <reference field="0" count="1" selected="0">
            <x v="55"/>
          </reference>
          <reference field="1" count="1">
            <x v="326"/>
          </reference>
        </references>
      </pivotArea>
    </format>
    <format dxfId="7067">
      <pivotArea dataOnly="0" labelOnly="1" fieldPosition="0">
        <references count="2">
          <reference field="0" count="1" selected="0">
            <x v="56"/>
          </reference>
          <reference field="1" count="4">
            <x v="327"/>
            <x v="328"/>
            <x v="329"/>
            <x v="330"/>
          </reference>
        </references>
      </pivotArea>
    </format>
    <format dxfId="7066">
      <pivotArea dataOnly="0" labelOnly="1" fieldPosition="0">
        <references count="2">
          <reference field="0" count="1" selected="0">
            <x v="57"/>
          </reference>
          <reference field="1" count="1">
            <x v="331"/>
          </reference>
        </references>
      </pivotArea>
    </format>
    <format dxfId="7065">
      <pivotArea dataOnly="0" labelOnly="1" fieldPosition="0">
        <references count="2">
          <reference field="0" count="1" selected="0">
            <x v="58"/>
          </reference>
          <reference field="1" count="4">
            <x v="332"/>
            <x v="333"/>
            <x v="334"/>
            <x v="335"/>
          </reference>
        </references>
      </pivotArea>
    </format>
    <format dxfId="7064">
      <pivotArea dataOnly="0" labelOnly="1" fieldPosition="0">
        <references count="2">
          <reference field="0" count="1" selected="0">
            <x v="59"/>
          </reference>
          <reference field="1" count="4">
            <x v="336"/>
            <x v="337"/>
            <x v="338"/>
            <x v="339"/>
          </reference>
        </references>
      </pivotArea>
    </format>
    <format dxfId="7063">
      <pivotArea dataOnly="0" labelOnly="1" fieldPosition="0">
        <references count="2">
          <reference field="0" count="1" selected="0">
            <x v="60"/>
          </reference>
          <reference field="1" count="1">
            <x v="340"/>
          </reference>
        </references>
      </pivotArea>
    </format>
    <format dxfId="7062">
      <pivotArea dataOnly="0" labelOnly="1" fieldPosition="0">
        <references count="2">
          <reference field="0" count="1" selected="0">
            <x v="61"/>
          </reference>
          <reference field="1" count="1">
            <x v="342"/>
          </reference>
        </references>
      </pivotArea>
    </format>
    <format dxfId="7061">
      <pivotArea dataOnly="0" labelOnly="1" fieldPosition="0">
        <references count="2">
          <reference field="0" count="1" selected="0">
            <x v="62"/>
          </reference>
          <reference field="1" count="1">
            <x v="341"/>
          </reference>
        </references>
      </pivotArea>
    </format>
    <format dxfId="7060">
      <pivotArea dataOnly="0" labelOnly="1" fieldPosition="0">
        <references count="2">
          <reference field="0" count="1" selected="0">
            <x v="63"/>
          </reference>
          <reference field="1" count="1">
            <x v="343"/>
          </reference>
        </references>
      </pivotArea>
    </format>
    <format dxfId="7059">
      <pivotArea dataOnly="0" labelOnly="1" fieldPosition="0">
        <references count="2">
          <reference field="0" count="1" selected="0">
            <x v="64"/>
          </reference>
          <reference field="1" count="1">
            <x v="344"/>
          </reference>
        </references>
      </pivotArea>
    </format>
    <format dxfId="7058">
      <pivotArea dataOnly="0" labelOnly="1" fieldPosition="0">
        <references count="2">
          <reference field="0" count="1" selected="0">
            <x v="65"/>
          </reference>
          <reference field="1" count="1">
            <x v="345"/>
          </reference>
        </references>
      </pivotArea>
    </format>
    <format dxfId="7057">
      <pivotArea dataOnly="0" labelOnly="1" fieldPosition="0">
        <references count="2">
          <reference field="0" count="1" selected="0">
            <x v="66"/>
          </reference>
          <reference field="1" count="1">
            <x v="346"/>
          </reference>
        </references>
      </pivotArea>
    </format>
    <format dxfId="7056">
      <pivotArea dataOnly="0" labelOnly="1" fieldPosition="0">
        <references count="2">
          <reference field="0" count="1" selected="0">
            <x v="67"/>
          </reference>
          <reference field="1" count="1">
            <x v="427"/>
          </reference>
        </references>
      </pivotArea>
    </format>
    <format dxfId="7055">
      <pivotArea dataOnly="0" labelOnly="1" fieldPosition="0">
        <references count="2">
          <reference field="0" count="1" selected="0">
            <x v="68"/>
          </reference>
          <reference field="1" count="1">
            <x v="428"/>
          </reference>
        </references>
      </pivotArea>
    </format>
    <format dxfId="7054">
      <pivotArea dataOnly="0" labelOnly="1" fieldPosition="0">
        <references count="2">
          <reference field="0" count="1" selected="0">
            <x v="69"/>
          </reference>
          <reference field="1" count="1">
            <x v="347"/>
          </reference>
        </references>
      </pivotArea>
    </format>
    <format dxfId="7053">
      <pivotArea dataOnly="0" labelOnly="1" fieldPosition="0">
        <references count="2">
          <reference field="0" count="1" selected="0">
            <x v="70"/>
          </reference>
          <reference field="1" count="1">
            <x v="348"/>
          </reference>
        </references>
      </pivotArea>
    </format>
    <format dxfId="7052">
      <pivotArea dataOnly="0" labelOnly="1" fieldPosition="0">
        <references count="2">
          <reference field="0" count="1" selected="0">
            <x v="71"/>
          </reference>
          <reference field="1" count="1">
            <x v="349"/>
          </reference>
        </references>
      </pivotArea>
    </format>
    <format dxfId="7051">
      <pivotArea dataOnly="0" labelOnly="1" fieldPosition="0">
        <references count="2">
          <reference field="0" count="1" selected="0">
            <x v="72"/>
          </reference>
          <reference field="1" count="1">
            <x v="350"/>
          </reference>
        </references>
      </pivotArea>
    </format>
    <format dxfId="7050">
      <pivotArea dataOnly="0" labelOnly="1" fieldPosition="0">
        <references count="2">
          <reference field="0" count="1" selected="0">
            <x v="73"/>
          </reference>
          <reference field="1" count="1">
            <x v="351"/>
          </reference>
        </references>
      </pivotArea>
    </format>
    <format dxfId="7049">
      <pivotArea dataOnly="0" labelOnly="1" fieldPosition="0">
        <references count="2">
          <reference field="0" count="1" selected="0">
            <x v="74"/>
          </reference>
          <reference field="1" count="1">
            <x v="352"/>
          </reference>
        </references>
      </pivotArea>
    </format>
    <format dxfId="7048">
      <pivotArea dataOnly="0" labelOnly="1" fieldPosition="0">
        <references count="2">
          <reference field="0" count="1" selected="0">
            <x v="75"/>
          </reference>
          <reference field="1" count="1">
            <x v="353"/>
          </reference>
        </references>
      </pivotArea>
    </format>
    <format dxfId="7047">
      <pivotArea dataOnly="0" labelOnly="1" fieldPosition="0">
        <references count="2">
          <reference field="0" count="1" selected="0">
            <x v="76"/>
          </reference>
          <reference field="1" count="1">
            <x v="354"/>
          </reference>
        </references>
      </pivotArea>
    </format>
    <format dxfId="7046">
      <pivotArea dataOnly="0" labelOnly="1" fieldPosition="0">
        <references count="2">
          <reference field="0" count="1" selected="0">
            <x v="77"/>
          </reference>
          <reference field="1" count="1">
            <x v="355"/>
          </reference>
        </references>
      </pivotArea>
    </format>
    <format dxfId="7045">
      <pivotArea dataOnly="0" labelOnly="1" fieldPosition="0">
        <references count="2">
          <reference field="0" count="1" selected="0">
            <x v="78"/>
          </reference>
          <reference field="1" count="1">
            <x v="356"/>
          </reference>
        </references>
      </pivotArea>
    </format>
    <format dxfId="7044">
      <pivotArea dataOnly="0" labelOnly="1" fieldPosition="0">
        <references count="2">
          <reference field="0" count="1" selected="0">
            <x v="79"/>
          </reference>
          <reference field="1" count="1">
            <x v="357"/>
          </reference>
        </references>
      </pivotArea>
    </format>
    <format dxfId="7043">
      <pivotArea dataOnly="0" labelOnly="1" fieldPosition="0">
        <references count="2">
          <reference field="0" count="1" selected="0">
            <x v="80"/>
          </reference>
          <reference field="1" count="1">
            <x v="358"/>
          </reference>
        </references>
      </pivotArea>
    </format>
    <format dxfId="7042">
      <pivotArea dataOnly="0" labelOnly="1" fieldPosition="0">
        <references count="2">
          <reference field="0" count="1" selected="0">
            <x v="81"/>
          </reference>
          <reference field="1" count="1">
            <x v="359"/>
          </reference>
        </references>
      </pivotArea>
    </format>
    <format dxfId="7041">
      <pivotArea dataOnly="0" labelOnly="1" fieldPosition="0">
        <references count="2">
          <reference field="0" count="1" selected="0">
            <x v="82"/>
          </reference>
          <reference field="1" count="1">
            <x v="360"/>
          </reference>
        </references>
      </pivotArea>
    </format>
    <format dxfId="7040">
      <pivotArea dataOnly="0" labelOnly="1" fieldPosition="0">
        <references count="2">
          <reference field="0" count="1" selected="0">
            <x v="83"/>
          </reference>
          <reference field="1" count="1">
            <x v="361"/>
          </reference>
        </references>
      </pivotArea>
    </format>
    <format dxfId="7039">
      <pivotArea dataOnly="0" labelOnly="1" fieldPosition="0">
        <references count="2">
          <reference field="0" count="1" selected="0">
            <x v="84"/>
          </reference>
          <reference field="1" count="1">
            <x v="362"/>
          </reference>
        </references>
      </pivotArea>
    </format>
    <format dxfId="7038">
      <pivotArea dataOnly="0" labelOnly="1" fieldPosition="0">
        <references count="2">
          <reference field="0" count="1" selected="0">
            <x v="85"/>
          </reference>
          <reference field="1" count="1">
            <x v="363"/>
          </reference>
        </references>
      </pivotArea>
    </format>
    <format dxfId="7037">
      <pivotArea dataOnly="0" labelOnly="1" fieldPosition="0">
        <references count="2">
          <reference field="0" count="1" selected="0">
            <x v="86"/>
          </reference>
          <reference field="1" count="1">
            <x v="364"/>
          </reference>
        </references>
      </pivotArea>
    </format>
    <format dxfId="7036">
      <pivotArea dataOnly="0" labelOnly="1" fieldPosition="0">
        <references count="2">
          <reference field="0" count="1" selected="0">
            <x v="87"/>
          </reference>
          <reference field="1" count="1">
            <x v="365"/>
          </reference>
        </references>
      </pivotArea>
    </format>
    <format dxfId="7035">
      <pivotArea dataOnly="0" labelOnly="1" fieldPosition="0">
        <references count="2">
          <reference field="0" count="1" selected="0">
            <x v="88"/>
          </reference>
          <reference field="1" count="1">
            <x v="366"/>
          </reference>
        </references>
      </pivotArea>
    </format>
    <format dxfId="7034">
      <pivotArea dataOnly="0" labelOnly="1" fieldPosition="0">
        <references count="2">
          <reference field="0" count="1" selected="0">
            <x v="89"/>
          </reference>
          <reference field="1" count="1">
            <x v="367"/>
          </reference>
        </references>
      </pivotArea>
    </format>
    <format dxfId="7033">
      <pivotArea dataOnly="0" labelOnly="1" fieldPosition="0">
        <references count="2">
          <reference field="0" count="1" selected="0">
            <x v="90"/>
          </reference>
          <reference field="1" count="1">
            <x v="369"/>
          </reference>
        </references>
      </pivotArea>
    </format>
    <format dxfId="7032">
      <pivotArea dataOnly="0" labelOnly="1" fieldPosition="0">
        <references count="2">
          <reference field="0" count="1" selected="0">
            <x v="91"/>
          </reference>
          <reference field="1" count="1">
            <x v="370"/>
          </reference>
        </references>
      </pivotArea>
    </format>
    <format dxfId="7031">
      <pivotArea dataOnly="0" labelOnly="1" fieldPosition="0">
        <references count="2">
          <reference field="0" count="1" selected="0">
            <x v="92"/>
          </reference>
          <reference field="1" count="1">
            <x v="371"/>
          </reference>
        </references>
      </pivotArea>
    </format>
    <format dxfId="7030">
      <pivotArea dataOnly="0" labelOnly="1" fieldPosition="0">
        <references count="2">
          <reference field="0" count="1" selected="0">
            <x v="93"/>
          </reference>
          <reference field="1" count="1">
            <x v="372"/>
          </reference>
        </references>
      </pivotArea>
    </format>
    <format dxfId="7029">
      <pivotArea dataOnly="0" labelOnly="1" fieldPosition="0">
        <references count="2">
          <reference field="0" count="1" selected="0">
            <x v="94"/>
          </reference>
          <reference field="1" count="1">
            <x v="373"/>
          </reference>
        </references>
      </pivotArea>
    </format>
    <format dxfId="7028">
      <pivotArea dataOnly="0" labelOnly="1" fieldPosition="0">
        <references count="2">
          <reference field="0" count="1" selected="0">
            <x v="95"/>
          </reference>
          <reference field="1" count="1">
            <x v="374"/>
          </reference>
        </references>
      </pivotArea>
    </format>
    <format dxfId="7027">
      <pivotArea dataOnly="0" labelOnly="1" fieldPosition="0">
        <references count="2">
          <reference field="0" count="1" selected="0">
            <x v="96"/>
          </reference>
          <reference field="1" count="1">
            <x v="375"/>
          </reference>
        </references>
      </pivotArea>
    </format>
    <format dxfId="7026">
      <pivotArea dataOnly="0" labelOnly="1" fieldPosition="0">
        <references count="2">
          <reference field="0" count="1" selected="0">
            <x v="97"/>
          </reference>
          <reference field="1" count="1">
            <x v="376"/>
          </reference>
        </references>
      </pivotArea>
    </format>
    <format dxfId="7025">
      <pivotArea dataOnly="0" labelOnly="1" fieldPosition="0">
        <references count="2">
          <reference field="0" count="1" selected="0">
            <x v="98"/>
          </reference>
          <reference field="1" count="1">
            <x v="377"/>
          </reference>
        </references>
      </pivotArea>
    </format>
    <format dxfId="7024">
      <pivotArea dataOnly="0" labelOnly="1" fieldPosition="0">
        <references count="2">
          <reference field="0" count="1" selected="0">
            <x v="99"/>
          </reference>
          <reference field="1" count="1">
            <x v="378"/>
          </reference>
        </references>
      </pivotArea>
    </format>
    <format dxfId="7023">
      <pivotArea dataOnly="0" labelOnly="1" fieldPosition="0">
        <references count="2">
          <reference field="0" count="1" selected="0">
            <x v="100"/>
          </reference>
          <reference field="1" count="1">
            <x v="379"/>
          </reference>
        </references>
      </pivotArea>
    </format>
    <format dxfId="7022">
      <pivotArea dataOnly="0" labelOnly="1" fieldPosition="0">
        <references count="2">
          <reference field="0" count="1" selected="0">
            <x v="101"/>
          </reference>
          <reference field="1" count="9">
            <x v="380"/>
            <x v="381"/>
            <x v="382"/>
            <x v="383"/>
            <x v="384"/>
            <x v="385"/>
            <x v="386"/>
            <x v="387"/>
            <x v="429"/>
          </reference>
        </references>
      </pivotArea>
    </format>
    <format dxfId="7021">
      <pivotArea dataOnly="0" labelOnly="1" fieldPosition="0">
        <references count="2">
          <reference field="0" count="1" selected="0">
            <x v="102"/>
          </reference>
          <reference field="1" count="1">
            <x v="388"/>
          </reference>
        </references>
      </pivotArea>
    </format>
    <format dxfId="7020">
      <pivotArea dataOnly="0" labelOnly="1" fieldPosition="0">
        <references count="2">
          <reference field="0" count="1" selected="0">
            <x v="103"/>
          </reference>
          <reference field="1" count="1">
            <x v="389"/>
          </reference>
        </references>
      </pivotArea>
    </format>
    <format dxfId="7019">
      <pivotArea dataOnly="0" labelOnly="1" fieldPosition="0">
        <references count="2">
          <reference field="0" count="1" selected="0">
            <x v="104"/>
          </reference>
          <reference field="1" count="1">
            <x v="391"/>
          </reference>
        </references>
      </pivotArea>
    </format>
    <format dxfId="7018">
      <pivotArea dataOnly="0" labelOnly="1" fieldPosition="0">
        <references count="2">
          <reference field="0" count="1" selected="0">
            <x v="105"/>
          </reference>
          <reference field="1" count="1">
            <x v="392"/>
          </reference>
        </references>
      </pivotArea>
    </format>
    <format dxfId="7017">
      <pivotArea dataOnly="0" labelOnly="1" fieldPosition="0">
        <references count="2">
          <reference field="0" count="1" selected="0">
            <x v="106"/>
          </reference>
          <reference field="1" count="1">
            <x v="393"/>
          </reference>
        </references>
      </pivotArea>
    </format>
    <format dxfId="7016">
      <pivotArea dataOnly="0" labelOnly="1" fieldPosition="0">
        <references count="2">
          <reference field="0" count="1" selected="0">
            <x v="107"/>
          </reference>
          <reference field="1" count="1">
            <x v="394"/>
          </reference>
        </references>
      </pivotArea>
    </format>
    <format dxfId="7015">
      <pivotArea dataOnly="0" labelOnly="1" fieldPosition="0">
        <references count="2">
          <reference field="0" count="1" selected="0">
            <x v="108"/>
          </reference>
          <reference field="1" count="2">
            <x v="395"/>
            <x v="436"/>
          </reference>
        </references>
      </pivotArea>
    </format>
    <format dxfId="7014">
      <pivotArea dataOnly="0" labelOnly="1" fieldPosition="0">
        <references count="2">
          <reference field="0" count="1" selected="0">
            <x v="109"/>
          </reference>
          <reference field="1" count="2">
            <x v="396"/>
            <x v="397"/>
          </reference>
        </references>
      </pivotArea>
    </format>
    <format dxfId="7013">
      <pivotArea dataOnly="0" labelOnly="1" fieldPosition="0">
        <references count="2">
          <reference field="0" count="1" selected="0">
            <x v="110"/>
          </reference>
          <reference field="1" count="1">
            <x v="399"/>
          </reference>
        </references>
      </pivotArea>
    </format>
    <format dxfId="7012">
      <pivotArea dataOnly="0" labelOnly="1" fieldPosition="0">
        <references count="2">
          <reference field="0" count="1" selected="0">
            <x v="111"/>
          </reference>
          <reference field="1" count="1">
            <x v="400"/>
          </reference>
        </references>
      </pivotArea>
    </format>
    <format dxfId="7011">
      <pivotArea dataOnly="0" labelOnly="1" fieldPosition="0">
        <references count="2">
          <reference field="0" count="1" selected="0">
            <x v="112"/>
          </reference>
          <reference field="1" count="1">
            <x v="401"/>
          </reference>
        </references>
      </pivotArea>
    </format>
    <format dxfId="7010">
      <pivotArea dataOnly="0" labelOnly="1" fieldPosition="0">
        <references count="2">
          <reference field="0" count="1" selected="0">
            <x v="113"/>
          </reference>
          <reference field="1" count="1">
            <x v="402"/>
          </reference>
        </references>
      </pivotArea>
    </format>
    <format dxfId="7009">
      <pivotArea dataOnly="0" labelOnly="1" fieldPosition="0">
        <references count="2">
          <reference field="0" count="1" selected="0">
            <x v="114"/>
          </reference>
          <reference field="1" count="1">
            <x v="403"/>
          </reference>
        </references>
      </pivotArea>
    </format>
    <format dxfId="7008">
      <pivotArea dataOnly="0" labelOnly="1" fieldPosition="0">
        <references count="2">
          <reference field="0" count="1" selected="0">
            <x v="115"/>
          </reference>
          <reference field="1" count="2">
            <x v="404"/>
            <x v="437"/>
          </reference>
        </references>
      </pivotArea>
    </format>
    <format dxfId="7007">
      <pivotArea dataOnly="0" labelOnly="1" fieldPosition="0">
        <references count="2">
          <reference field="0" count="1" selected="0">
            <x v="116"/>
          </reference>
          <reference field="1" count="1">
            <x v="405"/>
          </reference>
        </references>
      </pivotArea>
    </format>
    <format dxfId="7006">
      <pivotArea dataOnly="0" labelOnly="1" fieldPosition="0">
        <references count="2">
          <reference field="0" count="1" selected="0">
            <x v="117"/>
          </reference>
          <reference field="1" count="1">
            <x v="406"/>
          </reference>
        </references>
      </pivotArea>
    </format>
    <format dxfId="7005">
      <pivotArea dataOnly="0" labelOnly="1" fieldPosition="0">
        <references count="2">
          <reference field="0" count="1" selected="0">
            <x v="118"/>
          </reference>
          <reference field="1" count="1">
            <x v="407"/>
          </reference>
        </references>
      </pivotArea>
    </format>
    <format dxfId="7004">
      <pivotArea dataOnly="0" labelOnly="1" fieldPosition="0">
        <references count="2">
          <reference field="0" count="1" selected="0">
            <x v="119"/>
          </reference>
          <reference field="1" count="1">
            <x v="408"/>
          </reference>
        </references>
      </pivotArea>
    </format>
    <format dxfId="7003">
      <pivotArea dataOnly="0" labelOnly="1" fieldPosition="0">
        <references count="2">
          <reference field="0" count="1" selected="0">
            <x v="120"/>
          </reference>
          <reference field="1" count="1">
            <x v="409"/>
          </reference>
        </references>
      </pivotArea>
    </format>
    <format dxfId="7002">
      <pivotArea dataOnly="0" labelOnly="1" fieldPosition="0">
        <references count="2">
          <reference field="0" count="1" selected="0">
            <x v="121"/>
          </reference>
          <reference field="1" count="1">
            <x v="410"/>
          </reference>
        </references>
      </pivotArea>
    </format>
    <format dxfId="7001">
      <pivotArea dataOnly="0" labelOnly="1" fieldPosition="0">
        <references count="2">
          <reference field="0" count="1" selected="0">
            <x v="122"/>
          </reference>
          <reference field="1" count="1">
            <x v="411"/>
          </reference>
        </references>
      </pivotArea>
    </format>
    <format dxfId="7000">
      <pivotArea dataOnly="0" labelOnly="1" fieldPosition="0">
        <references count="2">
          <reference field="0" count="1" selected="0">
            <x v="123"/>
          </reference>
          <reference field="1" count="1">
            <x v="412"/>
          </reference>
        </references>
      </pivotArea>
    </format>
    <format dxfId="6999">
      <pivotArea dataOnly="0" labelOnly="1" fieldPosition="0">
        <references count="2">
          <reference field="0" count="1" selected="0">
            <x v="124"/>
          </reference>
          <reference field="1" count="1">
            <x v="413"/>
          </reference>
        </references>
      </pivotArea>
    </format>
    <format dxfId="6998">
      <pivotArea dataOnly="0" labelOnly="1" fieldPosition="0">
        <references count="2">
          <reference field="0" count="1" selected="0">
            <x v="125"/>
          </reference>
          <reference field="1" count="3">
            <x v="414"/>
            <x v="438"/>
            <x v="439"/>
          </reference>
        </references>
      </pivotArea>
    </format>
    <format dxfId="6997">
      <pivotArea dataOnly="0" labelOnly="1" fieldPosition="0">
        <references count="2">
          <reference field="0" count="1" selected="0">
            <x v="126"/>
          </reference>
          <reference field="1" count="1">
            <x v="440"/>
          </reference>
        </references>
      </pivotArea>
    </format>
    <format dxfId="6996">
      <pivotArea dataOnly="0" labelOnly="1" fieldPosition="0">
        <references count="2">
          <reference field="0" count="1" selected="0">
            <x v="127"/>
          </reference>
          <reference field="1" count="1">
            <x v="442"/>
          </reference>
        </references>
      </pivotArea>
    </format>
    <format dxfId="6995">
      <pivotArea dataOnly="0" labelOnly="1" fieldPosition="0">
        <references count="2">
          <reference field="0" count="1" selected="0">
            <x v="128"/>
          </reference>
          <reference field="1" count="1">
            <x v="422"/>
          </reference>
        </references>
      </pivotArea>
    </format>
    <format dxfId="6994">
      <pivotArea dataOnly="0" labelOnly="1" fieldPosition="0">
        <references count="2">
          <reference field="0" count="1" selected="0">
            <x v="129"/>
          </reference>
          <reference field="1" count="1">
            <x v="444"/>
          </reference>
        </references>
      </pivotArea>
    </format>
    <format dxfId="6993">
      <pivotArea dataOnly="0" labelOnly="1" fieldPosition="0">
        <references count="2">
          <reference field="0" count="1" selected="0">
            <x v="130"/>
          </reference>
          <reference field="1" count="1">
            <x v="441"/>
          </reference>
        </references>
      </pivotArea>
    </format>
    <format dxfId="6992">
      <pivotArea dataOnly="0" labelOnly="1" fieldPosition="0">
        <references count="2">
          <reference field="0" count="1" selected="0">
            <x v="131"/>
          </reference>
          <reference field="1" count="1">
            <x v="415"/>
          </reference>
        </references>
      </pivotArea>
    </format>
    <format dxfId="6991">
      <pivotArea dataOnly="0" labelOnly="1" fieldPosition="0">
        <references count="2">
          <reference field="0" count="1" selected="0">
            <x v="132"/>
          </reference>
          <reference field="1" count="1">
            <x v="423"/>
          </reference>
        </references>
      </pivotArea>
    </format>
    <format dxfId="6990">
      <pivotArea dataOnly="0" labelOnly="1" fieldPosition="0">
        <references count="2">
          <reference field="0" count="1" selected="0">
            <x v="133"/>
          </reference>
          <reference field="1" count="2">
            <x v="416"/>
            <x v="417"/>
          </reference>
        </references>
      </pivotArea>
    </format>
    <format dxfId="6989">
      <pivotArea dataOnly="0" labelOnly="1" fieldPosition="0">
        <references count="2">
          <reference field="0" count="1" selected="0">
            <x v="134"/>
          </reference>
          <reference field="1" count="1">
            <x v="418"/>
          </reference>
        </references>
      </pivotArea>
    </format>
    <format dxfId="6988">
      <pivotArea dataOnly="0" labelOnly="1" fieldPosition="0">
        <references count="2">
          <reference field="0" count="1" selected="0">
            <x v="135"/>
          </reference>
          <reference field="1" count="1">
            <x v="419"/>
          </reference>
        </references>
      </pivotArea>
    </format>
    <format dxfId="6987">
      <pivotArea dataOnly="0" labelOnly="1" fieldPosition="0">
        <references count="2">
          <reference field="0" count="1" selected="0">
            <x v="136"/>
          </reference>
          <reference field="1" count="1">
            <x v="424"/>
          </reference>
        </references>
      </pivotArea>
    </format>
    <format dxfId="6986">
      <pivotArea dataOnly="0" labelOnly="1" fieldPosition="0">
        <references count="2">
          <reference field="0" count="1" selected="0">
            <x v="137"/>
          </reference>
          <reference field="1" count="1">
            <x v="425"/>
          </reference>
        </references>
      </pivotArea>
    </format>
    <format dxfId="6985">
      <pivotArea dataOnly="0" labelOnly="1" fieldPosition="0">
        <references count="2">
          <reference field="0" count="1" selected="0">
            <x v="138"/>
          </reference>
          <reference field="1" count="1">
            <x v="426"/>
          </reference>
        </references>
      </pivotArea>
    </format>
    <format dxfId="6984">
      <pivotArea dataOnly="0" labelOnly="1" fieldPosition="0">
        <references count="2">
          <reference field="0" count="1" selected="0">
            <x v="139"/>
          </reference>
          <reference field="1" count="1">
            <x v="420"/>
          </reference>
        </references>
      </pivotArea>
    </format>
    <format dxfId="6983">
      <pivotArea dataOnly="0" labelOnly="1" fieldPosition="0">
        <references count="2">
          <reference field="0" count="1" selected="0">
            <x v="140"/>
          </reference>
          <reference field="1" count="1">
            <x v="421"/>
          </reference>
        </references>
      </pivotArea>
    </format>
    <format dxfId="6982">
      <pivotArea dataOnly="0" labelOnly="1" fieldPosition="0">
        <references count="2">
          <reference field="0" count="1" selected="0">
            <x v="141"/>
          </reference>
          <reference field="1" count="1">
            <x v="443"/>
          </reference>
        </references>
      </pivotArea>
    </format>
    <format dxfId="6981">
      <pivotArea dataOnly="0" labelOnly="1" fieldPosition="0">
        <references count="2">
          <reference field="0" count="1" selected="0">
            <x v="142"/>
          </reference>
          <reference field="1" count="1">
            <x v="445"/>
          </reference>
        </references>
      </pivotArea>
    </format>
    <format dxfId="6980">
      <pivotArea dataOnly="0" labelOnly="1" outline="0" fieldPosition="0">
        <references count="1">
          <reference field="4294967294" count="4">
            <x v="0"/>
            <x v="1"/>
            <x v="2"/>
            <x v="3"/>
          </reference>
        </references>
      </pivotArea>
    </format>
    <format dxfId="6979">
      <pivotArea dataOnly="0" outline="0" fieldPosition="0">
        <references count="1">
          <reference field="0" count="0" defaultSubtotal="1"/>
        </references>
      </pivotArea>
    </format>
    <format dxfId="6978">
      <pivotArea type="all" dataOnly="0" outline="0" fieldPosition="0"/>
    </format>
    <format dxfId="6977">
      <pivotArea outline="0" collapsedLevelsAreSubtotals="1" fieldPosition="0"/>
    </format>
    <format dxfId="6976">
      <pivotArea field="0" type="button" dataOnly="0" labelOnly="1" outline="0" axis="axisRow" fieldPosition="0"/>
    </format>
    <format dxfId="6975">
      <pivotArea field="1" type="button" dataOnly="0" labelOnly="1" outline="0" axis="axisRow" fieldPosition="1"/>
    </format>
    <format dxfId="6974">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973">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972">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971">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970">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969">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968">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967">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966">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965">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964">
      <pivotArea dataOnly="0" labelOnly="1" fieldPosition="0">
        <references count="1">
          <reference field="0" count="18">
            <x v="125"/>
            <x v="126"/>
            <x v="127"/>
            <x v="128"/>
            <x v="129"/>
            <x v="130"/>
            <x v="131"/>
            <x v="132"/>
            <x v="133"/>
            <x v="134"/>
            <x v="135"/>
            <x v="136"/>
            <x v="137"/>
            <x v="138"/>
            <x v="139"/>
            <x v="140"/>
            <x v="141"/>
            <x v="142"/>
          </reference>
        </references>
      </pivotArea>
    </format>
    <format dxfId="6963">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962">
      <pivotArea dataOnly="0" labelOnly="1" grandRow="1" outline="0" fieldPosition="0"/>
    </format>
    <format dxfId="6961">
      <pivotArea dataOnly="0" labelOnly="1" fieldPosition="0">
        <references count="2">
          <reference field="0" count="1" selected="0">
            <x v="0"/>
          </reference>
          <reference field="1" count="2">
            <x v="0"/>
            <x v="1"/>
          </reference>
        </references>
      </pivotArea>
    </format>
    <format dxfId="6960">
      <pivotArea dataOnly="0" labelOnly="1" fieldPosition="0">
        <references count="2">
          <reference field="0" count="1" selected="0">
            <x v="1"/>
          </reference>
          <reference field="1" count="10">
            <x v="2"/>
            <x v="3"/>
            <x v="4"/>
            <x v="5"/>
            <x v="6"/>
            <x v="7"/>
            <x v="10"/>
            <x v="11"/>
            <x v="430"/>
            <x v="431"/>
          </reference>
        </references>
      </pivotArea>
    </format>
    <format dxfId="6959">
      <pivotArea dataOnly="0" labelOnly="1" fieldPosition="0">
        <references count="2">
          <reference field="0" count="1" selected="0">
            <x v="2"/>
          </reference>
          <reference field="1" count="6">
            <x v="12"/>
            <x v="13"/>
            <x v="14"/>
            <x v="15"/>
            <x v="16"/>
            <x v="17"/>
          </reference>
        </references>
      </pivotArea>
    </format>
    <format dxfId="6958">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957">
      <pivotArea dataOnly="0" labelOnly="1" fieldPosition="0">
        <references count="2">
          <reference field="0" count="1" selected="0">
            <x v="4"/>
          </reference>
          <reference field="1" count="6">
            <x v="33"/>
            <x v="34"/>
            <x v="35"/>
            <x v="36"/>
            <x v="37"/>
            <x v="38"/>
          </reference>
        </references>
      </pivotArea>
    </format>
    <format dxfId="6956">
      <pivotArea dataOnly="0" labelOnly="1" fieldPosition="0">
        <references count="2">
          <reference field="0" count="1" selected="0">
            <x v="5"/>
          </reference>
          <reference field="1" count="8">
            <x v="39"/>
            <x v="40"/>
            <x v="41"/>
            <x v="42"/>
            <x v="43"/>
            <x v="44"/>
            <x v="45"/>
            <x v="46"/>
          </reference>
        </references>
      </pivotArea>
    </format>
    <format dxfId="6955">
      <pivotArea dataOnly="0" labelOnly="1" fieldPosition="0">
        <references count="2">
          <reference field="0" count="1" selected="0">
            <x v="6"/>
          </reference>
          <reference field="1" count="5">
            <x v="47"/>
            <x v="48"/>
            <x v="49"/>
            <x v="50"/>
            <x v="51"/>
          </reference>
        </references>
      </pivotArea>
    </format>
    <format dxfId="6954">
      <pivotArea dataOnly="0" labelOnly="1" fieldPosition="0">
        <references count="2">
          <reference field="0" count="1" selected="0">
            <x v="7"/>
          </reference>
          <reference field="1" count="6">
            <x v="52"/>
            <x v="53"/>
            <x v="54"/>
            <x v="55"/>
            <x v="56"/>
            <x v="57"/>
          </reference>
        </references>
      </pivotArea>
    </format>
    <format dxfId="6953">
      <pivotArea dataOnly="0" labelOnly="1" fieldPosition="0">
        <references count="2">
          <reference field="0" count="1" selected="0">
            <x v="8"/>
          </reference>
          <reference field="1" count="6">
            <x v="58"/>
            <x v="59"/>
            <x v="60"/>
            <x v="61"/>
            <x v="62"/>
            <x v="63"/>
          </reference>
        </references>
      </pivotArea>
    </format>
    <format dxfId="6952">
      <pivotArea dataOnly="0" labelOnly="1" fieldPosition="0">
        <references count="2">
          <reference field="0" count="1" selected="0">
            <x v="9"/>
          </reference>
          <reference field="1" count="5">
            <x v="64"/>
            <x v="65"/>
            <x v="66"/>
            <x v="67"/>
            <x v="68"/>
          </reference>
        </references>
      </pivotArea>
    </format>
    <format dxfId="6951">
      <pivotArea dataOnly="0" labelOnly="1" fieldPosition="0">
        <references count="2">
          <reference field="0" count="1" selected="0">
            <x v="10"/>
          </reference>
          <reference field="1" count="3">
            <x v="69"/>
            <x v="70"/>
            <x v="71"/>
          </reference>
        </references>
      </pivotArea>
    </format>
    <format dxfId="6950">
      <pivotArea dataOnly="0" labelOnly="1" fieldPosition="0">
        <references count="2">
          <reference field="0" count="1" selected="0">
            <x v="11"/>
          </reference>
          <reference field="1" count="6">
            <x v="72"/>
            <x v="73"/>
            <x v="74"/>
            <x v="75"/>
            <x v="76"/>
            <x v="77"/>
          </reference>
        </references>
      </pivotArea>
    </format>
    <format dxfId="6949">
      <pivotArea dataOnly="0" labelOnly="1" fieldPosition="0">
        <references count="2">
          <reference field="0" count="1" selected="0">
            <x v="12"/>
          </reference>
          <reference field="1" count="5">
            <x v="78"/>
            <x v="79"/>
            <x v="80"/>
            <x v="81"/>
            <x v="82"/>
          </reference>
        </references>
      </pivotArea>
    </format>
    <format dxfId="6948">
      <pivotArea dataOnly="0" labelOnly="1" fieldPosition="0">
        <references count="2">
          <reference field="0" count="1" selected="0">
            <x v="13"/>
          </reference>
          <reference field="1" count="4">
            <x v="83"/>
            <x v="84"/>
            <x v="85"/>
            <x v="86"/>
          </reference>
        </references>
      </pivotArea>
    </format>
    <format dxfId="6947">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946">
      <pivotArea dataOnly="0" labelOnly="1" fieldPosition="0">
        <references count="2">
          <reference field="0" count="1" selected="0">
            <x v="15"/>
          </reference>
          <reference field="1" count="3">
            <x v="104"/>
            <x v="105"/>
            <x v="106"/>
          </reference>
        </references>
      </pivotArea>
    </format>
    <format dxfId="6945">
      <pivotArea dataOnly="0" labelOnly="1" fieldPosition="0">
        <references count="2">
          <reference field="0" count="1" selected="0">
            <x v="16"/>
          </reference>
          <reference field="1" count="11">
            <x v="8"/>
            <x v="9"/>
            <x v="107"/>
            <x v="108"/>
            <x v="109"/>
            <x v="110"/>
            <x v="111"/>
            <x v="112"/>
            <x v="113"/>
            <x v="114"/>
            <x v="115"/>
          </reference>
        </references>
      </pivotArea>
    </format>
    <format dxfId="6944">
      <pivotArea dataOnly="0" labelOnly="1" fieldPosition="0">
        <references count="2">
          <reference field="0" count="1" selected="0">
            <x v="17"/>
          </reference>
          <reference field="1" count="1">
            <x v="116"/>
          </reference>
        </references>
      </pivotArea>
    </format>
    <format dxfId="6943">
      <pivotArea dataOnly="0" labelOnly="1" fieldPosition="0">
        <references count="2">
          <reference field="0" count="1" selected="0">
            <x v="18"/>
          </reference>
          <reference field="1" count="3">
            <x v="117"/>
            <x v="118"/>
            <x v="119"/>
          </reference>
        </references>
      </pivotArea>
    </format>
    <format dxfId="6942">
      <pivotArea dataOnly="0" labelOnly="1" fieldPosition="0">
        <references count="2">
          <reference field="0" count="1" selected="0">
            <x v="19"/>
          </reference>
          <reference field="1" count="8">
            <x v="120"/>
            <x v="121"/>
            <x v="122"/>
            <x v="123"/>
            <x v="124"/>
            <x v="125"/>
            <x v="126"/>
            <x v="127"/>
          </reference>
        </references>
      </pivotArea>
    </format>
    <format dxfId="6941">
      <pivotArea dataOnly="0" labelOnly="1" fieldPosition="0">
        <references count="2">
          <reference field="0" count="1" selected="0">
            <x v="20"/>
          </reference>
          <reference field="1" count="9">
            <x v="128"/>
            <x v="129"/>
            <x v="130"/>
            <x v="131"/>
            <x v="132"/>
            <x v="133"/>
            <x v="134"/>
            <x v="135"/>
            <x v="136"/>
          </reference>
        </references>
      </pivotArea>
    </format>
    <format dxfId="6940">
      <pivotArea dataOnly="0" labelOnly="1" fieldPosition="0">
        <references count="2">
          <reference field="0" count="1" selected="0">
            <x v="21"/>
          </reference>
          <reference field="1" count="4">
            <x v="137"/>
            <x v="138"/>
            <x v="139"/>
            <x v="140"/>
          </reference>
        </references>
      </pivotArea>
    </format>
    <format dxfId="6939">
      <pivotArea dataOnly="0" labelOnly="1" fieldPosition="0">
        <references count="2">
          <reference field="0" count="1" selected="0">
            <x v="22"/>
          </reference>
          <reference field="1" count="3">
            <x v="141"/>
            <x v="142"/>
            <x v="143"/>
          </reference>
        </references>
      </pivotArea>
    </format>
    <format dxfId="6938">
      <pivotArea dataOnly="0" labelOnly="1" fieldPosition="0">
        <references count="2">
          <reference field="0" count="1" selected="0">
            <x v="23"/>
          </reference>
          <reference field="1" count="3">
            <x v="144"/>
            <x v="145"/>
            <x v="146"/>
          </reference>
        </references>
      </pivotArea>
    </format>
    <format dxfId="6937">
      <pivotArea dataOnly="0" labelOnly="1" fieldPosition="0">
        <references count="2">
          <reference field="0" count="1" selected="0">
            <x v="24"/>
          </reference>
          <reference field="1" count="2">
            <x v="147"/>
            <x v="148"/>
          </reference>
        </references>
      </pivotArea>
    </format>
    <format dxfId="6936">
      <pivotArea dataOnly="0" labelOnly="1" fieldPosition="0">
        <references count="2">
          <reference field="0" count="1" selected="0">
            <x v="25"/>
          </reference>
          <reference field="1" count="3">
            <x v="149"/>
            <x v="150"/>
            <x v="151"/>
          </reference>
        </references>
      </pivotArea>
    </format>
    <format dxfId="6935">
      <pivotArea dataOnly="0" labelOnly="1" fieldPosition="0">
        <references count="2">
          <reference field="0" count="1" selected="0">
            <x v="26"/>
          </reference>
          <reference field="1" count="4">
            <x v="152"/>
            <x v="153"/>
            <x v="154"/>
            <x v="155"/>
          </reference>
        </references>
      </pivotArea>
    </format>
    <format dxfId="6934">
      <pivotArea dataOnly="0" labelOnly="1" fieldPosition="0">
        <references count="2">
          <reference field="0" count="1" selected="0">
            <x v="27"/>
          </reference>
          <reference field="1" count="2">
            <x v="156"/>
            <x v="157"/>
          </reference>
        </references>
      </pivotArea>
    </format>
    <format dxfId="6933">
      <pivotArea dataOnly="0" labelOnly="1" fieldPosition="0">
        <references count="2">
          <reference field="0" count="1" selected="0">
            <x v="28"/>
          </reference>
          <reference field="1" count="3">
            <x v="158"/>
            <x v="159"/>
            <x v="160"/>
          </reference>
        </references>
      </pivotArea>
    </format>
    <format dxfId="6932">
      <pivotArea dataOnly="0" labelOnly="1" fieldPosition="0">
        <references count="2">
          <reference field="0" count="1" selected="0">
            <x v="29"/>
          </reference>
          <reference field="1" count="8">
            <x v="161"/>
            <x v="162"/>
            <x v="163"/>
            <x v="164"/>
            <x v="165"/>
            <x v="166"/>
            <x v="167"/>
            <x v="168"/>
          </reference>
        </references>
      </pivotArea>
    </format>
    <format dxfId="6931">
      <pivotArea dataOnly="0" labelOnly="1" fieldPosition="0">
        <references count="2">
          <reference field="0" count="1" selected="0">
            <x v="30"/>
          </reference>
          <reference field="1" count="7">
            <x v="169"/>
            <x v="170"/>
            <x v="171"/>
            <x v="172"/>
            <x v="173"/>
            <x v="174"/>
            <x v="175"/>
          </reference>
        </references>
      </pivotArea>
    </format>
    <format dxfId="6930">
      <pivotArea dataOnly="0" labelOnly="1" fieldPosition="0">
        <references count="2">
          <reference field="0" count="1" selected="0">
            <x v="31"/>
          </reference>
          <reference field="1" count="4">
            <x v="176"/>
            <x v="177"/>
            <x v="178"/>
            <x v="179"/>
          </reference>
        </references>
      </pivotArea>
    </format>
    <format dxfId="6929">
      <pivotArea dataOnly="0" labelOnly="1" fieldPosition="0">
        <references count="2">
          <reference field="0" count="1" selected="0">
            <x v="32"/>
          </reference>
          <reference field="1" count="1">
            <x v="180"/>
          </reference>
        </references>
      </pivotArea>
    </format>
    <format dxfId="6928">
      <pivotArea dataOnly="0" labelOnly="1" fieldPosition="0">
        <references count="2">
          <reference field="0" count="1" selected="0">
            <x v="33"/>
          </reference>
          <reference field="1" count="3">
            <x v="433"/>
            <x v="434"/>
            <x v="435"/>
          </reference>
        </references>
      </pivotArea>
    </format>
    <format dxfId="6927">
      <pivotArea dataOnly="0" labelOnly="1" fieldPosition="0">
        <references count="2">
          <reference field="0" count="1" selected="0">
            <x v="34"/>
          </reference>
          <reference field="1" count="4">
            <x v="181"/>
            <x v="182"/>
            <x v="183"/>
            <x v="184"/>
          </reference>
        </references>
      </pivotArea>
    </format>
    <format dxfId="6926">
      <pivotArea dataOnly="0" labelOnly="1" fieldPosition="0">
        <references count="2">
          <reference field="0" count="1" selected="0">
            <x v="35"/>
          </reference>
          <reference field="1" count="4">
            <x v="185"/>
            <x v="186"/>
            <x v="187"/>
            <x v="188"/>
          </reference>
        </references>
      </pivotArea>
    </format>
    <format dxfId="6925">
      <pivotArea dataOnly="0" labelOnly="1" fieldPosition="0">
        <references count="2">
          <reference field="0" count="1" selected="0">
            <x v="36"/>
          </reference>
          <reference field="1" count="5">
            <x v="189"/>
            <x v="190"/>
            <x v="191"/>
            <x v="192"/>
            <x v="193"/>
          </reference>
        </references>
      </pivotArea>
    </format>
    <format dxfId="6924">
      <pivotArea dataOnly="0" labelOnly="1" fieldPosition="0">
        <references count="2">
          <reference field="0" count="1" selected="0">
            <x v="37"/>
          </reference>
          <reference field="1" count="7">
            <x v="194"/>
            <x v="195"/>
            <x v="196"/>
            <x v="197"/>
            <x v="198"/>
            <x v="199"/>
            <x v="200"/>
          </reference>
        </references>
      </pivotArea>
    </format>
    <format dxfId="6923">
      <pivotArea dataOnly="0" labelOnly="1" fieldPosition="0">
        <references count="2">
          <reference field="0" count="1" selected="0">
            <x v="38"/>
          </reference>
          <reference field="1" count="11">
            <x v="201"/>
            <x v="202"/>
            <x v="203"/>
            <x v="204"/>
            <x v="205"/>
            <x v="206"/>
            <x v="207"/>
            <x v="208"/>
            <x v="209"/>
            <x v="368"/>
            <x v="390"/>
          </reference>
        </references>
      </pivotArea>
    </format>
    <format dxfId="6922">
      <pivotArea dataOnly="0" labelOnly="1" fieldPosition="0">
        <references count="2">
          <reference field="0" count="1" selected="0">
            <x v="39"/>
          </reference>
          <reference field="1" count="7">
            <x v="210"/>
            <x v="211"/>
            <x v="212"/>
            <x v="213"/>
            <x v="214"/>
            <x v="215"/>
            <x v="216"/>
          </reference>
        </references>
      </pivotArea>
    </format>
    <format dxfId="6921">
      <pivotArea dataOnly="0" labelOnly="1" fieldPosition="0">
        <references count="2">
          <reference field="0" count="1" selected="0">
            <x v="40"/>
          </reference>
          <reference field="1" count="7">
            <x v="217"/>
            <x v="218"/>
            <x v="219"/>
            <x v="220"/>
            <x v="221"/>
            <x v="222"/>
            <x v="223"/>
          </reference>
        </references>
      </pivotArea>
    </format>
    <format dxfId="6920">
      <pivotArea dataOnly="0" labelOnly="1" fieldPosition="0">
        <references count="2">
          <reference field="0" count="1" selected="0">
            <x v="41"/>
          </reference>
          <reference field="1" count="8">
            <x v="224"/>
            <x v="225"/>
            <x v="226"/>
            <x v="227"/>
            <x v="228"/>
            <x v="229"/>
            <x v="230"/>
            <x v="231"/>
          </reference>
        </references>
      </pivotArea>
    </format>
    <format dxfId="6919">
      <pivotArea dataOnly="0" labelOnly="1" fieldPosition="0">
        <references count="2">
          <reference field="0" count="1" selected="0">
            <x v="42"/>
          </reference>
          <reference field="1" count="4">
            <x v="232"/>
            <x v="233"/>
            <x v="234"/>
            <x v="235"/>
          </reference>
        </references>
      </pivotArea>
    </format>
    <format dxfId="6918">
      <pivotArea dataOnly="0" labelOnly="1" fieldPosition="0">
        <references count="2">
          <reference field="0" count="1" selected="0">
            <x v="43"/>
          </reference>
          <reference field="1" count="8">
            <x v="236"/>
            <x v="237"/>
            <x v="238"/>
            <x v="239"/>
            <x v="240"/>
            <x v="241"/>
            <x v="242"/>
            <x v="243"/>
          </reference>
        </references>
      </pivotArea>
    </format>
    <format dxfId="6917">
      <pivotArea dataOnly="0" labelOnly="1" fieldPosition="0">
        <references count="2">
          <reference field="0" count="1" selected="0">
            <x v="44"/>
          </reference>
          <reference field="1" count="7">
            <x v="244"/>
            <x v="245"/>
            <x v="246"/>
            <x v="247"/>
            <x v="248"/>
            <x v="249"/>
            <x v="250"/>
          </reference>
        </references>
      </pivotArea>
    </format>
    <format dxfId="6916">
      <pivotArea dataOnly="0" labelOnly="1" fieldPosition="0">
        <references count="2">
          <reference field="0" count="1" selected="0">
            <x v="45"/>
          </reference>
          <reference field="1" count="8">
            <x v="251"/>
            <x v="252"/>
            <x v="253"/>
            <x v="254"/>
            <x v="255"/>
            <x v="256"/>
            <x v="257"/>
            <x v="258"/>
          </reference>
        </references>
      </pivotArea>
    </format>
    <format dxfId="6915">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914">
      <pivotArea dataOnly="0" labelOnly="1" fieldPosition="0">
        <references count="2">
          <reference field="0" count="1" selected="0">
            <x v="47"/>
          </reference>
          <reference field="1" count="7">
            <x v="273"/>
            <x v="274"/>
            <x v="275"/>
            <x v="276"/>
            <x v="277"/>
            <x v="278"/>
            <x v="279"/>
          </reference>
        </references>
      </pivotArea>
    </format>
    <format dxfId="6913">
      <pivotArea dataOnly="0" labelOnly="1" fieldPosition="0">
        <references count="2">
          <reference field="0" count="1" selected="0">
            <x v="48"/>
          </reference>
          <reference field="1" count="5">
            <x v="280"/>
            <x v="281"/>
            <x v="282"/>
            <x v="283"/>
            <x v="284"/>
          </reference>
        </references>
      </pivotArea>
    </format>
    <format dxfId="6912">
      <pivotArea dataOnly="0" labelOnly="1" fieldPosition="0">
        <references count="2">
          <reference field="0" count="1" selected="0">
            <x v="49"/>
          </reference>
          <reference field="1" count="1">
            <x v="285"/>
          </reference>
        </references>
      </pivotArea>
    </format>
    <format dxfId="6911">
      <pivotArea dataOnly="0" labelOnly="1" fieldPosition="0">
        <references count="2">
          <reference field="0" count="1" selected="0">
            <x v="50"/>
          </reference>
          <reference field="1" count="7">
            <x v="286"/>
            <x v="287"/>
            <x v="288"/>
            <x v="289"/>
            <x v="290"/>
            <x v="291"/>
            <x v="292"/>
          </reference>
        </references>
      </pivotArea>
    </format>
    <format dxfId="6910">
      <pivotArea dataOnly="0" labelOnly="1" fieldPosition="0">
        <references count="2">
          <reference field="0" count="1" selected="0">
            <x v="51"/>
          </reference>
          <reference field="1" count="9">
            <x v="293"/>
            <x v="294"/>
            <x v="295"/>
            <x v="296"/>
            <x v="297"/>
            <x v="298"/>
            <x v="299"/>
            <x v="300"/>
            <x v="301"/>
          </reference>
        </references>
      </pivotArea>
    </format>
    <format dxfId="6909">
      <pivotArea dataOnly="0" labelOnly="1" fieldPosition="0">
        <references count="2">
          <reference field="0" count="1" selected="0">
            <x v="52"/>
          </reference>
          <reference field="1" count="3">
            <x v="302"/>
            <x v="303"/>
            <x v="304"/>
          </reference>
        </references>
      </pivotArea>
    </format>
    <format dxfId="6908">
      <pivotArea dataOnly="0" labelOnly="1" fieldPosition="0">
        <references count="2">
          <reference field="0" count="1" selected="0">
            <x v="53"/>
          </reference>
          <reference field="1" count="7">
            <x v="305"/>
            <x v="306"/>
            <x v="307"/>
            <x v="308"/>
            <x v="309"/>
            <x v="310"/>
            <x v="398"/>
          </reference>
        </references>
      </pivotArea>
    </format>
    <format dxfId="6907">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906">
      <pivotArea dataOnly="0" labelOnly="1" fieldPosition="0">
        <references count="2">
          <reference field="0" count="1" selected="0">
            <x v="55"/>
          </reference>
          <reference field="1" count="1">
            <x v="326"/>
          </reference>
        </references>
      </pivotArea>
    </format>
    <format dxfId="6905">
      <pivotArea dataOnly="0" labelOnly="1" fieldPosition="0">
        <references count="2">
          <reference field="0" count="1" selected="0">
            <x v="56"/>
          </reference>
          <reference field="1" count="4">
            <x v="327"/>
            <x v="328"/>
            <x v="329"/>
            <x v="330"/>
          </reference>
        </references>
      </pivotArea>
    </format>
    <format dxfId="6904">
      <pivotArea dataOnly="0" labelOnly="1" fieldPosition="0">
        <references count="2">
          <reference field="0" count="1" selected="0">
            <x v="57"/>
          </reference>
          <reference field="1" count="1">
            <x v="331"/>
          </reference>
        </references>
      </pivotArea>
    </format>
    <format dxfId="6903">
      <pivotArea dataOnly="0" labelOnly="1" fieldPosition="0">
        <references count="2">
          <reference field="0" count="1" selected="0">
            <x v="58"/>
          </reference>
          <reference field="1" count="4">
            <x v="332"/>
            <x v="333"/>
            <x v="334"/>
            <x v="335"/>
          </reference>
        </references>
      </pivotArea>
    </format>
    <format dxfId="6902">
      <pivotArea dataOnly="0" labelOnly="1" fieldPosition="0">
        <references count="2">
          <reference field="0" count="1" selected="0">
            <x v="59"/>
          </reference>
          <reference field="1" count="4">
            <x v="336"/>
            <x v="337"/>
            <x v="338"/>
            <x v="339"/>
          </reference>
        </references>
      </pivotArea>
    </format>
    <format dxfId="6901">
      <pivotArea dataOnly="0" labelOnly="1" fieldPosition="0">
        <references count="2">
          <reference field="0" count="1" selected="0">
            <x v="60"/>
          </reference>
          <reference field="1" count="1">
            <x v="340"/>
          </reference>
        </references>
      </pivotArea>
    </format>
    <format dxfId="6900">
      <pivotArea dataOnly="0" labelOnly="1" fieldPosition="0">
        <references count="2">
          <reference field="0" count="1" selected="0">
            <x v="61"/>
          </reference>
          <reference field="1" count="1">
            <x v="342"/>
          </reference>
        </references>
      </pivotArea>
    </format>
    <format dxfId="6899">
      <pivotArea dataOnly="0" labelOnly="1" fieldPosition="0">
        <references count="2">
          <reference field="0" count="1" selected="0">
            <x v="62"/>
          </reference>
          <reference field="1" count="1">
            <x v="341"/>
          </reference>
        </references>
      </pivotArea>
    </format>
    <format dxfId="6898">
      <pivotArea dataOnly="0" labelOnly="1" fieldPosition="0">
        <references count="2">
          <reference field="0" count="1" selected="0">
            <x v="63"/>
          </reference>
          <reference field="1" count="1">
            <x v="343"/>
          </reference>
        </references>
      </pivotArea>
    </format>
    <format dxfId="6897">
      <pivotArea dataOnly="0" labelOnly="1" fieldPosition="0">
        <references count="2">
          <reference field="0" count="1" selected="0">
            <x v="64"/>
          </reference>
          <reference field="1" count="1">
            <x v="344"/>
          </reference>
        </references>
      </pivotArea>
    </format>
    <format dxfId="6896">
      <pivotArea dataOnly="0" labelOnly="1" fieldPosition="0">
        <references count="2">
          <reference field="0" count="1" selected="0">
            <x v="65"/>
          </reference>
          <reference field="1" count="1">
            <x v="345"/>
          </reference>
        </references>
      </pivotArea>
    </format>
    <format dxfId="6895">
      <pivotArea dataOnly="0" labelOnly="1" fieldPosition="0">
        <references count="2">
          <reference field="0" count="1" selected="0">
            <x v="66"/>
          </reference>
          <reference field="1" count="1">
            <x v="346"/>
          </reference>
        </references>
      </pivotArea>
    </format>
    <format dxfId="6894">
      <pivotArea dataOnly="0" labelOnly="1" fieldPosition="0">
        <references count="2">
          <reference field="0" count="1" selected="0">
            <x v="67"/>
          </reference>
          <reference field="1" count="1">
            <x v="427"/>
          </reference>
        </references>
      </pivotArea>
    </format>
    <format dxfId="6893">
      <pivotArea dataOnly="0" labelOnly="1" fieldPosition="0">
        <references count="2">
          <reference field="0" count="1" selected="0">
            <x v="68"/>
          </reference>
          <reference field="1" count="1">
            <x v="428"/>
          </reference>
        </references>
      </pivotArea>
    </format>
    <format dxfId="6892">
      <pivotArea dataOnly="0" labelOnly="1" fieldPosition="0">
        <references count="2">
          <reference field="0" count="1" selected="0">
            <x v="69"/>
          </reference>
          <reference field="1" count="1">
            <x v="347"/>
          </reference>
        </references>
      </pivotArea>
    </format>
    <format dxfId="6891">
      <pivotArea dataOnly="0" labelOnly="1" fieldPosition="0">
        <references count="2">
          <reference field="0" count="1" selected="0">
            <x v="70"/>
          </reference>
          <reference field="1" count="1">
            <x v="348"/>
          </reference>
        </references>
      </pivotArea>
    </format>
    <format dxfId="6890">
      <pivotArea dataOnly="0" labelOnly="1" fieldPosition="0">
        <references count="2">
          <reference field="0" count="1" selected="0">
            <x v="71"/>
          </reference>
          <reference field="1" count="1">
            <x v="349"/>
          </reference>
        </references>
      </pivotArea>
    </format>
    <format dxfId="6889">
      <pivotArea dataOnly="0" labelOnly="1" fieldPosition="0">
        <references count="2">
          <reference field="0" count="1" selected="0">
            <x v="72"/>
          </reference>
          <reference field="1" count="1">
            <x v="350"/>
          </reference>
        </references>
      </pivotArea>
    </format>
    <format dxfId="6888">
      <pivotArea dataOnly="0" labelOnly="1" fieldPosition="0">
        <references count="2">
          <reference field="0" count="1" selected="0">
            <x v="73"/>
          </reference>
          <reference field="1" count="1">
            <x v="351"/>
          </reference>
        </references>
      </pivotArea>
    </format>
    <format dxfId="6887">
      <pivotArea dataOnly="0" labelOnly="1" fieldPosition="0">
        <references count="2">
          <reference field="0" count="1" selected="0">
            <x v="74"/>
          </reference>
          <reference field="1" count="1">
            <x v="352"/>
          </reference>
        </references>
      </pivotArea>
    </format>
    <format dxfId="6886">
      <pivotArea dataOnly="0" labelOnly="1" fieldPosition="0">
        <references count="2">
          <reference field="0" count="1" selected="0">
            <x v="75"/>
          </reference>
          <reference field="1" count="1">
            <x v="353"/>
          </reference>
        </references>
      </pivotArea>
    </format>
    <format dxfId="6885">
      <pivotArea dataOnly="0" labelOnly="1" fieldPosition="0">
        <references count="2">
          <reference field="0" count="1" selected="0">
            <x v="76"/>
          </reference>
          <reference field="1" count="1">
            <x v="354"/>
          </reference>
        </references>
      </pivotArea>
    </format>
    <format dxfId="6884">
      <pivotArea dataOnly="0" labelOnly="1" fieldPosition="0">
        <references count="2">
          <reference field="0" count="1" selected="0">
            <x v="77"/>
          </reference>
          <reference field="1" count="1">
            <x v="355"/>
          </reference>
        </references>
      </pivotArea>
    </format>
    <format dxfId="6883">
      <pivotArea dataOnly="0" labelOnly="1" fieldPosition="0">
        <references count="2">
          <reference field="0" count="1" selected="0">
            <x v="78"/>
          </reference>
          <reference field="1" count="1">
            <x v="356"/>
          </reference>
        </references>
      </pivotArea>
    </format>
    <format dxfId="6882">
      <pivotArea dataOnly="0" labelOnly="1" fieldPosition="0">
        <references count="2">
          <reference field="0" count="1" selected="0">
            <x v="79"/>
          </reference>
          <reference field="1" count="1">
            <x v="357"/>
          </reference>
        </references>
      </pivotArea>
    </format>
    <format dxfId="6881">
      <pivotArea dataOnly="0" labelOnly="1" fieldPosition="0">
        <references count="2">
          <reference field="0" count="1" selected="0">
            <x v="80"/>
          </reference>
          <reference field="1" count="1">
            <x v="358"/>
          </reference>
        </references>
      </pivotArea>
    </format>
    <format dxfId="6880">
      <pivotArea dataOnly="0" labelOnly="1" fieldPosition="0">
        <references count="2">
          <reference field="0" count="1" selected="0">
            <x v="81"/>
          </reference>
          <reference field="1" count="1">
            <x v="359"/>
          </reference>
        </references>
      </pivotArea>
    </format>
    <format dxfId="6879">
      <pivotArea dataOnly="0" labelOnly="1" fieldPosition="0">
        <references count="2">
          <reference field="0" count="1" selected="0">
            <x v="82"/>
          </reference>
          <reference field="1" count="1">
            <x v="360"/>
          </reference>
        </references>
      </pivotArea>
    </format>
    <format dxfId="6878">
      <pivotArea dataOnly="0" labelOnly="1" fieldPosition="0">
        <references count="2">
          <reference field="0" count="1" selected="0">
            <x v="83"/>
          </reference>
          <reference field="1" count="1">
            <x v="361"/>
          </reference>
        </references>
      </pivotArea>
    </format>
    <format dxfId="6877">
      <pivotArea dataOnly="0" labelOnly="1" fieldPosition="0">
        <references count="2">
          <reference field="0" count="1" selected="0">
            <x v="84"/>
          </reference>
          <reference field="1" count="1">
            <x v="362"/>
          </reference>
        </references>
      </pivotArea>
    </format>
    <format dxfId="6876">
      <pivotArea dataOnly="0" labelOnly="1" fieldPosition="0">
        <references count="2">
          <reference field="0" count="1" selected="0">
            <x v="85"/>
          </reference>
          <reference field="1" count="1">
            <x v="363"/>
          </reference>
        </references>
      </pivotArea>
    </format>
    <format dxfId="6875">
      <pivotArea dataOnly="0" labelOnly="1" fieldPosition="0">
        <references count="2">
          <reference field="0" count="1" selected="0">
            <x v="86"/>
          </reference>
          <reference field="1" count="1">
            <x v="364"/>
          </reference>
        </references>
      </pivotArea>
    </format>
    <format dxfId="6874">
      <pivotArea dataOnly="0" labelOnly="1" fieldPosition="0">
        <references count="2">
          <reference field="0" count="1" selected="0">
            <x v="87"/>
          </reference>
          <reference field="1" count="1">
            <x v="365"/>
          </reference>
        </references>
      </pivotArea>
    </format>
    <format dxfId="6873">
      <pivotArea dataOnly="0" labelOnly="1" fieldPosition="0">
        <references count="2">
          <reference field="0" count="1" selected="0">
            <x v="88"/>
          </reference>
          <reference field="1" count="1">
            <x v="366"/>
          </reference>
        </references>
      </pivotArea>
    </format>
    <format dxfId="6872">
      <pivotArea dataOnly="0" labelOnly="1" fieldPosition="0">
        <references count="2">
          <reference field="0" count="1" selected="0">
            <x v="89"/>
          </reference>
          <reference field="1" count="1">
            <x v="367"/>
          </reference>
        </references>
      </pivotArea>
    </format>
    <format dxfId="6871">
      <pivotArea dataOnly="0" labelOnly="1" fieldPosition="0">
        <references count="2">
          <reference field="0" count="1" selected="0">
            <x v="90"/>
          </reference>
          <reference field="1" count="1">
            <x v="369"/>
          </reference>
        </references>
      </pivotArea>
    </format>
    <format dxfId="6870">
      <pivotArea dataOnly="0" labelOnly="1" fieldPosition="0">
        <references count="2">
          <reference field="0" count="1" selected="0">
            <x v="91"/>
          </reference>
          <reference field="1" count="1">
            <x v="370"/>
          </reference>
        </references>
      </pivotArea>
    </format>
    <format dxfId="6869">
      <pivotArea dataOnly="0" labelOnly="1" fieldPosition="0">
        <references count="2">
          <reference field="0" count="1" selected="0">
            <x v="92"/>
          </reference>
          <reference field="1" count="1">
            <x v="371"/>
          </reference>
        </references>
      </pivotArea>
    </format>
    <format dxfId="6868">
      <pivotArea dataOnly="0" labelOnly="1" fieldPosition="0">
        <references count="2">
          <reference field="0" count="1" selected="0">
            <x v="93"/>
          </reference>
          <reference field="1" count="1">
            <x v="372"/>
          </reference>
        </references>
      </pivotArea>
    </format>
    <format dxfId="6867">
      <pivotArea dataOnly="0" labelOnly="1" fieldPosition="0">
        <references count="2">
          <reference field="0" count="1" selected="0">
            <x v="94"/>
          </reference>
          <reference field="1" count="1">
            <x v="373"/>
          </reference>
        </references>
      </pivotArea>
    </format>
    <format dxfId="6866">
      <pivotArea dataOnly="0" labelOnly="1" fieldPosition="0">
        <references count="2">
          <reference field="0" count="1" selected="0">
            <x v="95"/>
          </reference>
          <reference field="1" count="1">
            <x v="374"/>
          </reference>
        </references>
      </pivotArea>
    </format>
    <format dxfId="6865">
      <pivotArea dataOnly="0" labelOnly="1" fieldPosition="0">
        <references count="2">
          <reference field="0" count="1" selected="0">
            <x v="96"/>
          </reference>
          <reference field="1" count="1">
            <x v="375"/>
          </reference>
        </references>
      </pivotArea>
    </format>
    <format dxfId="6864">
      <pivotArea dataOnly="0" labelOnly="1" fieldPosition="0">
        <references count="2">
          <reference field="0" count="1" selected="0">
            <x v="97"/>
          </reference>
          <reference field="1" count="1">
            <x v="376"/>
          </reference>
        </references>
      </pivotArea>
    </format>
    <format dxfId="6863">
      <pivotArea dataOnly="0" labelOnly="1" fieldPosition="0">
        <references count="2">
          <reference field="0" count="1" selected="0">
            <x v="98"/>
          </reference>
          <reference field="1" count="1">
            <x v="377"/>
          </reference>
        </references>
      </pivotArea>
    </format>
    <format dxfId="6862">
      <pivotArea dataOnly="0" labelOnly="1" fieldPosition="0">
        <references count="2">
          <reference field="0" count="1" selected="0">
            <x v="99"/>
          </reference>
          <reference field="1" count="1">
            <x v="378"/>
          </reference>
        </references>
      </pivotArea>
    </format>
    <format dxfId="6861">
      <pivotArea dataOnly="0" labelOnly="1" fieldPosition="0">
        <references count="2">
          <reference field="0" count="1" selected="0">
            <x v="100"/>
          </reference>
          <reference field="1" count="1">
            <x v="379"/>
          </reference>
        </references>
      </pivotArea>
    </format>
    <format dxfId="6860">
      <pivotArea dataOnly="0" labelOnly="1" fieldPosition="0">
        <references count="2">
          <reference field="0" count="1" selected="0">
            <x v="101"/>
          </reference>
          <reference field="1" count="9">
            <x v="380"/>
            <x v="381"/>
            <x v="382"/>
            <x v="383"/>
            <x v="384"/>
            <x v="385"/>
            <x v="386"/>
            <x v="387"/>
            <x v="429"/>
          </reference>
        </references>
      </pivotArea>
    </format>
    <format dxfId="6859">
      <pivotArea dataOnly="0" labelOnly="1" fieldPosition="0">
        <references count="2">
          <reference field="0" count="1" selected="0">
            <x v="102"/>
          </reference>
          <reference field="1" count="1">
            <x v="388"/>
          </reference>
        </references>
      </pivotArea>
    </format>
    <format dxfId="6858">
      <pivotArea dataOnly="0" labelOnly="1" fieldPosition="0">
        <references count="2">
          <reference field="0" count="1" selected="0">
            <x v="103"/>
          </reference>
          <reference field="1" count="1">
            <x v="389"/>
          </reference>
        </references>
      </pivotArea>
    </format>
    <format dxfId="6857">
      <pivotArea dataOnly="0" labelOnly="1" fieldPosition="0">
        <references count="2">
          <reference field="0" count="1" selected="0">
            <x v="104"/>
          </reference>
          <reference field="1" count="1">
            <x v="391"/>
          </reference>
        </references>
      </pivotArea>
    </format>
    <format dxfId="6856">
      <pivotArea dataOnly="0" labelOnly="1" fieldPosition="0">
        <references count="2">
          <reference field="0" count="1" selected="0">
            <x v="105"/>
          </reference>
          <reference field="1" count="1">
            <x v="392"/>
          </reference>
        </references>
      </pivotArea>
    </format>
    <format dxfId="6855">
      <pivotArea dataOnly="0" labelOnly="1" fieldPosition="0">
        <references count="2">
          <reference field="0" count="1" selected="0">
            <x v="106"/>
          </reference>
          <reference field="1" count="1">
            <x v="393"/>
          </reference>
        </references>
      </pivotArea>
    </format>
    <format dxfId="6854">
      <pivotArea dataOnly="0" labelOnly="1" fieldPosition="0">
        <references count="2">
          <reference field="0" count="1" selected="0">
            <x v="107"/>
          </reference>
          <reference field="1" count="1">
            <x v="394"/>
          </reference>
        </references>
      </pivotArea>
    </format>
    <format dxfId="6853">
      <pivotArea dataOnly="0" labelOnly="1" fieldPosition="0">
        <references count="2">
          <reference field="0" count="1" selected="0">
            <x v="108"/>
          </reference>
          <reference field="1" count="2">
            <x v="395"/>
            <x v="436"/>
          </reference>
        </references>
      </pivotArea>
    </format>
    <format dxfId="6852">
      <pivotArea dataOnly="0" labelOnly="1" fieldPosition="0">
        <references count="2">
          <reference field="0" count="1" selected="0">
            <x v="109"/>
          </reference>
          <reference field="1" count="2">
            <x v="396"/>
            <x v="397"/>
          </reference>
        </references>
      </pivotArea>
    </format>
    <format dxfId="6851">
      <pivotArea dataOnly="0" labelOnly="1" fieldPosition="0">
        <references count="2">
          <reference field="0" count="1" selected="0">
            <x v="110"/>
          </reference>
          <reference field="1" count="1">
            <x v="399"/>
          </reference>
        </references>
      </pivotArea>
    </format>
    <format dxfId="6850">
      <pivotArea dataOnly="0" labelOnly="1" fieldPosition="0">
        <references count="2">
          <reference field="0" count="1" selected="0">
            <x v="111"/>
          </reference>
          <reference field="1" count="1">
            <x v="400"/>
          </reference>
        </references>
      </pivotArea>
    </format>
    <format dxfId="6849">
      <pivotArea dataOnly="0" labelOnly="1" fieldPosition="0">
        <references count="2">
          <reference field="0" count="1" selected="0">
            <x v="112"/>
          </reference>
          <reference field="1" count="1">
            <x v="401"/>
          </reference>
        </references>
      </pivotArea>
    </format>
    <format dxfId="6848">
      <pivotArea dataOnly="0" labelOnly="1" fieldPosition="0">
        <references count="2">
          <reference field="0" count="1" selected="0">
            <x v="113"/>
          </reference>
          <reference field="1" count="1">
            <x v="402"/>
          </reference>
        </references>
      </pivotArea>
    </format>
    <format dxfId="6847">
      <pivotArea dataOnly="0" labelOnly="1" fieldPosition="0">
        <references count="2">
          <reference field="0" count="1" selected="0">
            <x v="114"/>
          </reference>
          <reference field="1" count="1">
            <x v="403"/>
          </reference>
        </references>
      </pivotArea>
    </format>
    <format dxfId="6846">
      <pivotArea dataOnly="0" labelOnly="1" fieldPosition="0">
        <references count="2">
          <reference field="0" count="1" selected="0">
            <x v="115"/>
          </reference>
          <reference field="1" count="2">
            <x v="404"/>
            <x v="437"/>
          </reference>
        </references>
      </pivotArea>
    </format>
    <format dxfId="6845">
      <pivotArea dataOnly="0" labelOnly="1" fieldPosition="0">
        <references count="2">
          <reference field="0" count="1" selected="0">
            <x v="116"/>
          </reference>
          <reference field="1" count="1">
            <x v="405"/>
          </reference>
        </references>
      </pivotArea>
    </format>
    <format dxfId="6844">
      <pivotArea dataOnly="0" labelOnly="1" fieldPosition="0">
        <references count="2">
          <reference field="0" count="1" selected="0">
            <x v="117"/>
          </reference>
          <reference field="1" count="1">
            <x v="406"/>
          </reference>
        </references>
      </pivotArea>
    </format>
    <format dxfId="6843">
      <pivotArea dataOnly="0" labelOnly="1" fieldPosition="0">
        <references count="2">
          <reference field="0" count="1" selected="0">
            <x v="118"/>
          </reference>
          <reference field="1" count="1">
            <x v="407"/>
          </reference>
        </references>
      </pivotArea>
    </format>
    <format dxfId="6842">
      <pivotArea dataOnly="0" labelOnly="1" fieldPosition="0">
        <references count="2">
          <reference field="0" count="1" selected="0">
            <x v="119"/>
          </reference>
          <reference field="1" count="1">
            <x v="408"/>
          </reference>
        </references>
      </pivotArea>
    </format>
    <format dxfId="6841">
      <pivotArea dataOnly="0" labelOnly="1" fieldPosition="0">
        <references count="2">
          <reference field="0" count="1" selected="0">
            <x v="120"/>
          </reference>
          <reference field="1" count="1">
            <x v="409"/>
          </reference>
        </references>
      </pivotArea>
    </format>
    <format dxfId="6840">
      <pivotArea dataOnly="0" labelOnly="1" fieldPosition="0">
        <references count="2">
          <reference field="0" count="1" selected="0">
            <x v="121"/>
          </reference>
          <reference field="1" count="1">
            <x v="410"/>
          </reference>
        </references>
      </pivotArea>
    </format>
    <format dxfId="6839">
      <pivotArea dataOnly="0" labelOnly="1" fieldPosition="0">
        <references count="2">
          <reference field="0" count="1" selected="0">
            <x v="122"/>
          </reference>
          <reference field="1" count="1">
            <x v="411"/>
          </reference>
        </references>
      </pivotArea>
    </format>
    <format dxfId="6838">
      <pivotArea dataOnly="0" labelOnly="1" fieldPosition="0">
        <references count="2">
          <reference field="0" count="1" selected="0">
            <x v="123"/>
          </reference>
          <reference field="1" count="1">
            <x v="412"/>
          </reference>
        </references>
      </pivotArea>
    </format>
    <format dxfId="6837">
      <pivotArea dataOnly="0" labelOnly="1" fieldPosition="0">
        <references count="2">
          <reference field="0" count="1" selected="0">
            <x v="124"/>
          </reference>
          <reference field="1" count="1">
            <x v="413"/>
          </reference>
        </references>
      </pivotArea>
    </format>
    <format dxfId="6836">
      <pivotArea dataOnly="0" labelOnly="1" fieldPosition="0">
        <references count="2">
          <reference field="0" count="1" selected="0">
            <x v="125"/>
          </reference>
          <reference field="1" count="3">
            <x v="414"/>
            <x v="438"/>
            <x v="439"/>
          </reference>
        </references>
      </pivotArea>
    </format>
    <format dxfId="6835">
      <pivotArea dataOnly="0" labelOnly="1" fieldPosition="0">
        <references count="2">
          <reference field="0" count="1" selected="0">
            <x v="126"/>
          </reference>
          <reference field="1" count="1">
            <x v="440"/>
          </reference>
        </references>
      </pivotArea>
    </format>
    <format dxfId="6834">
      <pivotArea dataOnly="0" labelOnly="1" fieldPosition="0">
        <references count="2">
          <reference field="0" count="1" selected="0">
            <x v="127"/>
          </reference>
          <reference field="1" count="1">
            <x v="442"/>
          </reference>
        </references>
      </pivotArea>
    </format>
    <format dxfId="6833">
      <pivotArea dataOnly="0" labelOnly="1" fieldPosition="0">
        <references count="2">
          <reference field="0" count="1" selected="0">
            <x v="128"/>
          </reference>
          <reference field="1" count="1">
            <x v="422"/>
          </reference>
        </references>
      </pivotArea>
    </format>
    <format dxfId="6832">
      <pivotArea dataOnly="0" labelOnly="1" fieldPosition="0">
        <references count="2">
          <reference field="0" count="1" selected="0">
            <x v="129"/>
          </reference>
          <reference field="1" count="1">
            <x v="444"/>
          </reference>
        </references>
      </pivotArea>
    </format>
    <format dxfId="6831">
      <pivotArea dataOnly="0" labelOnly="1" fieldPosition="0">
        <references count="2">
          <reference field="0" count="1" selected="0">
            <x v="130"/>
          </reference>
          <reference field="1" count="1">
            <x v="441"/>
          </reference>
        </references>
      </pivotArea>
    </format>
    <format dxfId="6830">
      <pivotArea dataOnly="0" labelOnly="1" fieldPosition="0">
        <references count="2">
          <reference field="0" count="1" selected="0">
            <x v="131"/>
          </reference>
          <reference field="1" count="1">
            <x v="415"/>
          </reference>
        </references>
      </pivotArea>
    </format>
    <format dxfId="6829">
      <pivotArea dataOnly="0" labelOnly="1" fieldPosition="0">
        <references count="2">
          <reference field="0" count="1" selected="0">
            <x v="132"/>
          </reference>
          <reference field="1" count="1">
            <x v="423"/>
          </reference>
        </references>
      </pivotArea>
    </format>
    <format dxfId="6828">
      <pivotArea dataOnly="0" labelOnly="1" fieldPosition="0">
        <references count="2">
          <reference field="0" count="1" selected="0">
            <x v="133"/>
          </reference>
          <reference field="1" count="2">
            <x v="416"/>
            <x v="417"/>
          </reference>
        </references>
      </pivotArea>
    </format>
    <format dxfId="6827">
      <pivotArea dataOnly="0" labelOnly="1" fieldPosition="0">
        <references count="2">
          <reference field="0" count="1" selected="0">
            <x v="134"/>
          </reference>
          <reference field="1" count="1">
            <x v="418"/>
          </reference>
        </references>
      </pivotArea>
    </format>
    <format dxfId="6826">
      <pivotArea dataOnly="0" labelOnly="1" fieldPosition="0">
        <references count="2">
          <reference field="0" count="1" selected="0">
            <x v="135"/>
          </reference>
          <reference field="1" count="1">
            <x v="419"/>
          </reference>
        </references>
      </pivotArea>
    </format>
    <format dxfId="6825">
      <pivotArea dataOnly="0" labelOnly="1" fieldPosition="0">
        <references count="2">
          <reference field="0" count="1" selected="0">
            <x v="136"/>
          </reference>
          <reference field="1" count="1">
            <x v="424"/>
          </reference>
        </references>
      </pivotArea>
    </format>
    <format dxfId="6824">
      <pivotArea dataOnly="0" labelOnly="1" fieldPosition="0">
        <references count="2">
          <reference field="0" count="1" selected="0">
            <x v="137"/>
          </reference>
          <reference field="1" count="1">
            <x v="425"/>
          </reference>
        </references>
      </pivotArea>
    </format>
    <format dxfId="6823">
      <pivotArea dataOnly="0" labelOnly="1" fieldPosition="0">
        <references count="2">
          <reference field="0" count="1" selected="0">
            <x v="138"/>
          </reference>
          <reference field="1" count="1">
            <x v="426"/>
          </reference>
        </references>
      </pivotArea>
    </format>
    <format dxfId="6822">
      <pivotArea dataOnly="0" labelOnly="1" fieldPosition="0">
        <references count="2">
          <reference field="0" count="1" selected="0">
            <x v="139"/>
          </reference>
          <reference field="1" count="1">
            <x v="420"/>
          </reference>
        </references>
      </pivotArea>
    </format>
    <format dxfId="6821">
      <pivotArea dataOnly="0" labelOnly="1" fieldPosition="0">
        <references count="2">
          <reference field="0" count="1" selected="0">
            <x v="140"/>
          </reference>
          <reference field="1" count="1">
            <x v="421"/>
          </reference>
        </references>
      </pivotArea>
    </format>
    <format dxfId="6820">
      <pivotArea dataOnly="0" labelOnly="1" fieldPosition="0">
        <references count="2">
          <reference field="0" count="1" selected="0">
            <x v="141"/>
          </reference>
          <reference field="1" count="1">
            <x v="443"/>
          </reference>
        </references>
      </pivotArea>
    </format>
    <format dxfId="6819">
      <pivotArea dataOnly="0" labelOnly="1" fieldPosition="0">
        <references count="2">
          <reference field="0" count="1" selected="0">
            <x v="142"/>
          </reference>
          <reference field="1" count="1">
            <x v="445"/>
          </reference>
        </references>
      </pivotArea>
    </format>
    <format dxfId="6818">
      <pivotArea dataOnly="0" labelOnly="1" outline="0" fieldPosition="0">
        <references count="1">
          <reference field="4294967294" count="4">
            <x v="0"/>
            <x v="1"/>
            <x v="2"/>
            <x v="3"/>
          </reference>
        </references>
      </pivotArea>
    </format>
    <format dxfId="6817">
      <pivotArea field="1" type="button" dataOnly="0" labelOnly="1" outline="0" axis="axisRow" fieldPosition="1"/>
    </format>
    <format dxfId="6816">
      <pivotArea dataOnly="0" labelOnly="1" offset="IV256" fieldPosition="0">
        <references count="1">
          <reference field="0" count="1" defaultSubtotal="1">
            <x v="0"/>
          </reference>
        </references>
      </pivotArea>
    </format>
    <format dxfId="6815">
      <pivotArea dataOnly="0" labelOnly="1" offset="IV256" fieldPosition="0">
        <references count="1">
          <reference field="0" count="1" defaultSubtotal="1">
            <x v="1"/>
          </reference>
        </references>
      </pivotArea>
    </format>
    <format dxfId="6814">
      <pivotArea dataOnly="0" labelOnly="1" offset="IV256" fieldPosition="0">
        <references count="1">
          <reference field="0" count="1" defaultSubtotal="1">
            <x v="2"/>
          </reference>
        </references>
      </pivotArea>
    </format>
    <format dxfId="6813">
      <pivotArea dataOnly="0" labelOnly="1" offset="IV256" fieldPosition="0">
        <references count="1">
          <reference field="0" count="1" defaultSubtotal="1">
            <x v="3"/>
          </reference>
        </references>
      </pivotArea>
    </format>
    <format dxfId="6812">
      <pivotArea dataOnly="0" labelOnly="1" offset="IV256" fieldPosition="0">
        <references count="1">
          <reference field="0" count="1" defaultSubtotal="1">
            <x v="4"/>
          </reference>
        </references>
      </pivotArea>
    </format>
    <format dxfId="6811">
      <pivotArea dataOnly="0" labelOnly="1" offset="IV256" fieldPosition="0">
        <references count="1">
          <reference field="0" count="1" defaultSubtotal="1">
            <x v="5"/>
          </reference>
        </references>
      </pivotArea>
    </format>
    <format dxfId="6810">
      <pivotArea dataOnly="0" labelOnly="1" offset="IV256" fieldPosition="0">
        <references count="1">
          <reference field="0" count="1" defaultSubtotal="1">
            <x v="6"/>
          </reference>
        </references>
      </pivotArea>
    </format>
    <format dxfId="6809">
      <pivotArea dataOnly="0" labelOnly="1" offset="IV256" fieldPosition="0">
        <references count="1">
          <reference field="0" count="1" defaultSubtotal="1">
            <x v="7"/>
          </reference>
        </references>
      </pivotArea>
    </format>
    <format dxfId="6808">
      <pivotArea dataOnly="0" labelOnly="1" offset="IV256" fieldPosition="0">
        <references count="1">
          <reference field="0" count="1" defaultSubtotal="1">
            <x v="8"/>
          </reference>
        </references>
      </pivotArea>
    </format>
    <format dxfId="6807">
      <pivotArea dataOnly="0" labelOnly="1" offset="IV256" fieldPosition="0">
        <references count="1">
          <reference field="0" count="1" defaultSubtotal="1">
            <x v="9"/>
          </reference>
        </references>
      </pivotArea>
    </format>
    <format dxfId="6806">
      <pivotArea dataOnly="0" labelOnly="1" offset="IV256" fieldPosition="0">
        <references count="1">
          <reference field="0" count="1" defaultSubtotal="1">
            <x v="10"/>
          </reference>
        </references>
      </pivotArea>
    </format>
    <format dxfId="6805">
      <pivotArea dataOnly="0" labelOnly="1" offset="IV256" fieldPosition="0">
        <references count="1">
          <reference field="0" count="1" defaultSubtotal="1">
            <x v="11"/>
          </reference>
        </references>
      </pivotArea>
    </format>
    <format dxfId="6804">
      <pivotArea dataOnly="0" labelOnly="1" offset="IV256" fieldPosition="0">
        <references count="1">
          <reference field="0" count="1" defaultSubtotal="1">
            <x v="12"/>
          </reference>
        </references>
      </pivotArea>
    </format>
    <format dxfId="6803">
      <pivotArea dataOnly="0" labelOnly="1" offset="IV256" fieldPosition="0">
        <references count="1">
          <reference field="0" count="1" defaultSubtotal="1">
            <x v="13"/>
          </reference>
        </references>
      </pivotArea>
    </format>
    <format dxfId="6802">
      <pivotArea dataOnly="0" labelOnly="1" offset="IV256" fieldPosition="0">
        <references count="1">
          <reference field="0" count="1" defaultSubtotal="1">
            <x v="14"/>
          </reference>
        </references>
      </pivotArea>
    </format>
    <format dxfId="6801">
      <pivotArea dataOnly="0" labelOnly="1" offset="IV256" fieldPosition="0">
        <references count="1">
          <reference field="0" count="1" defaultSubtotal="1">
            <x v="15"/>
          </reference>
        </references>
      </pivotArea>
    </format>
    <format dxfId="6800">
      <pivotArea dataOnly="0" labelOnly="1" offset="IV256" fieldPosition="0">
        <references count="1">
          <reference field="0" count="1" defaultSubtotal="1">
            <x v="16"/>
          </reference>
        </references>
      </pivotArea>
    </format>
    <format dxfId="6799">
      <pivotArea dataOnly="0" labelOnly="1" offset="IV256" fieldPosition="0">
        <references count="1">
          <reference field="0" count="1" defaultSubtotal="1">
            <x v="17"/>
          </reference>
        </references>
      </pivotArea>
    </format>
    <format dxfId="6798">
      <pivotArea dataOnly="0" labelOnly="1" offset="IV256" fieldPosition="0">
        <references count="1">
          <reference field="0" count="1" defaultSubtotal="1">
            <x v="18"/>
          </reference>
        </references>
      </pivotArea>
    </format>
    <format dxfId="6797">
      <pivotArea dataOnly="0" labelOnly="1" offset="IV256" fieldPosition="0">
        <references count="1">
          <reference field="0" count="1" defaultSubtotal="1">
            <x v="19"/>
          </reference>
        </references>
      </pivotArea>
    </format>
    <format dxfId="6796">
      <pivotArea dataOnly="0" labelOnly="1" offset="IV256" fieldPosition="0">
        <references count="1">
          <reference field="0" count="1" defaultSubtotal="1">
            <x v="20"/>
          </reference>
        </references>
      </pivotArea>
    </format>
    <format dxfId="6795">
      <pivotArea dataOnly="0" labelOnly="1" offset="IV256" fieldPosition="0">
        <references count="1">
          <reference field="0" count="1" defaultSubtotal="1">
            <x v="21"/>
          </reference>
        </references>
      </pivotArea>
    </format>
    <format dxfId="6794">
      <pivotArea dataOnly="0" labelOnly="1" offset="IV256" fieldPosition="0">
        <references count="1">
          <reference field="0" count="1" defaultSubtotal="1">
            <x v="22"/>
          </reference>
        </references>
      </pivotArea>
    </format>
    <format dxfId="6793">
      <pivotArea dataOnly="0" labelOnly="1" offset="IV256" fieldPosition="0">
        <references count="1">
          <reference field="0" count="1" defaultSubtotal="1">
            <x v="23"/>
          </reference>
        </references>
      </pivotArea>
    </format>
    <format dxfId="6792">
      <pivotArea dataOnly="0" labelOnly="1" offset="IV256" fieldPosition="0">
        <references count="1">
          <reference field="0" count="1" defaultSubtotal="1">
            <x v="24"/>
          </reference>
        </references>
      </pivotArea>
    </format>
    <format dxfId="6791">
      <pivotArea dataOnly="0" labelOnly="1" offset="IV256" fieldPosition="0">
        <references count="1">
          <reference field="0" count="1" defaultSubtotal="1">
            <x v="25"/>
          </reference>
        </references>
      </pivotArea>
    </format>
    <format dxfId="6790">
      <pivotArea dataOnly="0" labelOnly="1" offset="IV256" fieldPosition="0">
        <references count="1">
          <reference field="0" count="1" defaultSubtotal="1">
            <x v="26"/>
          </reference>
        </references>
      </pivotArea>
    </format>
    <format dxfId="6789">
      <pivotArea dataOnly="0" labelOnly="1" offset="IV256" fieldPosition="0">
        <references count="1">
          <reference field="0" count="1" defaultSubtotal="1">
            <x v="27"/>
          </reference>
        </references>
      </pivotArea>
    </format>
    <format dxfId="6788">
      <pivotArea dataOnly="0" labelOnly="1" offset="IV256" fieldPosition="0">
        <references count="1">
          <reference field="0" count="1" defaultSubtotal="1">
            <x v="28"/>
          </reference>
        </references>
      </pivotArea>
    </format>
    <format dxfId="6787">
      <pivotArea dataOnly="0" labelOnly="1" offset="IV256" fieldPosition="0">
        <references count="1">
          <reference field="0" count="1" defaultSubtotal="1">
            <x v="29"/>
          </reference>
        </references>
      </pivotArea>
    </format>
    <format dxfId="6786">
      <pivotArea dataOnly="0" labelOnly="1" offset="IV256" fieldPosition="0">
        <references count="1">
          <reference field="0" count="1" defaultSubtotal="1">
            <x v="30"/>
          </reference>
        </references>
      </pivotArea>
    </format>
    <format dxfId="6785">
      <pivotArea dataOnly="0" labelOnly="1" offset="IV256" fieldPosition="0">
        <references count="1">
          <reference field="0" count="1" defaultSubtotal="1">
            <x v="31"/>
          </reference>
        </references>
      </pivotArea>
    </format>
    <format dxfId="6784">
      <pivotArea dataOnly="0" labelOnly="1" offset="IV256" fieldPosition="0">
        <references count="1">
          <reference field="0" count="1" defaultSubtotal="1">
            <x v="32"/>
          </reference>
        </references>
      </pivotArea>
    </format>
    <format dxfId="6783">
      <pivotArea dataOnly="0" labelOnly="1" offset="IV256" fieldPosition="0">
        <references count="1">
          <reference field="0" count="1" defaultSubtotal="1">
            <x v="33"/>
          </reference>
        </references>
      </pivotArea>
    </format>
    <format dxfId="6782">
      <pivotArea dataOnly="0" labelOnly="1" offset="IV256" fieldPosition="0">
        <references count="1">
          <reference field="0" count="1" defaultSubtotal="1">
            <x v="34"/>
          </reference>
        </references>
      </pivotArea>
    </format>
    <format dxfId="6781">
      <pivotArea dataOnly="0" labelOnly="1" offset="IV256" fieldPosition="0">
        <references count="1">
          <reference field="0" count="1" defaultSubtotal="1">
            <x v="35"/>
          </reference>
        </references>
      </pivotArea>
    </format>
    <format dxfId="6780">
      <pivotArea dataOnly="0" labelOnly="1" offset="IV256" fieldPosition="0">
        <references count="1">
          <reference field="0" count="1" defaultSubtotal="1">
            <x v="36"/>
          </reference>
        </references>
      </pivotArea>
    </format>
    <format dxfId="6779">
      <pivotArea dataOnly="0" labelOnly="1" offset="IV256" fieldPosition="0">
        <references count="1">
          <reference field="0" count="1" defaultSubtotal="1">
            <x v="37"/>
          </reference>
        </references>
      </pivotArea>
    </format>
    <format dxfId="6778">
      <pivotArea dataOnly="0" labelOnly="1" offset="IV256" fieldPosition="0">
        <references count="1">
          <reference field="0" count="1" defaultSubtotal="1">
            <x v="38"/>
          </reference>
        </references>
      </pivotArea>
    </format>
    <format dxfId="6777">
      <pivotArea dataOnly="0" labelOnly="1" offset="IV256" fieldPosition="0">
        <references count="1">
          <reference field="0" count="1" defaultSubtotal="1">
            <x v="39"/>
          </reference>
        </references>
      </pivotArea>
    </format>
    <format dxfId="6776">
      <pivotArea dataOnly="0" labelOnly="1" offset="IV256" fieldPosition="0">
        <references count="1">
          <reference field="0" count="1" defaultSubtotal="1">
            <x v="40"/>
          </reference>
        </references>
      </pivotArea>
    </format>
    <format dxfId="6775">
      <pivotArea dataOnly="0" labelOnly="1" offset="IV256" fieldPosition="0">
        <references count="1">
          <reference field="0" count="1" defaultSubtotal="1">
            <x v="41"/>
          </reference>
        </references>
      </pivotArea>
    </format>
    <format dxfId="6774">
      <pivotArea dataOnly="0" labelOnly="1" offset="IV256" fieldPosition="0">
        <references count="1">
          <reference field="0" count="1" defaultSubtotal="1">
            <x v="42"/>
          </reference>
        </references>
      </pivotArea>
    </format>
    <format dxfId="6773">
      <pivotArea dataOnly="0" labelOnly="1" offset="IV256" fieldPosition="0">
        <references count="1">
          <reference field="0" count="1" defaultSubtotal="1">
            <x v="43"/>
          </reference>
        </references>
      </pivotArea>
    </format>
    <format dxfId="6772">
      <pivotArea dataOnly="0" labelOnly="1" offset="IV256" fieldPosition="0">
        <references count="1">
          <reference field="0" count="1" defaultSubtotal="1">
            <x v="44"/>
          </reference>
        </references>
      </pivotArea>
    </format>
    <format dxfId="6771">
      <pivotArea dataOnly="0" labelOnly="1" offset="IV256" fieldPosition="0">
        <references count="1">
          <reference field="0" count="1" defaultSubtotal="1">
            <x v="45"/>
          </reference>
        </references>
      </pivotArea>
    </format>
    <format dxfId="6770">
      <pivotArea dataOnly="0" labelOnly="1" offset="IV256" fieldPosition="0">
        <references count="1">
          <reference field="0" count="1" defaultSubtotal="1">
            <x v="46"/>
          </reference>
        </references>
      </pivotArea>
    </format>
    <format dxfId="6769">
      <pivotArea dataOnly="0" labelOnly="1" offset="IV256" fieldPosition="0">
        <references count="1">
          <reference field="0" count="1" defaultSubtotal="1">
            <x v="47"/>
          </reference>
        </references>
      </pivotArea>
    </format>
    <format dxfId="6768">
      <pivotArea dataOnly="0" labelOnly="1" offset="IV256" fieldPosition="0">
        <references count="1">
          <reference field="0" count="1" defaultSubtotal="1">
            <x v="48"/>
          </reference>
        </references>
      </pivotArea>
    </format>
    <format dxfId="6767">
      <pivotArea dataOnly="0" labelOnly="1" offset="IV256" fieldPosition="0">
        <references count="1">
          <reference field="0" count="1" defaultSubtotal="1">
            <x v="49"/>
          </reference>
        </references>
      </pivotArea>
    </format>
    <format dxfId="6766">
      <pivotArea dataOnly="0" labelOnly="1" offset="IV256" fieldPosition="0">
        <references count="1">
          <reference field="0" count="1" defaultSubtotal="1">
            <x v="50"/>
          </reference>
        </references>
      </pivotArea>
    </format>
    <format dxfId="6765">
      <pivotArea dataOnly="0" labelOnly="1" offset="IV256" fieldPosition="0">
        <references count="1">
          <reference field="0" count="1" defaultSubtotal="1">
            <x v="51"/>
          </reference>
        </references>
      </pivotArea>
    </format>
    <format dxfId="6764">
      <pivotArea dataOnly="0" labelOnly="1" offset="IV256" fieldPosition="0">
        <references count="1">
          <reference field="0" count="1" defaultSubtotal="1">
            <x v="52"/>
          </reference>
        </references>
      </pivotArea>
    </format>
    <format dxfId="6763">
      <pivotArea dataOnly="0" labelOnly="1" offset="IV256" fieldPosition="0">
        <references count="1">
          <reference field="0" count="1" defaultSubtotal="1">
            <x v="53"/>
          </reference>
        </references>
      </pivotArea>
    </format>
    <format dxfId="6762">
      <pivotArea dataOnly="0" labelOnly="1" offset="IV256" fieldPosition="0">
        <references count="1">
          <reference field="0" count="1" defaultSubtotal="1">
            <x v="54"/>
          </reference>
        </references>
      </pivotArea>
    </format>
    <format dxfId="6761">
      <pivotArea dataOnly="0" labelOnly="1" offset="IV256" fieldPosition="0">
        <references count="1">
          <reference field="0" count="1" defaultSubtotal="1">
            <x v="55"/>
          </reference>
        </references>
      </pivotArea>
    </format>
    <format dxfId="6760">
      <pivotArea dataOnly="0" labelOnly="1" offset="IV256" fieldPosition="0">
        <references count="1">
          <reference field="0" count="1" defaultSubtotal="1">
            <x v="56"/>
          </reference>
        </references>
      </pivotArea>
    </format>
    <format dxfId="6759">
      <pivotArea dataOnly="0" labelOnly="1" offset="IV256" fieldPosition="0">
        <references count="1">
          <reference field="0" count="1" defaultSubtotal="1">
            <x v="57"/>
          </reference>
        </references>
      </pivotArea>
    </format>
    <format dxfId="6758">
      <pivotArea dataOnly="0" labelOnly="1" offset="IV256" fieldPosition="0">
        <references count="1">
          <reference field="0" count="1" defaultSubtotal="1">
            <x v="58"/>
          </reference>
        </references>
      </pivotArea>
    </format>
    <format dxfId="6757">
      <pivotArea dataOnly="0" labelOnly="1" offset="IV256" fieldPosition="0">
        <references count="1">
          <reference field="0" count="1" defaultSubtotal="1">
            <x v="59"/>
          </reference>
        </references>
      </pivotArea>
    </format>
    <format dxfId="6756">
      <pivotArea dataOnly="0" labelOnly="1" offset="IV256" fieldPosition="0">
        <references count="1">
          <reference field="0" count="1" defaultSubtotal="1">
            <x v="60"/>
          </reference>
        </references>
      </pivotArea>
    </format>
    <format dxfId="6755">
      <pivotArea dataOnly="0" labelOnly="1" offset="IV256" fieldPosition="0">
        <references count="1">
          <reference field="0" count="1" defaultSubtotal="1">
            <x v="61"/>
          </reference>
        </references>
      </pivotArea>
    </format>
    <format dxfId="6754">
      <pivotArea dataOnly="0" labelOnly="1" offset="IV256" fieldPosition="0">
        <references count="1">
          <reference field="0" count="1" defaultSubtotal="1">
            <x v="62"/>
          </reference>
        </references>
      </pivotArea>
    </format>
    <format dxfId="6753">
      <pivotArea dataOnly="0" labelOnly="1" offset="IV256" fieldPosition="0">
        <references count="1">
          <reference field="0" count="1" defaultSubtotal="1">
            <x v="63"/>
          </reference>
        </references>
      </pivotArea>
    </format>
    <format dxfId="6752">
      <pivotArea dataOnly="0" labelOnly="1" offset="IV256" fieldPosition="0">
        <references count="1">
          <reference field="0" count="1" defaultSubtotal="1">
            <x v="64"/>
          </reference>
        </references>
      </pivotArea>
    </format>
    <format dxfId="6751">
      <pivotArea dataOnly="0" labelOnly="1" offset="IV256" fieldPosition="0">
        <references count="1">
          <reference field="0" count="1" defaultSubtotal="1">
            <x v="65"/>
          </reference>
        </references>
      </pivotArea>
    </format>
    <format dxfId="6750">
      <pivotArea dataOnly="0" labelOnly="1" offset="IV256" fieldPosition="0">
        <references count="1">
          <reference field="0" count="1" defaultSubtotal="1">
            <x v="66"/>
          </reference>
        </references>
      </pivotArea>
    </format>
    <format dxfId="6749">
      <pivotArea dataOnly="0" labelOnly="1" offset="IV256" fieldPosition="0">
        <references count="1">
          <reference field="0" count="1" defaultSubtotal="1">
            <x v="67"/>
          </reference>
        </references>
      </pivotArea>
    </format>
    <format dxfId="6748">
      <pivotArea dataOnly="0" labelOnly="1" offset="IV256" fieldPosition="0">
        <references count="1">
          <reference field="0" count="1" defaultSubtotal="1">
            <x v="68"/>
          </reference>
        </references>
      </pivotArea>
    </format>
    <format dxfId="6747">
      <pivotArea dataOnly="0" labelOnly="1" offset="IV256" fieldPosition="0">
        <references count="1">
          <reference field="0" count="1" defaultSubtotal="1">
            <x v="69"/>
          </reference>
        </references>
      </pivotArea>
    </format>
    <format dxfId="6746">
      <pivotArea dataOnly="0" labelOnly="1" offset="IV256" fieldPosition="0">
        <references count="1">
          <reference field="0" count="1" defaultSubtotal="1">
            <x v="70"/>
          </reference>
        </references>
      </pivotArea>
    </format>
    <format dxfId="6745">
      <pivotArea dataOnly="0" labelOnly="1" offset="IV256" fieldPosition="0">
        <references count="1">
          <reference field="0" count="1" defaultSubtotal="1">
            <x v="71"/>
          </reference>
        </references>
      </pivotArea>
    </format>
    <format dxfId="6744">
      <pivotArea dataOnly="0" labelOnly="1" offset="IV256" fieldPosition="0">
        <references count="1">
          <reference field="0" count="1" defaultSubtotal="1">
            <x v="72"/>
          </reference>
        </references>
      </pivotArea>
    </format>
    <format dxfId="6743">
      <pivotArea dataOnly="0" labelOnly="1" offset="IV256" fieldPosition="0">
        <references count="1">
          <reference field="0" count="1" defaultSubtotal="1">
            <x v="73"/>
          </reference>
        </references>
      </pivotArea>
    </format>
    <format dxfId="6742">
      <pivotArea dataOnly="0" labelOnly="1" offset="IV256" fieldPosition="0">
        <references count="1">
          <reference field="0" count="1" defaultSubtotal="1">
            <x v="74"/>
          </reference>
        </references>
      </pivotArea>
    </format>
    <format dxfId="6741">
      <pivotArea dataOnly="0" labelOnly="1" offset="IV256" fieldPosition="0">
        <references count="1">
          <reference field="0" count="1" defaultSubtotal="1">
            <x v="75"/>
          </reference>
        </references>
      </pivotArea>
    </format>
    <format dxfId="6740">
      <pivotArea dataOnly="0" labelOnly="1" offset="IV256" fieldPosition="0">
        <references count="1">
          <reference field="0" count="1" defaultSubtotal="1">
            <x v="76"/>
          </reference>
        </references>
      </pivotArea>
    </format>
    <format dxfId="6739">
      <pivotArea dataOnly="0" labelOnly="1" offset="IV256" fieldPosition="0">
        <references count="1">
          <reference field="0" count="1" defaultSubtotal="1">
            <x v="77"/>
          </reference>
        </references>
      </pivotArea>
    </format>
    <format dxfId="6738">
      <pivotArea dataOnly="0" labelOnly="1" offset="IV256" fieldPosition="0">
        <references count="1">
          <reference field="0" count="1" defaultSubtotal="1">
            <x v="78"/>
          </reference>
        </references>
      </pivotArea>
    </format>
    <format dxfId="6737">
      <pivotArea dataOnly="0" labelOnly="1" offset="IV256" fieldPosition="0">
        <references count="1">
          <reference field="0" count="1" defaultSubtotal="1">
            <x v="79"/>
          </reference>
        </references>
      </pivotArea>
    </format>
    <format dxfId="6736">
      <pivotArea dataOnly="0" labelOnly="1" offset="IV256" fieldPosition="0">
        <references count="1">
          <reference field="0" count="1" defaultSubtotal="1">
            <x v="80"/>
          </reference>
        </references>
      </pivotArea>
    </format>
    <format dxfId="6735">
      <pivotArea dataOnly="0" labelOnly="1" offset="IV256" fieldPosition="0">
        <references count="1">
          <reference field="0" count="1" defaultSubtotal="1">
            <x v="81"/>
          </reference>
        </references>
      </pivotArea>
    </format>
    <format dxfId="6734">
      <pivotArea dataOnly="0" labelOnly="1" offset="IV256" fieldPosition="0">
        <references count="1">
          <reference field="0" count="1" defaultSubtotal="1">
            <x v="82"/>
          </reference>
        </references>
      </pivotArea>
    </format>
    <format dxfId="6733">
      <pivotArea dataOnly="0" labelOnly="1" offset="IV256" fieldPosition="0">
        <references count="1">
          <reference field="0" count="1" defaultSubtotal="1">
            <x v="83"/>
          </reference>
        </references>
      </pivotArea>
    </format>
    <format dxfId="6732">
      <pivotArea dataOnly="0" labelOnly="1" offset="IV256" fieldPosition="0">
        <references count="1">
          <reference field="0" count="1" defaultSubtotal="1">
            <x v="84"/>
          </reference>
        </references>
      </pivotArea>
    </format>
    <format dxfId="6731">
      <pivotArea dataOnly="0" labelOnly="1" offset="IV256" fieldPosition="0">
        <references count="1">
          <reference field="0" count="1" defaultSubtotal="1">
            <x v="85"/>
          </reference>
        </references>
      </pivotArea>
    </format>
    <format dxfId="6730">
      <pivotArea dataOnly="0" labelOnly="1" offset="IV256" fieldPosition="0">
        <references count="1">
          <reference field="0" count="1" defaultSubtotal="1">
            <x v="86"/>
          </reference>
        </references>
      </pivotArea>
    </format>
    <format dxfId="6729">
      <pivotArea dataOnly="0" labelOnly="1" offset="IV256" fieldPosition="0">
        <references count="1">
          <reference field="0" count="1" defaultSubtotal="1">
            <x v="87"/>
          </reference>
        </references>
      </pivotArea>
    </format>
    <format dxfId="6728">
      <pivotArea dataOnly="0" labelOnly="1" offset="IV256" fieldPosition="0">
        <references count="1">
          <reference field="0" count="1" defaultSubtotal="1">
            <x v="88"/>
          </reference>
        </references>
      </pivotArea>
    </format>
    <format dxfId="6727">
      <pivotArea dataOnly="0" labelOnly="1" offset="IV256" fieldPosition="0">
        <references count="1">
          <reference field="0" count="1" defaultSubtotal="1">
            <x v="89"/>
          </reference>
        </references>
      </pivotArea>
    </format>
    <format dxfId="6726">
      <pivotArea dataOnly="0" labelOnly="1" offset="IV256" fieldPosition="0">
        <references count="1">
          <reference field="0" count="1" defaultSubtotal="1">
            <x v="90"/>
          </reference>
        </references>
      </pivotArea>
    </format>
    <format dxfId="6725">
      <pivotArea dataOnly="0" labelOnly="1" offset="IV256" fieldPosition="0">
        <references count="1">
          <reference field="0" count="1" defaultSubtotal="1">
            <x v="91"/>
          </reference>
        </references>
      </pivotArea>
    </format>
    <format dxfId="6724">
      <pivotArea dataOnly="0" labelOnly="1" offset="IV256" fieldPosition="0">
        <references count="1">
          <reference field="0" count="1" defaultSubtotal="1">
            <x v="92"/>
          </reference>
        </references>
      </pivotArea>
    </format>
    <format dxfId="6723">
      <pivotArea dataOnly="0" labelOnly="1" offset="IV256" fieldPosition="0">
        <references count="1">
          <reference field="0" count="1" defaultSubtotal="1">
            <x v="93"/>
          </reference>
        </references>
      </pivotArea>
    </format>
    <format dxfId="6722">
      <pivotArea dataOnly="0" labelOnly="1" offset="IV256" fieldPosition="0">
        <references count="1">
          <reference field="0" count="1" defaultSubtotal="1">
            <x v="94"/>
          </reference>
        </references>
      </pivotArea>
    </format>
    <format dxfId="6721">
      <pivotArea dataOnly="0" labelOnly="1" offset="IV256" fieldPosition="0">
        <references count="1">
          <reference field="0" count="1" defaultSubtotal="1">
            <x v="95"/>
          </reference>
        </references>
      </pivotArea>
    </format>
    <format dxfId="6720">
      <pivotArea dataOnly="0" labelOnly="1" offset="IV256" fieldPosition="0">
        <references count="1">
          <reference field="0" count="1" defaultSubtotal="1">
            <x v="96"/>
          </reference>
        </references>
      </pivotArea>
    </format>
    <format dxfId="6719">
      <pivotArea dataOnly="0" labelOnly="1" offset="IV256" fieldPosition="0">
        <references count="1">
          <reference field="0" count="1" defaultSubtotal="1">
            <x v="97"/>
          </reference>
        </references>
      </pivotArea>
    </format>
    <format dxfId="6718">
      <pivotArea dataOnly="0" labelOnly="1" offset="IV256" fieldPosition="0">
        <references count="1">
          <reference field="0" count="1" defaultSubtotal="1">
            <x v="98"/>
          </reference>
        </references>
      </pivotArea>
    </format>
    <format dxfId="6717">
      <pivotArea dataOnly="0" labelOnly="1" offset="IV256" fieldPosition="0">
        <references count="1">
          <reference field="0" count="1" defaultSubtotal="1">
            <x v="99"/>
          </reference>
        </references>
      </pivotArea>
    </format>
    <format dxfId="6716">
      <pivotArea dataOnly="0" labelOnly="1" offset="IV256" fieldPosition="0">
        <references count="1">
          <reference field="0" count="1" defaultSubtotal="1">
            <x v="100"/>
          </reference>
        </references>
      </pivotArea>
    </format>
    <format dxfId="6715">
      <pivotArea dataOnly="0" labelOnly="1" offset="IV256" fieldPosition="0">
        <references count="1">
          <reference field="0" count="1" defaultSubtotal="1">
            <x v="101"/>
          </reference>
        </references>
      </pivotArea>
    </format>
    <format dxfId="6714">
      <pivotArea dataOnly="0" labelOnly="1" offset="IV256" fieldPosition="0">
        <references count="1">
          <reference field="0" count="1" defaultSubtotal="1">
            <x v="102"/>
          </reference>
        </references>
      </pivotArea>
    </format>
    <format dxfId="6713">
      <pivotArea dataOnly="0" labelOnly="1" offset="IV256" fieldPosition="0">
        <references count="1">
          <reference field="0" count="1" defaultSubtotal="1">
            <x v="103"/>
          </reference>
        </references>
      </pivotArea>
    </format>
    <format dxfId="6712">
      <pivotArea dataOnly="0" labelOnly="1" offset="IV256" fieldPosition="0">
        <references count="1">
          <reference field="0" count="1" defaultSubtotal="1">
            <x v="104"/>
          </reference>
        </references>
      </pivotArea>
    </format>
    <format dxfId="6711">
      <pivotArea dataOnly="0" labelOnly="1" offset="IV256" fieldPosition="0">
        <references count="1">
          <reference field="0" count="1" defaultSubtotal="1">
            <x v="105"/>
          </reference>
        </references>
      </pivotArea>
    </format>
    <format dxfId="6710">
      <pivotArea dataOnly="0" labelOnly="1" offset="IV256" fieldPosition="0">
        <references count="1">
          <reference field="0" count="1" defaultSubtotal="1">
            <x v="106"/>
          </reference>
        </references>
      </pivotArea>
    </format>
    <format dxfId="6709">
      <pivotArea dataOnly="0" labelOnly="1" offset="IV256" fieldPosition="0">
        <references count="1">
          <reference field="0" count="1" defaultSubtotal="1">
            <x v="107"/>
          </reference>
        </references>
      </pivotArea>
    </format>
    <format dxfId="6708">
      <pivotArea dataOnly="0" labelOnly="1" offset="IV256" fieldPosition="0">
        <references count="1">
          <reference field="0" count="1" defaultSubtotal="1">
            <x v="108"/>
          </reference>
        </references>
      </pivotArea>
    </format>
    <format dxfId="6707">
      <pivotArea dataOnly="0" labelOnly="1" offset="IV256" fieldPosition="0">
        <references count="1">
          <reference field="0" count="1" defaultSubtotal="1">
            <x v="109"/>
          </reference>
        </references>
      </pivotArea>
    </format>
    <format dxfId="6706">
      <pivotArea dataOnly="0" labelOnly="1" offset="IV256" fieldPosition="0">
        <references count="1">
          <reference field="0" count="1" defaultSubtotal="1">
            <x v="110"/>
          </reference>
        </references>
      </pivotArea>
    </format>
    <format dxfId="6705">
      <pivotArea dataOnly="0" labelOnly="1" offset="IV256" fieldPosition="0">
        <references count="1">
          <reference field="0" count="1" defaultSubtotal="1">
            <x v="111"/>
          </reference>
        </references>
      </pivotArea>
    </format>
    <format dxfId="6704">
      <pivotArea dataOnly="0" labelOnly="1" offset="IV256" fieldPosition="0">
        <references count="1">
          <reference field="0" count="1" defaultSubtotal="1">
            <x v="112"/>
          </reference>
        </references>
      </pivotArea>
    </format>
    <format dxfId="6703">
      <pivotArea dataOnly="0" labelOnly="1" offset="IV256" fieldPosition="0">
        <references count="1">
          <reference field="0" count="1" defaultSubtotal="1">
            <x v="113"/>
          </reference>
        </references>
      </pivotArea>
    </format>
    <format dxfId="6702">
      <pivotArea dataOnly="0" labelOnly="1" offset="IV256" fieldPosition="0">
        <references count="1">
          <reference field="0" count="1" defaultSubtotal="1">
            <x v="114"/>
          </reference>
        </references>
      </pivotArea>
    </format>
    <format dxfId="6701">
      <pivotArea dataOnly="0" labelOnly="1" offset="IV256" fieldPosition="0">
        <references count="1">
          <reference field="0" count="1" defaultSubtotal="1">
            <x v="115"/>
          </reference>
        </references>
      </pivotArea>
    </format>
    <format dxfId="6700">
      <pivotArea dataOnly="0" labelOnly="1" offset="IV256" fieldPosition="0">
        <references count="1">
          <reference field="0" count="1" defaultSubtotal="1">
            <x v="116"/>
          </reference>
        </references>
      </pivotArea>
    </format>
    <format dxfId="6699">
      <pivotArea dataOnly="0" labelOnly="1" offset="IV256" fieldPosition="0">
        <references count="1">
          <reference field="0" count="1" defaultSubtotal="1">
            <x v="117"/>
          </reference>
        </references>
      </pivotArea>
    </format>
    <format dxfId="6698">
      <pivotArea dataOnly="0" labelOnly="1" offset="IV256" fieldPosition="0">
        <references count="1">
          <reference field="0" count="1" defaultSubtotal="1">
            <x v="118"/>
          </reference>
        </references>
      </pivotArea>
    </format>
    <format dxfId="6697">
      <pivotArea dataOnly="0" labelOnly="1" offset="IV256" fieldPosition="0">
        <references count="1">
          <reference field="0" count="1" defaultSubtotal="1">
            <x v="119"/>
          </reference>
        </references>
      </pivotArea>
    </format>
    <format dxfId="6696">
      <pivotArea dataOnly="0" labelOnly="1" offset="IV256" fieldPosition="0">
        <references count="1">
          <reference field="0" count="1" defaultSubtotal="1">
            <x v="120"/>
          </reference>
        </references>
      </pivotArea>
    </format>
    <format dxfId="6695">
      <pivotArea dataOnly="0" labelOnly="1" offset="IV256" fieldPosition="0">
        <references count="1">
          <reference field="0" count="1" defaultSubtotal="1">
            <x v="121"/>
          </reference>
        </references>
      </pivotArea>
    </format>
    <format dxfId="6694">
      <pivotArea dataOnly="0" labelOnly="1" offset="IV256" fieldPosition="0">
        <references count="1">
          <reference field="0" count="1" defaultSubtotal="1">
            <x v="122"/>
          </reference>
        </references>
      </pivotArea>
    </format>
    <format dxfId="6693">
      <pivotArea dataOnly="0" labelOnly="1" offset="IV256" fieldPosition="0">
        <references count="1">
          <reference field="0" count="1" defaultSubtotal="1">
            <x v="123"/>
          </reference>
        </references>
      </pivotArea>
    </format>
    <format dxfId="6692">
      <pivotArea dataOnly="0" labelOnly="1" offset="IV256" fieldPosition="0">
        <references count="1">
          <reference field="0" count="1" defaultSubtotal="1">
            <x v="124"/>
          </reference>
        </references>
      </pivotArea>
    </format>
    <format dxfId="6691">
      <pivotArea dataOnly="0" labelOnly="1" offset="IV256" fieldPosition="0">
        <references count="1">
          <reference field="0" count="1" defaultSubtotal="1">
            <x v="125"/>
          </reference>
        </references>
      </pivotArea>
    </format>
    <format dxfId="6690">
      <pivotArea dataOnly="0" labelOnly="1" offset="IV256" fieldPosition="0">
        <references count="1">
          <reference field="0" count="1" defaultSubtotal="1">
            <x v="126"/>
          </reference>
        </references>
      </pivotArea>
    </format>
    <format dxfId="6689">
      <pivotArea dataOnly="0" labelOnly="1" offset="IV256" fieldPosition="0">
        <references count="1">
          <reference field="0" count="1" defaultSubtotal="1">
            <x v="127"/>
          </reference>
        </references>
      </pivotArea>
    </format>
    <format dxfId="6688">
      <pivotArea dataOnly="0" labelOnly="1" offset="IV256" fieldPosition="0">
        <references count="1">
          <reference field="0" count="1" defaultSubtotal="1">
            <x v="128"/>
          </reference>
        </references>
      </pivotArea>
    </format>
    <format dxfId="6687">
      <pivotArea dataOnly="0" labelOnly="1" offset="IV256" fieldPosition="0">
        <references count="1">
          <reference field="0" count="1" defaultSubtotal="1">
            <x v="129"/>
          </reference>
        </references>
      </pivotArea>
    </format>
    <format dxfId="6686">
      <pivotArea dataOnly="0" labelOnly="1" offset="IV256" fieldPosition="0">
        <references count="1">
          <reference field="0" count="1" defaultSubtotal="1">
            <x v="130"/>
          </reference>
        </references>
      </pivotArea>
    </format>
    <format dxfId="6685">
      <pivotArea dataOnly="0" labelOnly="1" offset="IV256" fieldPosition="0">
        <references count="1">
          <reference field="0" count="1" defaultSubtotal="1">
            <x v="131"/>
          </reference>
        </references>
      </pivotArea>
    </format>
    <format dxfId="6684">
      <pivotArea dataOnly="0" labelOnly="1" offset="IV256" fieldPosition="0">
        <references count="1">
          <reference field="0" count="1" defaultSubtotal="1">
            <x v="132"/>
          </reference>
        </references>
      </pivotArea>
    </format>
    <format dxfId="6683">
      <pivotArea dataOnly="0" labelOnly="1" offset="IV256" fieldPosition="0">
        <references count="1">
          <reference field="0" count="1" defaultSubtotal="1">
            <x v="133"/>
          </reference>
        </references>
      </pivotArea>
    </format>
    <format dxfId="6682">
      <pivotArea dataOnly="0" labelOnly="1" offset="IV256" fieldPosition="0">
        <references count="1">
          <reference field="0" count="1" defaultSubtotal="1">
            <x v="134"/>
          </reference>
        </references>
      </pivotArea>
    </format>
    <format dxfId="6681">
      <pivotArea dataOnly="0" labelOnly="1" offset="IV256" fieldPosition="0">
        <references count="1">
          <reference field="0" count="1" defaultSubtotal="1">
            <x v="135"/>
          </reference>
        </references>
      </pivotArea>
    </format>
    <format dxfId="6680">
      <pivotArea dataOnly="0" labelOnly="1" offset="IV256" fieldPosition="0">
        <references count="1">
          <reference field="0" count="1" defaultSubtotal="1">
            <x v="136"/>
          </reference>
        </references>
      </pivotArea>
    </format>
    <format dxfId="6679">
      <pivotArea dataOnly="0" labelOnly="1" offset="IV256" fieldPosition="0">
        <references count="1">
          <reference field="0" count="1" defaultSubtotal="1">
            <x v="137"/>
          </reference>
        </references>
      </pivotArea>
    </format>
    <format dxfId="6678">
      <pivotArea dataOnly="0" labelOnly="1" offset="IV256" fieldPosition="0">
        <references count="1">
          <reference field="0" count="1" defaultSubtotal="1">
            <x v="138"/>
          </reference>
        </references>
      </pivotArea>
    </format>
    <format dxfId="6677">
      <pivotArea dataOnly="0" labelOnly="1" offset="IV256" fieldPosition="0">
        <references count="1">
          <reference field="0" count="1" defaultSubtotal="1">
            <x v="139"/>
          </reference>
        </references>
      </pivotArea>
    </format>
    <format dxfId="6676">
      <pivotArea dataOnly="0" labelOnly="1" offset="IV256" fieldPosition="0">
        <references count="1">
          <reference field="0" count="1" defaultSubtotal="1">
            <x v="140"/>
          </reference>
        </references>
      </pivotArea>
    </format>
    <format dxfId="6675">
      <pivotArea dataOnly="0" labelOnly="1" offset="IV256" fieldPosition="0">
        <references count="1">
          <reference field="0" count="1" defaultSubtotal="1">
            <x v="141"/>
          </reference>
        </references>
      </pivotArea>
    </format>
    <format dxfId="6674">
      <pivotArea dataOnly="0" labelOnly="1" offset="IV256" fieldPosition="0">
        <references count="1">
          <reference field="0" count="1" defaultSubtotal="1">
            <x v="142"/>
          </reference>
        </references>
      </pivotArea>
    </format>
    <format dxfId="6673">
      <pivotArea dataOnly="0" labelOnly="1" grandRow="1" outline="0" offset="IV256" fieldPosition="0"/>
    </format>
    <format dxfId="6672">
      <pivotArea dataOnly="0" labelOnly="1" fieldPosition="0">
        <references count="2">
          <reference field="0" count="1" selected="0">
            <x v="0"/>
          </reference>
          <reference field="1" count="2">
            <x v="0"/>
            <x v="1"/>
          </reference>
        </references>
      </pivotArea>
    </format>
    <format dxfId="6671">
      <pivotArea dataOnly="0" labelOnly="1" fieldPosition="0">
        <references count="2">
          <reference field="0" count="1" selected="0">
            <x v="1"/>
          </reference>
          <reference field="1" count="10">
            <x v="2"/>
            <x v="3"/>
            <x v="4"/>
            <x v="5"/>
            <x v="6"/>
            <x v="7"/>
            <x v="10"/>
            <x v="11"/>
            <x v="430"/>
            <x v="431"/>
          </reference>
        </references>
      </pivotArea>
    </format>
    <format dxfId="6670">
      <pivotArea dataOnly="0" labelOnly="1" fieldPosition="0">
        <references count="2">
          <reference field="0" count="1" selected="0">
            <x v="2"/>
          </reference>
          <reference field="1" count="6">
            <x v="12"/>
            <x v="13"/>
            <x v="14"/>
            <x v="15"/>
            <x v="16"/>
            <x v="17"/>
          </reference>
        </references>
      </pivotArea>
    </format>
    <format dxfId="666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668">
      <pivotArea dataOnly="0" labelOnly="1" fieldPosition="0">
        <references count="2">
          <reference field="0" count="1" selected="0">
            <x v="4"/>
          </reference>
          <reference field="1" count="6">
            <x v="33"/>
            <x v="34"/>
            <x v="35"/>
            <x v="36"/>
            <x v="37"/>
            <x v="38"/>
          </reference>
        </references>
      </pivotArea>
    </format>
    <format dxfId="6667">
      <pivotArea dataOnly="0" labelOnly="1" fieldPosition="0">
        <references count="2">
          <reference field="0" count="1" selected="0">
            <x v="5"/>
          </reference>
          <reference field="1" count="8">
            <x v="39"/>
            <x v="40"/>
            <x v="41"/>
            <x v="42"/>
            <x v="43"/>
            <x v="44"/>
            <x v="45"/>
            <x v="46"/>
          </reference>
        </references>
      </pivotArea>
    </format>
    <format dxfId="6666">
      <pivotArea dataOnly="0" labelOnly="1" fieldPosition="0">
        <references count="2">
          <reference field="0" count="1" selected="0">
            <x v="6"/>
          </reference>
          <reference field="1" count="5">
            <x v="47"/>
            <x v="48"/>
            <x v="49"/>
            <x v="50"/>
            <x v="51"/>
          </reference>
        </references>
      </pivotArea>
    </format>
    <format dxfId="6665">
      <pivotArea dataOnly="0" labelOnly="1" fieldPosition="0">
        <references count="2">
          <reference field="0" count="1" selected="0">
            <x v="7"/>
          </reference>
          <reference field="1" count="6">
            <x v="52"/>
            <x v="53"/>
            <x v="54"/>
            <x v="55"/>
            <x v="56"/>
            <x v="57"/>
          </reference>
        </references>
      </pivotArea>
    </format>
    <format dxfId="6664">
      <pivotArea dataOnly="0" labelOnly="1" fieldPosition="0">
        <references count="2">
          <reference field="0" count="1" selected="0">
            <x v="8"/>
          </reference>
          <reference field="1" count="6">
            <x v="58"/>
            <x v="59"/>
            <x v="60"/>
            <x v="61"/>
            <x v="62"/>
            <x v="63"/>
          </reference>
        </references>
      </pivotArea>
    </format>
    <format dxfId="6663">
      <pivotArea dataOnly="0" labelOnly="1" fieldPosition="0">
        <references count="2">
          <reference field="0" count="1" selected="0">
            <x v="9"/>
          </reference>
          <reference field="1" count="5">
            <x v="64"/>
            <x v="65"/>
            <x v="66"/>
            <x v="67"/>
            <x v="68"/>
          </reference>
        </references>
      </pivotArea>
    </format>
    <format dxfId="6662">
      <pivotArea dataOnly="0" labelOnly="1" fieldPosition="0">
        <references count="2">
          <reference field="0" count="1" selected="0">
            <x v="10"/>
          </reference>
          <reference field="1" count="3">
            <x v="69"/>
            <x v="70"/>
            <x v="71"/>
          </reference>
        </references>
      </pivotArea>
    </format>
    <format dxfId="6661">
      <pivotArea dataOnly="0" labelOnly="1" fieldPosition="0">
        <references count="2">
          <reference field="0" count="1" selected="0">
            <x v="11"/>
          </reference>
          <reference field="1" count="6">
            <x v="72"/>
            <x v="73"/>
            <x v="74"/>
            <x v="75"/>
            <x v="76"/>
            <x v="77"/>
          </reference>
        </references>
      </pivotArea>
    </format>
    <format dxfId="6660">
      <pivotArea dataOnly="0" labelOnly="1" fieldPosition="0">
        <references count="2">
          <reference field="0" count="1" selected="0">
            <x v="12"/>
          </reference>
          <reference field="1" count="5">
            <x v="78"/>
            <x v="79"/>
            <x v="80"/>
            <x v="81"/>
            <x v="82"/>
          </reference>
        </references>
      </pivotArea>
    </format>
    <format dxfId="6659">
      <pivotArea dataOnly="0" labelOnly="1" fieldPosition="0">
        <references count="2">
          <reference field="0" count="1" selected="0">
            <x v="13"/>
          </reference>
          <reference field="1" count="4">
            <x v="83"/>
            <x v="84"/>
            <x v="85"/>
            <x v="86"/>
          </reference>
        </references>
      </pivotArea>
    </format>
    <format dxfId="665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657">
      <pivotArea dataOnly="0" labelOnly="1" fieldPosition="0">
        <references count="2">
          <reference field="0" count="1" selected="0">
            <x v="15"/>
          </reference>
          <reference field="1" count="3">
            <x v="104"/>
            <x v="105"/>
            <x v="106"/>
          </reference>
        </references>
      </pivotArea>
    </format>
    <format dxfId="6656">
      <pivotArea dataOnly="0" labelOnly="1" fieldPosition="0">
        <references count="2">
          <reference field="0" count="1" selected="0">
            <x v="16"/>
          </reference>
          <reference field="1" count="11">
            <x v="8"/>
            <x v="9"/>
            <x v="107"/>
            <x v="108"/>
            <x v="109"/>
            <x v="110"/>
            <x v="111"/>
            <x v="112"/>
            <x v="113"/>
            <x v="114"/>
            <x v="115"/>
          </reference>
        </references>
      </pivotArea>
    </format>
    <format dxfId="6655">
      <pivotArea dataOnly="0" labelOnly="1" fieldPosition="0">
        <references count="2">
          <reference field="0" count="1" selected="0">
            <x v="17"/>
          </reference>
          <reference field="1" count="1">
            <x v="116"/>
          </reference>
        </references>
      </pivotArea>
    </format>
    <format dxfId="6654">
      <pivotArea dataOnly="0" labelOnly="1" fieldPosition="0">
        <references count="2">
          <reference field="0" count="1" selected="0">
            <x v="18"/>
          </reference>
          <reference field="1" count="3">
            <x v="117"/>
            <x v="118"/>
            <x v="119"/>
          </reference>
        </references>
      </pivotArea>
    </format>
    <format dxfId="6653">
      <pivotArea dataOnly="0" labelOnly="1" fieldPosition="0">
        <references count="2">
          <reference field="0" count="1" selected="0">
            <x v="19"/>
          </reference>
          <reference field="1" count="8">
            <x v="120"/>
            <x v="121"/>
            <x v="122"/>
            <x v="123"/>
            <x v="124"/>
            <x v="125"/>
            <x v="126"/>
            <x v="127"/>
          </reference>
        </references>
      </pivotArea>
    </format>
    <format dxfId="6652">
      <pivotArea dataOnly="0" labelOnly="1" fieldPosition="0">
        <references count="2">
          <reference field="0" count="1" selected="0">
            <x v="20"/>
          </reference>
          <reference field="1" count="9">
            <x v="128"/>
            <x v="129"/>
            <x v="130"/>
            <x v="131"/>
            <x v="132"/>
            <x v="133"/>
            <x v="134"/>
            <x v="135"/>
            <x v="136"/>
          </reference>
        </references>
      </pivotArea>
    </format>
    <format dxfId="6651">
      <pivotArea dataOnly="0" labelOnly="1" fieldPosition="0">
        <references count="2">
          <reference field="0" count="1" selected="0">
            <x v="21"/>
          </reference>
          <reference field="1" count="4">
            <x v="137"/>
            <x v="138"/>
            <x v="139"/>
            <x v="140"/>
          </reference>
        </references>
      </pivotArea>
    </format>
    <format dxfId="6650">
      <pivotArea dataOnly="0" labelOnly="1" fieldPosition="0">
        <references count="2">
          <reference field="0" count="1" selected="0">
            <x v="22"/>
          </reference>
          <reference field="1" count="3">
            <x v="141"/>
            <x v="142"/>
            <x v="143"/>
          </reference>
        </references>
      </pivotArea>
    </format>
    <format dxfId="6649">
      <pivotArea dataOnly="0" labelOnly="1" fieldPosition="0">
        <references count="2">
          <reference field="0" count="1" selected="0">
            <x v="23"/>
          </reference>
          <reference field="1" count="3">
            <x v="144"/>
            <x v="145"/>
            <x v="146"/>
          </reference>
        </references>
      </pivotArea>
    </format>
    <format dxfId="6648">
      <pivotArea dataOnly="0" labelOnly="1" fieldPosition="0">
        <references count="2">
          <reference field="0" count="1" selected="0">
            <x v="24"/>
          </reference>
          <reference field="1" count="2">
            <x v="147"/>
            <x v="148"/>
          </reference>
        </references>
      </pivotArea>
    </format>
    <format dxfId="6647">
      <pivotArea dataOnly="0" labelOnly="1" fieldPosition="0">
        <references count="2">
          <reference field="0" count="1" selected="0">
            <x v="25"/>
          </reference>
          <reference field="1" count="3">
            <x v="149"/>
            <x v="150"/>
            <x v="151"/>
          </reference>
        </references>
      </pivotArea>
    </format>
    <format dxfId="6646">
      <pivotArea dataOnly="0" labelOnly="1" fieldPosition="0">
        <references count="2">
          <reference field="0" count="1" selected="0">
            <x v="26"/>
          </reference>
          <reference field="1" count="4">
            <x v="152"/>
            <x v="153"/>
            <x v="154"/>
            <x v="155"/>
          </reference>
        </references>
      </pivotArea>
    </format>
    <format dxfId="6645">
      <pivotArea dataOnly="0" labelOnly="1" fieldPosition="0">
        <references count="2">
          <reference field="0" count="1" selected="0">
            <x v="27"/>
          </reference>
          <reference field="1" count="2">
            <x v="156"/>
            <x v="157"/>
          </reference>
        </references>
      </pivotArea>
    </format>
    <format dxfId="6644">
      <pivotArea dataOnly="0" labelOnly="1" fieldPosition="0">
        <references count="2">
          <reference field="0" count="1" selected="0">
            <x v="28"/>
          </reference>
          <reference field="1" count="3">
            <x v="158"/>
            <x v="159"/>
            <x v="160"/>
          </reference>
        </references>
      </pivotArea>
    </format>
    <format dxfId="6643">
      <pivotArea dataOnly="0" labelOnly="1" fieldPosition="0">
        <references count="2">
          <reference field="0" count="1" selected="0">
            <x v="29"/>
          </reference>
          <reference field="1" count="8">
            <x v="161"/>
            <x v="162"/>
            <x v="163"/>
            <x v="164"/>
            <x v="165"/>
            <x v="166"/>
            <x v="167"/>
            <x v="168"/>
          </reference>
        </references>
      </pivotArea>
    </format>
    <format dxfId="6642">
      <pivotArea dataOnly="0" labelOnly="1" fieldPosition="0">
        <references count="2">
          <reference field="0" count="1" selected="0">
            <x v="30"/>
          </reference>
          <reference field="1" count="7">
            <x v="169"/>
            <x v="170"/>
            <x v="171"/>
            <x v="172"/>
            <x v="173"/>
            <x v="174"/>
            <x v="175"/>
          </reference>
        </references>
      </pivotArea>
    </format>
    <format dxfId="6641">
      <pivotArea dataOnly="0" labelOnly="1" fieldPosition="0">
        <references count="2">
          <reference field="0" count="1" selected="0">
            <x v="31"/>
          </reference>
          <reference field="1" count="4">
            <x v="176"/>
            <x v="177"/>
            <x v="178"/>
            <x v="179"/>
          </reference>
        </references>
      </pivotArea>
    </format>
    <format dxfId="6640">
      <pivotArea dataOnly="0" labelOnly="1" fieldPosition="0">
        <references count="2">
          <reference field="0" count="1" selected="0">
            <x v="32"/>
          </reference>
          <reference field="1" count="1">
            <x v="180"/>
          </reference>
        </references>
      </pivotArea>
    </format>
    <format dxfId="6639">
      <pivotArea dataOnly="0" labelOnly="1" fieldPosition="0">
        <references count="2">
          <reference field="0" count="1" selected="0">
            <x v="33"/>
          </reference>
          <reference field="1" count="3">
            <x v="433"/>
            <x v="434"/>
            <x v="435"/>
          </reference>
        </references>
      </pivotArea>
    </format>
    <format dxfId="6638">
      <pivotArea dataOnly="0" labelOnly="1" fieldPosition="0">
        <references count="2">
          <reference field="0" count="1" selected="0">
            <x v="34"/>
          </reference>
          <reference field="1" count="4">
            <x v="181"/>
            <x v="182"/>
            <x v="183"/>
            <x v="184"/>
          </reference>
        </references>
      </pivotArea>
    </format>
    <format dxfId="6637">
      <pivotArea dataOnly="0" labelOnly="1" fieldPosition="0">
        <references count="2">
          <reference field="0" count="1" selected="0">
            <x v="35"/>
          </reference>
          <reference field="1" count="4">
            <x v="185"/>
            <x v="186"/>
            <x v="187"/>
            <x v="188"/>
          </reference>
        </references>
      </pivotArea>
    </format>
    <format dxfId="6636">
      <pivotArea dataOnly="0" labelOnly="1" fieldPosition="0">
        <references count="2">
          <reference field="0" count="1" selected="0">
            <x v="36"/>
          </reference>
          <reference field="1" count="5">
            <x v="189"/>
            <x v="190"/>
            <x v="191"/>
            <x v="192"/>
            <x v="193"/>
          </reference>
        </references>
      </pivotArea>
    </format>
    <format dxfId="6635">
      <pivotArea dataOnly="0" labelOnly="1" fieldPosition="0">
        <references count="2">
          <reference field="0" count="1" selected="0">
            <x v="37"/>
          </reference>
          <reference field="1" count="7">
            <x v="194"/>
            <x v="195"/>
            <x v="196"/>
            <x v="197"/>
            <x v="198"/>
            <x v="199"/>
            <x v="200"/>
          </reference>
        </references>
      </pivotArea>
    </format>
    <format dxfId="6634">
      <pivotArea dataOnly="0" labelOnly="1" fieldPosition="0">
        <references count="2">
          <reference field="0" count="1" selected="0">
            <x v="38"/>
          </reference>
          <reference field="1" count="11">
            <x v="201"/>
            <x v="202"/>
            <x v="203"/>
            <x v="204"/>
            <x v="205"/>
            <x v="206"/>
            <x v="207"/>
            <x v="208"/>
            <x v="209"/>
            <x v="368"/>
            <x v="390"/>
          </reference>
        </references>
      </pivotArea>
    </format>
    <format dxfId="6633">
      <pivotArea dataOnly="0" labelOnly="1" fieldPosition="0">
        <references count="2">
          <reference field="0" count="1" selected="0">
            <x v="39"/>
          </reference>
          <reference field="1" count="7">
            <x v="210"/>
            <x v="211"/>
            <x v="212"/>
            <x v="213"/>
            <x v="214"/>
            <x v="215"/>
            <x v="216"/>
          </reference>
        </references>
      </pivotArea>
    </format>
    <format dxfId="6632">
      <pivotArea dataOnly="0" labelOnly="1" fieldPosition="0">
        <references count="2">
          <reference field="0" count="1" selected="0">
            <x v="40"/>
          </reference>
          <reference field="1" count="7">
            <x v="217"/>
            <x v="218"/>
            <x v="219"/>
            <x v="220"/>
            <x v="221"/>
            <x v="222"/>
            <x v="223"/>
          </reference>
        </references>
      </pivotArea>
    </format>
    <format dxfId="6631">
      <pivotArea dataOnly="0" labelOnly="1" fieldPosition="0">
        <references count="2">
          <reference field="0" count="1" selected="0">
            <x v="41"/>
          </reference>
          <reference field="1" count="8">
            <x v="224"/>
            <x v="225"/>
            <x v="226"/>
            <x v="227"/>
            <x v="228"/>
            <x v="229"/>
            <x v="230"/>
            <x v="231"/>
          </reference>
        </references>
      </pivotArea>
    </format>
    <format dxfId="6630">
      <pivotArea dataOnly="0" labelOnly="1" fieldPosition="0">
        <references count="2">
          <reference field="0" count="1" selected="0">
            <x v="42"/>
          </reference>
          <reference field="1" count="4">
            <x v="232"/>
            <x v="233"/>
            <x v="234"/>
            <x v="235"/>
          </reference>
        </references>
      </pivotArea>
    </format>
    <format dxfId="6629">
      <pivotArea dataOnly="0" labelOnly="1" fieldPosition="0">
        <references count="2">
          <reference field="0" count="1" selected="0">
            <x v="43"/>
          </reference>
          <reference field="1" count="8">
            <x v="236"/>
            <x v="237"/>
            <x v="238"/>
            <x v="239"/>
            <x v="240"/>
            <x v="241"/>
            <x v="242"/>
            <x v="243"/>
          </reference>
        </references>
      </pivotArea>
    </format>
    <format dxfId="6628">
      <pivotArea dataOnly="0" labelOnly="1" fieldPosition="0">
        <references count="2">
          <reference field="0" count="1" selected="0">
            <x v="44"/>
          </reference>
          <reference field="1" count="7">
            <x v="244"/>
            <x v="245"/>
            <x v="246"/>
            <x v="247"/>
            <x v="248"/>
            <x v="249"/>
            <x v="250"/>
          </reference>
        </references>
      </pivotArea>
    </format>
    <format dxfId="6627">
      <pivotArea dataOnly="0" labelOnly="1" fieldPosition="0">
        <references count="2">
          <reference field="0" count="1" selected="0">
            <x v="45"/>
          </reference>
          <reference field="1" count="8">
            <x v="251"/>
            <x v="252"/>
            <x v="253"/>
            <x v="254"/>
            <x v="255"/>
            <x v="256"/>
            <x v="257"/>
            <x v="258"/>
          </reference>
        </references>
      </pivotArea>
    </format>
    <format dxfId="662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625">
      <pivotArea dataOnly="0" labelOnly="1" fieldPosition="0">
        <references count="2">
          <reference field="0" count="1" selected="0">
            <x v="47"/>
          </reference>
          <reference field="1" count="7">
            <x v="273"/>
            <x v="274"/>
            <x v="275"/>
            <x v="276"/>
            <x v="277"/>
            <x v="278"/>
            <x v="279"/>
          </reference>
        </references>
      </pivotArea>
    </format>
    <format dxfId="6624">
      <pivotArea dataOnly="0" labelOnly="1" fieldPosition="0">
        <references count="2">
          <reference field="0" count="1" selected="0">
            <x v="48"/>
          </reference>
          <reference field="1" count="5">
            <x v="280"/>
            <x v="281"/>
            <x v="282"/>
            <x v="283"/>
            <x v="284"/>
          </reference>
        </references>
      </pivotArea>
    </format>
    <format dxfId="6623">
      <pivotArea dataOnly="0" labelOnly="1" fieldPosition="0">
        <references count="2">
          <reference field="0" count="1" selected="0">
            <x v="49"/>
          </reference>
          <reference field="1" count="1">
            <x v="285"/>
          </reference>
        </references>
      </pivotArea>
    </format>
    <format dxfId="6622">
      <pivotArea dataOnly="0" labelOnly="1" fieldPosition="0">
        <references count="2">
          <reference field="0" count="1" selected="0">
            <x v="50"/>
          </reference>
          <reference field="1" count="7">
            <x v="286"/>
            <x v="287"/>
            <x v="288"/>
            <x v="289"/>
            <x v="290"/>
            <x v="291"/>
            <x v="292"/>
          </reference>
        </references>
      </pivotArea>
    </format>
    <format dxfId="6621">
      <pivotArea dataOnly="0" labelOnly="1" fieldPosition="0">
        <references count="2">
          <reference field="0" count="1" selected="0">
            <x v="51"/>
          </reference>
          <reference field="1" count="9">
            <x v="293"/>
            <x v="294"/>
            <x v="295"/>
            <x v="296"/>
            <x v="297"/>
            <x v="298"/>
            <x v="299"/>
            <x v="300"/>
            <x v="301"/>
          </reference>
        </references>
      </pivotArea>
    </format>
    <format dxfId="6620">
      <pivotArea dataOnly="0" labelOnly="1" fieldPosition="0">
        <references count="2">
          <reference field="0" count="1" selected="0">
            <x v="52"/>
          </reference>
          <reference field="1" count="3">
            <x v="302"/>
            <x v="303"/>
            <x v="304"/>
          </reference>
        </references>
      </pivotArea>
    </format>
    <format dxfId="6619">
      <pivotArea dataOnly="0" labelOnly="1" fieldPosition="0">
        <references count="2">
          <reference field="0" count="1" selected="0">
            <x v="53"/>
          </reference>
          <reference field="1" count="7">
            <x v="305"/>
            <x v="306"/>
            <x v="307"/>
            <x v="308"/>
            <x v="309"/>
            <x v="310"/>
            <x v="398"/>
          </reference>
        </references>
      </pivotArea>
    </format>
    <format dxfId="661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617">
      <pivotArea dataOnly="0" labelOnly="1" fieldPosition="0">
        <references count="2">
          <reference field="0" count="1" selected="0">
            <x v="55"/>
          </reference>
          <reference field="1" count="1">
            <x v="326"/>
          </reference>
        </references>
      </pivotArea>
    </format>
    <format dxfId="6616">
      <pivotArea dataOnly="0" labelOnly="1" fieldPosition="0">
        <references count="2">
          <reference field="0" count="1" selected="0">
            <x v="56"/>
          </reference>
          <reference field="1" count="4">
            <x v="327"/>
            <x v="328"/>
            <x v="329"/>
            <x v="330"/>
          </reference>
        </references>
      </pivotArea>
    </format>
    <format dxfId="6615">
      <pivotArea dataOnly="0" labelOnly="1" fieldPosition="0">
        <references count="2">
          <reference field="0" count="1" selected="0">
            <x v="57"/>
          </reference>
          <reference field="1" count="1">
            <x v="331"/>
          </reference>
        </references>
      </pivotArea>
    </format>
    <format dxfId="6614">
      <pivotArea dataOnly="0" labelOnly="1" fieldPosition="0">
        <references count="2">
          <reference field="0" count="1" selected="0">
            <x v="58"/>
          </reference>
          <reference field="1" count="4">
            <x v="332"/>
            <x v="333"/>
            <x v="334"/>
            <x v="335"/>
          </reference>
        </references>
      </pivotArea>
    </format>
    <format dxfId="6613">
      <pivotArea dataOnly="0" labelOnly="1" fieldPosition="0">
        <references count="2">
          <reference field="0" count="1" selected="0">
            <x v="59"/>
          </reference>
          <reference field="1" count="4">
            <x v="336"/>
            <x v="337"/>
            <x v="338"/>
            <x v="339"/>
          </reference>
        </references>
      </pivotArea>
    </format>
    <format dxfId="6612">
      <pivotArea dataOnly="0" labelOnly="1" fieldPosition="0">
        <references count="2">
          <reference field="0" count="1" selected="0">
            <x v="60"/>
          </reference>
          <reference field="1" count="1">
            <x v="340"/>
          </reference>
        </references>
      </pivotArea>
    </format>
    <format dxfId="6611">
      <pivotArea dataOnly="0" labelOnly="1" fieldPosition="0">
        <references count="2">
          <reference field="0" count="1" selected="0">
            <x v="61"/>
          </reference>
          <reference field="1" count="1">
            <x v="342"/>
          </reference>
        </references>
      </pivotArea>
    </format>
    <format dxfId="6610">
      <pivotArea dataOnly="0" labelOnly="1" fieldPosition="0">
        <references count="2">
          <reference field="0" count="1" selected="0">
            <x v="62"/>
          </reference>
          <reference field="1" count="1">
            <x v="341"/>
          </reference>
        </references>
      </pivotArea>
    </format>
    <format dxfId="6609">
      <pivotArea dataOnly="0" labelOnly="1" fieldPosition="0">
        <references count="2">
          <reference field="0" count="1" selected="0">
            <x v="63"/>
          </reference>
          <reference field="1" count="1">
            <x v="343"/>
          </reference>
        </references>
      </pivotArea>
    </format>
    <format dxfId="6608">
      <pivotArea dataOnly="0" labelOnly="1" fieldPosition="0">
        <references count="2">
          <reference field="0" count="1" selected="0">
            <x v="64"/>
          </reference>
          <reference field="1" count="1">
            <x v="344"/>
          </reference>
        </references>
      </pivotArea>
    </format>
    <format dxfId="6607">
      <pivotArea dataOnly="0" labelOnly="1" fieldPosition="0">
        <references count="2">
          <reference field="0" count="1" selected="0">
            <x v="65"/>
          </reference>
          <reference field="1" count="1">
            <x v="345"/>
          </reference>
        </references>
      </pivotArea>
    </format>
    <format dxfId="6606">
      <pivotArea dataOnly="0" labelOnly="1" fieldPosition="0">
        <references count="2">
          <reference field="0" count="1" selected="0">
            <x v="66"/>
          </reference>
          <reference field="1" count="1">
            <x v="346"/>
          </reference>
        </references>
      </pivotArea>
    </format>
    <format dxfId="6605">
      <pivotArea dataOnly="0" labelOnly="1" fieldPosition="0">
        <references count="2">
          <reference field="0" count="1" selected="0">
            <x v="67"/>
          </reference>
          <reference field="1" count="1">
            <x v="427"/>
          </reference>
        </references>
      </pivotArea>
    </format>
    <format dxfId="6604">
      <pivotArea dataOnly="0" labelOnly="1" fieldPosition="0">
        <references count="2">
          <reference field="0" count="1" selected="0">
            <x v="68"/>
          </reference>
          <reference field="1" count="1">
            <x v="428"/>
          </reference>
        </references>
      </pivotArea>
    </format>
    <format dxfId="6603">
      <pivotArea dataOnly="0" labelOnly="1" fieldPosition="0">
        <references count="2">
          <reference field="0" count="1" selected="0">
            <x v="69"/>
          </reference>
          <reference field="1" count="1">
            <x v="347"/>
          </reference>
        </references>
      </pivotArea>
    </format>
    <format dxfId="6602">
      <pivotArea dataOnly="0" labelOnly="1" fieldPosition="0">
        <references count="2">
          <reference field="0" count="1" selected="0">
            <x v="70"/>
          </reference>
          <reference field="1" count="1">
            <x v="348"/>
          </reference>
        </references>
      </pivotArea>
    </format>
    <format dxfId="6601">
      <pivotArea dataOnly="0" labelOnly="1" fieldPosition="0">
        <references count="2">
          <reference field="0" count="1" selected="0">
            <x v="71"/>
          </reference>
          <reference field="1" count="1">
            <x v="349"/>
          </reference>
        </references>
      </pivotArea>
    </format>
    <format dxfId="6600">
      <pivotArea dataOnly="0" labelOnly="1" fieldPosition="0">
        <references count="2">
          <reference field="0" count="1" selected="0">
            <x v="72"/>
          </reference>
          <reference field="1" count="1">
            <x v="350"/>
          </reference>
        </references>
      </pivotArea>
    </format>
    <format dxfId="6599">
      <pivotArea dataOnly="0" labelOnly="1" fieldPosition="0">
        <references count="2">
          <reference field="0" count="1" selected="0">
            <x v="73"/>
          </reference>
          <reference field="1" count="1">
            <x v="351"/>
          </reference>
        </references>
      </pivotArea>
    </format>
    <format dxfId="6598">
      <pivotArea dataOnly="0" labelOnly="1" fieldPosition="0">
        <references count="2">
          <reference field="0" count="1" selected="0">
            <x v="74"/>
          </reference>
          <reference field="1" count="1">
            <x v="352"/>
          </reference>
        </references>
      </pivotArea>
    </format>
    <format dxfId="6597">
      <pivotArea dataOnly="0" labelOnly="1" fieldPosition="0">
        <references count="2">
          <reference field="0" count="1" selected="0">
            <x v="75"/>
          </reference>
          <reference field="1" count="1">
            <x v="353"/>
          </reference>
        </references>
      </pivotArea>
    </format>
    <format dxfId="6596">
      <pivotArea dataOnly="0" labelOnly="1" fieldPosition="0">
        <references count="2">
          <reference field="0" count="1" selected="0">
            <x v="76"/>
          </reference>
          <reference field="1" count="1">
            <x v="354"/>
          </reference>
        </references>
      </pivotArea>
    </format>
    <format dxfId="6595">
      <pivotArea dataOnly="0" labelOnly="1" fieldPosition="0">
        <references count="2">
          <reference field="0" count="1" selected="0">
            <x v="77"/>
          </reference>
          <reference field="1" count="1">
            <x v="355"/>
          </reference>
        </references>
      </pivotArea>
    </format>
    <format dxfId="6594">
      <pivotArea dataOnly="0" labelOnly="1" fieldPosition="0">
        <references count="2">
          <reference field="0" count="1" selected="0">
            <x v="78"/>
          </reference>
          <reference field="1" count="1">
            <x v="356"/>
          </reference>
        </references>
      </pivotArea>
    </format>
    <format dxfId="6593">
      <pivotArea dataOnly="0" labelOnly="1" fieldPosition="0">
        <references count="2">
          <reference field="0" count="1" selected="0">
            <x v="79"/>
          </reference>
          <reference field="1" count="1">
            <x v="357"/>
          </reference>
        </references>
      </pivotArea>
    </format>
    <format dxfId="6592">
      <pivotArea dataOnly="0" labelOnly="1" fieldPosition="0">
        <references count="2">
          <reference field="0" count="1" selected="0">
            <x v="80"/>
          </reference>
          <reference field="1" count="1">
            <x v="358"/>
          </reference>
        </references>
      </pivotArea>
    </format>
    <format dxfId="6591">
      <pivotArea dataOnly="0" labelOnly="1" fieldPosition="0">
        <references count="2">
          <reference field="0" count="1" selected="0">
            <x v="81"/>
          </reference>
          <reference field="1" count="1">
            <x v="359"/>
          </reference>
        </references>
      </pivotArea>
    </format>
    <format dxfId="6590">
      <pivotArea dataOnly="0" labelOnly="1" fieldPosition="0">
        <references count="2">
          <reference field="0" count="1" selected="0">
            <x v="82"/>
          </reference>
          <reference field="1" count="1">
            <x v="360"/>
          </reference>
        </references>
      </pivotArea>
    </format>
    <format dxfId="6589">
      <pivotArea dataOnly="0" labelOnly="1" fieldPosition="0">
        <references count="2">
          <reference field="0" count="1" selected="0">
            <x v="83"/>
          </reference>
          <reference field="1" count="1">
            <x v="361"/>
          </reference>
        </references>
      </pivotArea>
    </format>
    <format dxfId="6588">
      <pivotArea dataOnly="0" labelOnly="1" fieldPosition="0">
        <references count="2">
          <reference field="0" count="1" selected="0">
            <x v="84"/>
          </reference>
          <reference field="1" count="1">
            <x v="362"/>
          </reference>
        </references>
      </pivotArea>
    </format>
    <format dxfId="6587">
      <pivotArea dataOnly="0" labelOnly="1" fieldPosition="0">
        <references count="2">
          <reference field="0" count="1" selected="0">
            <x v="85"/>
          </reference>
          <reference field="1" count="1">
            <x v="363"/>
          </reference>
        </references>
      </pivotArea>
    </format>
    <format dxfId="6586">
      <pivotArea dataOnly="0" labelOnly="1" fieldPosition="0">
        <references count="2">
          <reference field="0" count="1" selected="0">
            <x v="86"/>
          </reference>
          <reference field="1" count="1">
            <x v="364"/>
          </reference>
        </references>
      </pivotArea>
    </format>
    <format dxfId="6585">
      <pivotArea dataOnly="0" labelOnly="1" fieldPosition="0">
        <references count="2">
          <reference field="0" count="1" selected="0">
            <x v="87"/>
          </reference>
          <reference field="1" count="1">
            <x v="365"/>
          </reference>
        </references>
      </pivotArea>
    </format>
    <format dxfId="6584">
      <pivotArea dataOnly="0" labelOnly="1" fieldPosition="0">
        <references count="2">
          <reference field="0" count="1" selected="0">
            <x v="88"/>
          </reference>
          <reference field="1" count="1">
            <x v="366"/>
          </reference>
        </references>
      </pivotArea>
    </format>
    <format dxfId="6583">
      <pivotArea dataOnly="0" labelOnly="1" fieldPosition="0">
        <references count="2">
          <reference field="0" count="1" selected="0">
            <x v="89"/>
          </reference>
          <reference field="1" count="1">
            <x v="367"/>
          </reference>
        </references>
      </pivotArea>
    </format>
    <format dxfId="6582">
      <pivotArea dataOnly="0" labelOnly="1" fieldPosition="0">
        <references count="2">
          <reference field="0" count="1" selected="0">
            <x v="90"/>
          </reference>
          <reference field="1" count="1">
            <x v="369"/>
          </reference>
        </references>
      </pivotArea>
    </format>
    <format dxfId="6581">
      <pivotArea dataOnly="0" labelOnly="1" fieldPosition="0">
        <references count="2">
          <reference field="0" count="1" selected="0">
            <x v="91"/>
          </reference>
          <reference field="1" count="1">
            <x v="370"/>
          </reference>
        </references>
      </pivotArea>
    </format>
    <format dxfId="6580">
      <pivotArea dataOnly="0" labelOnly="1" fieldPosition="0">
        <references count="2">
          <reference field="0" count="1" selected="0">
            <x v="92"/>
          </reference>
          <reference field="1" count="1">
            <x v="371"/>
          </reference>
        </references>
      </pivotArea>
    </format>
    <format dxfId="6579">
      <pivotArea dataOnly="0" labelOnly="1" fieldPosition="0">
        <references count="2">
          <reference field="0" count="1" selected="0">
            <x v="93"/>
          </reference>
          <reference field="1" count="1">
            <x v="372"/>
          </reference>
        </references>
      </pivotArea>
    </format>
    <format dxfId="6578">
      <pivotArea dataOnly="0" labelOnly="1" fieldPosition="0">
        <references count="2">
          <reference field="0" count="1" selected="0">
            <x v="94"/>
          </reference>
          <reference field="1" count="1">
            <x v="373"/>
          </reference>
        </references>
      </pivotArea>
    </format>
    <format dxfId="6577">
      <pivotArea dataOnly="0" labelOnly="1" fieldPosition="0">
        <references count="2">
          <reference field="0" count="1" selected="0">
            <x v="95"/>
          </reference>
          <reference field="1" count="1">
            <x v="374"/>
          </reference>
        </references>
      </pivotArea>
    </format>
    <format dxfId="6576">
      <pivotArea dataOnly="0" labelOnly="1" fieldPosition="0">
        <references count="2">
          <reference field="0" count="1" selected="0">
            <x v="96"/>
          </reference>
          <reference field="1" count="1">
            <x v="375"/>
          </reference>
        </references>
      </pivotArea>
    </format>
    <format dxfId="6575">
      <pivotArea dataOnly="0" labelOnly="1" fieldPosition="0">
        <references count="2">
          <reference field="0" count="1" selected="0">
            <x v="97"/>
          </reference>
          <reference field="1" count="1">
            <x v="376"/>
          </reference>
        </references>
      </pivotArea>
    </format>
    <format dxfId="6574">
      <pivotArea dataOnly="0" labelOnly="1" fieldPosition="0">
        <references count="2">
          <reference field="0" count="1" selected="0">
            <x v="98"/>
          </reference>
          <reference field="1" count="1">
            <x v="377"/>
          </reference>
        </references>
      </pivotArea>
    </format>
    <format dxfId="6573">
      <pivotArea dataOnly="0" labelOnly="1" fieldPosition="0">
        <references count="2">
          <reference field="0" count="1" selected="0">
            <x v="99"/>
          </reference>
          <reference field="1" count="1">
            <x v="378"/>
          </reference>
        </references>
      </pivotArea>
    </format>
    <format dxfId="6572">
      <pivotArea dataOnly="0" labelOnly="1" fieldPosition="0">
        <references count="2">
          <reference field="0" count="1" selected="0">
            <x v="100"/>
          </reference>
          <reference field="1" count="1">
            <x v="379"/>
          </reference>
        </references>
      </pivotArea>
    </format>
    <format dxfId="6571">
      <pivotArea dataOnly="0" labelOnly="1" fieldPosition="0">
        <references count="2">
          <reference field="0" count="1" selected="0">
            <x v="101"/>
          </reference>
          <reference field="1" count="9">
            <x v="380"/>
            <x v="381"/>
            <x v="382"/>
            <x v="383"/>
            <x v="384"/>
            <x v="385"/>
            <x v="386"/>
            <x v="387"/>
            <x v="429"/>
          </reference>
        </references>
      </pivotArea>
    </format>
    <format dxfId="6570">
      <pivotArea dataOnly="0" labelOnly="1" fieldPosition="0">
        <references count="2">
          <reference field="0" count="1" selected="0">
            <x v="102"/>
          </reference>
          <reference field="1" count="1">
            <x v="388"/>
          </reference>
        </references>
      </pivotArea>
    </format>
    <format dxfId="6569">
      <pivotArea dataOnly="0" labelOnly="1" fieldPosition="0">
        <references count="2">
          <reference field="0" count="1" selected="0">
            <x v="103"/>
          </reference>
          <reference field="1" count="1">
            <x v="389"/>
          </reference>
        </references>
      </pivotArea>
    </format>
    <format dxfId="6568">
      <pivotArea dataOnly="0" labelOnly="1" fieldPosition="0">
        <references count="2">
          <reference field="0" count="1" selected="0">
            <x v="104"/>
          </reference>
          <reference field="1" count="1">
            <x v="391"/>
          </reference>
        </references>
      </pivotArea>
    </format>
    <format dxfId="6567">
      <pivotArea dataOnly="0" labelOnly="1" fieldPosition="0">
        <references count="2">
          <reference field="0" count="1" selected="0">
            <x v="105"/>
          </reference>
          <reference field="1" count="1">
            <x v="392"/>
          </reference>
        </references>
      </pivotArea>
    </format>
    <format dxfId="6566">
      <pivotArea dataOnly="0" labelOnly="1" fieldPosition="0">
        <references count="2">
          <reference field="0" count="1" selected="0">
            <x v="106"/>
          </reference>
          <reference field="1" count="1">
            <x v="393"/>
          </reference>
        </references>
      </pivotArea>
    </format>
    <format dxfId="6565">
      <pivotArea dataOnly="0" labelOnly="1" fieldPosition="0">
        <references count="2">
          <reference field="0" count="1" selected="0">
            <x v="107"/>
          </reference>
          <reference field="1" count="1">
            <x v="394"/>
          </reference>
        </references>
      </pivotArea>
    </format>
    <format dxfId="6564">
      <pivotArea dataOnly="0" labelOnly="1" fieldPosition="0">
        <references count="2">
          <reference field="0" count="1" selected="0">
            <x v="108"/>
          </reference>
          <reference field="1" count="2">
            <x v="395"/>
            <x v="436"/>
          </reference>
        </references>
      </pivotArea>
    </format>
    <format dxfId="6563">
      <pivotArea dataOnly="0" labelOnly="1" fieldPosition="0">
        <references count="2">
          <reference field="0" count="1" selected="0">
            <x v="109"/>
          </reference>
          <reference field="1" count="2">
            <x v="396"/>
            <x v="397"/>
          </reference>
        </references>
      </pivotArea>
    </format>
    <format dxfId="6562">
      <pivotArea dataOnly="0" labelOnly="1" fieldPosition="0">
        <references count="2">
          <reference field="0" count="1" selected="0">
            <x v="110"/>
          </reference>
          <reference field="1" count="1">
            <x v="399"/>
          </reference>
        </references>
      </pivotArea>
    </format>
    <format dxfId="6561">
      <pivotArea dataOnly="0" labelOnly="1" fieldPosition="0">
        <references count="2">
          <reference field="0" count="1" selected="0">
            <x v="111"/>
          </reference>
          <reference field="1" count="1">
            <x v="400"/>
          </reference>
        </references>
      </pivotArea>
    </format>
    <format dxfId="6560">
      <pivotArea dataOnly="0" labelOnly="1" fieldPosition="0">
        <references count="2">
          <reference field="0" count="1" selected="0">
            <x v="112"/>
          </reference>
          <reference field="1" count="1">
            <x v="401"/>
          </reference>
        </references>
      </pivotArea>
    </format>
    <format dxfId="6559">
      <pivotArea dataOnly="0" labelOnly="1" fieldPosition="0">
        <references count="2">
          <reference field="0" count="1" selected="0">
            <x v="113"/>
          </reference>
          <reference field="1" count="1">
            <x v="402"/>
          </reference>
        </references>
      </pivotArea>
    </format>
    <format dxfId="6558">
      <pivotArea dataOnly="0" labelOnly="1" fieldPosition="0">
        <references count="2">
          <reference field="0" count="1" selected="0">
            <x v="114"/>
          </reference>
          <reference field="1" count="1">
            <x v="403"/>
          </reference>
        </references>
      </pivotArea>
    </format>
    <format dxfId="6557">
      <pivotArea dataOnly="0" labelOnly="1" fieldPosition="0">
        <references count="2">
          <reference field="0" count="1" selected="0">
            <x v="115"/>
          </reference>
          <reference field="1" count="2">
            <x v="404"/>
            <x v="437"/>
          </reference>
        </references>
      </pivotArea>
    </format>
    <format dxfId="6556">
      <pivotArea dataOnly="0" labelOnly="1" fieldPosition="0">
        <references count="2">
          <reference field="0" count="1" selected="0">
            <x v="116"/>
          </reference>
          <reference field="1" count="1">
            <x v="405"/>
          </reference>
        </references>
      </pivotArea>
    </format>
    <format dxfId="6555">
      <pivotArea dataOnly="0" labelOnly="1" fieldPosition="0">
        <references count="2">
          <reference field="0" count="1" selected="0">
            <x v="117"/>
          </reference>
          <reference field="1" count="1">
            <x v="406"/>
          </reference>
        </references>
      </pivotArea>
    </format>
    <format dxfId="6554">
      <pivotArea dataOnly="0" labelOnly="1" fieldPosition="0">
        <references count="2">
          <reference field="0" count="1" selected="0">
            <x v="118"/>
          </reference>
          <reference field="1" count="1">
            <x v="407"/>
          </reference>
        </references>
      </pivotArea>
    </format>
    <format dxfId="6553">
      <pivotArea dataOnly="0" labelOnly="1" fieldPosition="0">
        <references count="2">
          <reference field="0" count="1" selected="0">
            <x v="119"/>
          </reference>
          <reference field="1" count="1">
            <x v="408"/>
          </reference>
        </references>
      </pivotArea>
    </format>
    <format dxfId="6552">
      <pivotArea dataOnly="0" labelOnly="1" fieldPosition="0">
        <references count="2">
          <reference field="0" count="1" selected="0">
            <x v="120"/>
          </reference>
          <reference field="1" count="1">
            <x v="409"/>
          </reference>
        </references>
      </pivotArea>
    </format>
    <format dxfId="6551">
      <pivotArea dataOnly="0" labelOnly="1" fieldPosition="0">
        <references count="2">
          <reference field="0" count="1" selected="0">
            <x v="121"/>
          </reference>
          <reference field="1" count="1">
            <x v="410"/>
          </reference>
        </references>
      </pivotArea>
    </format>
    <format dxfId="6550">
      <pivotArea dataOnly="0" labelOnly="1" fieldPosition="0">
        <references count="2">
          <reference field="0" count="1" selected="0">
            <x v="122"/>
          </reference>
          <reference field="1" count="1">
            <x v="411"/>
          </reference>
        </references>
      </pivotArea>
    </format>
    <format dxfId="6549">
      <pivotArea dataOnly="0" labelOnly="1" fieldPosition="0">
        <references count="2">
          <reference field="0" count="1" selected="0">
            <x v="123"/>
          </reference>
          <reference field="1" count="1">
            <x v="412"/>
          </reference>
        </references>
      </pivotArea>
    </format>
    <format dxfId="6548">
      <pivotArea dataOnly="0" labelOnly="1" fieldPosition="0">
        <references count="2">
          <reference field="0" count="1" selected="0">
            <x v="124"/>
          </reference>
          <reference field="1" count="1">
            <x v="413"/>
          </reference>
        </references>
      </pivotArea>
    </format>
    <format dxfId="6547">
      <pivotArea dataOnly="0" labelOnly="1" fieldPosition="0">
        <references count="2">
          <reference field="0" count="1" selected="0">
            <x v="125"/>
          </reference>
          <reference field="1" count="3">
            <x v="414"/>
            <x v="438"/>
            <x v="439"/>
          </reference>
        </references>
      </pivotArea>
    </format>
    <format dxfId="6546">
      <pivotArea dataOnly="0" labelOnly="1" fieldPosition="0">
        <references count="2">
          <reference field="0" count="1" selected="0">
            <x v="126"/>
          </reference>
          <reference field="1" count="1">
            <x v="440"/>
          </reference>
        </references>
      </pivotArea>
    </format>
    <format dxfId="6545">
      <pivotArea dataOnly="0" labelOnly="1" fieldPosition="0">
        <references count="2">
          <reference field="0" count="1" selected="0">
            <x v="127"/>
          </reference>
          <reference field="1" count="1">
            <x v="442"/>
          </reference>
        </references>
      </pivotArea>
    </format>
    <format dxfId="6544">
      <pivotArea dataOnly="0" labelOnly="1" fieldPosition="0">
        <references count="2">
          <reference field="0" count="1" selected="0">
            <x v="128"/>
          </reference>
          <reference field="1" count="1">
            <x v="422"/>
          </reference>
        </references>
      </pivotArea>
    </format>
    <format dxfId="6543">
      <pivotArea dataOnly="0" labelOnly="1" fieldPosition="0">
        <references count="2">
          <reference field="0" count="1" selected="0">
            <x v="129"/>
          </reference>
          <reference field="1" count="1">
            <x v="444"/>
          </reference>
        </references>
      </pivotArea>
    </format>
    <format dxfId="6542">
      <pivotArea dataOnly="0" labelOnly="1" fieldPosition="0">
        <references count="2">
          <reference field="0" count="1" selected="0">
            <x v="130"/>
          </reference>
          <reference field="1" count="1">
            <x v="441"/>
          </reference>
        </references>
      </pivotArea>
    </format>
    <format dxfId="6541">
      <pivotArea dataOnly="0" labelOnly="1" fieldPosition="0">
        <references count="2">
          <reference field="0" count="1" selected="0">
            <x v="131"/>
          </reference>
          <reference field="1" count="1">
            <x v="415"/>
          </reference>
        </references>
      </pivotArea>
    </format>
    <format dxfId="6540">
      <pivotArea dataOnly="0" labelOnly="1" fieldPosition="0">
        <references count="2">
          <reference field="0" count="1" selected="0">
            <x v="132"/>
          </reference>
          <reference field="1" count="1">
            <x v="423"/>
          </reference>
        </references>
      </pivotArea>
    </format>
    <format dxfId="6539">
      <pivotArea dataOnly="0" labelOnly="1" fieldPosition="0">
        <references count="2">
          <reference field="0" count="1" selected="0">
            <x v="133"/>
          </reference>
          <reference field="1" count="2">
            <x v="416"/>
            <x v="417"/>
          </reference>
        </references>
      </pivotArea>
    </format>
    <format dxfId="6538">
      <pivotArea dataOnly="0" labelOnly="1" fieldPosition="0">
        <references count="2">
          <reference field="0" count="1" selected="0">
            <x v="134"/>
          </reference>
          <reference field="1" count="1">
            <x v="418"/>
          </reference>
        </references>
      </pivotArea>
    </format>
    <format dxfId="6537">
      <pivotArea dataOnly="0" labelOnly="1" fieldPosition="0">
        <references count="2">
          <reference field="0" count="1" selected="0">
            <x v="135"/>
          </reference>
          <reference field="1" count="1">
            <x v="419"/>
          </reference>
        </references>
      </pivotArea>
    </format>
    <format dxfId="6536">
      <pivotArea dataOnly="0" labelOnly="1" fieldPosition="0">
        <references count="2">
          <reference field="0" count="1" selected="0">
            <x v="136"/>
          </reference>
          <reference field="1" count="1">
            <x v="424"/>
          </reference>
        </references>
      </pivotArea>
    </format>
    <format dxfId="6535">
      <pivotArea dataOnly="0" labelOnly="1" fieldPosition="0">
        <references count="2">
          <reference field="0" count="1" selected="0">
            <x v="137"/>
          </reference>
          <reference field="1" count="1">
            <x v="425"/>
          </reference>
        </references>
      </pivotArea>
    </format>
    <format dxfId="6534">
      <pivotArea dataOnly="0" labelOnly="1" fieldPosition="0">
        <references count="2">
          <reference field="0" count="1" selected="0">
            <x v="138"/>
          </reference>
          <reference field="1" count="1">
            <x v="426"/>
          </reference>
        </references>
      </pivotArea>
    </format>
    <format dxfId="6533">
      <pivotArea dataOnly="0" labelOnly="1" fieldPosition="0">
        <references count="2">
          <reference field="0" count="1" selected="0">
            <x v="139"/>
          </reference>
          <reference field="1" count="1">
            <x v="420"/>
          </reference>
        </references>
      </pivotArea>
    </format>
    <format dxfId="6532">
      <pivotArea dataOnly="0" labelOnly="1" fieldPosition="0">
        <references count="2">
          <reference field="0" count="1" selected="0">
            <x v="140"/>
          </reference>
          <reference field="1" count="1">
            <x v="421"/>
          </reference>
        </references>
      </pivotArea>
    </format>
    <format dxfId="6531">
      <pivotArea dataOnly="0" labelOnly="1" fieldPosition="0">
        <references count="2">
          <reference field="0" count="1" selected="0">
            <x v="141"/>
          </reference>
          <reference field="1" count="1">
            <x v="443"/>
          </reference>
        </references>
      </pivotArea>
    </format>
    <format dxfId="6530">
      <pivotArea dataOnly="0" labelOnly="1" fieldPosition="0">
        <references count="2">
          <reference field="0" count="1" selected="0">
            <x v="142"/>
          </reference>
          <reference field="1" count="1">
            <x v="445"/>
          </reference>
        </references>
      </pivotArea>
    </format>
    <format dxfId="6529">
      <pivotArea field="0" type="button" dataOnly="0" labelOnly="1" outline="0" axis="axisRow" fieldPosition="0"/>
    </format>
    <format dxfId="6528">
      <pivotArea field="1" type="button" dataOnly="0" labelOnly="1" outline="0" axis="axisRow" fieldPosition="1"/>
    </format>
    <format dxfId="6527">
      <pivotArea dataOnly="0" labelOnly="1" outline="0" fieldPosition="0">
        <references count="1">
          <reference field="4294967294" count="4">
            <x v="0"/>
            <x v="1"/>
            <x v="2"/>
            <x v="3"/>
          </reference>
        </references>
      </pivotArea>
    </format>
    <format dxfId="6526">
      <pivotArea dataOnly="0" outline="0" fieldPosition="0">
        <references count="1">
          <reference field="0" count="0" defaultSubtotal="1"/>
        </references>
      </pivotArea>
    </format>
    <format dxfId="6525">
      <pivotArea type="all" dataOnly="0" outline="0" fieldPosition="0"/>
    </format>
    <format dxfId="6524">
      <pivotArea outline="0" collapsedLevelsAreSubtotals="1" fieldPosition="0"/>
    </format>
    <format dxfId="6523">
      <pivotArea field="0" type="button" dataOnly="0" labelOnly="1" outline="0" axis="axisRow" fieldPosition="0"/>
    </format>
    <format dxfId="6522">
      <pivotArea field="1" type="button" dataOnly="0" labelOnly="1" outline="0" axis="axisRow" fieldPosition="1"/>
    </format>
    <format dxfId="652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52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51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51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51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51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51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51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51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51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511">
      <pivotArea dataOnly="0" labelOnly="1" fieldPosition="0">
        <references count="1">
          <reference field="0" count="18">
            <x v="125"/>
            <x v="126"/>
            <x v="127"/>
            <x v="128"/>
            <x v="129"/>
            <x v="130"/>
            <x v="131"/>
            <x v="132"/>
            <x v="133"/>
            <x v="134"/>
            <x v="135"/>
            <x v="136"/>
            <x v="137"/>
            <x v="138"/>
            <x v="139"/>
            <x v="140"/>
            <x v="141"/>
            <x v="142"/>
          </reference>
        </references>
      </pivotArea>
    </format>
    <format dxfId="651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509">
      <pivotArea dataOnly="0" labelOnly="1" grandRow="1" outline="0" fieldPosition="0"/>
    </format>
    <format dxfId="6508">
      <pivotArea dataOnly="0" labelOnly="1" fieldPosition="0">
        <references count="2">
          <reference field="0" count="1" selected="0">
            <x v="0"/>
          </reference>
          <reference field="1" count="2">
            <x v="0"/>
            <x v="1"/>
          </reference>
        </references>
      </pivotArea>
    </format>
    <format dxfId="6507">
      <pivotArea dataOnly="0" labelOnly="1" fieldPosition="0">
        <references count="2">
          <reference field="0" count="1" selected="0">
            <x v="1"/>
          </reference>
          <reference field="1" count="10">
            <x v="2"/>
            <x v="3"/>
            <x v="4"/>
            <x v="5"/>
            <x v="6"/>
            <x v="7"/>
            <x v="10"/>
            <x v="11"/>
            <x v="430"/>
            <x v="431"/>
          </reference>
        </references>
      </pivotArea>
    </format>
    <format dxfId="6506">
      <pivotArea dataOnly="0" labelOnly="1" fieldPosition="0">
        <references count="2">
          <reference field="0" count="1" selected="0">
            <x v="2"/>
          </reference>
          <reference field="1" count="6">
            <x v="12"/>
            <x v="13"/>
            <x v="14"/>
            <x v="15"/>
            <x v="16"/>
            <x v="17"/>
          </reference>
        </references>
      </pivotArea>
    </format>
    <format dxfId="650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504">
      <pivotArea dataOnly="0" labelOnly="1" fieldPosition="0">
        <references count="2">
          <reference field="0" count="1" selected="0">
            <x v="4"/>
          </reference>
          <reference field="1" count="6">
            <x v="33"/>
            <x v="34"/>
            <x v="35"/>
            <x v="36"/>
            <x v="37"/>
            <x v="38"/>
          </reference>
        </references>
      </pivotArea>
    </format>
    <format dxfId="6503">
      <pivotArea dataOnly="0" labelOnly="1" fieldPosition="0">
        <references count="2">
          <reference field="0" count="1" selected="0">
            <x v="5"/>
          </reference>
          <reference field="1" count="8">
            <x v="39"/>
            <x v="40"/>
            <x v="41"/>
            <x v="42"/>
            <x v="43"/>
            <x v="44"/>
            <x v="45"/>
            <x v="46"/>
          </reference>
        </references>
      </pivotArea>
    </format>
    <format dxfId="6502">
      <pivotArea dataOnly="0" labelOnly="1" fieldPosition="0">
        <references count="2">
          <reference field="0" count="1" selected="0">
            <x v="6"/>
          </reference>
          <reference field="1" count="5">
            <x v="47"/>
            <x v="48"/>
            <x v="49"/>
            <x v="50"/>
            <x v="51"/>
          </reference>
        </references>
      </pivotArea>
    </format>
    <format dxfId="6501">
      <pivotArea dataOnly="0" labelOnly="1" fieldPosition="0">
        <references count="2">
          <reference field="0" count="1" selected="0">
            <x v="7"/>
          </reference>
          <reference field="1" count="6">
            <x v="52"/>
            <x v="53"/>
            <x v="54"/>
            <x v="55"/>
            <x v="56"/>
            <x v="57"/>
          </reference>
        </references>
      </pivotArea>
    </format>
    <format dxfId="6500">
      <pivotArea dataOnly="0" labelOnly="1" fieldPosition="0">
        <references count="2">
          <reference field="0" count="1" selected="0">
            <x v="8"/>
          </reference>
          <reference field="1" count="6">
            <x v="58"/>
            <x v="59"/>
            <x v="60"/>
            <x v="61"/>
            <x v="62"/>
            <x v="63"/>
          </reference>
        </references>
      </pivotArea>
    </format>
    <format dxfId="6499">
      <pivotArea dataOnly="0" labelOnly="1" fieldPosition="0">
        <references count="2">
          <reference field="0" count="1" selected="0">
            <x v="9"/>
          </reference>
          <reference field="1" count="5">
            <x v="64"/>
            <x v="65"/>
            <x v="66"/>
            <x v="67"/>
            <x v="68"/>
          </reference>
        </references>
      </pivotArea>
    </format>
    <format dxfId="6498">
      <pivotArea dataOnly="0" labelOnly="1" fieldPosition="0">
        <references count="2">
          <reference field="0" count="1" selected="0">
            <x v="10"/>
          </reference>
          <reference field="1" count="3">
            <x v="69"/>
            <x v="70"/>
            <x v="71"/>
          </reference>
        </references>
      </pivotArea>
    </format>
    <format dxfId="6497">
      <pivotArea dataOnly="0" labelOnly="1" fieldPosition="0">
        <references count="2">
          <reference field="0" count="1" selected="0">
            <x v="11"/>
          </reference>
          <reference field="1" count="6">
            <x v="72"/>
            <x v="73"/>
            <x v="74"/>
            <x v="75"/>
            <x v="76"/>
            <x v="77"/>
          </reference>
        </references>
      </pivotArea>
    </format>
    <format dxfId="6496">
      <pivotArea dataOnly="0" labelOnly="1" fieldPosition="0">
        <references count="2">
          <reference field="0" count="1" selected="0">
            <x v="12"/>
          </reference>
          <reference field="1" count="5">
            <x v="78"/>
            <x v="79"/>
            <x v="80"/>
            <x v="81"/>
            <x v="82"/>
          </reference>
        </references>
      </pivotArea>
    </format>
    <format dxfId="6495">
      <pivotArea dataOnly="0" labelOnly="1" fieldPosition="0">
        <references count="2">
          <reference field="0" count="1" selected="0">
            <x v="13"/>
          </reference>
          <reference field="1" count="4">
            <x v="83"/>
            <x v="84"/>
            <x v="85"/>
            <x v="86"/>
          </reference>
        </references>
      </pivotArea>
    </format>
    <format dxfId="649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493">
      <pivotArea dataOnly="0" labelOnly="1" fieldPosition="0">
        <references count="2">
          <reference field="0" count="1" selected="0">
            <x v="15"/>
          </reference>
          <reference field="1" count="3">
            <x v="104"/>
            <x v="105"/>
            <x v="106"/>
          </reference>
        </references>
      </pivotArea>
    </format>
    <format dxfId="6492">
      <pivotArea dataOnly="0" labelOnly="1" fieldPosition="0">
        <references count="2">
          <reference field="0" count="1" selected="0">
            <x v="16"/>
          </reference>
          <reference field="1" count="11">
            <x v="8"/>
            <x v="9"/>
            <x v="107"/>
            <x v="108"/>
            <x v="109"/>
            <x v="110"/>
            <x v="111"/>
            <x v="112"/>
            <x v="113"/>
            <x v="114"/>
            <x v="115"/>
          </reference>
        </references>
      </pivotArea>
    </format>
    <format dxfId="6491">
      <pivotArea dataOnly="0" labelOnly="1" fieldPosition="0">
        <references count="2">
          <reference field="0" count="1" selected="0">
            <x v="17"/>
          </reference>
          <reference field="1" count="1">
            <x v="116"/>
          </reference>
        </references>
      </pivotArea>
    </format>
    <format dxfId="6490">
      <pivotArea dataOnly="0" labelOnly="1" fieldPosition="0">
        <references count="2">
          <reference field="0" count="1" selected="0">
            <x v="18"/>
          </reference>
          <reference field="1" count="3">
            <x v="117"/>
            <x v="118"/>
            <x v="119"/>
          </reference>
        </references>
      </pivotArea>
    </format>
    <format dxfId="6489">
      <pivotArea dataOnly="0" labelOnly="1" fieldPosition="0">
        <references count="2">
          <reference field="0" count="1" selected="0">
            <x v="19"/>
          </reference>
          <reference field="1" count="8">
            <x v="120"/>
            <x v="121"/>
            <x v="122"/>
            <x v="123"/>
            <x v="124"/>
            <x v="125"/>
            <x v="126"/>
            <x v="127"/>
          </reference>
        </references>
      </pivotArea>
    </format>
    <format dxfId="6488">
      <pivotArea dataOnly="0" labelOnly="1" fieldPosition="0">
        <references count="2">
          <reference field="0" count="1" selected="0">
            <x v="20"/>
          </reference>
          <reference field="1" count="9">
            <x v="128"/>
            <x v="129"/>
            <x v="130"/>
            <x v="131"/>
            <x v="132"/>
            <x v="133"/>
            <x v="134"/>
            <x v="135"/>
            <x v="136"/>
          </reference>
        </references>
      </pivotArea>
    </format>
    <format dxfId="6487">
      <pivotArea dataOnly="0" labelOnly="1" fieldPosition="0">
        <references count="2">
          <reference field="0" count="1" selected="0">
            <x v="21"/>
          </reference>
          <reference field="1" count="4">
            <x v="137"/>
            <x v="138"/>
            <x v="139"/>
            <x v="140"/>
          </reference>
        </references>
      </pivotArea>
    </format>
    <format dxfId="6486">
      <pivotArea dataOnly="0" labelOnly="1" fieldPosition="0">
        <references count="2">
          <reference field="0" count="1" selected="0">
            <x v="22"/>
          </reference>
          <reference field="1" count="3">
            <x v="141"/>
            <x v="142"/>
            <x v="143"/>
          </reference>
        </references>
      </pivotArea>
    </format>
    <format dxfId="6485">
      <pivotArea dataOnly="0" labelOnly="1" fieldPosition="0">
        <references count="2">
          <reference field="0" count="1" selected="0">
            <x v="23"/>
          </reference>
          <reference field="1" count="3">
            <x v="144"/>
            <x v="145"/>
            <x v="146"/>
          </reference>
        </references>
      </pivotArea>
    </format>
    <format dxfId="6484">
      <pivotArea dataOnly="0" labelOnly="1" fieldPosition="0">
        <references count="2">
          <reference field="0" count="1" selected="0">
            <x v="24"/>
          </reference>
          <reference field="1" count="2">
            <x v="147"/>
            <x v="148"/>
          </reference>
        </references>
      </pivotArea>
    </format>
    <format dxfId="6483">
      <pivotArea dataOnly="0" labelOnly="1" fieldPosition="0">
        <references count="2">
          <reference field="0" count="1" selected="0">
            <x v="25"/>
          </reference>
          <reference field="1" count="3">
            <x v="149"/>
            <x v="150"/>
            <x v="151"/>
          </reference>
        </references>
      </pivotArea>
    </format>
    <format dxfId="6482">
      <pivotArea dataOnly="0" labelOnly="1" fieldPosition="0">
        <references count="2">
          <reference field="0" count="1" selected="0">
            <x v="26"/>
          </reference>
          <reference field="1" count="4">
            <x v="152"/>
            <x v="153"/>
            <x v="154"/>
            <x v="155"/>
          </reference>
        </references>
      </pivotArea>
    </format>
    <format dxfId="6481">
      <pivotArea dataOnly="0" labelOnly="1" fieldPosition="0">
        <references count="2">
          <reference field="0" count="1" selected="0">
            <x v="27"/>
          </reference>
          <reference field="1" count="2">
            <x v="156"/>
            <x v="157"/>
          </reference>
        </references>
      </pivotArea>
    </format>
    <format dxfId="6480">
      <pivotArea dataOnly="0" labelOnly="1" fieldPosition="0">
        <references count="2">
          <reference field="0" count="1" selected="0">
            <x v="28"/>
          </reference>
          <reference field="1" count="3">
            <x v="158"/>
            <x v="159"/>
            <x v="160"/>
          </reference>
        </references>
      </pivotArea>
    </format>
    <format dxfId="6479">
      <pivotArea dataOnly="0" labelOnly="1" fieldPosition="0">
        <references count="2">
          <reference field="0" count="1" selected="0">
            <x v="29"/>
          </reference>
          <reference field="1" count="8">
            <x v="161"/>
            <x v="162"/>
            <x v="163"/>
            <x v="164"/>
            <x v="165"/>
            <x v="166"/>
            <x v="167"/>
            <x v="168"/>
          </reference>
        </references>
      </pivotArea>
    </format>
    <format dxfId="6478">
      <pivotArea dataOnly="0" labelOnly="1" fieldPosition="0">
        <references count="2">
          <reference field="0" count="1" selected="0">
            <x v="30"/>
          </reference>
          <reference field="1" count="7">
            <x v="169"/>
            <x v="170"/>
            <x v="171"/>
            <x v="172"/>
            <x v="173"/>
            <x v="174"/>
            <x v="175"/>
          </reference>
        </references>
      </pivotArea>
    </format>
    <format dxfId="6477">
      <pivotArea dataOnly="0" labelOnly="1" fieldPosition="0">
        <references count="2">
          <reference field="0" count="1" selected="0">
            <x v="31"/>
          </reference>
          <reference field="1" count="4">
            <x v="176"/>
            <x v="177"/>
            <x v="178"/>
            <x v="179"/>
          </reference>
        </references>
      </pivotArea>
    </format>
    <format dxfId="6476">
      <pivotArea dataOnly="0" labelOnly="1" fieldPosition="0">
        <references count="2">
          <reference field="0" count="1" selected="0">
            <x v="32"/>
          </reference>
          <reference field="1" count="1">
            <x v="180"/>
          </reference>
        </references>
      </pivotArea>
    </format>
    <format dxfId="6475">
      <pivotArea dataOnly="0" labelOnly="1" fieldPosition="0">
        <references count="2">
          <reference field="0" count="1" selected="0">
            <x v="33"/>
          </reference>
          <reference field="1" count="3">
            <x v="433"/>
            <x v="434"/>
            <x v="435"/>
          </reference>
        </references>
      </pivotArea>
    </format>
    <format dxfId="6474">
      <pivotArea dataOnly="0" labelOnly="1" fieldPosition="0">
        <references count="2">
          <reference field="0" count="1" selected="0">
            <x v="34"/>
          </reference>
          <reference field="1" count="4">
            <x v="181"/>
            <x v="182"/>
            <x v="183"/>
            <x v="184"/>
          </reference>
        </references>
      </pivotArea>
    </format>
    <format dxfId="6473">
      <pivotArea dataOnly="0" labelOnly="1" fieldPosition="0">
        <references count="2">
          <reference field="0" count="1" selected="0">
            <x v="35"/>
          </reference>
          <reference field="1" count="4">
            <x v="185"/>
            <x v="186"/>
            <x v="187"/>
            <x v="188"/>
          </reference>
        </references>
      </pivotArea>
    </format>
    <format dxfId="6472">
      <pivotArea dataOnly="0" labelOnly="1" fieldPosition="0">
        <references count="2">
          <reference field="0" count="1" selected="0">
            <x v="36"/>
          </reference>
          <reference field="1" count="5">
            <x v="189"/>
            <x v="190"/>
            <x v="191"/>
            <x v="192"/>
            <x v="193"/>
          </reference>
        </references>
      </pivotArea>
    </format>
    <format dxfId="6471">
      <pivotArea dataOnly="0" labelOnly="1" fieldPosition="0">
        <references count="2">
          <reference field="0" count="1" selected="0">
            <x v="37"/>
          </reference>
          <reference field="1" count="7">
            <x v="194"/>
            <x v="195"/>
            <x v="196"/>
            <x v="197"/>
            <x v="198"/>
            <x v="199"/>
            <x v="200"/>
          </reference>
        </references>
      </pivotArea>
    </format>
    <format dxfId="6470">
      <pivotArea dataOnly="0" labelOnly="1" fieldPosition="0">
        <references count="2">
          <reference field="0" count="1" selected="0">
            <x v="38"/>
          </reference>
          <reference field="1" count="11">
            <x v="201"/>
            <x v="202"/>
            <x v="203"/>
            <x v="204"/>
            <x v="205"/>
            <x v="206"/>
            <x v="207"/>
            <x v="208"/>
            <x v="209"/>
            <x v="368"/>
            <x v="390"/>
          </reference>
        </references>
      </pivotArea>
    </format>
    <format dxfId="6469">
      <pivotArea dataOnly="0" labelOnly="1" fieldPosition="0">
        <references count="2">
          <reference field="0" count="1" selected="0">
            <x v="39"/>
          </reference>
          <reference field="1" count="7">
            <x v="210"/>
            <x v="211"/>
            <x v="212"/>
            <x v="213"/>
            <x v="214"/>
            <x v="215"/>
            <x v="216"/>
          </reference>
        </references>
      </pivotArea>
    </format>
    <format dxfId="6468">
      <pivotArea dataOnly="0" labelOnly="1" fieldPosition="0">
        <references count="2">
          <reference field="0" count="1" selected="0">
            <x v="40"/>
          </reference>
          <reference field="1" count="7">
            <x v="217"/>
            <x v="218"/>
            <x v="219"/>
            <x v="220"/>
            <x v="221"/>
            <x v="222"/>
            <x v="223"/>
          </reference>
        </references>
      </pivotArea>
    </format>
    <format dxfId="6467">
      <pivotArea dataOnly="0" labelOnly="1" fieldPosition="0">
        <references count="2">
          <reference field="0" count="1" selected="0">
            <x v="41"/>
          </reference>
          <reference field="1" count="8">
            <x v="224"/>
            <x v="225"/>
            <x v="226"/>
            <x v="227"/>
            <x v="228"/>
            <x v="229"/>
            <x v="230"/>
            <x v="231"/>
          </reference>
        </references>
      </pivotArea>
    </format>
    <format dxfId="6466">
      <pivotArea dataOnly="0" labelOnly="1" fieldPosition="0">
        <references count="2">
          <reference field="0" count="1" selected="0">
            <x v="42"/>
          </reference>
          <reference field="1" count="4">
            <x v="232"/>
            <x v="233"/>
            <x v="234"/>
            <x v="235"/>
          </reference>
        </references>
      </pivotArea>
    </format>
    <format dxfId="6465">
      <pivotArea dataOnly="0" labelOnly="1" fieldPosition="0">
        <references count="2">
          <reference field="0" count="1" selected="0">
            <x v="43"/>
          </reference>
          <reference field="1" count="8">
            <x v="236"/>
            <x v="237"/>
            <x v="238"/>
            <x v="239"/>
            <x v="240"/>
            <x v="241"/>
            <x v="242"/>
            <x v="243"/>
          </reference>
        </references>
      </pivotArea>
    </format>
    <format dxfId="6464">
      <pivotArea dataOnly="0" labelOnly="1" fieldPosition="0">
        <references count="2">
          <reference field="0" count="1" selected="0">
            <x v="44"/>
          </reference>
          <reference field="1" count="7">
            <x v="244"/>
            <x v="245"/>
            <x v="246"/>
            <x v="247"/>
            <x v="248"/>
            <x v="249"/>
            <x v="250"/>
          </reference>
        </references>
      </pivotArea>
    </format>
    <format dxfId="6463">
      <pivotArea dataOnly="0" labelOnly="1" fieldPosition="0">
        <references count="2">
          <reference field="0" count="1" selected="0">
            <x v="45"/>
          </reference>
          <reference field="1" count="8">
            <x v="251"/>
            <x v="252"/>
            <x v="253"/>
            <x v="254"/>
            <x v="255"/>
            <x v="256"/>
            <x v="257"/>
            <x v="258"/>
          </reference>
        </references>
      </pivotArea>
    </format>
    <format dxfId="646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461">
      <pivotArea dataOnly="0" labelOnly="1" fieldPosition="0">
        <references count="2">
          <reference field="0" count="1" selected="0">
            <x v="47"/>
          </reference>
          <reference field="1" count="7">
            <x v="273"/>
            <x v="274"/>
            <x v="275"/>
            <x v="276"/>
            <x v="277"/>
            <x v="278"/>
            <x v="279"/>
          </reference>
        </references>
      </pivotArea>
    </format>
    <format dxfId="6460">
      <pivotArea dataOnly="0" labelOnly="1" fieldPosition="0">
        <references count="2">
          <reference field="0" count="1" selected="0">
            <x v="48"/>
          </reference>
          <reference field="1" count="5">
            <x v="280"/>
            <x v="281"/>
            <x v="282"/>
            <x v="283"/>
            <x v="284"/>
          </reference>
        </references>
      </pivotArea>
    </format>
    <format dxfId="6459">
      <pivotArea dataOnly="0" labelOnly="1" fieldPosition="0">
        <references count="2">
          <reference field="0" count="1" selected="0">
            <x v="49"/>
          </reference>
          <reference field="1" count="1">
            <x v="285"/>
          </reference>
        </references>
      </pivotArea>
    </format>
    <format dxfId="6458">
      <pivotArea dataOnly="0" labelOnly="1" fieldPosition="0">
        <references count="2">
          <reference field="0" count="1" selected="0">
            <x v="50"/>
          </reference>
          <reference field="1" count="7">
            <x v="286"/>
            <x v="287"/>
            <x v="288"/>
            <x v="289"/>
            <x v="290"/>
            <x v="291"/>
            <x v="292"/>
          </reference>
        </references>
      </pivotArea>
    </format>
    <format dxfId="6457">
      <pivotArea dataOnly="0" labelOnly="1" fieldPosition="0">
        <references count="2">
          <reference field="0" count="1" selected="0">
            <x v="51"/>
          </reference>
          <reference field="1" count="9">
            <x v="293"/>
            <x v="294"/>
            <x v="295"/>
            <x v="296"/>
            <x v="297"/>
            <x v="298"/>
            <x v="299"/>
            <x v="300"/>
            <x v="301"/>
          </reference>
        </references>
      </pivotArea>
    </format>
    <format dxfId="6456">
      <pivotArea dataOnly="0" labelOnly="1" fieldPosition="0">
        <references count="2">
          <reference field="0" count="1" selected="0">
            <x v="52"/>
          </reference>
          <reference field="1" count="3">
            <x v="302"/>
            <x v="303"/>
            <x v="304"/>
          </reference>
        </references>
      </pivotArea>
    </format>
    <format dxfId="6455">
      <pivotArea dataOnly="0" labelOnly="1" fieldPosition="0">
        <references count="2">
          <reference field="0" count="1" selected="0">
            <x v="53"/>
          </reference>
          <reference field="1" count="7">
            <x v="305"/>
            <x v="306"/>
            <x v="307"/>
            <x v="308"/>
            <x v="309"/>
            <x v="310"/>
            <x v="398"/>
          </reference>
        </references>
      </pivotArea>
    </format>
    <format dxfId="645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453">
      <pivotArea dataOnly="0" labelOnly="1" fieldPosition="0">
        <references count="2">
          <reference field="0" count="1" selected="0">
            <x v="55"/>
          </reference>
          <reference field="1" count="1">
            <x v="326"/>
          </reference>
        </references>
      </pivotArea>
    </format>
    <format dxfId="6452">
      <pivotArea dataOnly="0" labelOnly="1" fieldPosition="0">
        <references count="2">
          <reference field="0" count="1" selected="0">
            <x v="56"/>
          </reference>
          <reference field="1" count="4">
            <x v="327"/>
            <x v="328"/>
            <x v="329"/>
            <x v="330"/>
          </reference>
        </references>
      </pivotArea>
    </format>
    <format dxfId="6451">
      <pivotArea dataOnly="0" labelOnly="1" fieldPosition="0">
        <references count="2">
          <reference field="0" count="1" selected="0">
            <x v="57"/>
          </reference>
          <reference field="1" count="1">
            <x v="331"/>
          </reference>
        </references>
      </pivotArea>
    </format>
    <format dxfId="6450">
      <pivotArea dataOnly="0" labelOnly="1" fieldPosition="0">
        <references count="2">
          <reference field="0" count="1" selected="0">
            <x v="58"/>
          </reference>
          <reference field="1" count="4">
            <x v="332"/>
            <x v="333"/>
            <x v="334"/>
            <x v="335"/>
          </reference>
        </references>
      </pivotArea>
    </format>
    <format dxfId="6449">
      <pivotArea dataOnly="0" labelOnly="1" fieldPosition="0">
        <references count="2">
          <reference field="0" count="1" selected="0">
            <x v="59"/>
          </reference>
          <reference field="1" count="4">
            <x v="336"/>
            <x v="337"/>
            <x v="338"/>
            <x v="339"/>
          </reference>
        </references>
      </pivotArea>
    </format>
    <format dxfId="6448">
      <pivotArea dataOnly="0" labelOnly="1" fieldPosition="0">
        <references count="2">
          <reference field="0" count="1" selected="0">
            <x v="60"/>
          </reference>
          <reference field="1" count="1">
            <x v="340"/>
          </reference>
        </references>
      </pivotArea>
    </format>
    <format dxfId="6447">
      <pivotArea dataOnly="0" labelOnly="1" fieldPosition="0">
        <references count="2">
          <reference field="0" count="1" selected="0">
            <x v="61"/>
          </reference>
          <reference field="1" count="1">
            <x v="342"/>
          </reference>
        </references>
      </pivotArea>
    </format>
    <format dxfId="6446">
      <pivotArea dataOnly="0" labelOnly="1" fieldPosition="0">
        <references count="2">
          <reference field="0" count="1" selected="0">
            <x v="62"/>
          </reference>
          <reference field="1" count="1">
            <x v="341"/>
          </reference>
        </references>
      </pivotArea>
    </format>
    <format dxfId="6445">
      <pivotArea dataOnly="0" labelOnly="1" fieldPosition="0">
        <references count="2">
          <reference field="0" count="1" selected="0">
            <x v="63"/>
          </reference>
          <reference field="1" count="1">
            <x v="343"/>
          </reference>
        </references>
      </pivotArea>
    </format>
    <format dxfId="6444">
      <pivotArea dataOnly="0" labelOnly="1" fieldPosition="0">
        <references count="2">
          <reference field="0" count="1" selected="0">
            <x v="64"/>
          </reference>
          <reference field="1" count="1">
            <x v="344"/>
          </reference>
        </references>
      </pivotArea>
    </format>
    <format dxfId="6443">
      <pivotArea dataOnly="0" labelOnly="1" fieldPosition="0">
        <references count="2">
          <reference field="0" count="1" selected="0">
            <x v="65"/>
          </reference>
          <reference field="1" count="1">
            <x v="345"/>
          </reference>
        </references>
      </pivotArea>
    </format>
    <format dxfId="6442">
      <pivotArea dataOnly="0" labelOnly="1" fieldPosition="0">
        <references count="2">
          <reference field="0" count="1" selected="0">
            <x v="66"/>
          </reference>
          <reference field="1" count="1">
            <x v="346"/>
          </reference>
        </references>
      </pivotArea>
    </format>
    <format dxfId="6441">
      <pivotArea dataOnly="0" labelOnly="1" fieldPosition="0">
        <references count="2">
          <reference field="0" count="1" selected="0">
            <x v="67"/>
          </reference>
          <reference field="1" count="1">
            <x v="427"/>
          </reference>
        </references>
      </pivotArea>
    </format>
    <format dxfId="6440">
      <pivotArea dataOnly="0" labelOnly="1" fieldPosition="0">
        <references count="2">
          <reference field="0" count="1" selected="0">
            <x v="68"/>
          </reference>
          <reference field="1" count="1">
            <x v="428"/>
          </reference>
        </references>
      </pivotArea>
    </format>
    <format dxfId="6439">
      <pivotArea dataOnly="0" labelOnly="1" fieldPosition="0">
        <references count="2">
          <reference field="0" count="1" selected="0">
            <x v="69"/>
          </reference>
          <reference field="1" count="1">
            <x v="347"/>
          </reference>
        </references>
      </pivotArea>
    </format>
    <format dxfId="6438">
      <pivotArea dataOnly="0" labelOnly="1" fieldPosition="0">
        <references count="2">
          <reference field="0" count="1" selected="0">
            <x v="70"/>
          </reference>
          <reference field="1" count="1">
            <x v="348"/>
          </reference>
        </references>
      </pivotArea>
    </format>
    <format dxfId="6437">
      <pivotArea dataOnly="0" labelOnly="1" fieldPosition="0">
        <references count="2">
          <reference field="0" count="1" selected="0">
            <x v="71"/>
          </reference>
          <reference field="1" count="1">
            <x v="349"/>
          </reference>
        </references>
      </pivotArea>
    </format>
    <format dxfId="6436">
      <pivotArea dataOnly="0" labelOnly="1" fieldPosition="0">
        <references count="2">
          <reference field="0" count="1" selected="0">
            <x v="72"/>
          </reference>
          <reference field="1" count="1">
            <x v="350"/>
          </reference>
        </references>
      </pivotArea>
    </format>
    <format dxfId="6435">
      <pivotArea dataOnly="0" labelOnly="1" fieldPosition="0">
        <references count="2">
          <reference field="0" count="1" selected="0">
            <x v="73"/>
          </reference>
          <reference field="1" count="1">
            <x v="351"/>
          </reference>
        </references>
      </pivotArea>
    </format>
    <format dxfId="6434">
      <pivotArea dataOnly="0" labelOnly="1" fieldPosition="0">
        <references count="2">
          <reference field="0" count="1" selected="0">
            <x v="74"/>
          </reference>
          <reference field="1" count="1">
            <x v="352"/>
          </reference>
        </references>
      </pivotArea>
    </format>
    <format dxfId="6433">
      <pivotArea dataOnly="0" labelOnly="1" fieldPosition="0">
        <references count="2">
          <reference field="0" count="1" selected="0">
            <x v="75"/>
          </reference>
          <reference field="1" count="1">
            <x v="353"/>
          </reference>
        </references>
      </pivotArea>
    </format>
    <format dxfId="6432">
      <pivotArea dataOnly="0" labelOnly="1" fieldPosition="0">
        <references count="2">
          <reference field="0" count="1" selected="0">
            <x v="76"/>
          </reference>
          <reference field="1" count="1">
            <x v="354"/>
          </reference>
        </references>
      </pivotArea>
    </format>
    <format dxfId="6431">
      <pivotArea dataOnly="0" labelOnly="1" fieldPosition="0">
        <references count="2">
          <reference field="0" count="1" selected="0">
            <x v="77"/>
          </reference>
          <reference field="1" count="1">
            <x v="355"/>
          </reference>
        </references>
      </pivotArea>
    </format>
    <format dxfId="6430">
      <pivotArea dataOnly="0" labelOnly="1" fieldPosition="0">
        <references count="2">
          <reference field="0" count="1" selected="0">
            <x v="78"/>
          </reference>
          <reference field="1" count="1">
            <x v="356"/>
          </reference>
        </references>
      </pivotArea>
    </format>
    <format dxfId="6429">
      <pivotArea dataOnly="0" labelOnly="1" fieldPosition="0">
        <references count="2">
          <reference field="0" count="1" selected="0">
            <x v="79"/>
          </reference>
          <reference field="1" count="1">
            <x v="357"/>
          </reference>
        </references>
      </pivotArea>
    </format>
    <format dxfId="6428">
      <pivotArea dataOnly="0" labelOnly="1" fieldPosition="0">
        <references count="2">
          <reference field="0" count="1" selected="0">
            <x v="80"/>
          </reference>
          <reference field="1" count="1">
            <x v="358"/>
          </reference>
        </references>
      </pivotArea>
    </format>
    <format dxfId="6427">
      <pivotArea dataOnly="0" labelOnly="1" fieldPosition="0">
        <references count="2">
          <reference field="0" count="1" selected="0">
            <x v="81"/>
          </reference>
          <reference field="1" count="1">
            <x v="359"/>
          </reference>
        </references>
      </pivotArea>
    </format>
    <format dxfId="6426">
      <pivotArea dataOnly="0" labelOnly="1" fieldPosition="0">
        <references count="2">
          <reference field="0" count="1" selected="0">
            <x v="82"/>
          </reference>
          <reference field="1" count="1">
            <x v="360"/>
          </reference>
        </references>
      </pivotArea>
    </format>
    <format dxfId="6425">
      <pivotArea dataOnly="0" labelOnly="1" fieldPosition="0">
        <references count="2">
          <reference field="0" count="1" selected="0">
            <x v="83"/>
          </reference>
          <reference field="1" count="1">
            <x v="361"/>
          </reference>
        </references>
      </pivotArea>
    </format>
    <format dxfId="6424">
      <pivotArea dataOnly="0" labelOnly="1" fieldPosition="0">
        <references count="2">
          <reference field="0" count="1" selected="0">
            <x v="84"/>
          </reference>
          <reference field="1" count="1">
            <x v="362"/>
          </reference>
        </references>
      </pivotArea>
    </format>
    <format dxfId="6423">
      <pivotArea dataOnly="0" labelOnly="1" fieldPosition="0">
        <references count="2">
          <reference field="0" count="1" selected="0">
            <x v="85"/>
          </reference>
          <reference field="1" count="1">
            <x v="363"/>
          </reference>
        </references>
      </pivotArea>
    </format>
    <format dxfId="6422">
      <pivotArea dataOnly="0" labelOnly="1" fieldPosition="0">
        <references count="2">
          <reference field="0" count="1" selected="0">
            <x v="86"/>
          </reference>
          <reference field="1" count="1">
            <x v="364"/>
          </reference>
        </references>
      </pivotArea>
    </format>
    <format dxfId="6421">
      <pivotArea dataOnly="0" labelOnly="1" fieldPosition="0">
        <references count="2">
          <reference field="0" count="1" selected="0">
            <x v="87"/>
          </reference>
          <reference field="1" count="1">
            <x v="365"/>
          </reference>
        </references>
      </pivotArea>
    </format>
    <format dxfId="6420">
      <pivotArea dataOnly="0" labelOnly="1" fieldPosition="0">
        <references count="2">
          <reference field="0" count="1" selected="0">
            <x v="88"/>
          </reference>
          <reference field="1" count="1">
            <x v="366"/>
          </reference>
        </references>
      </pivotArea>
    </format>
    <format dxfId="6419">
      <pivotArea dataOnly="0" labelOnly="1" fieldPosition="0">
        <references count="2">
          <reference field="0" count="1" selected="0">
            <x v="89"/>
          </reference>
          <reference field="1" count="1">
            <x v="367"/>
          </reference>
        </references>
      </pivotArea>
    </format>
    <format dxfId="6418">
      <pivotArea dataOnly="0" labelOnly="1" fieldPosition="0">
        <references count="2">
          <reference field="0" count="1" selected="0">
            <x v="90"/>
          </reference>
          <reference field="1" count="1">
            <x v="369"/>
          </reference>
        </references>
      </pivotArea>
    </format>
    <format dxfId="6417">
      <pivotArea dataOnly="0" labelOnly="1" fieldPosition="0">
        <references count="2">
          <reference field="0" count="1" selected="0">
            <x v="91"/>
          </reference>
          <reference field="1" count="1">
            <x v="370"/>
          </reference>
        </references>
      </pivotArea>
    </format>
    <format dxfId="6416">
      <pivotArea dataOnly="0" labelOnly="1" fieldPosition="0">
        <references count="2">
          <reference field="0" count="1" selected="0">
            <x v="92"/>
          </reference>
          <reference field="1" count="1">
            <x v="371"/>
          </reference>
        </references>
      </pivotArea>
    </format>
    <format dxfId="6415">
      <pivotArea dataOnly="0" labelOnly="1" fieldPosition="0">
        <references count="2">
          <reference field="0" count="1" selected="0">
            <x v="93"/>
          </reference>
          <reference field="1" count="1">
            <x v="372"/>
          </reference>
        </references>
      </pivotArea>
    </format>
    <format dxfId="6414">
      <pivotArea dataOnly="0" labelOnly="1" fieldPosition="0">
        <references count="2">
          <reference field="0" count="1" selected="0">
            <x v="94"/>
          </reference>
          <reference field="1" count="1">
            <x v="373"/>
          </reference>
        </references>
      </pivotArea>
    </format>
    <format dxfId="6413">
      <pivotArea dataOnly="0" labelOnly="1" fieldPosition="0">
        <references count="2">
          <reference field="0" count="1" selected="0">
            <x v="95"/>
          </reference>
          <reference field="1" count="1">
            <x v="374"/>
          </reference>
        </references>
      </pivotArea>
    </format>
    <format dxfId="6412">
      <pivotArea dataOnly="0" labelOnly="1" fieldPosition="0">
        <references count="2">
          <reference field="0" count="1" selected="0">
            <x v="96"/>
          </reference>
          <reference field="1" count="1">
            <x v="375"/>
          </reference>
        </references>
      </pivotArea>
    </format>
    <format dxfId="6411">
      <pivotArea dataOnly="0" labelOnly="1" fieldPosition="0">
        <references count="2">
          <reference field="0" count="1" selected="0">
            <x v="97"/>
          </reference>
          <reference field="1" count="1">
            <x v="376"/>
          </reference>
        </references>
      </pivotArea>
    </format>
    <format dxfId="6410">
      <pivotArea dataOnly="0" labelOnly="1" fieldPosition="0">
        <references count="2">
          <reference field="0" count="1" selected="0">
            <x v="98"/>
          </reference>
          <reference field="1" count="1">
            <x v="377"/>
          </reference>
        </references>
      </pivotArea>
    </format>
    <format dxfId="6409">
      <pivotArea dataOnly="0" labelOnly="1" fieldPosition="0">
        <references count="2">
          <reference field="0" count="1" selected="0">
            <x v="99"/>
          </reference>
          <reference field="1" count="1">
            <x v="378"/>
          </reference>
        </references>
      </pivotArea>
    </format>
    <format dxfId="6408">
      <pivotArea dataOnly="0" labelOnly="1" fieldPosition="0">
        <references count="2">
          <reference field="0" count="1" selected="0">
            <x v="100"/>
          </reference>
          <reference field="1" count="1">
            <x v="379"/>
          </reference>
        </references>
      </pivotArea>
    </format>
    <format dxfId="6407">
      <pivotArea dataOnly="0" labelOnly="1" fieldPosition="0">
        <references count="2">
          <reference field="0" count="1" selected="0">
            <x v="101"/>
          </reference>
          <reference field="1" count="9">
            <x v="380"/>
            <x v="381"/>
            <x v="382"/>
            <x v="383"/>
            <x v="384"/>
            <x v="385"/>
            <x v="386"/>
            <x v="387"/>
            <x v="429"/>
          </reference>
        </references>
      </pivotArea>
    </format>
    <format dxfId="6406">
      <pivotArea dataOnly="0" labelOnly="1" fieldPosition="0">
        <references count="2">
          <reference field="0" count="1" selected="0">
            <x v="102"/>
          </reference>
          <reference field="1" count="1">
            <x v="388"/>
          </reference>
        </references>
      </pivotArea>
    </format>
    <format dxfId="6405">
      <pivotArea dataOnly="0" labelOnly="1" fieldPosition="0">
        <references count="2">
          <reference field="0" count="1" selected="0">
            <x v="103"/>
          </reference>
          <reference field="1" count="1">
            <x v="389"/>
          </reference>
        </references>
      </pivotArea>
    </format>
    <format dxfId="6404">
      <pivotArea dataOnly="0" labelOnly="1" fieldPosition="0">
        <references count="2">
          <reference field="0" count="1" selected="0">
            <x v="104"/>
          </reference>
          <reference field="1" count="1">
            <x v="391"/>
          </reference>
        </references>
      </pivotArea>
    </format>
    <format dxfId="6403">
      <pivotArea dataOnly="0" labelOnly="1" fieldPosition="0">
        <references count="2">
          <reference field="0" count="1" selected="0">
            <x v="105"/>
          </reference>
          <reference field="1" count="1">
            <x v="392"/>
          </reference>
        </references>
      </pivotArea>
    </format>
    <format dxfId="6402">
      <pivotArea dataOnly="0" labelOnly="1" fieldPosition="0">
        <references count="2">
          <reference field="0" count="1" selected="0">
            <x v="106"/>
          </reference>
          <reference field="1" count="1">
            <x v="393"/>
          </reference>
        </references>
      </pivotArea>
    </format>
    <format dxfId="6401">
      <pivotArea dataOnly="0" labelOnly="1" fieldPosition="0">
        <references count="2">
          <reference field="0" count="1" selected="0">
            <x v="107"/>
          </reference>
          <reference field="1" count="1">
            <x v="394"/>
          </reference>
        </references>
      </pivotArea>
    </format>
    <format dxfId="6400">
      <pivotArea dataOnly="0" labelOnly="1" fieldPosition="0">
        <references count="2">
          <reference field="0" count="1" selected="0">
            <x v="108"/>
          </reference>
          <reference field="1" count="2">
            <x v="395"/>
            <x v="436"/>
          </reference>
        </references>
      </pivotArea>
    </format>
    <format dxfId="6399">
      <pivotArea dataOnly="0" labelOnly="1" fieldPosition="0">
        <references count="2">
          <reference field="0" count="1" selected="0">
            <x v="109"/>
          </reference>
          <reference field="1" count="2">
            <x v="396"/>
            <x v="397"/>
          </reference>
        </references>
      </pivotArea>
    </format>
    <format dxfId="6398">
      <pivotArea dataOnly="0" labelOnly="1" fieldPosition="0">
        <references count="2">
          <reference field="0" count="1" selected="0">
            <x v="110"/>
          </reference>
          <reference field="1" count="1">
            <x v="399"/>
          </reference>
        </references>
      </pivotArea>
    </format>
    <format dxfId="6397">
      <pivotArea dataOnly="0" labelOnly="1" fieldPosition="0">
        <references count="2">
          <reference field="0" count="1" selected="0">
            <x v="111"/>
          </reference>
          <reference field="1" count="1">
            <x v="400"/>
          </reference>
        </references>
      </pivotArea>
    </format>
    <format dxfId="6396">
      <pivotArea dataOnly="0" labelOnly="1" fieldPosition="0">
        <references count="2">
          <reference field="0" count="1" selected="0">
            <x v="112"/>
          </reference>
          <reference field="1" count="1">
            <x v="401"/>
          </reference>
        </references>
      </pivotArea>
    </format>
    <format dxfId="6395">
      <pivotArea dataOnly="0" labelOnly="1" fieldPosition="0">
        <references count="2">
          <reference field="0" count="1" selected="0">
            <x v="113"/>
          </reference>
          <reference field="1" count="1">
            <x v="402"/>
          </reference>
        </references>
      </pivotArea>
    </format>
    <format dxfId="6394">
      <pivotArea dataOnly="0" labelOnly="1" fieldPosition="0">
        <references count="2">
          <reference field="0" count="1" selected="0">
            <x v="114"/>
          </reference>
          <reference field="1" count="1">
            <x v="403"/>
          </reference>
        </references>
      </pivotArea>
    </format>
    <format dxfId="6393">
      <pivotArea dataOnly="0" labelOnly="1" fieldPosition="0">
        <references count="2">
          <reference field="0" count="1" selected="0">
            <x v="115"/>
          </reference>
          <reference field="1" count="2">
            <x v="404"/>
            <x v="437"/>
          </reference>
        </references>
      </pivotArea>
    </format>
    <format dxfId="6392">
      <pivotArea dataOnly="0" labelOnly="1" fieldPosition="0">
        <references count="2">
          <reference field="0" count="1" selected="0">
            <x v="116"/>
          </reference>
          <reference field="1" count="1">
            <x v="405"/>
          </reference>
        </references>
      </pivotArea>
    </format>
    <format dxfId="6391">
      <pivotArea dataOnly="0" labelOnly="1" fieldPosition="0">
        <references count="2">
          <reference field="0" count="1" selected="0">
            <x v="117"/>
          </reference>
          <reference field="1" count="1">
            <x v="406"/>
          </reference>
        </references>
      </pivotArea>
    </format>
    <format dxfId="6390">
      <pivotArea dataOnly="0" labelOnly="1" fieldPosition="0">
        <references count="2">
          <reference field="0" count="1" selected="0">
            <x v="118"/>
          </reference>
          <reference field="1" count="1">
            <x v="407"/>
          </reference>
        </references>
      </pivotArea>
    </format>
    <format dxfId="6389">
      <pivotArea dataOnly="0" labelOnly="1" fieldPosition="0">
        <references count="2">
          <reference field="0" count="1" selected="0">
            <x v="119"/>
          </reference>
          <reference field="1" count="1">
            <x v="408"/>
          </reference>
        </references>
      </pivotArea>
    </format>
    <format dxfId="6388">
      <pivotArea dataOnly="0" labelOnly="1" fieldPosition="0">
        <references count="2">
          <reference field="0" count="1" selected="0">
            <x v="120"/>
          </reference>
          <reference field="1" count="1">
            <x v="409"/>
          </reference>
        </references>
      </pivotArea>
    </format>
    <format dxfId="6387">
      <pivotArea dataOnly="0" labelOnly="1" fieldPosition="0">
        <references count="2">
          <reference field="0" count="1" selected="0">
            <x v="121"/>
          </reference>
          <reference field="1" count="1">
            <x v="410"/>
          </reference>
        </references>
      </pivotArea>
    </format>
    <format dxfId="6386">
      <pivotArea dataOnly="0" labelOnly="1" fieldPosition="0">
        <references count="2">
          <reference field="0" count="1" selected="0">
            <x v="122"/>
          </reference>
          <reference field="1" count="1">
            <x v="411"/>
          </reference>
        </references>
      </pivotArea>
    </format>
    <format dxfId="6385">
      <pivotArea dataOnly="0" labelOnly="1" fieldPosition="0">
        <references count="2">
          <reference field="0" count="1" selected="0">
            <x v="123"/>
          </reference>
          <reference field="1" count="1">
            <x v="412"/>
          </reference>
        </references>
      </pivotArea>
    </format>
    <format dxfId="6384">
      <pivotArea dataOnly="0" labelOnly="1" fieldPosition="0">
        <references count="2">
          <reference field="0" count="1" selected="0">
            <x v="124"/>
          </reference>
          <reference field="1" count="1">
            <x v="413"/>
          </reference>
        </references>
      </pivotArea>
    </format>
    <format dxfId="6383">
      <pivotArea dataOnly="0" labelOnly="1" fieldPosition="0">
        <references count="2">
          <reference field="0" count="1" selected="0">
            <x v="125"/>
          </reference>
          <reference field="1" count="3">
            <x v="414"/>
            <x v="438"/>
            <x v="439"/>
          </reference>
        </references>
      </pivotArea>
    </format>
    <format dxfId="6382">
      <pivotArea dataOnly="0" labelOnly="1" fieldPosition="0">
        <references count="2">
          <reference field="0" count="1" selected="0">
            <x v="126"/>
          </reference>
          <reference field="1" count="1">
            <x v="440"/>
          </reference>
        </references>
      </pivotArea>
    </format>
    <format dxfId="6381">
      <pivotArea dataOnly="0" labelOnly="1" fieldPosition="0">
        <references count="2">
          <reference field="0" count="1" selected="0">
            <x v="127"/>
          </reference>
          <reference field="1" count="1">
            <x v="442"/>
          </reference>
        </references>
      </pivotArea>
    </format>
    <format dxfId="6380">
      <pivotArea dataOnly="0" labelOnly="1" fieldPosition="0">
        <references count="2">
          <reference field="0" count="1" selected="0">
            <x v="128"/>
          </reference>
          <reference field="1" count="1">
            <x v="422"/>
          </reference>
        </references>
      </pivotArea>
    </format>
    <format dxfId="6379">
      <pivotArea dataOnly="0" labelOnly="1" fieldPosition="0">
        <references count="2">
          <reference field="0" count="1" selected="0">
            <x v="129"/>
          </reference>
          <reference field="1" count="1">
            <x v="444"/>
          </reference>
        </references>
      </pivotArea>
    </format>
    <format dxfId="6378">
      <pivotArea dataOnly="0" labelOnly="1" fieldPosition="0">
        <references count="2">
          <reference field="0" count="1" selected="0">
            <x v="130"/>
          </reference>
          <reference field="1" count="1">
            <x v="441"/>
          </reference>
        </references>
      </pivotArea>
    </format>
    <format dxfId="6377">
      <pivotArea dataOnly="0" labelOnly="1" fieldPosition="0">
        <references count="2">
          <reference field="0" count="1" selected="0">
            <x v="131"/>
          </reference>
          <reference field="1" count="1">
            <x v="415"/>
          </reference>
        </references>
      </pivotArea>
    </format>
    <format dxfId="6376">
      <pivotArea dataOnly="0" labelOnly="1" fieldPosition="0">
        <references count="2">
          <reference field="0" count="1" selected="0">
            <x v="132"/>
          </reference>
          <reference field="1" count="1">
            <x v="423"/>
          </reference>
        </references>
      </pivotArea>
    </format>
    <format dxfId="6375">
      <pivotArea dataOnly="0" labelOnly="1" fieldPosition="0">
        <references count="2">
          <reference field="0" count="1" selected="0">
            <x v="133"/>
          </reference>
          <reference field="1" count="2">
            <x v="416"/>
            <x v="417"/>
          </reference>
        </references>
      </pivotArea>
    </format>
    <format dxfId="6374">
      <pivotArea dataOnly="0" labelOnly="1" fieldPosition="0">
        <references count="2">
          <reference field="0" count="1" selected="0">
            <x v="134"/>
          </reference>
          <reference field="1" count="1">
            <x v="418"/>
          </reference>
        </references>
      </pivotArea>
    </format>
    <format dxfId="6373">
      <pivotArea dataOnly="0" labelOnly="1" fieldPosition="0">
        <references count="2">
          <reference field="0" count="1" selected="0">
            <x v="135"/>
          </reference>
          <reference field="1" count="1">
            <x v="419"/>
          </reference>
        </references>
      </pivotArea>
    </format>
    <format dxfId="6372">
      <pivotArea dataOnly="0" labelOnly="1" fieldPosition="0">
        <references count="2">
          <reference field="0" count="1" selected="0">
            <x v="136"/>
          </reference>
          <reference field="1" count="1">
            <x v="424"/>
          </reference>
        </references>
      </pivotArea>
    </format>
    <format dxfId="6371">
      <pivotArea dataOnly="0" labelOnly="1" fieldPosition="0">
        <references count="2">
          <reference field="0" count="1" selected="0">
            <x v="137"/>
          </reference>
          <reference field="1" count="1">
            <x v="425"/>
          </reference>
        </references>
      </pivotArea>
    </format>
    <format dxfId="6370">
      <pivotArea dataOnly="0" labelOnly="1" fieldPosition="0">
        <references count="2">
          <reference field="0" count="1" selected="0">
            <x v="138"/>
          </reference>
          <reference field="1" count="1">
            <x v="426"/>
          </reference>
        </references>
      </pivotArea>
    </format>
    <format dxfId="6369">
      <pivotArea dataOnly="0" labelOnly="1" fieldPosition="0">
        <references count="2">
          <reference field="0" count="1" selected="0">
            <x v="139"/>
          </reference>
          <reference field="1" count="1">
            <x v="420"/>
          </reference>
        </references>
      </pivotArea>
    </format>
    <format dxfId="6368">
      <pivotArea dataOnly="0" labelOnly="1" fieldPosition="0">
        <references count="2">
          <reference field="0" count="1" selected="0">
            <x v="140"/>
          </reference>
          <reference field="1" count="1">
            <x v="421"/>
          </reference>
        </references>
      </pivotArea>
    </format>
    <format dxfId="6367">
      <pivotArea dataOnly="0" labelOnly="1" fieldPosition="0">
        <references count="2">
          <reference field="0" count="1" selected="0">
            <x v="141"/>
          </reference>
          <reference field="1" count="1">
            <x v="443"/>
          </reference>
        </references>
      </pivotArea>
    </format>
    <format dxfId="6366">
      <pivotArea dataOnly="0" labelOnly="1" fieldPosition="0">
        <references count="2">
          <reference field="0" count="1" selected="0">
            <x v="142"/>
          </reference>
          <reference field="1" count="1">
            <x v="445"/>
          </reference>
        </references>
      </pivotArea>
    </format>
    <format dxfId="636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11.bin"/><Relationship Id="rId3" Type="http://schemas.openxmlformats.org/officeDocument/2006/relationships/customProperty" Target="../customProperty6.bin"/><Relationship Id="rId7" Type="http://schemas.openxmlformats.org/officeDocument/2006/relationships/customProperty" Target="../customProperty10.bin"/><Relationship Id="rId2" Type="http://schemas.openxmlformats.org/officeDocument/2006/relationships/customProperty" Target="../customProperty5.bin"/><Relationship Id="rId1" Type="http://schemas.openxmlformats.org/officeDocument/2006/relationships/printerSettings" Target="../printerSettings/printerSettings13.bin"/><Relationship Id="rId6" Type="http://schemas.openxmlformats.org/officeDocument/2006/relationships/customProperty" Target="../customProperty9.bin"/><Relationship Id="rId5" Type="http://schemas.openxmlformats.org/officeDocument/2006/relationships/customProperty" Target="../customProperty8.bin"/><Relationship Id="rId10" Type="http://schemas.openxmlformats.org/officeDocument/2006/relationships/customProperty" Target="../customProperty13.bin"/><Relationship Id="rId4" Type="http://schemas.openxmlformats.org/officeDocument/2006/relationships/customProperty" Target="../customProperty7.bin"/><Relationship Id="rId9" Type="http://schemas.openxmlformats.org/officeDocument/2006/relationships/customProperty" Target="../customProperty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Vesna.Mesihovic@sao.ga.gov"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ao.georgia.gov/statewide-reporting/year-end-forms"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C24"/>
  <sheetViews>
    <sheetView zoomScaleNormal="100" workbookViewId="0">
      <selection activeCell="B29" sqref="B29"/>
    </sheetView>
  </sheetViews>
  <sheetFormatPr defaultRowHeight="13.2"/>
  <cols>
    <col min="1" max="1" width="27.6640625" bestFit="1" customWidth="1"/>
    <col min="2" max="2" width="14.88671875" bestFit="1" customWidth="1"/>
  </cols>
  <sheetData>
    <row r="1" spans="1:3" ht="12.75" customHeight="1">
      <c r="A1" s="52" t="s">
        <v>53</v>
      </c>
      <c r="B1" s="96">
        <f>'SDP Deposit Detail'!E4</f>
        <v>0</v>
      </c>
    </row>
    <row r="2" spans="1:3">
      <c r="A2" s="52" t="s">
        <v>54</v>
      </c>
      <c r="B2" s="66">
        <v>12</v>
      </c>
    </row>
    <row r="3" spans="1:3">
      <c r="A3" s="108" t="s">
        <v>55</v>
      </c>
      <c r="B3" s="109">
        <v>2023</v>
      </c>
    </row>
    <row r="4" spans="1:3">
      <c r="A4" s="52" t="s">
        <v>56</v>
      </c>
      <c r="B4" s="66" t="s">
        <v>204</v>
      </c>
    </row>
    <row r="5" spans="1:3">
      <c r="A5" s="52" t="s">
        <v>56</v>
      </c>
      <c r="B5" s="66" t="s">
        <v>57</v>
      </c>
    </row>
    <row r="6" spans="1:3">
      <c r="A6" s="52" t="s">
        <v>56</v>
      </c>
      <c r="B6" s="66" t="s">
        <v>212</v>
      </c>
    </row>
    <row r="7" spans="1:3">
      <c r="A7" s="52" t="s">
        <v>58</v>
      </c>
      <c r="B7" s="66" t="s">
        <v>59</v>
      </c>
    </row>
    <row r="8" spans="1:3">
      <c r="A8" s="52" t="s">
        <v>49</v>
      </c>
      <c r="B8" s="66" t="s">
        <v>200</v>
      </c>
    </row>
    <row r="9" spans="1:3">
      <c r="A9" s="52" t="s">
        <v>50</v>
      </c>
      <c r="B9" s="66" t="s">
        <v>201</v>
      </c>
    </row>
    <row r="10" spans="1:3">
      <c r="A10" s="52" t="s">
        <v>60</v>
      </c>
      <c r="B10" s="66" t="s">
        <v>202</v>
      </c>
    </row>
    <row r="11" spans="1:3">
      <c r="A11" s="52" t="s">
        <v>61</v>
      </c>
      <c r="B11" s="66" t="s">
        <v>203</v>
      </c>
    </row>
    <row r="12" spans="1:3">
      <c r="A12" s="52" t="s">
        <v>62</v>
      </c>
      <c r="B12" s="66" t="s">
        <v>63</v>
      </c>
    </row>
    <row r="13" spans="1:3">
      <c r="A13" s="52" t="s">
        <v>64</v>
      </c>
      <c r="B13" s="66" t="s">
        <v>65</v>
      </c>
    </row>
    <row r="14" spans="1:3">
      <c r="A14" s="52" t="s">
        <v>102</v>
      </c>
      <c r="B14" s="66" t="s">
        <v>211</v>
      </c>
      <c r="C14" t="s">
        <v>205</v>
      </c>
    </row>
    <row r="15" spans="1:3">
      <c r="A15" s="52" t="s">
        <v>102</v>
      </c>
      <c r="B15" s="109">
        <v>1100000</v>
      </c>
      <c r="C15" t="s">
        <v>206</v>
      </c>
    </row>
    <row r="16" spans="1:3">
      <c r="A16" s="52" t="s">
        <v>102</v>
      </c>
      <c r="B16" s="109">
        <v>1100100</v>
      </c>
      <c r="C16" s="83" t="s">
        <v>214</v>
      </c>
    </row>
    <row r="17" spans="1:3">
      <c r="A17" s="52" t="s">
        <v>102</v>
      </c>
      <c r="B17" s="109">
        <v>1100200</v>
      </c>
      <c r="C17" t="s">
        <v>208</v>
      </c>
    </row>
    <row r="18" spans="1:3">
      <c r="A18" s="52" t="s">
        <v>102</v>
      </c>
      <c r="B18" s="109">
        <v>1100300</v>
      </c>
      <c r="C18" t="s">
        <v>207</v>
      </c>
    </row>
    <row r="19" spans="1:3">
      <c r="A19" s="52" t="s">
        <v>102</v>
      </c>
      <c r="B19" s="109">
        <v>1201000</v>
      </c>
      <c r="C19" t="s">
        <v>219</v>
      </c>
    </row>
    <row r="20" spans="1:3">
      <c r="A20" s="52" t="s">
        <v>102</v>
      </c>
      <c r="B20" s="109">
        <v>1203000</v>
      </c>
      <c r="C20" s="83" t="s">
        <v>213</v>
      </c>
    </row>
    <row r="23" spans="1:3">
      <c r="A23" s="52" t="s">
        <v>227</v>
      </c>
      <c r="B23" s="83" t="s">
        <v>110</v>
      </c>
    </row>
    <row r="24" spans="1:3">
      <c r="B24" s="83" t="s">
        <v>112</v>
      </c>
    </row>
  </sheetData>
  <sheetProtection algorithmName="SHA-512" hashValue="/Ha9tDKGczPN9vALhc6OBvJG7VUzHvV7joh53wUR+w7982+LtkcOdprdrnM64LpA8jgP+8H8dKOiCTg3pUKG8Q==" saltValue="uwpFpS7H4pYQ4Mj3CKWkbw==" spinCount="100000" sheet="1" selectLockedCells="1" selectUnlockedCells="1"/>
  <pageMargins left="0.7" right="0.7" top="0.75" bottom="0.75" header="0.3" footer="0.3"/>
  <pageSetup orientation="portrait" r:id="rId1"/>
  <headerFooter>
    <oddFooter>&amp;L&amp;"Times New Roman,Italic"&amp;9&amp;Z&amp;F&amp;A&amp;R&amp;"Times New Roman,Italic"&amp;9&amp;D&amp;T</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D9C0-59E1-48B5-A4EA-01260C3CF971}">
  <sheetPr>
    <tabColor rgb="FFFFFF00"/>
    <pageSetUpPr fitToPage="1"/>
  </sheetPr>
  <dimension ref="A4:M52"/>
  <sheetViews>
    <sheetView showGridLines="0" zoomScaleNormal="100" workbookViewId="0">
      <selection activeCell="H5" sqref="H5"/>
    </sheetView>
  </sheetViews>
  <sheetFormatPr defaultColWidth="9.109375" defaultRowHeight="13.2"/>
  <cols>
    <col min="1" max="1" width="2.44140625" style="240" customWidth="1"/>
    <col min="2" max="2" width="4.109375" style="240" customWidth="1"/>
    <col min="3" max="3" width="18.109375" style="240" customWidth="1"/>
    <col min="4" max="4" width="7.88671875" style="240" customWidth="1"/>
    <col min="5" max="5" width="5.88671875" style="240" customWidth="1"/>
    <col min="6" max="6" width="14.5546875" style="240" customWidth="1"/>
    <col min="7" max="8" width="16.88671875" style="240" customWidth="1"/>
    <col min="9" max="9" width="18.88671875" style="240" customWidth="1"/>
    <col min="10" max="11" width="19.109375" style="240" customWidth="1"/>
    <col min="12" max="12" width="13.44140625" style="240" customWidth="1"/>
    <col min="13" max="13" width="5.109375" style="241" customWidth="1"/>
    <col min="14" max="14" width="9.109375" style="240"/>
    <col min="15" max="16" width="20.6640625" style="240" customWidth="1"/>
    <col min="17" max="16384" width="9.109375" style="240"/>
  </cols>
  <sheetData>
    <row r="4" spans="1:13" ht="17.399999999999999">
      <c r="A4" s="239" t="s">
        <v>932</v>
      </c>
    </row>
    <row r="5" spans="1:13" ht="17.399999999999999">
      <c r="A5" s="239" t="s">
        <v>1148</v>
      </c>
    </row>
    <row r="6" spans="1:13" ht="13.8" thickBot="1">
      <c r="M6" s="240"/>
    </row>
    <row r="7" spans="1:13" ht="13.8">
      <c r="A7" s="242" t="s">
        <v>97</v>
      </c>
      <c r="C7" s="305"/>
      <c r="D7" s="306" t="s">
        <v>1</v>
      </c>
      <c r="E7" s="307"/>
      <c r="F7" s="1011">
        <f>'SDP Deposit Detail'!E4</f>
        <v>0</v>
      </c>
      <c r="G7" s="1012"/>
      <c r="H7" s="1013"/>
      <c r="I7" s="305"/>
      <c r="J7" s="146" t="s">
        <v>226</v>
      </c>
      <c r="K7" s="146"/>
      <c r="M7" s="240"/>
    </row>
    <row r="8" spans="1:13" ht="12.75" customHeight="1">
      <c r="B8" s="308"/>
      <c r="C8" s="305"/>
      <c r="D8" s="309" t="s">
        <v>2</v>
      </c>
      <c r="E8" s="447"/>
      <c r="F8" s="1014" t="e">
        <f>'SDP Deposit Detail'!D5</f>
        <v>#N/A</v>
      </c>
      <c r="G8" s="1015"/>
      <c r="H8" s="1016"/>
      <c r="I8" s="305"/>
      <c r="J8" s="146" t="s">
        <v>246</v>
      </c>
      <c r="K8" s="146"/>
      <c r="M8" s="240"/>
    </row>
    <row r="9" spans="1:13" ht="13.5" customHeight="1">
      <c r="B9" s="308"/>
      <c r="C9" s="305"/>
      <c r="D9" s="310" t="s">
        <v>42</v>
      </c>
      <c r="E9" s="305"/>
      <c r="F9" s="1017">
        <f>'SDP Deposit Detail'!D6</f>
        <v>0</v>
      </c>
      <c r="G9" s="1018"/>
      <c r="H9" s="1019"/>
      <c r="I9" s="111"/>
    </row>
    <row r="10" spans="1:13">
      <c r="B10" s="308"/>
      <c r="C10" s="305"/>
      <c r="D10" s="309" t="s">
        <v>43</v>
      </c>
      <c r="E10" s="447"/>
      <c r="F10" s="969">
        <f>'SDP Deposit Detail'!D7</f>
        <v>0</v>
      </c>
      <c r="G10" s="969"/>
      <c r="H10" s="970"/>
      <c r="I10" s="111"/>
    </row>
    <row r="11" spans="1:13" ht="13.8" thickBot="1">
      <c r="B11" s="308"/>
      <c r="C11" s="305"/>
      <c r="D11" s="311" t="s">
        <v>228</v>
      </c>
      <c r="E11" s="312"/>
      <c r="F11" s="975">
        <f>'SDP Deposit Detail'!D8</f>
        <v>0</v>
      </c>
      <c r="G11" s="975"/>
      <c r="H11" s="976"/>
      <c r="I11" s="111"/>
    </row>
    <row r="12" spans="1:13" ht="13.8" thickBot="1">
      <c r="A12" s="1010"/>
      <c r="B12" s="1010"/>
      <c r="C12" s="1010"/>
      <c r="D12" s="1010"/>
      <c r="E12" s="1010"/>
      <c r="F12" s="1010"/>
      <c r="G12" s="1010"/>
      <c r="H12" s="1010"/>
      <c r="I12" s="1010"/>
      <c r="J12" s="1010"/>
      <c r="K12" s="1010"/>
      <c r="L12" s="1010"/>
      <c r="M12" s="284"/>
    </row>
    <row r="13" spans="1:13" ht="15" thickBot="1">
      <c r="A13" s="242" t="s">
        <v>96</v>
      </c>
      <c r="B13" s="284"/>
      <c r="C13" s="284"/>
      <c r="D13" s="973"/>
      <c r="E13" s="974"/>
      <c r="F13" s="247" t="s">
        <v>256</v>
      </c>
      <c r="G13" s="313"/>
      <c r="H13" s="314"/>
      <c r="I13" s="314"/>
      <c r="J13" s="314"/>
      <c r="K13" s="314"/>
      <c r="L13" s="284"/>
      <c r="M13" s="284"/>
    </row>
    <row r="14" spans="1:13">
      <c r="A14" s="284"/>
      <c r="B14" s="284"/>
      <c r="C14" s="284"/>
      <c r="D14" s="284"/>
      <c r="E14" s="284"/>
      <c r="F14" s="315"/>
      <c r="G14" s="315"/>
      <c r="H14" s="284"/>
      <c r="I14" s="284"/>
      <c r="J14" s="284"/>
      <c r="K14" s="284"/>
      <c r="L14" s="284"/>
      <c r="M14" s="284"/>
    </row>
    <row r="16" spans="1:13" s="253" customFormat="1" ht="13.8">
      <c r="A16" s="242" t="s">
        <v>98</v>
      </c>
      <c r="B16" s="250" t="s">
        <v>652</v>
      </c>
      <c r="C16" s="316"/>
      <c r="D16" s="316"/>
      <c r="E16" s="316"/>
      <c r="F16" s="316"/>
      <c r="G16" s="316"/>
      <c r="H16" s="316"/>
      <c r="I16" s="317"/>
      <c r="J16" s="317"/>
      <c r="K16" s="572"/>
      <c r="L16" s="255" t="s">
        <v>9</v>
      </c>
    </row>
    <row r="17" spans="1:13" ht="13.8" thickBot="1">
      <c r="I17" s="256"/>
      <c r="J17" s="257"/>
      <c r="K17" s="257"/>
      <c r="L17" s="241"/>
      <c r="M17" s="240"/>
    </row>
    <row r="18" spans="1:13" ht="12.75" customHeight="1">
      <c r="A18" s="272"/>
      <c r="B18" s="318"/>
      <c r="C18" s="1004" t="s">
        <v>1079</v>
      </c>
      <c r="D18" s="1005"/>
      <c r="E18" s="1006"/>
      <c r="F18" s="1001" t="s">
        <v>1940</v>
      </c>
      <c r="G18" s="988" t="s">
        <v>688</v>
      </c>
      <c r="H18" s="990" t="s">
        <v>689</v>
      </c>
      <c r="I18" s="451"/>
      <c r="J18" s="452"/>
      <c r="K18" s="179"/>
      <c r="M18" s="240"/>
    </row>
    <row r="19" spans="1:13" ht="12.75" customHeight="1">
      <c r="C19" s="1007"/>
      <c r="D19" s="1008"/>
      <c r="E19" s="1009"/>
      <c r="F19" s="1002"/>
      <c r="G19" s="989"/>
      <c r="H19" s="991"/>
      <c r="I19" s="993" t="s">
        <v>690</v>
      </c>
      <c r="J19" s="453"/>
      <c r="K19" s="258"/>
      <c r="M19" s="240"/>
    </row>
    <row r="20" spans="1:13">
      <c r="C20" s="1007"/>
      <c r="D20" s="1008"/>
      <c r="E20" s="1009"/>
      <c r="F20" s="1002"/>
      <c r="G20" s="989"/>
      <c r="H20" s="992"/>
      <c r="I20" s="994"/>
      <c r="J20" s="454"/>
      <c r="K20" s="258"/>
      <c r="M20" s="240"/>
    </row>
    <row r="21" spans="1:13" ht="13.8" thickBot="1">
      <c r="C21" s="1007"/>
      <c r="D21" s="1008"/>
      <c r="E21" s="1009"/>
      <c r="F21" s="1003"/>
      <c r="G21" s="455" t="s">
        <v>691</v>
      </c>
      <c r="H21" s="456" t="s">
        <v>692</v>
      </c>
      <c r="I21" s="457" t="s">
        <v>693</v>
      </c>
      <c r="J21" s="458" t="s">
        <v>694</v>
      </c>
      <c r="K21" s="255"/>
      <c r="M21" s="240"/>
    </row>
    <row r="22" spans="1:13" ht="15" customHeight="1">
      <c r="A22" s="271"/>
      <c r="C22" s="995"/>
      <c r="D22" s="996"/>
      <c r="E22" s="997"/>
      <c r="F22" s="831">
        <f>SUM(G22:J22)</f>
        <v>0</v>
      </c>
      <c r="G22" s="446"/>
      <c r="H22" s="437"/>
      <c r="I22" s="433"/>
      <c r="J22" s="849"/>
      <c r="K22" s="256"/>
      <c r="M22" s="240"/>
    </row>
    <row r="23" spans="1:13" ht="15" customHeight="1">
      <c r="B23" s="271"/>
      <c r="C23" s="998"/>
      <c r="D23" s="999"/>
      <c r="E23" s="1000"/>
      <c r="F23" s="831">
        <f t="shared" ref="F23:F37" si="0">SUM(G23:J23)</f>
        <v>0</v>
      </c>
      <c r="G23" s="434"/>
      <c r="H23" s="438"/>
      <c r="I23" s="434"/>
      <c r="J23" s="439"/>
      <c r="K23" s="256"/>
      <c r="M23" s="240"/>
    </row>
    <row r="24" spans="1:13" ht="15" customHeight="1">
      <c r="C24" s="998"/>
      <c r="D24" s="999"/>
      <c r="E24" s="1000"/>
      <c r="F24" s="831">
        <f t="shared" si="0"/>
        <v>0</v>
      </c>
      <c r="G24" s="434"/>
      <c r="H24" s="438"/>
      <c r="I24" s="434"/>
      <c r="J24" s="439"/>
      <c r="K24" s="256"/>
      <c r="M24" s="240"/>
    </row>
    <row r="25" spans="1:13" ht="15" customHeight="1">
      <c r="C25" s="846"/>
      <c r="D25" s="847"/>
      <c r="E25" s="848"/>
      <c r="F25" s="831">
        <f t="shared" si="0"/>
        <v>0</v>
      </c>
      <c r="G25" s="434"/>
      <c r="H25" s="438"/>
      <c r="I25" s="434"/>
      <c r="J25" s="439"/>
      <c r="K25" s="256"/>
      <c r="M25" s="240"/>
    </row>
    <row r="26" spans="1:13" ht="15" customHeight="1">
      <c r="C26" s="846"/>
      <c r="D26" s="847"/>
      <c r="E26" s="848"/>
      <c r="F26" s="831">
        <f t="shared" si="0"/>
        <v>0</v>
      </c>
      <c r="G26" s="434"/>
      <c r="H26" s="438"/>
      <c r="I26" s="434"/>
      <c r="J26" s="439"/>
      <c r="K26" s="256"/>
      <c r="M26" s="240"/>
    </row>
    <row r="27" spans="1:13" ht="15" customHeight="1">
      <c r="B27" s="258"/>
      <c r="C27" s="846"/>
      <c r="D27" s="847"/>
      <c r="E27" s="848"/>
      <c r="F27" s="831">
        <f t="shared" si="0"/>
        <v>0</v>
      </c>
      <c r="G27" s="434"/>
      <c r="H27" s="438"/>
      <c r="I27" s="434"/>
      <c r="J27" s="439"/>
      <c r="K27" s="256"/>
      <c r="M27" s="240"/>
    </row>
    <row r="28" spans="1:13" ht="15" customHeight="1">
      <c r="C28" s="846"/>
      <c r="D28" s="847"/>
      <c r="E28" s="848"/>
      <c r="F28" s="831">
        <f t="shared" si="0"/>
        <v>0</v>
      </c>
      <c r="G28" s="434"/>
      <c r="H28" s="438"/>
      <c r="I28" s="443"/>
      <c r="J28" s="439"/>
      <c r="K28" s="256"/>
      <c r="M28" s="240"/>
    </row>
    <row r="29" spans="1:13" ht="15" customHeight="1">
      <c r="C29" s="982"/>
      <c r="D29" s="983"/>
      <c r="E29" s="984"/>
      <c r="F29" s="831">
        <f t="shared" si="0"/>
        <v>0</v>
      </c>
      <c r="G29" s="434"/>
      <c r="H29" s="438"/>
      <c r="I29" s="434"/>
      <c r="J29" s="439"/>
      <c r="K29" s="256"/>
      <c r="M29" s="240"/>
    </row>
    <row r="30" spans="1:13" ht="15" customHeight="1">
      <c r="C30" s="982"/>
      <c r="D30" s="983"/>
      <c r="E30" s="984"/>
      <c r="F30" s="831">
        <f t="shared" si="0"/>
        <v>0</v>
      </c>
      <c r="G30" s="434"/>
      <c r="H30" s="438"/>
      <c r="I30" s="434"/>
      <c r="J30" s="439"/>
      <c r="K30" s="256"/>
      <c r="M30" s="240"/>
    </row>
    <row r="31" spans="1:13" ht="15" customHeight="1">
      <c r="C31" s="982"/>
      <c r="D31" s="983"/>
      <c r="E31" s="984"/>
      <c r="F31" s="831">
        <f t="shared" si="0"/>
        <v>0</v>
      </c>
      <c r="G31" s="434"/>
      <c r="H31" s="438"/>
      <c r="I31" s="434"/>
      <c r="J31" s="439"/>
      <c r="K31" s="256"/>
      <c r="M31" s="240"/>
    </row>
    <row r="32" spans="1:13" ht="15" customHeight="1">
      <c r="C32" s="982"/>
      <c r="D32" s="983"/>
      <c r="E32" s="984"/>
      <c r="F32" s="831">
        <f t="shared" si="0"/>
        <v>0</v>
      </c>
      <c r="G32" s="434"/>
      <c r="H32" s="438"/>
      <c r="I32" s="434"/>
      <c r="J32" s="439"/>
      <c r="K32" s="256"/>
      <c r="M32" s="240"/>
    </row>
    <row r="33" spans="1:13" ht="15" customHeight="1">
      <c r="C33" s="982"/>
      <c r="D33" s="983"/>
      <c r="E33" s="984"/>
      <c r="F33" s="831">
        <f t="shared" si="0"/>
        <v>0</v>
      </c>
      <c r="G33" s="435"/>
      <c r="H33" s="301"/>
      <c r="I33" s="435"/>
      <c r="J33" s="440"/>
      <c r="K33" s="277"/>
      <c r="M33" s="240"/>
    </row>
    <row r="34" spans="1:13" ht="15" customHeight="1">
      <c r="C34" s="982"/>
      <c r="D34" s="983"/>
      <c r="E34" s="984"/>
      <c r="F34" s="831">
        <f t="shared" si="0"/>
        <v>0</v>
      </c>
      <c r="G34" s="435"/>
      <c r="H34" s="301"/>
      <c r="I34" s="435"/>
      <c r="J34" s="440"/>
      <c r="K34" s="277"/>
      <c r="M34" s="240"/>
    </row>
    <row r="35" spans="1:13" ht="15" customHeight="1">
      <c r="C35" s="982"/>
      <c r="D35" s="983"/>
      <c r="E35" s="984"/>
      <c r="F35" s="831">
        <f t="shared" si="0"/>
        <v>0</v>
      </c>
      <c r="G35" s="435"/>
      <c r="H35" s="301"/>
      <c r="I35" s="434"/>
      <c r="J35" s="441"/>
      <c r="K35" s="257"/>
      <c r="L35" s="256"/>
    </row>
    <row r="36" spans="1:13" ht="15" customHeight="1">
      <c r="C36" s="982"/>
      <c r="D36" s="983"/>
      <c r="E36" s="984"/>
      <c r="F36" s="831">
        <f t="shared" si="0"/>
        <v>0</v>
      </c>
      <c r="G36" s="435"/>
      <c r="H36" s="301"/>
      <c r="I36" s="434"/>
      <c r="J36" s="441"/>
      <c r="K36" s="257"/>
      <c r="L36" s="256"/>
    </row>
    <row r="37" spans="1:13" ht="15" customHeight="1" thickBot="1">
      <c r="C37" s="985"/>
      <c r="D37" s="986"/>
      <c r="E37" s="987"/>
      <c r="F37" s="832">
        <f t="shared" si="0"/>
        <v>0</v>
      </c>
      <c r="G37" s="436"/>
      <c r="H37" s="445"/>
      <c r="I37" s="444"/>
      <c r="J37" s="442"/>
      <c r="K37" s="257"/>
      <c r="L37" s="256"/>
    </row>
    <row r="38" spans="1:13">
      <c r="F38" s="241"/>
      <c r="I38" s="256"/>
      <c r="J38" s="257"/>
      <c r="K38" s="257"/>
      <c r="L38" s="256"/>
    </row>
    <row r="39" spans="1:13" ht="13.8" thickBot="1">
      <c r="F39" s="320">
        <f>IF(ROUND(SUM(F22:F37),2)=ROUND(SUM(G39:J39),2),ROUND(SUM(G39:J39),2),"ERROR")</f>
        <v>0</v>
      </c>
      <c r="G39" s="268">
        <f>SUM(G22:G37)</f>
        <v>0</v>
      </c>
      <c r="H39" s="268">
        <f>SUM(H22:H37)</f>
        <v>0</v>
      </c>
      <c r="I39" s="268">
        <f>SUM(I22:I37)</f>
        <v>0</v>
      </c>
      <c r="J39" s="268">
        <f>SUM(J22:J37)</f>
        <v>0</v>
      </c>
      <c r="K39" s="275"/>
      <c r="L39" s="179"/>
    </row>
    <row r="40" spans="1:13" ht="13.8" thickTop="1">
      <c r="F40" s="273" t="s">
        <v>1194</v>
      </c>
      <c r="G40" s="179"/>
      <c r="H40" s="179"/>
      <c r="I40" s="179"/>
      <c r="J40" s="179"/>
      <c r="K40" s="179"/>
      <c r="L40" s="179"/>
    </row>
    <row r="41" spans="1:13">
      <c r="F41" s="278" t="s">
        <v>695</v>
      </c>
      <c r="G41" s="179"/>
      <c r="H41" s="179"/>
      <c r="I41" s="179"/>
      <c r="J41" s="179"/>
      <c r="K41" s="179"/>
      <c r="L41" s="179"/>
    </row>
    <row r="42" spans="1:13">
      <c r="F42" s="179"/>
      <c r="G42" s="179"/>
      <c r="H42" s="179"/>
      <c r="I42" s="179"/>
      <c r="J42" s="179"/>
      <c r="K42" s="179"/>
      <c r="L42" s="179"/>
    </row>
    <row r="43" spans="1:13">
      <c r="F43" s="321">
        <f>F39-K16</f>
        <v>0</v>
      </c>
      <c r="G43" s="240" t="s">
        <v>667</v>
      </c>
      <c r="H43" s="179"/>
      <c r="I43" s="179"/>
      <c r="J43" s="179"/>
      <c r="K43" s="179"/>
      <c r="L43" s="179"/>
    </row>
    <row r="44" spans="1:13">
      <c r="F44" s="179" t="s">
        <v>1158</v>
      </c>
      <c r="G44" s="179"/>
      <c r="H44" s="179"/>
      <c r="I44" s="179"/>
      <c r="J44" s="179"/>
      <c r="K44" s="179"/>
      <c r="L44" s="179"/>
    </row>
    <row r="45" spans="1:13">
      <c r="F45" s="179"/>
      <c r="G45" s="179"/>
      <c r="H45" s="179"/>
      <c r="I45" s="179"/>
      <c r="J45" s="179"/>
      <c r="K45" s="179"/>
      <c r="L45" s="179"/>
    </row>
    <row r="46" spans="1:13" ht="13.8">
      <c r="A46" s="267"/>
      <c r="B46" s="258"/>
      <c r="I46" s="256"/>
      <c r="J46" s="257"/>
      <c r="K46" s="257"/>
      <c r="L46" s="275"/>
      <c r="M46" s="255"/>
    </row>
    <row r="47" spans="1:13">
      <c r="J47" s="241"/>
      <c r="K47" s="241"/>
      <c r="L47" s="255"/>
    </row>
    <row r="48" spans="1:13">
      <c r="C48" s="830"/>
    </row>
    <row r="49" spans="3:3">
      <c r="C49" s="830"/>
    </row>
    <row r="50" spans="3:3">
      <c r="C50" s="830"/>
    </row>
    <row r="51" spans="3:3">
      <c r="C51" s="830"/>
    </row>
    <row r="52" spans="3:3">
      <c r="C52" s="830"/>
    </row>
  </sheetData>
  <sheetProtection algorithmName="SHA-512" hashValue="paJSQMVZMY86KkugKgVF5dm68jtmn1vx/7g5tS3qGLVoz3+WANqH+CFNCEdFBzErXpT/ofayS6mXSHsMrm6Glg==" saltValue="qH2nMR71mIAPyqYzyUKrhg==" spinCount="100000" sheet="1" objects="1" scenarios="1"/>
  <mergeCells count="24">
    <mergeCell ref="A12:L12"/>
    <mergeCell ref="F7:H7"/>
    <mergeCell ref="F8:H8"/>
    <mergeCell ref="F9:H9"/>
    <mergeCell ref="F10:H10"/>
    <mergeCell ref="F11:H11"/>
    <mergeCell ref="C29:E29"/>
    <mergeCell ref="D13:E13"/>
    <mergeCell ref="G18:G20"/>
    <mergeCell ref="H18:H20"/>
    <mergeCell ref="I19:I20"/>
    <mergeCell ref="C22:E22"/>
    <mergeCell ref="C23:E23"/>
    <mergeCell ref="C24:E24"/>
    <mergeCell ref="F18:F21"/>
    <mergeCell ref="C18:E21"/>
    <mergeCell ref="C36:E36"/>
    <mergeCell ref="C37:E37"/>
    <mergeCell ref="C30:E30"/>
    <mergeCell ref="C31:E31"/>
    <mergeCell ref="C32:E32"/>
    <mergeCell ref="C33:E33"/>
    <mergeCell ref="C34:E34"/>
    <mergeCell ref="C35:E35"/>
  </mergeCells>
  <conditionalFormatting sqref="F43">
    <cfRule type="cellIs" dxfId="36" priority="1" operator="notEqual">
      <formula>0</formula>
    </cfRule>
    <cfRule type="expression" dxfId="35" priority="2">
      <formula>"&lt;&gt;0"</formula>
    </cfRule>
  </conditionalFormatting>
  <pageMargins left="0.7" right="0.7" top="0.75" bottom="0.75" header="0.3" footer="0.3"/>
  <pageSetup scale="78" orientation="landscape" horizontalDpi="1200" verticalDpi="1200" r:id="rId1"/>
  <headerFooter>
    <oddHeader>&amp;L&amp;G&amp;R&amp;"Times New Roman,Bold"&amp;12&amp;K003399 2025 ACFR Information</oddHeader>
    <oddFooter>&amp;L&amp;Z&amp;F&amp;R&amp;D&amp;T</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5325-DF4A-4082-8C01-0CA924255654}">
  <sheetPr>
    <tabColor rgb="FFFFFF00"/>
  </sheetPr>
  <dimension ref="A1:AA41"/>
  <sheetViews>
    <sheetView showGridLines="0" zoomScaleNormal="100" workbookViewId="0">
      <selection activeCell="G2" sqref="G2"/>
    </sheetView>
  </sheetViews>
  <sheetFormatPr defaultColWidth="9.33203125" defaultRowHeight="13.2" outlineLevelCol="1"/>
  <cols>
    <col min="1" max="1" width="3.6640625" style="240" customWidth="1"/>
    <col min="2" max="3" width="6.44140625" style="240" customWidth="1"/>
    <col min="4" max="4" width="31.44140625" style="240" customWidth="1"/>
    <col min="5" max="5" width="16.44140625" style="256" customWidth="1"/>
    <col min="6" max="6" width="20.33203125" style="240" customWidth="1"/>
    <col min="7" max="9" width="15.6640625" style="240" customWidth="1"/>
    <col min="10" max="11" width="15.6640625" style="241" customWidth="1"/>
    <col min="12" max="18" width="15.6640625" style="240" hidden="1" customWidth="1" outlineLevel="1"/>
    <col min="19" max="19" width="21.44140625" style="240" customWidth="1" collapsed="1"/>
    <col min="20" max="22" width="27.33203125" style="240" customWidth="1"/>
    <col min="23" max="23" width="9.33203125" style="240"/>
    <col min="24" max="24" width="13.88671875" style="240" hidden="1" customWidth="1" outlineLevel="1"/>
    <col min="25" max="25" width="9.33203125" style="240" hidden="1" customWidth="1" outlineLevel="1"/>
    <col min="26" max="26" width="17.44140625" style="240" hidden="1" customWidth="1" outlineLevel="1"/>
    <col min="27" max="27" width="9.33203125" style="240" collapsed="1"/>
    <col min="28" max="30" width="9.33203125" style="240"/>
    <col min="31" max="32" width="33.33203125" style="240" customWidth="1"/>
    <col min="33" max="16384" width="9.33203125" style="240"/>
  </cols>
  <sheetData>
    <row r="1" spans="1:26" ht="17.399999999999999">
      <c r="A1" s="239" t="s">
        <v>932</v>
      </c>
      <c r="B1" s="239"/>
      <c r="E1" s="240"/>
    </row>
    <row r="2" spans="1:26" ht="17.399999999999999">
      <c r="A2" s="239" t="s">
        <v>1149</v>
      </c>
      <c r="B2" s="239"/>
      <c r="D2" s="239"/>
      <c r="E2" s="240"/>
      <c r="H2" s="241"/>
      <c r="I2" s="241"/>
      <c r="J2" s="240"/>
      <c r="K2" s="240"/>
    </row>
    <row r="3" spans="1:26" ht="13.8" thickBot="1">
      <c r="E3" s="240"/>
      <c r="J3" s="240"/>
      <c r="K3" s="240"/>
    </row>
    <row r="4" spans="1:26" ht="13.8">
      <c r="A4" s="319" t="s">
        <v>97</v>
      </c>
      <c r="B4" s="319"/>
      <c r="D4" s="409" t="s">
        <v>1</v>
      </c>
      <c r="E4" s="1011">
        <f>'SDP Deposit Detail'!E4</f>
        <v>0</v>
      </c>
      <c r="F4" s="1012"/>
      <c r="G4" s="1013"/>
      <c r="H4" s="3"/>
      <c r="I4" s="146" t="s">
        <v>226</v>
      </c>
      <c r="J4" s="146"/>
    </row>
    <row r="5" spans="1:26" ht="18.600000000000001" customHeight="1">
      <c r="D5" s="269" t="s">
        <v>2</v>
      </c>
      <c r="E5" s="1024" t="e">
        <f>'SDP Deposit Detail'!D5</f>
        <v>#N/A</v>
      </c>
      <c r="F5" s="1025"/>
      <c r="G5" s="1026"/>
      <c r="H5" s="3"/>
      <c r="I5" s="146" t="s">
        <v>246</v>
      </c>
      <c r="J5" s="146"/>
    </row>
    <row r="6" spans="1:26">
      <c r="D6" s="244" t="s">
        <v>42</v>
      </c>
      <c r="E6" s="1024">
        <f>'SDP Deposit Detail'!D6</f>
        <v>0</v>
      </c>
      <c r="F6" s="1025"/>
      <c r="G6" s="1026"/>
      <c r="H6" s="3"/>
    </row>
    <row r="7" spans="1:26">
      <c r="D7" s="269" t="s">
        <v>216</v>
      </c>
      <c r="E7" s="1027">
        <f>'SDP Deposit Detail'!D7</f>
        <v>0</v>
      </c>
      <c r="F7" s="969"/>
      <c r="G7" s="970"/>
      <c r="H7" s="3"/>
    </row>
    <row r="8" spans="1:26" ht="13.8" thickBot="1">
      <c r="D8" s="410" t="s">
        <v>43</v>
      </c>
      <c r="E8" s="1028">
        <f>'SDP Deposit Detail'!D8</f>
        <v>0</v>
      </c>
      <c r="F8" s="975"/>
      <c r="G8" s="976"/>
      <c r="H8" s="3"/>
    </row>
    <row r="9" spans="1:26" ht="13.8" thickBot="1">
      <c r="C9" s="192"/>
      <c r="D9" s="192"/>
      <c r="E9" s="2"/>
      <c r="F9" s="2"/>
      <c r="G9" s="2"/>
      <c r="H9" s="3"/>
    </row>
    <row r="10" spans="1:26" ht="14.4" thickBot="1">
      <c r="A10" s="319" t="s">
        <v>96</v>
      </c>
      <c r="B10" s="319"/>
      <c r="D10" s="411"/>
      <c r="E10" s="267" t="s">
        <v>256</v>
      </c>
      <c r="F10" s="2"/>
      <c r="G10" s="2"/>
      <c r="H10" s="2"/>
      <c r="I10" s="3"/>
      <c r="J10" s="240"/>
    </row>
    <row r="11" spans="1:26" ht="27.6" customHeight="1">
      <c r="A11" s="473"/>
      <c r="B11" s="473"/>
      <c r="C11" s="473"/>
      <c r="D11" s="473"/>
      <c r="E11" s="473"/>
      <c r="F11" s="473"/>
      <c r="G11" s="473"/>
      <c r="H11" s="473"/>
      <c r="I11" s="473"/>
      <c r="J11" s="473"/>
      <c r="L11" s="3"/>
    </row>
    <row r="12" spans="1:26" ht="15.6">
      <c r="A12" s="412"/>
      <c r="B12" s="412"/>
      <c r="C12" s="412"/>
      <c r="D12" s="412"/>
      <c r="E12" s="412"/>
      <c r="F12" s="412"/>
      <c r="G12" s="412"/>
      <c r="H12" s="412"/>
      <c r="I12" s="412"/>
      <c r="L12" s="413"/>
    </row>
    <row r="13" spans="1:26" s="253" customFormat="1" ht="13.8">
      <c r="A13" s="242" t="s">
        <v>98</v>
      </c>
      <c r="B13" s="242"/>
      <c r="C13" s="250" t="s">
        <v>1195</v>
      </c>
      <c r="D13" s="251"/>
      <c r="E13" s="251"/>
      <c r="F13" s="251"/>
      <c r="G13" s="251"/>
      <c r="H13" s="251"/>
      <c r="I13" s="251"/>
      <c r="J13" s="252"/>
      <c r="K13" s="254"/>
      <c r="L13" s="258" t="s">
        <v>9</v>
      </c>
      <c r="N13" s="255"/>
    </row>
    <row r="14" spans="1:26" ht="14.4" thickBot="1">
      <c r="D14" s="448"/>
      <c r="E14" s="448"/>
      <c r="F14" s="448"/>
      <c r="G14" s="448"/>
      <c r="H14" s="448"/>
      <c r="I14" s="448"/>
      <c r="J14" s="448"/>
      <c r="K14" s="448"/>
      <c r="X14" s="240">
        <v>2</v>
      </c>
    </row>
    <row r="15" spans="1:26" ht="30.6" customHeight="1" thickBot="1">
      <c r="D15" s="1020" t="s">
        <v>1079</v>
      </c>
      <c r="E15" s="1022" t="s">
        <v>1941</v>
      </c>
      <c r="F15" s="1029" t="s">
        <v>1078</v>
      </c>
      <c r="G15" s="1030"/>
      <c r="H15" s="1030"/>
      <c r="I15" s="1030"/>
      <c r="J15" s="1030"/>
      <c r="K15" s="1030"/>
      <c r="L15" s="1030"/>
      <c r="M15" s="1030"/>
      <c r="N15" s="1030"/>
      <c r="O15" s="1030"/>
      <c r="P15" s="1030"/>
      <c r="Q15" s="1030"/>
      <c r="R15" s="1030"/>
      <c r="S15" s="1031"/>
      <c r="T15" s="542" t="s">
        <v>1162</v>
      </c>
      <c r="U15" s="543" t="s">
        <v>1163</v>
      </c>
      <c r="V15" s="567"/>
      <c r="X15" s="564" t="s">
        <v>1162</v>
      </c>
      <c r="Y15" s="565"/>
      <c r="Z15" s="564" t="s">
        <v>1163</v>
      </c>
    </row>
    <row r="16" spans="1:26" ht="50.4" customHeight="1" thickBot="1">
      <c r="D16" s="1021"/>
      <c r="E16" s="1023"/>
      <c r="F16" s="525" t="s">
        <v>995</v>
      </c>
      <c r="G16" s="526" t="s">
        <v>1010</v>
      </c>
      <c r="H16" s="527" t="s">
        <v>45</v>
      </c>
      <c r="I16" s="527" t="s">
        <v>1023</v>
      </c>
      <c r="J16" s="527" t="s">
        <v>1027</v>
      </c>
      <c r="K16" s="527" t="s">
        <v>46</v>
      </c>
      <c r="L16" s="527" t="s">
        <v>1055</v>
      </c>
      <c r="M16" s="527" t="s">
        <v>1066</v>
      </c>
      <c r="N16" s="527" t="s">
        <v>47</v>
      </c>
      <c r="O16" s="527" t="s">
        <v>48</v>
      </c>
      <c r="P16" s="527" t="s">
        <v>1093</v>
      </c>
      <c r="Q16" s="527" t="s">
        <v>1094</v>
      </c>
      <c r="R16" s="527" t="s">
        <v>1095</v>
      </c>
      <c r="S16" s="528" t="s">
        <v>1096</v>
      </c>
      <c r="T16" s="549" t="s">
        <v>1164</v>
      </c>
      <c r="U16" s="544" t="s">
        <v>1165</v>
      </c>
      <c r="V16" s="568"/>
      <c r="X16" s="566" t="s">
        <v>1175</v>
      </c>
      <c r="Y16" s="248"/>
      <c r="Z16" s="566" t="s">
        <v>1176</v>
      </c>
    </row>
    <row r="17" spans="3:26" ht="15" customHeight="1">
      <c r="C17" s="571"/>
      <c r="D17" s="538"/>
      <c r="E17" s="540">
        <f>SUM(F17:S17)</f>
        <v>0</v>
      </c>
      <c r="F17" s="533"/>
      <c r="G17" s="533"/>
      <c r="H17" s="579"/>
      <c r="I17" s="532"/>
      <c r="J17" s="532"/>
      <c r="K17" s="532"/>
      <c r="L17" s="532"/>
      <c r="M17" s="531"/>
      <c r="N17" s="531"/>
      <c r="O17" s="531"/>
      <c r="P17" s="532"/>
      <c r="Q17" s="532"/>
      <c r="R17" s="532"/>
      <c r="S17" s="545"/>
      <c r="T17" s="435"/>
      <c r="U17" s="550"/>
      <c r="X17" s="241" t="e">
        <f>VLOOKUP(T17,'Look-Ups-Mapping'!$F$34:$G$35,2,FALSE)</f>
        <v>#N/A</v>
      </c>
      <c r="Y17" s="241"/>
      <c r="Z17" s="241" t="e">
        <f>VLOOKUP(U17,'Look-Ups-Mapping'!$F$34:$G$35,2,FALSE)</f>
        <v>#N/A</v>
      </c>
    </row>
    <row r="18" spans="3:26" ht="15" customHeight="1">
      <c r="C18" s="571"/>
      <c r="D18" s="538"/>
      <c r="E18" s="540">
        <f t="shared" ref="E18:E35" si="0">SUM(F18:S18)</f>
        <v>0</v>
      </c>
      <c r="F18" s="533"/>
      <c r="G18" s="533"/>
      <c r="H18" s="579"/>
      <c r="I18" s="532"/>
      <c r="J18" s="532"/>
      <c r="K18" s="532"/>
      <c r="L18" s="532"/>
      <c r="M18" s="531"/>
      <c r="N18" s="531"/>
      <c r="O18" s="531"/>
      <c r="P18" s="532"/>
      <c r="Q18" s="532"/>
      <c r="R18" s="532"/>
      <c r="S18" s="545"/>
      <c r="T18" s="435"/>
      <c r="U18" s="550"/>
      <c r="X18" s="241" t="e">
        <f>VLOOKUP(T18,'Look-Ups-Mapping'!$F$34:$G$35,2,FALSE)</f>
        <v>#N/A</v>
      </c>
      <c r="Y18" s="241"/>
      <c r="Z18" s="241" t="e">
        <f>VLOOKUP(U18,'Look-Ups-Mapping'!$F$34:$G$35,2,FALSE)</f>
        <v>#N/A</v>
      </c>
    </row>
    <row r="19" spans="3:26" s="415" customFormat="1" ht="15" customHeight="1">
      <c r="C19" s="571"/>
      <c r="D19" s="449"/>
      <c r="E19" s="540">
        <f t="shared" si="0"/>
        <v>0</v>
      </c>
      <c r="F19" s="533"/>
      <c r="G19" s="533"/>
      <c r="H19" s="579"/>
      <c r="I19" s="532"/>
      <c r="J19" s="532"/>
      <c r="K19" s="532"/>
      <c r="L19" s="532"/>
      <c r="M19" s="531"/>
      <c r="N19" s="531"/>
      <c r="O19" s="531"/>
      <c r="P19" s="532"/>
      <c r="Q19" s="532"/>
      <c r="R19" s="532"/>
      <c r="S19" s="545"/>
      <c r="T19" s="553"/>
      <c r="U19" s="551"/>
      <c r="X19" s="241" t="e">
        <f>VLOOKUP(T19,'Look-Ups-Mapping'!$F$34:$G$35,2,FALSE)</f>
        <v>#N/A</v>
      </c>
      <c r="Y19" s="241"/>
      <c r="Z19" s="241" t="e">
        <f>VLOOKUP(U19,'Look-Ups-Mapping'!$F$34:$G$35,2,FALSE)</f>
        <v>#N/A</v>
      </c>
    </row>
    <row r="20" spans="3:26" ht="15" customHeight="1">
      <c r="C20" s="571"/>
      <c r="D20" s="449"/>
      <c r="E20" s="540">
        <f t="shared" si="0"/>
        <v>0</v>
      </c>
      <c r="F20" s="533"/>
      <c r="G20" s="533"/>
      <c r="H20" s="579"/>
      <c r="I20" s="532"/>
      <c r="J20" s="532"/>
      <c r="K20" s="532"/>
      <c r="L20" s="532"/>
      <c r="M20" s="531"/>
      <c r="N20" s="531"/>
      <c r="O20" s="531"/>
      <c r="P20" s="532"/>
      <c r="Q20" s="532"/>
      <c r="R20" s="532"/>
      <c r="S20" s="545"/>
      <c r="T20" s="435"/>
      <c r="U20" s="550"/>
      <c r="X20" s="241" t="e">
        <f>VLOOKUP(T20,'Look-Ups-Mapping'!$F$34:$G$35,2,FALSE)</f>
        <v>#N/A</v>
      </c>
      <c r="Y20" s="241"/>
      <c r="Z20" s="241" t="e">
        <f>VLOOKUP(U20,'Look-Ups-Mapping'!$F$34:$G$35,2,FALSE)</f>
        <v>#N/A</v>
      </c>
    </row>
    <row r="21" spans="3:26" ht="15" customHeight="1">
      <c r="C21" s="571"/>
      <c r="D21" s="449"/>
      <c r="E21" s="540">
        <f t="shared" si="0"/>
        <v>0</v>
      </c>
      <c r="F21" s="533"/>
      <c r="G21" s="533"/>
      <c r="H21" s="579"/>
      <c r="I21" s="532"/>
      <c r="J21" s="532"/>
      <c r="K21" s="532"/>
      <c r="L21" s="532"/>
      <c r="M21" s="531"/>
      <c r="N21" s="531"/>
      <c r="O21" s="531"/>
      <c r="P21" s="532"/>
      <c r="Q21" s="532"/>
      <c r="R21" s="532"/>
      <c r="S21" s="545"/>
      <c r="T21" s="435"/>
      <c r="U21" s="550"/>
      <c r="X21" s="241" t="e">
        <f>VLOOKUP(T21,'Look-Ups-Mapping'!$F$34:$G$35,2,FALSE)</f>
        <v>#N/A</v>
      </c>
      <c r="Y21" s="241"/>
      <c r="Z21" s="241" t="e">
        <f>VLOOKUP(U21,'Look-Ups-Mapping'!$F$34:$G$35,2,FALSE)</f>
        <v>#N/A</v>
      </c>
    </row>
    <row r="22" spans="3:26" ht="15" customHeight="1">
      <c r="C22" s="571"/>
      <c r="D22" s="449"/>
      <c r="E22" s="540">
        <f t="shared" si="0"/>
        <v>0</v>
      </c>
      <c r="F22" s="533"/>
      <c r="G22" s="533"/>
      <c r="H22" s="579"/>
      <c r="I22" s="532"/>
      <c r="J22" s="532"/>
      <c r="K22" s="532"/>
      <c r="L22" s="532"/>
      <c r="M22" s="531"/>
      <c r="N22" s="531"/>
      <c r="O22" s="531"/>
      <c r="P22" s="532"/>
      <c r="Q22" s="532"/>
      <c r="R22" s="532"/>
      <c r="S22" s="545"/>
      <c r="T22" s="435"/>
      <c r="U22" s="550"/>
      <c r="X22" s="241" t="e">
        <f>VLOOKUP(T22,'Look-Ups-Mapping'!$F$34:$G$35,2,FALSE)</f>
        <v>#N/A</v>
      </c>
      <c r="Y22" s="241"/>
      <c r="Z22" s="241" t="e">
        <f>VLOOKUP(U22,'Look-Ups-Mapping'!$F$34:$G$35,2,FALSE)</f>
        <v>#N/A</v>
      </c>
    </row>
    <row r="23" spans="3:26" ht="15" customHeight="1">
      <c r="C23" s="571"/>
      <c r="D23" s="449"/>
      <c r="E23" s="540">
        <f t="shared" si="0"/>
        <v>0</v>
      </c>
      <c r="F23" s="533"/>
      <c r="G23" s="533"/>
      <c r="H23" s="579"/>
      <c r="I23" s="532"/>
      <c r="J23" s="532"/>
      <c r="K23" s="532"/>
      <c r="L23" s="532"/>
      <c r="M23" s="531"/>
      <c r="N23" s="531"/>
      <c r="O23" s="531"/>
      <c r="P23" s="532"/>
      <c r="Q23" s="532"/>
      <c r="R23" s="532"/>
      <c r="S23" s="545"/>
      <c r="T23" s="435"/>
      <c r="U23" s="550"/>
      <c r="X23" s="241" t="e">
        <f>VLOOKUP(T23,'Look-Ups-Mapping'!$F$34:$G$35,2,FALSE)</f>
        <v>#N/A</v>
      </c>
      <c r="Y23" s="241"/>
      <c r="Z23" s="241" t="e">
        <f>VLOOKUP(U23,'Look-Ups-Mapping'!$F$34:$G$35,2,FALSE)</f>
        <v>#N/A</v>
      </c>
    </row>
    <row r="24" spans="3:26" ht="15" customHeight="1">
      <c r="C24" s="571"/>
      <c r="D24" s="449"/>
      <c r="E24" s="540">
        <f t="shared" si="0"/>
        <v>0</v>
      </c>
      <c r="F24" s="529"/>
      <c r="G24" s="529"/>
      <c r="H24" s="530"/>
      <c r="I24" s="531"/>
      <c r="J24" s="531"/>
      <c r="K24" s="531"/>
      <c r="L24" s="531"/>
      <c r="M24" s="531"/>
      <c r="N24" s="531"/>
      <c r="O24" s="531"/>
      <c r="P24" s="532"/>
      <c r="Q24" s="532"/>
      <c r="R24" s="532"/>
      <c r="S24" s="545"/>
      <c r="T24" s="435"/>
      <c r="U24" s="550"/>
      <c r="X24" s="241" t="e">
        <f>VLOOKUP(T24,'Look-Ups-Mapping'!$F$34:$G$35,2,FALSE)</f>
        <v>#N/A</v>
      </c>
      <c r="Y24" s="241"/>
      <c r="Z24" s="241" t="e">
        <f>VLOOKUP(U24,'Look-Ups-Mapping'!$F$34:$G$35,2,FALSE)</f>
        <v>#N/A</v>
      </c>
    </row>
    <row r="25" spans="3:26" ht="15" customHeight="1">
      <c r="C25" s="571"/>
      <c r="D25" s="449"/>
      <c r="E25" s="540">
        <f t="shared" si="0"/>
        <v>0</v>
      </c>
      <c r="F25" s="529"/>
      <c r="G25" s="529"/>
      <c r="H25" s="530"/>
      <c r="I25" s="531"/>
      <c r="J25" s="531"/>
      <c r="K25" s="531"/>
      <c r="L25" s="531"/>
      <c r="M25" s="531"/>
      <c r="N25" s="531"/>
      <c r="O25" s="531"/>
      <c r="P25" s="532"/>
      <c r="Q25" s="532"/>
      <c r="R25" s="532"/>
      <c r="S25" s="545"/>
      <c r="T25" s="435"/>
      <c r="U25" s="550"/>
      <c r="X25" s="241" t="e">
        <f>VLOOKUP(T25,'Look-Ups-Mapping'!$F$34:$G$35,2,FALSE)</f>
        <v>#N/A</v>
      </c>
      <c r="Y25" s="241"/>
      <c r="Z25" s="241" t="e">
        <f>VLOOKUP(U25,'Look-Ups-Mapping'!$F$34:$G$35,2,FALSE)</f>
        <v>#N/A</v>
      </c>
    </row>
    <row r="26" spans="3:26" ht="15" customHeight="1">
      <c r="C26" s="571"/>
      <c r="D26" s="449"/>
      <c r="E26" s="540">
        <f t="shared" si="0"/>
        <v>0</v>
      </c>
      <c r="F26" s="529"/>
      <c r="G26" s="529"/>
      <c r="H26" s="530"/>
      <c r="I26" s="531"/>
      <c r="J26" s="531"/>
      <c r="K26" s="531"/>
      <c r="L26" s="531"/>
      <c r="M26" s="531"/>
      <c r="N26" s="531"/>
      <c r="O26" s="531"/>
      <c r="P26" s="532"/>
      <c r="Q26" s="532"/>
      <c r="R26" s="532"/>
      <c r="S26" s="545"/>
      <c r="T26" s="435"/>
      <c r="U26" s="550"/>
      <c r="X26" s="241" t="e">
        <f>VLOOKUP(T26,'Look-Ups-Mapping'!$F$34:$G$35,2,FALSE)</f>
        <v>#N/A</v>
      </c>
      <c r="Y26" s="241"/>
      <c r="Z26" s="241" t="e">
        <f>VLOOKUP(U26,'Look-Ups-Mapping'!$F$34:$G$35,2,FALSE)</f>
        <v>#N/A</v>
      </c>
    </row>
    <row r="27" spans="3:26" ht="15" customHeight="1">
      <c r="C27" s="571"/>
      <c r="D27" s="449"/>
      <c r="E27" s="540">
        <f t="shared" si="0"/>
        <v>0</v>
      </c>
      <c r="F27" s="529"/>
      <c r="G27" s="529"/>
      <c r="H27" s="529"/>
      <c r="I27" s="529"/>
      <c r="J27" s="529"/>
      <c r="K27" s="529"/>
      <c r="L27" s="529"/>
      <c r="M27" s="529"/>
      <c r="N27" s="529"/>
      <c r="O27" s="529"/>
      <c r="P27" s="533"/>
      <c r="Q27" s="533"/>
      <c r="R27" s="533"/>
      <c r="S27" s="546"/>
      <c r="T27" s="435"/>
      <c r="U27" s="550"/>
      <c r="X27" s="241" t="e">
        <f>VLOOKUP(T27,'Look-Ups-Mapping'!$F$34:$G$35,2,FALSE)</f>
        <v>#N/A</v>
      </c>
      <c r="Y27" s="241"/>
      <c r="Z27" s="241" t="e">
        <f>VLOOKUP(U27,'Look-Ups-Mapping'!$F$34:$G$35,2,FALSE)</f>
        <v>#N/A</v>
      </c>
    </row>
    <row r="28" spans="3:26" ht="15" customHeight="1">
      <c r="C28" s="571"/>
      <c r="D28" s="538"/>
      <c r="E28" s="540">
        <f t="shared" si="0"/>
        <v>0</v>
      </c>
      <c r="F28" s="529"/>
      <c r="G28" s="529"/>
      <c r="H28" s="529"/>
      <c r="I28" s="529"/>
      <c r="J28" s="529"/>
      <c r="K28" s="529"/>
      <c r="L28" s="529"/>
      <c r="M28" s="529"/>
      <c r="N28" s="529"/>
      <c r="O28" s="529"/>
      <c r="P28" s="533"/>
      <c r="Q28" s="533"/>
      <c r="R28" s="533"/>
      <c r="S28" s="546"/>
      <c r="T28" s="435"/>
      <c r="U28" s="550"/>
      <c r="X28" s="241" t="e">
        <f>VLOOKUP(T28,'Look-Ups-Mapping'!$F$34:$G$35,2,FALSE)</f>
        <v>#N/A</v>
      </c>
      <c r="Y28" s="241"/>
      <c r="Z28" s="241" t="e">
        <f>VLOOKUP(U28,'Look-Ups-Mapping'!$F$34:$G$35,2,FALSE)</f>
        <v>#N/A</v>
      </c>
    </row>
    <row r="29" spans="3:26" ht="15" customHeight="1">
      <c r="D29" s="538"/>
      <c r="E29" s="540">
        <f t="shared" si="0"/>
        <v>0</v>
      </c>
      <c r="F29" s="529"/>
      <c r="G29" s="529"/>
      <c r="H29" s="529"/>
      <c r="I29" s="529"/>
      <c r="J29" s="529"/>
      <c r="K29" s="529"/>
      <c r="L29" s="529"/>
      <c r="M29" s="529"/>
      <c r="N29" s="529"/>
      <c r="O29" s="529"/>
      <c r="P29" s="533"/>
      <c r="Q29" s="533"/>
      <c r="R29" s="533"/>
      <c r="S29" s="546"/>
      <c r="T29" s="435"/>
      <c r="U29" s="550"/>
      <c r="X29" s="241" t="e">
        <f>VLOOKUP(T29,'Look-Ups-Mapping'!$F$34:$G$35,2,FALSE)</f>
        <v>#N/A</v>
      </c>
      <c r="Y29" s="241"/>
      <c r="Z29" s="241" t="e">
        <f>VLOOKUP(U29,'Look-Ups-Mapping'!$F$34:$G$35,2,FALSE)</f>
        <v>#N/A</v>
      </c>
    </row>
    <row r="30" spans="3:26" ht="15" customHeight="1">
      <c r="D30" s="538"/>
      <c r="E30" s="540">
        <f t="shared" si="0"/>
        <v>0</v>
      </c>
      <c r="F30" s="529"/>
      <c r="G30" s="529"/>
      <c r="H30" s="529"/>
      <c r="I30" s="529"/>
      <c r="J30" s="529"/>
      <c r="K30" s="529"/>
      <c r="L30" s="529"/>
      <c r="M30" s="529"/>
      <c r="N30" s="529"/>
      <c r="O30" s="529"/>
      <c r="P30" s="533"/>
      <c r="Q30" s="533"/>
      <c r="R30" s="533"/>
      <c r="S30" s="546"/>
      <c r="T30" s="435"/>
      <c r="U30" s="550"/>
      <c r="X30" s="241" t="e">
        <f>VLOOKUP(T30,'Look-Ups-Mapping'!$F$34:$G$35,2,FALSE)</f>
        <v>#N/A</v>
      </c>
      <c r="Y30" s="241"/>
      <c r="Z30" s="241" t="e">
        <f>VLOOKUP(U30,'Look-Ups-Mapping'!$F$34:$G$35,2,FALSE)</f>
        <v>#N/A</v>
      </c>
    </row>
    <row r="31" spans="3:26" ht="15" customHeight="1">
      <c r="D31" s="538"/>
      <c r="E31" s="540">
        <f t="shared" si="0"/>
        <v>0</v>
      </c>
      <c r="F31" s="529"/>
      <c r="G31" s="529"/>
      <c r="H31" s="529"/>
      <c r="I31" s="529"/>
      <c r="J31" s="529"/>
      <c r="K31" s="529"/>
      <c r="L31" s="529"/>
      <c r="M31" s="529"/>
      <c r="N31" s="529"/>
      <c r="O31" s="529"/>
      <c r="P31" s="533"/>
      <c r="Q31" s="533"/>
      <c r="R31" s="533"/>
      <c r="S31" s="546"/>
      <c r="T31" s="435"/>
      <c r="U31" s="550"/>
      <c r="X31" s="241" t="e">
        <f>VLOOKUP(T31,'Look-Ups-Mapping'!$F$34:$G$35,2,FALSE)</f>
        <v>#N/A</v>
      </c>
      <c r="Y31" s="241"/>
      <c r="Z31" s="241" t="e">
        <f>VLOOKUP(U31,'Look-Ups-Mapping'!$F$34:$G$35,2,FALSE)</f>
        <v>#N/A</v>
      </c>
    </row>
    <row r="32" spans="3:26" ht="15" customHeight="1">
      <c r="D32" s="539"/>
      <c r="E32" s="540">
        <f t="shared" si="0"/>
        <v>0</v>
      </c>
      <c r="F32" s="529"/>
      <c r="G32" s="529"/>
      <c r="H32" s="529"/>
      <c r="I32" s="529"/>
      <c r="J32" s="529"/>
      <c r="K32" s="529"/>
      <c r="L32" s="529"/>
      <c r="M32" s="529"/>
      <c r="N32" s="529"/>
      <c r="O32" s="529"/>
      <c r="P32" s="533"/>
      <c r="Q32" s="533"/>
      <c r="R32" s="533"/>
      <c r="S32" s="547"/>
      <c r="T32" s="435"/>
      <c r="U32" s="550"/>
      <c r="X32" s="241" t="e">
        <f>VLOOKUP(T32,'Look-Ups-Mapping'!$F$34:$G$35,2,FALSE)</f>
        <v>#N/A</v>
      </c>
      <c r="Y32" s="241"/>
      <c r="Z32" s="241" t="e">
        <f>VLOOKUP(U32,'Look-Ups-Mapping'!$F$34:$G$35,2,FALSE)</f>
        <v>#N/A</v>
      </c>
    </row>
    <row r="33" spans="4:26" ht="15" customHeight="1">
      <c r="D33" s="539"/>
      <c r="E33" s="540">
        <f t="shared" si="0"/>
        <v>0</v>
      </c>
      <c r="F33" s="529"/>
      <c r="G33" s="529"/>
      <c r="H33" s="529"/>
      <c r="I33" s="529"/>
      <c r="J33" s="529"/>
      <c r="K33" s="529"/>
      <c r="L33" s="529"/>
      <c r="M33" s="529"/>
      <c r="N33" s="529"/>
      <c r="O33" s="529"/>
      <c r="P33" s="533"/>
      <c r="Q33" s="533"/>
      <c r="R33" s="533"/>
      <c r="S33" s="547"/>
      <c r="T33" s="435"/>
      <c r="U33" s="550"/>
      <c r="X33" s="241" t="e">
        <f>VLOOKUP(T33,'Look-Ups-Mapping'!$F$34:$G$35,2,FALSE)</f>
        <v>#N/A</v>
      </c>
      <c r="Y33" s="241"/>
      <c r="Z33" s="241" t="e">
        <f>VLOOKUP(U33,'Look-Ups-Mapping'!$F$34:$G$35,2,FALSE)</f>
        <v>#N/A</v>
      </c>
    </row>
    <row r="34" spans="4:26" ht="15" customHeight="1">
      <c r="D34" s="539"/>
      <c r="E34" s="540">
        <f t="shared" si="0"/>
        <v>0</v>
      </c>
      <c r="F34" s="529"/>
      <c r="G34" s="529"/>
      <c r="H34" s="529"/>
      <c r="I34" s="529"/>
      <c r="J34" s="529"/>
      <c r="K34" s="529"/>
      <c r="L34" s="529"/>
      <c r="M34" s="529"/>
      <c r="N34" s="529"/>
      <c r="O34" s="529"/>
      <c r="P34" s="533"/>
      <c r="Q34" s="533"/>
      <c r="R34" s="533"/>
      <c r="S34" s="547"/>
      <c r="T34" s="435"/>
      <c r="U34" s="550"/>
      <c r="X34" s="241" t="e">
        <f>VLOOKUP(T34,'Look-Ups-Mapping'!$F$34:$G$35,2,FALSE)</f>
        <v>#N/A</v>
      </c>
      <c r="Y34" s="241"/>
      <c r="Z34" s="241" t="e">
        <f>VLOOKUP(U34,'Look-Ups-Mapping'!$F$34:$G$35,2,FALSE)</f>
        <v>#N/A</v>
      </c>
    </row>
    <row r="35" spans="4:26" ht="15" customHeight="1" thickBot="1">
      <c r="D35" s="450"/>
      <c r="E35" s="541">
        <f t="shared" si="0"/>
        <v>0</v>
      </c>
      <c r="F35" s="534"/>
      <c r="G35" s="534"/>
      <c r="H35" s="535"/>
      <c r="I35" s="536"/>
      <c r="J35" s="536"/>
      <c r="K35" s="536"/>
      <c r="L35" s="536"/>
      <c r="M35" s="536"/>
      <c r="N35" s="536"/>
      <c r="O35" s="536"/>
      <c r="P35" s="537"/>
      <c r="Q35" s="537"/>
      <c r="R35" s="537"/>
      <c r="S35" s="548"/>
      <c r="T35" s="436"/>
      <c r="U35" s="552"/>
      <c r="X35" s="241" t="e">
        <f>VLOOKUP(T35,'Look-Ups-Mapping'!$F$34:$G$35,2,FALSE)</f>
        <v>#N/A</v>
      </c>
      <c r="Y35" s="241"/>
      <c r="Z35" s="241" t="e">
        <f>VLOOKUP(U35,'Look-Ups-Mapping'!$F$34:$G$35,2,FALSE)</f>
        <v>#N/A</v>
      </c>
    </row>
    <row r="36" spans="4:26">
      <c r="E36" s="416"/>
      <c r="G36" s="256"/>
    </row>
    <row r="37" spans="4:26" ht="14.4" thickBot="1">
      <c r="E37" s="417">
        <f>IF(ROUND(SUM(E17:E35),2)=ROUND(SUM(F37:S37),2),ROUND(SUM(F37:S37),2),"ERROR")</f>
        <v>0</v>
      </c>
      <c r="F37" s="417">
        <f t="shared" ref="F37:S37" si="1">SUM(F17:F35)</f>
        <v>0</v>
      </c>
      <c r="G37" s="417">
        <f t="shared" si="1"/>
        <v>0</v>
      </c>
      <c r="H37" s="417">
        <f t="shared" si="1"/>
        <v>0</v>
      </c>
      <c r="I37" s="417">
        <f t="shared" si="1"/>
        <v>0</v>
      </c>
      <c r="J37" s="417">
        <f t="shared" si="1"/>
        <v>0</v>
      </c>
      <c r="K37" s="417">
        <f t="shared" si="1"/>
        <v>0</v>
      </c>
      <c r="L37" s="417">
        <f t="shared" si="1"/>
        <v>0</v>
      </c>
      <c r="M37" s="417">
        <f t="shared" si="1"/>
        <v>0</v>
      </c>
      <c r="N37" s="417">
        <f t="shared" si="1"/>
        <v>0</v>
      </c>
      <c r="O37" s="417">
        <f t="shared" si="1"/>
        <v>0</v>
      </c>
      <c r="P37" s="417">
        <f t="shared" si="1"/>
        <v>0</v>
      </c>
      <c r="Q37" s="417">
        <f t="shared" si="1"/>
        <v>0</v>
      </c>
      <c r="R37" s="417">
        <f t="shared" si="1"/>
        <v>0</v>
      </c>
      <c r="S37" s="417">
        <f t="shared" si="1"/>
        <v>0</v>
      </c>
    </row>
    <row r="38" spans="4:26" ht="13.8" thickTop="1"/>
    <row r="40" spans="4:26" ht="15" customHeight="1">
      <c r="E40" s="571">
        <f>E37-K13</f>
        <v>0</v>
      </c>
      <c r="F40" s="240" t="s">
        <v>667</v>
      </c>
      <c r="G40" s="179"/>
      <c r="H40" s="179"/>
      <c r="I40" s="179"/>
      <c r="J40" s="179"/>
    </row>
    <row r="41" spans="4:26">
      <c r="E41" s="179" t="s">
        <v>1197</v>
      </c>
    </row>
  </sheetData>
  <sheetProtection algorithmName="SHA-512" hashValue="ZdDsMI8bDAMV8WYcUZeTXE9Yru3qWsOlr83s1w7I9raRKvrdHRrTWKg5gFPS2roA+/RU4MwfQLIZ8o3xAUOgNA==" saltValue="u22MSdvXmyZcxcS7u+oMjg==" spinCount="100000" sheet="1" formatCells="0" formatColumns="0" formatRows="0" deleteColumns="0"/>
  <mergeCells count="8">
    <mergeCell ref="D15:D16"/>
    <mergeCell ref="E15:E16"/>
    <mergeCell ref="E4:G4"/>
    <mergeCell ref="E6:G6"/>
    <mergeCell ref="E5:G5"/>
    <mergeCell ref="E7:G7"/>
    <mergeCell ref="E8:G8"/>
    <mergeCell ref="F15:S15"/>
  </mergeCells>
  <conditionalFormatting sqref="E40">
    <cfRule type="cellIs" dxfId="34" priority="2" operator="notEqual">
      <formula>0</formula>
    </cfRule>
  </conditionalFormatting>
  <conditionalFormatting sqref="F17">
    <cfRule type="expression" dxfId="33" priority="20" stopIfTrue="1">
      <formula>OR(C17="US Agencies Obligations-Explicitly Guaranteed",C17="US Treasuries Obligations")</formula>
    </cfRule>
    <cfRule type="expression" dxfId="32" priority="26">
      <formula>"Treasuries Obligations"")"</formula>
    </cfRule>
  </conditionalFormatting>
  <conditionalFormatting sqref="F17:F26">
    <cfRule type="expression" dxfId="31" priority="23">
      <formula>OR(D18="US Agencies-Guaranteed",D18="US Treasuries")</formula>
    </cfRule>
  </conditionalFormatting>
  <conditionalFormatting sqref="F17:F34">
    <cfRule type="expression" dxfId="30" priority="4">
      <formula>OR(D17="US Agencies Obligations-Explicitly Guaranteed",D17="US Treasuries Obligations")</formula>
    </cfRule>
    <cfRule type="expression" dxfId="29" priority="19">
      <formula>OR(C17="US Agencies Obligations-Explicitly Guaranteed",C17="US Treasuries Obligations")</formula>
    </cfRule>
  </conditionalFormatting>
  <conditionalFormatting sqref="F32:F34">
    <cfRule type="expression" dxfId="28" priority="30">
      <formula>OR(D33="US Agencies-Guaranteed",D33="US Treasuries")</formula>
    </cfRule>
  </conditionalFormatting>
  <conditionalFormatting sqref="F35">
    <cfRule type="expression" dxfId="27" priority="3" stopIfTrue="1">
      <formula>OR(C35="US Agencies Obligations-Explicitly Guaranteed",C35="US Treasuries Obligations")</formula>
    </cfRule>
  </conditionalFormatting>
  <conditionalFormatting sqref="G17:G35">
    <cfRule type="expression" dxfId="26" priority="27" stopIfTrue="1">
      <formula>OR(D17="US Agencies Obligations-Explicitly Guaranteed",D17="US Treasuries Obligations")</formula>
    </cfRule>
  </conditionalFormatting>
  <conditionalFormatting sqref="H17">
    <cfRule type="expression" dxfId="25" priority="18">
      <formula>OR(C17="US Agencies Obligations-Explicitly Guaranteed",C17="US Treasuries Obligations")</formula>
    </cfRule>
  </conditionalFormatting>
  <conditionalFormatting sqref="H17:H35">
    <cfRule type="expression" dxfId="24" priority="17">
      <formula>OR(D17="US Agencies Obligations-Explicitly Guaranteed",D17="US Treasuries Obligations")</formula>
    </cfRule>
  </conditionalFormatting>
  <conditionalFormatting sqref="I17:I35">
    <cfRule type="expression" dxfId="23" priority="16">
      <formula>OR(D17="US Agencies Obligations-Explicitly Guaranteed",D17="US Treasuries Obligations")</formula>
    </cfRule>
  </conditionalFormatting>
  <conditionalFormatting sqref="J17">
    <cfRule type="expression" dxfId="22" priority="15">
      <formula>OR(E17="US Agencies Obligations-Explicitly Guaranteed",E17="US Treasuries Obligations")</formula>
    </cfRule>
  </conditionalFormatting>
  <conditionalFormatting sqref="J17:J35">
    <cfRule type="expression" dxfId="21" priority="14">
      <formula>OR(D17="US Agencies Obligations-Explicitly Guaranteed",D17="US Treasuries Obligations")</formula>
    </cfRule>
  </conditionalFormatting>
  <conditionalFormatting sqref="K17:K35">
    <cfRule type="expression" dxfId="20" priority="13">
      <formula>OR(D17="US Agencies Obligations-Explicitly Guaranteed",D17="US Treasuries Obligations")</formula>
    </cfRule>
  </conditionalFormatting>
  <conditionalFormatting sqref="L17:L35">
    <cfRule type="expression" dxfId="19" priority="12">
      <formula>OR(D17="US Agencies Obligations-Explicitly Guaranteed",D17="US Treasuries Obligations")</formula>
    </cfRule>
  </conditionalFormatting>
  <conditionalFormatting sqref="M17:M35">
    <cfRule type="expression" dxfId="18" priority="11">
      <formula>OR(D17="US Agencies Obligations-Explicitly Guaranteed",D17="US Treasuries Obligations")</formula>
    </cfRule>
  </conditionalFormatting>
  <conditionalFormatting sqref="M17:O17 M18 O18 M19:O26 M32:O35">
    <cfRule type="expression" dxfId="17" priority="34">
      <formula>OR(E18="US Agencies-Guaranteed",E18="US Treasuries")</formula>
    </cfRule>
  </conditionalFormatting>
  <conditionalFormatting sqref="N17:N18">
    <cfRule type="expression" dxfId="16" priority="22">
      <formula>OR(J18="US Agencies-Guaranteed",J18="US Treasuries")</formula>
    </cfRule>
  </conditionalFormatting>
  <conditionalFormatting sqref="N17:N35">
    <cfRule type="expression" dxfId="15" priority="10">
      <formula>OR(D17="US Agencies Obligations-Explicitly Guaranteed",D17="US Treasuries Obligations")</formula>
    </cfRule>
  </conditionalFormatting>
  <conditionalFormatting sqref="O17:O35">
    <cfRule type="expression" dxfId="14" priority="9">
      <formula>OR(D17="US Agencies Obligations-Explicitly Guaranteed",D17="US Treasuries Obligations")</formula>
    </cfRule>
  </conditionalFormatting>
  <conditionalFormatting sqref="P17:P26 P32:P35">
    <cfRule type="expression" dxfId="13" priority="33">
      <formula>OR(E18="US Agencies-Guaranteed",E18="US Treasuries")</formula>
    </cfRule>
  </conditionalFormatting>
  <conditionalFormatting sqref="P17:P35">
    <cfRule type="expression" dxfId="12" priority="8">
      <formula>OR(D17="US Agencies Obligations-Explicitly Guaranteed",D17="US Treasuries Obligations")</formula>
    </cfRule>
  </conditionalFormatting>
  <conditionalFormatting sqref="Q17:Q26 Q32:Q35">
    <cfRule type="expression" dxfId="11" priority="32">
      <formula>OR(E18="US Agencies-Guaranteed",E18="US Treasuries")</formula>
    </cfRule>
  </conditionalFormatting>
  <conditionalFormatting sqref="Q17:Q35">
    <cfRule type="expression" dxfId="10" priority="7">
      <formula>OR(D17="US Agencies Obligations-Explicitly Guaranteed",D17="US Treasuries Obligations")</formula>
    </cfRule>
  </conditionalFormatting>
  <conditionalFormatting sqref="R17:R26 R32:R35">
    <cfRule type="expression" dxfId="9" priority="31">
      <formula>OR(E18="US Agencies-Guaranteed",E18="US Treasuries")</formula>
    </cfRule>
  </conditionalFormatting>
  <conditionalFormatting sqref="R17:R35">
    <cfRule type="expression" dxfId="8" priority="6">
      <formula>OR(D17="US Agencies Obligations-Explicitly Guaranteed",D17="US Treasuries Obligations")</formula>
    </cfRule>
  </conditionalFormatting>
  <conditionalFormatting sqref="S17:S26 S32:S35">
    <cfRule type="expression" dxfId="7" priority="29">
      <formula>OR(D18="US Agencies-Guaranteed",D18="US Treasuries")</formula>
    </cfRule>
  </conditionalFormatting>
  <conditionalFormatting sqref="S17:S35">
    <cfRule type="expression" dxfId="6" priority="5">
      <formula>OR(D17="US Agencies Obligations-Explicitly Guaranteed",D17="US Treasuries Obligations")</formula>
    </cfRule>
  </conditionalFormatting>
  <pageMargins left="0" right="0" top="0.75" bottom="0.75" header="0.3" footer="0.3"/>
  <pageSetup scale="42" orientation="landscape" r:id="rId1"/>
  <headerFooter>
    <oddHeader>&amp;L&amp;G&amp;C                                                                                                                                              
                  &amp;R&amp;"Arial,Bold"&amp;K0033992025 ACFR Information</oddHeader>
    <oddFooter>&amp;L&amp;Z&amp;F&amp;R&amp;D&amp;T</oddFooter>
  </headerFooter>
  <ignoredErrors>
    <ignoredError sqref="E5:E7 E4 E8" unlockedFormula="1"/>
  </ignoredErrors>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13AC0E-3375-488C-918A-6C13279A5F78}">
          <x14:formula1>
            <xm:f>'Look-Ups-Mapping'!$F$34:$F$35</xm:f>
          </x14:formula1>
          <xm:sqref>D10 T17:V35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A64E-0CE9-463E-9F20-4B4E55D4658F}">
  <sheetPr>
    <tabColor rgb="FFF8A6E8"/>
  </sheetPr>
  <dimension ref="A1:T1146"/>
  <sheetViews>
    <sheetView topLeftCell="D1" workbookViewId="0">
      <selection activeCell="G18" sqref="G18"/>
    </sheetView>
  </sheetViews>
  <sheetFormatPr defaultColWidth="8.88671875" defaultRowHeight="14.4" outlineLevelCol="1"/>
  <cols>
    <col min="1" max="1" width="8.88671875" style="329"/>
    <col min="2" max="2" width="16.109375" style="329" customWidth="1"/>
    <col min="3" max="3" width="33.109375" style="329" customWidth="1"/>
    <col min="4" max="4" width="19.33203125" style="472" customWidth="1"/>
    <col min="5" max="5" width="16" style="472" customWidth="1"/>
    <col min="6" max="6" width="11.33203125" style="329" customWidth="1"/>
    <col min="7" max="7" width="71.6640625" style="329" customWidth="1" outlineLevel="1"/>
    <col min="8" max="8" width="17.33203125" style="429" customWidth="1" outlineLevel="1"/>
    <col min="9" max="9" width="8.88671875" style="429" customWidth="1" outlineLevel="1"/>
    <col min="10" max="10" width="8.88671875" style="329" customWidth="1" outlineLevel="1"/>
    <col min="11" max="11" width="18.33203125" style="329" customWidth="1" outlineLevel="1"/>
    <col min="12" max="12" width="27.33203125" style="329" customWidth="1" outlineLevel="1"/>
    <col min="13" max="13" width="18.33203125" style="329" customWidth="1" outlineLevel="1"/>
    <col min="14" max="14" width="13.6640625" style="329" customWidth="1" outlineLevel="1"/>
    <col min="15" max="15" width="30" style="329" customWidth="1" outlineLevel="1"/>
    <col min="16" max="16" width="24.33203125" style="329" customWidth="1" outlineLevel="1"/>
    <col min="17" max="17" width="8.88671875" style="329"/>
    <col min="18" max="18" width="18" style="329" customWidth="1"/>
    <col min="19" max="19" width="30.109375" style="329" customWidth="1" outlineLevel="1"/>
    <col min="20" max="20" width="25.5546875" style="329" customWidth="1" outlineLevel="1"/>
    <col min="21" max="16384" width="8.88671875" style="329"/>
  </cols>
  <sheetData>
    <row r="1" spans="2:20">
      <c r="B1" s="330" t="s">
        <v>89</v>
      </c>
      <c r="C1" s="330" t="s">
        <v>789</v>
      </c>
      <c r="D1" s="513" t="s">
        <v>415</v>
      </c>
      <c r="E1" s="470" t="s">
        <v>44</v>
      </c>
      <c r="F1" s="331" t="s">
        <v>416</v>
      </c>
      <c r="G1" s="331" t="s">
        <v>790</v>
      </c>
      <c r="H1" s="332" t="s">
        <v>53</v>
      </c>
      <c r="I1" s="515" t="s">
        <v>54</v>
      </c>
      <c r="J1" s="517" t="s">
        <v>55</v>
      </c>
      <c r="K1" s="334" t="s">
        <v>392</v>
      </c>
      <c r="L1" s="333" t="s">
        <v>791</v>
      </c>
      <c r="M1" s="333" t="s">
        <v>49</v>
      </c>
      <c r="N1" s="333" t="s">
        <v>50</v>
      </c>
      <c r="O1" s="333" t="s">
        <v>60</v>
      </c>
      <c r="P1" s="335" t="s">
        <v>394</v>
      </c>
      <c r="Q1" s="227" t="s">
        <v>62</v>
      </c>
      <c r="R1" s="333" t="s">
        <v>64</v>
      </c>
      <c r="S1" s="333" t="s">
        <v>61</v>
      </c>
      <c r="T1" s="333" t="s">
        <v>395</v>
      </c>
    </row>
    <row r="2" spans="2:20">
      <c r="B2" s="464" t="s">
        <v>1849</v>
      </c>
      <c r="C2" s="464" t="s">
        <v>792</v>
      </c>
      <c r="D2" s="471" t="e">
        <f>[2]!HsSetValue(E2,"FCC","Scenario#"&amp;Q2&amp;";Years#"&amp;J2&amp;";Period#"&amp;I2&amp;";View#"&amp;R2&amp;";Entity#"&amp;H2&amp;";Data Source#"&amp;K2&amp;";Account#"&amp;F2&amp;";Intercompany#"&amp;L2&amp;";Movement#"&amp;P2&amp;";Consolidation#"&amp;T2&amp;";Custom1#"&amp;M2&amp;";Custom2#"&amp;N2&amp;";Custom3#"&amp;O2&amp;";Custom4#"&amp;S2&amp;"")</f>
        <v>#VALUE!</v>
      </c>
      <c r="E2" s="471">
        <f ca="1">SUMIF('"E" Fair Value Measurement'!$C$22:$D$37,'FCC Investments - Load Tab'!C2,'"E" Fair Value Measurement'!$F$22:$F$37)</f>
        <v>0</v>
      </c>
      <c r="F2" s="422" t="s">
        <v>793</v>
      </c>
      <c r="G2" s="421" t="str">
        <f t="shared" ref="G2:G41" si="0">"Fair Value - "&amp;C2</f>
        <v>Fair Value - Asset-backed Securities-Domestic</v>
      </c>
      <c r="H2" s="569"/>
      <c r="I2" s="509" t="s">
        <v>396</v>
      </c>
      <c r="J2" s="514" t="s">
        <v>1942</v>
      </c>
      <c r="K2" s="422" t="s">
        <v>397</v>
      </c>
      <c r="L2" s="422" t="s">
        <v>398</v>
      </c>
      <c r="M2" s="422" t="s">
        <v>399</v>
      </c>
      <c r="N2" s="422" t="s">
        <v>400</v>
      </c>
      <c r="O2" s="422" t="s">
        <v>794</v>
      </c>
      <c r="P2" s="422" t="s">
        <v>1848</v>
      </c>
      <c r="Q2" s="422" t="s">
        <v>63</v>
      </c>
      <c r="R2" s="422" t="s">
        <v>402</v>
      </c>
      <c r="S2" s="422" t="s">
        <v>795</v>
      </c>
      <c r="T2" s="422" t="s">
        <v>404</v>
      </c>
    </row>
    <row r="3" spans="2:20">
      <c r="B3" s="464" t="s">
        <v>1849</v>
      </c>
      <c r="C3" s="464" t="s">
        <v>796</v>
      </c>
      <c r="D3" s="471" t="e">
        <f>[2]!HsSetValue(E3,"FCC","Scenario#"&amp;Q3&amp;";Years#"&amp;J3&amp;";Period#"&amp;I3&amp;";View#"&amp;R3&amp;";Entity#"&amp;H3&amp;";Data Source#"&amp;K3&amp;";Account#"&amp;F3&amp;";Intercompany#"&amp;L3&amp;";Movement#"&amp;P3&amp;";Consolidation#"&amp;T3&amp;";Custom1#"&amp;M3&amp;";Custom2#"&amp;N3&amp;";Custom3#"&amp;O3&amp;";Custom4#"&amp;S3&amp;"")</f>
        <v>#VALUE!</v>
      </c>
      <c r="E3" s="471">
        <f ca="1">SUMIF('"E" Fair Value Measurement'!$C$22:$D$37,'FCC Investments - Load Tab'!C3,'"E" Fair Value Measurement'!$F$22:$F$37)</f>
        <v>0</v>
      </c>
      <c r="F3" s="422" t="s">
        <v>793</v>
      </c>
      <c r="G3" s="421" t="str">
        <f t="shared" si="0"/>
        <v>Fair Value - Asset-backed Securities-International</v>
      </c>
      <c r="H3" s="467">
        <f t="shared" ref="H3:O31" si="1">+H$2</f>
        <v>0</v>
      </c>
      <c r="I3" s="467" t="str">
        <f t="shared" si="1"/>
        <v>Jun</v>
      </c>
      <c r="J3" s="422" t="str">
        <f t="shared" si="1"/>
        <v>FY25</v>
      </c>
      <c r="K3" s="422" t="str">
        <f t="shared" si="1"/>
        <v>FCCS_Other Data</v>
      </c>
      <c r="L3" s="422" t="str">
        <f t="shared" si="1"/>
        <v>FCCS_No Intercompany</v>
      </c>
      <c r="M3" s="422" t="str">
        <f t="shared" si="1"/>
        <v>No Custom1</v>
      </c>
      <c r="N3" s="422" t="str">
        <f t="shared" si="1"/>
        <v>No Custom2</v>
      </c>
      <c r="O3" s="422" t="str">
        <f t="shared" si="1"/>
        <v>FMV</v>
      </c>
      <c r="P3" s="422" t="s">
        <v>1847</v>
      </c>
      <c r="Q3" s="422" t="str">
        <f t="shared" ref="Q3:R8" si="2">+Q$2</f>
        <v>Actual</v>
      </c>
      <c r="R3" s="422" t="str">
        <f t="shared" si="2"/>
        <v>FCCS_YTD_Input</v>
      </c>
      <c r="S3" s="422" t="s">
        <v>797</v>
      </c>
      <c r="T3" s="422" t="s">
        <v>404</v>
      </c>
    </row>
    <row r="4" spans="2:20">
      <c r="B4" s="464" t="s">
        <v>1849</v>
      </c>
      <c r="C4" s="464" t="s">
        <v>798</v>
      </c>
      <c r="D4" s="471" t="e">
        <f>[2]!HsSetValue(E4,"FCC","Scenario#"&amp;Q4&amp;";Years#"&amp;J4&amp;";Period#"&amp;I4&amp;";View#"&amp;R4&amp;";Entity#"&amp;H4&amp;";Data Source#"&amp;K4&amp;";Account#"&amp;F4&amp;";Intercompany#"&amp;L4&amp;";Movement#"&amp;P4&amp;";Consolidation#"&amp;T4&amp;";Custom1#"&amp;M4&amp;";Custom2#"&amp;N4&amp;";Custom3#"&amp;O4&amp;";Custom4#"&amp;S4&amp;"")</f>
        <v>#VALUE!</v>
      </c>
      <c r="E4" s="471">
        <f ca="1">SUMIF('"E" Fair Value Measurement'!$C$22:$D$37,'FCC Investments - Load Tab'!C4,'"E" Fair Value Measurement'!$F$22:$F$37)</f>
        <v>0</v>
      </c>
      <c r="F4" s="422" t="s">
        <v>793</v>
      </c>
      <c r="G4" s="421" t="str">
        <f t="shared" si="0"/>
        <v>Fair Value - Bond Securities</v>
      </c>
      <c r="H4" s="467">
        <f t="shared" si="1"/>
        <v>0</v>
      </c>
      <c r="I4" s="467" t="str">
        <f t="shared" si="1"/>
        <v>Jun</v>
      </c>
      <c r="J4" s="422" t="str">
        <f t="shared" si="1"/>
        <v>FY25</v>
      </c>
      <c r="K4" s="422" t="str">
        <f t="shared" si="1"/>
        <v>FCCS_Other Data</v>
      </c>
      <c r="L4" s="422" t="str">
        <f t="shared" si="1"/>
        <v>FCCS_No Intercompany</v>
      </c>
      <c r="M4" s="422" t="str">
        <f t="shared" si="1"/>
        <v>No Custom1</v>
      </c>
      <c r="N4" s="422" t="str">
        <f t="shared" si="1"/>
        <v>No Custom2</v>
      </c>
      <c r="O4" s="422" t="str">
        <f t="shared" si="1"/>
        <v>FMV</v>
      </c>
      <c r="P4" s="422" t="s">
        <v>1847</v>
      </c>
      <c r="Q4" s="422" t="str">
        <f t="shared" si="2"/>
        <v>Actual</v>
      </c>
      <c r="R4" s="422" t="str">
        <f t="shared" si="2"/>
        <v>FCCS_YTD_Input</v>
      </c>
      <c r="S4" s="422" t="s">
        <v>799</v>
      </c>
      <c r="T4" s="422" t="s">
        <v>404</v>
      </c>
    </row>
    <row r="5" spans="2:20">
      <c r="B5" s="464" t="s">
        <v>1849</v>
      </c>
      <c r="C5" s="464" t="s">
        <v>1080</v>
      </c>
      <c r="D5" s="471" t="e">
        <f>[2]!HsSetValue(E5,"FCC","Scenario#"&amp;Q5&amp;";Years#"&amp;J5&amp;";Period#"&amp;I5&amp;";View#"&amp;R5&amp;";Entity#"&amp;H5&amp;";Data Source#"&amp;K5&amp;";Account#"&amp;F5&amp;";Intercompany#"&amp;L5&amp;";Movement#"&amp;P5&amp;";Consolidation#"&amp;T5&amp;";Custom1#"&amp;M5&amp;";Custom2#"&amp;N5&amp;";Custom3#"&amp;O5&amp;";Custom4#"&amp;S5&amp;"")</f>
        <v>#VALUE!</v>
      </c>
      <c r="E5" s="471">
        <f ca="1">SUMIF('"E" Fair Value Measurement'!$C$22:$D$37,'FCC Investments - Load Tab'!C5,'"E" Fair Value Measurement'!$F$22:$F$37)</f>
        <v>0</v>
      </c>
      <c r="F5" s="422" t="s">
        <v>793</v>
      </c>
      <c r="G5" s="421" t="str">
        <f t="shared" si="0"/>
        <v xml:space="preserve">Fair Value - Bank Deposits Held for Investment Purposes     </v>
      </c>
      <c r="H5" s="467">
        <f t="shared" si="1"/>
        <v>0</v>
      </c>
      <c r="I5" s="467" t="str">
        <f t="shared" si="1"/>
        <v>Jun</v>
      </c>
      <c r="J5" s="422" t="str">
        <f t="shared" si="1"/>
        <v>FY25</v>
      </c>
      <c r="K5" s="422" t="str">
        <f t="shared" si="1"/>
        <v>FCCS_Other Data</v>
      </c>
      <c r="L5" s="422" t="str">
        <f t="shared" si="1"/>
        <v>FCCS_No Intercompany</v>
      </c>
      <c r="M5" s="422" t="str">
        <f t="shared" si="1"/>
        <v>No Custom1</v>
      </c>
      <c r="N5" s="422" t="str">
        <f t="shared" si="1"/>
        <v>No Custom2</v>
      </c>
      <c r="O5" s="422" t="str">
        <f t="shared" si="1"/>
        <v>FMV</v>
      </c>
      <c r="P5" s="422" t="s">
        <v>1847</v>
      </c>
      <c r="Q5" s="422" t="str">
        <f t="shared" si="2"/>
        <v>Actual</v>
      </c>
      <c r="R5" s="422" t="str">
        <f t="shared" si="2"/>
        <v>FCCS_YTD_Input</v>
      </c>
      <c r="S5" s="468" t="s">
        <v>1104</v>
      </c>
      <c r="T5" s="422" t="s">
        <v>404</v>
      </c>
    </row>
    <row r="6" spans="2:20">
      <c r="B6" s="464" t="s">
        <v>1849</v>
      </c>
      <c r="C6" s="464" t="s">
        <v>800</v>
      </c>
      <c r="D6" s="471" t="e">
        <f>[2]!HsSetValue(E6,"FCC","Scenario#"&amp;Q6&amp;";Years#"&amp;J6&amp;";Period#"&amp;I6&amp;";View#"&amp;R6&amp;";Entity#"&amp;H6&amp;";Data Source#"&amp;K6&amp;";Account#"&amp;F6&amp;";Intercompany#"&amp;L6&amp;";Movement#"&amp;P6&amp;";Consolidation#"&amp;T6&amp;";Custom1#"&amp;M6&amp;";Custom2#"&amp;N6&amp;";Custom3#"&amp;O6&amp;";Custom4#"&amp;S6&amp;"")</f>
        <v>#VALUE!</v>
      </c>
      <c r="E6" s="471">
        <f ca="1">SUMIF('"E" Fair Value Measurement'!$C$22:$D$37,'FCC Investments - Load Tab'!C6,'"E" Fair Value Measurement'!$F$22:$F$37)</f>
        <v>0</v>
      </c>
      <c r="F6" s="422" t="s">
        <v>793</v>
      </c>
      <c r="G6" s="421" t="str">
        <f t="shared" si="0"/>
        <v>Fair Value - Certificates of Deposits</v>
      </c>
      <c r="H6" s="825">
        <f>+H$2</f>
        <v>0</v>
      </c>
      <c r="I6" s="467" t="str">
        <f t="shared" si="1"/>
        <v>Jun</v>
      </c>
      <c r="J6" s="422" t="str">
        <f t="shared" si="1"/>
        <v>FY25</v>
      </c>
      <c r="K6" s="422" t="str">
        <f t="shared" si="1"/>
        <v>FCCS_Other Data</v>
      </c>
      <c r="L6" s="422" t="str">
        <f t="shared" si="1"/>
        <v>FCCS_No Intercompany</v>
      </c>
      <c r="M6" s="422" t="str">
        <f t="shared" si="1"/>
        <v>No Custom1</v>
      </c>
      <c r="N6" s="422" t="str">
        <f t="shared" si="1"/>
        <v>No Custom2</v>
      </c>
      <c r="O6" s="422" t="str">
        <f t="shared" si="1"/>
        <v>FMV</v>
      </c>
      <c r="P6" s="422" t="s">
        <v>1847</v>
      </c>
      <c r="Q6" s="422" t="str">
        <f t="shared" si="2"/>
        <v>Actual</v>
      </c>
      <c r="R6" s="422" t="str">
        <f t="shared" si="2"/>
        <v>FCCS_YTD_Input</v>
      </c>
      <c r="S6" s="422" t="s">
        <v>801</v>
      </c>
      <c r="T6" s="422" t="s">
        <v>404</v>
      </c>
    </row>
    <row r="7" spans="2:20">
      <c r="B7" s="464" t="s">
        <v>1849</v>
      </c>
      <c r="C7" s="464" t="s">
        <v>1097</v>
      </c>
      <c r="D7" s="471" t="e">
        <f>[2]!HsSetValue(E7,"FCC","Scenario#"&amp;Q7&amp;";Years#"&amp;J7&amp;";Period#"&amp;I7&amp;";View#"&amp;R7&amp;";Entity#"&amp;H7&amp;";Data Source#"&amp;K7&amp;";Account#"&amp;F7&amp;";Intercompany#"&amp;L7&amp;";Movement#"&amp;P7&amp;";Consolidation#"&amp;T7&amp;";Custom1#"&amp;M7&amp;";Custom2#"&amp;N7&amp;";Custom3#"&amp;O7&amp;";Custom4#"&amp;S7&amp;"")</f>
        <v>#VALUE!</v>
      </c>
      <c r="E7" s="471">
        <f ca="1">SUMIF('"E" Fair Value Measurement'!$C$22:$D$37,'FCC Investments - Load Tab'!C7,'"E" Fair Value Measurement'!$F$22:$F$37)</f>
        <v>0</v>
      </c>
      <c r="F7" s="422" t="s">
        <v>793</v>
      </c>
      <c r="G7" s="421" t="str">
        <f t="shared" si="0"/>
        <v xml:space="preserve">Fair Value - Commingled Funds   </v>
      </c>
      <c r="H7" s="467">
        <f t="shared" si="1"/>
        <v>0</v>
      </c>
      <c r="I7" s="467" t="str">
        <f t="shared" si="1"/>
        <v>Jun</v>
      </c>
      <c r="J7" s="422" t="str">
        <f t="shared" si="1"/>
        <v>FY25</v>
      </c>
      <c r="K7" s="422" t="str">
        <f t="shared" si="1"/>
        <v>FCCS_Other Data</v>
      </c>
      <c r="L7" s="422" t="str">
        <f t="shared" si="1"/>
        <v>FCCS_No Intercompany</v>
      </c>
      <c r="M7" s="422" t="str">
        <f t="shared" si="1"/>
        <v>No Custom1</v>
      </c>
      <c r="N7" s="422" t="str">
        <f t="shared" si="1"/>
        <v>No Custom2</v>
      </c>
      <c r="O7" s="422" t="str">
        <f t="shared" si="1"/>
        <v>FMV</v>
      </c>
      <c r="P7" s="422" t="s">
        <v>1847</v>
      </c>
      <c r="Q7" s="422" t="str">
        <f t="shared" si="2"/>
        <v>Actual</v>
      </c>
      <c r="R7" s="422" t="str">
        <f t="shared" si="2"/>
        <v>FCCS_YTD_Input</v>
      </c>
      <c r="S7" s="468" t="s">
        <v>1105</v>
      </c>
      <c r="T7" s="422" t="s">
        <v>404</v>
      </c>
    </row>
    <row r="8" spans="2:20">
      <c r="B8" s="464" t="s">
        <v>1849</v>
      </c>
      <c r="C8" s="464" t="s">
        <v>802</v>
      </c>
      <c r="D8" s="471" t="e">
        <f>[2]!HsSetValue(E8,"FCC","Scenario#"&amp;Q8&amp;";Years#"&amp;J8&amp;";Period#"&amp;I8&amp;";View#"&amp;R8&amp;";Entity#"&amp;H8&amp;";Data Source#"&amp;K8&amp;";Account#"&amp;F8&amp;";Intercompany#"&amp;L8&amp;";Movement#"&amp;P8&amp;";Consolidation#"&amp;T8&amp;";Custom1#"&amp;M8&amp;";Custom2#"&amp;N8&amp;";Custom3#"&amp;O8&amp;";Custom4#"&amp;S8&amp;"")</f>
        <v>#VALUE!</v>
      </c>
      <c r="E8" s="471">
        <f ca="1">SUMIF('"E" Fair Value Measurement'!$C$22:$D$37,'FCC Investments - Load Tab'!C8,'"E" Fair Value Measurement'!$F$22:$F$37)</f>
        <v>0</v>
      </c>
      <c r="F8" s="422" t="s">
        <v>793</v>
      </c>
      <c r="G8" s="421" t="str">
        <f t="shared" si="0"/>
        <v>Fair Value - Corporate Debt-Domestic</v>
      </c>
      <c r="H8" s="467">
        <f t="shared" si="1"/>
        <v>0</v>
      </c>
      <c r="I8" s="467" t="str">
        <f t="shared" si="1"/>
        <v>Jun</v>
      </c>
      <c r="J8" s="422" t="str">
        <f t="shared" si="1"/>
        <v>FY25</v>
      </c>
      <c r="K8" s="422" t="str">
        <f t="shared" si="1"/>
        <v>FCCS_Other Data</v>
      </c>
      <c r="L8" s="422" t="str">
        <f t="shared" si="1"/>
        <v>FCCS_No Intercompany</v>
      </c>
      <c r="M8" s="422" t="str">
        <f t="shared" si="1"/>
        <v>No Custom1</v>
      </c>
      <c r="N8" s="422" t="str">
        <f t="shared" si="1"/>
        <v>No Custom2</v>
      </c>
      <c r="O8" s="422" t="str">
        <f t="shared" si="1"/>
        <v>FMV</v>
      </c>
      <c r="P8" s="422" t="s">
        <v>1847</v>
      </c>
      <c r="Q8" s="422" t="str">
        <f t="shared" si="2"/>
        <v>Actual</v>
      </c>
      <c r="R8" s="422" t="str">
        <f t="shared" si="2"/>
        <v>FCCS_YTD_Input</v>
      </c>
      <c r="S8" s="422" t="s">
        <v>803</v>
      </c>
      <c r="T8" s="422" t="s">
        <v>404</v>
      </c>
    </row>
    <row r="9" spans="2:20">
      <c r="B9" s="464" t="s">
        <v>1849</v>
      </c>
      <c r="C9" s="464" t="s">
        <v>804</v>
      </c>
      <c r="D9" s="471" t="e">
        <f>[2]!HsSetValue(E9,"FCC","Scenario#"&amp;Q9&amp;";Years#"&amp;J9&amp;";Period#"&amp;I9&amp;";View#"&amp;R9&amp;";Entity#"&amp;H9&amp;";Data Source#"&amp;K9&amp;";Account#"&amp;F9&amp;";Intercompany#"&amp;L9&amp;";Movement#"&amp;P9&amp;";Consolidation#"&amp;T9&amp;";Custom1#"&amp;M9&amp;";Custom2#"&amp;N9&amp;";Custom3#"&amp;O9&amp;";Custom4#"&amp;S9&amp;"")</f>
        <v>#VALUE!</v>
      </c>
      <c r="E9" s="471">
        <f ca="1">SUMIF('"E" Fair Value Measurement'!$C$22:$D$37,'FCC Investments - Load Tab'!C9,'"E" Fair Value Measurement'!$F$22:$F$37)</f>
        <v>0</v>
      </c>
      <c r="F9" s="422" t="s">
        <v>793</v>
      </c>
      <c r="G9" s="421" t="str">
        <f t="shared" si="0"/>
        <v>Fair Value - Corporate Debt-International</v>
      </c>
      <c r="H9" s="467">
        <f t="shared" si="1"/>
        <v>0</v>
      </c>
      <c r="I9" s="465" t="str">
        <f t="shared" si="1"/>
        <v>Jun</v>
      </c>
      <c r="J9" s="466" t="str">
        <f>+J$2</f>
        <v>FY25</v>
      </c>
      <c r="K9" s="422" t="s">
        <v>397</v>
      </c>
      <c r="L9" s="422" t="s">
        <v>398</v>
      </c>
      <c r="M9" s="422" t="s">
        <v>399</v>
      </c>
      <c r="N9" s="422" t="s">
        <v>400</v>
      </c>
      <c r="O9" s="422" t="str">
        <f t="shared" si="1"/>
        <v>FMV</v>
      </c>
      <c r="P9" s="422" t="s">
        <v>1847</v>
      </c>
      <c r="Q9" s="422" t="s">
        <v>63</v>
      </c>
      <c r="R9" s="422" t="s">
        <v>402</v>
      </c>
      <c r="S9" s="422" t="s">
        <v>805</v>
      </c>
      <c r="T9" s="422" t="s">
        <v>404</v>
      </c>
    </row>
    <row r="10" spans="2:20">
      <c r="B10" s="464" t="s">
        <v>1849</v>
      </c>
      <c r="C10" s="464" t="s">
        <v>806</v>
      </c>
      <c r="D10" s="471" t="e">
        <f>[2]!HsSetValue(E10,"FCC","Scenario#"&amp;Q10&amp;";Years#"&amp;J10&amp;";Period#"&amp;I10&amp;";View#"&amp;R10&amp;";Entity#"&amp;H10&amp;";Data Source#"&amp;K10&amp;";Account#"&amp;F10&amp;";Intercompany#"&amp;L10&amp;";Movement#"&amp;P10&amp;";Consolidation#"&amp;T10&amp;";Custom1#"&amp;M10&amp;";Custom2#"&amp;N10&amp;";Custom3#"&amp;O10&amp;";Custom4#"&amp;S10&amp;"")</f>
        <v>#VALUE!</v>
      </c>
      <c r="E10" s="471">
        <f ca="1">SUMIF('"E" Fair Value Measurement'!$C$22:$D$37,'FCC Investments - Load Tab'!C10,'"E" Fair Value Measurement'!$F$22:$F$37)</f>
        <v>0</v>
      </c>
      <c r="F10" s="422" t="s">
        <v>793</v>
      </c>
      <c r="G10" s="421" t="str">
        <f t="shared" si="0"/>
        <v>Fair Value - Equity Securities-Domestic</v>
      </c>
      <c r="H10" s="467">
        <f t="shared" si="1"/>
        <v>0</v>
      </c>
      <c r="I10" s="467" t="str">
        <f t="shared" si="1"/>
        <v>Jun</v>
      </c>
      <c r="J10" s="422" t="str">
        <f t="shared" si="1"/>
        <v>FY25</v>
      </c>
      <c r="K10" s="422" t="str">
        <f t="shared" si="1"/>
        <v>FCCS_Other Data</v>
      </c>
      <c r="L10" s="422" t="str">
        <f t="shared" si="1"/>
        <v>FCCS_No Intercompany</v>
      </c>
      <c r="M10" s="422" t="str">
        <f t="shared" si="1"/>
        <v>No Custom1</v>
      </c>
      <c r="N10" s="422" t="str">
        <f t="shared" si="1"/>
        <v>No Custom2</v>
      </c>
      <c r="O10" s="422" t="str">
        <f t="shared" si="1"/>
        <v>FMV</v>
      </c>
      <c r="P10" s="422" t="s">
        <v>1847</v>
      </c>
      <c r="Q10" s="422" t="str">
        <f t="shared" ref="Q10:R21" si="3">+Q$2</f>
        <v>Actual</v>
      </c>
      <c r="R10" s="422" t="str">
        <f t="shared" si="3"/>
        <v>FCCS_YTD_Input</v>
      </c>
      <c r="S10" s="422" t="s">
        <v>807</v>
      </c>
      <c r="T10" s="422" t="s">
        <v>404</v>
      </c>
    </row>
    <row r="11" spans="2:20">
      <c r="B11" s="464" t="s">
        <v>1849</v>
      </c>
      <c r="C11" s="464" t="s">
        <v>808</v>
      </c>
      <c r="D11" s="471" t="e">
        <f>[2]!HsSetValue(E11,"FCC","Scenario#"&amp;Q11&amp;";Years#"&amp;J11&amp;";Period#"&amp;I11&amp;";View#"&amp;R11&amp;";Entity#"&amp;H11&amp;";Data Source#"&amp;K11&amp;";Account#"&amp;F11&amp;";Intercompany#"&amp;L11&amp;";Movement#"&amp;P11&amp;";Consolidation#"&amp;T11&amp;";Custom1#"&amp;M11&amp;";Custom2#"&amp;N11&amp;";Custom3#"&amp;O11&amp;";Custom4#"&amp;S11&amp;"")</f>
        <v>#VALUE!</v>
      </c>
      <c r="E11" s="471">
        <f ca="1">SUMIF('"E" Fair Value Measurement'!$C$22:$D$37,'FCC Investments - Load Tab'!C11,'"E" Fair Value Measurement'!$F$22:$F$37)</f>
        <v>0</v>
      </c>
      <c r="F11" s="422" t="s">
        <v>793</v>
      </c>
      <c r="G11" s="421" t="str">
        <f t="shared" si="0"/>
        <v>Fair Value - Equity Securities-International</v>
      </c>
      <c r="H11" s="467">
        <f t="shared" si="1"/>
        <v>0</v>
      </c>
      <c r="I11" s="467" t="str">
        <f t="shared" si="1"/>
        <v>Jun</v>
      </c>
      <c r="J11" s="422" t="str">
        <f t="shared" si="1"/>
        <v>FY25</v>
      </c>
      <c r="K11" s="422" t="str">
        <f t="shared" si="1"/>
        <v>FCCS_Other Data</v>
      </c>
      <c r="L11" s="422" t="str">
        <f t="shared" si="1"/>
        <v>FCCS_No Intercompany</v>
      </c>
      <c r="M11" s="422" t="str">
        <f t="shared" si="1"/>
        <v>No Custom1</v>
      </c>
      <c r="N11" s="422" t="str">
        <f t="shared" si="1"/>
        <v>No Custom2</v>
      </c>
      <c r="O11" s="422" t="str">
        <f t="shared" si="1"/>
        <v>FMV</v>
      </c>
      <c r="P11" s="422" t="s">
        <v>1847</v>
      </c>
      <c r="Q11" s="422" t="str">
        <f t="shared" si="3"/>
        <v>Actual</v>
      </c>
      <c r="R11" s="422" t="str">
        <f t="shared" si="3"/>
        <v>FCCS_YTD_Input</v>
      </c>
      <c r="S11" s="422" t="s">
        <v>809</v>
      </c>
      <c r="T11" s="422" t="s">
        <v>404</v>
      </c>
    </row>
    <row r="12" spans="2:20">
      <c r="B12" s="464" t="s">
        <v>1849</v>
      </c>
      <c r="C12" s="464" t="s">
        <v>810</v>
      </c>
      <c r="D12" s="471" t="e">
        <f>[2]!HsSetValue(E12,"FCC","Scenario#"&amp;Q12&amp;";Years#"&amp;J12&amp;";Period#"&amp;I12&amp;";View#"&amp;R12&amp;";Entity#"&amp;H12&amp;";Data Source#"&amp;K12&amp;";Account#"&amp;F12&amp;";Intercompany#"&amp;L12&amp;";Movement#"&amp;P12&amp;";Consolidation#"&amp;T12&amp;";Custom1#"&amp;M12&amp;";Custom2#"&amp;N12&amp;";Custom3#"&amp;O12&amp;";Custom4#"&amp;S12&amp;"")</f>
        <v>#VALUE!</v>
      </c>
      <c r="E12" s="471">
        <f ca="1">SUMIF('"E" Fair Value Measurement'!$C$22:$D$37,'FCC Investments - Load Tab'!C12,'"E" Fair Value Measurement'!$F$22:$F$37)</f>
        <v>0</v>
      </c>
      <c r="F12" s="422" t="s">
        <v>793</v>
      </c>
      <c r="G12" s="421" t="str">
        <f t="shared" si="0"/>
        <v>Fair Value - Exchange Traded Funds-Debt</v>
      </c>
      <c r="H12" s="467">
        <f t="shared" si="1"/>
        <v>0</v>
      </c>
      <c r="I12" s="467" t="str">
        <f t="shared" si="1"/>
        <v>Jun</v>
      </c>
      <c r="J12" s="422" t="str">
        <f t="shared" si="1"/>
        <v>FY25</v>
      </c>
      <c r="K12" s="422" t="str">
        <f t="shared" si="1"/>
        <v>FCCS_Other Data</v>
      </c>
      <c r="L12" s="422" t="str">
        <f t="shared" si="1"/>
        <v>FCCS_No Intercompany</v>
      </c>
      <c r="M12" s="422" t="str">
        <f t="shared" si="1"/>
        <v>No Custom1</v>
      </c>
      <c r="N12" s="422" t="str">
        <f t="shared" si="1"/>
        <v>No Custom2</v>
      </c>
      <c r="O12" s="422" t="str">
        <f t="shared" si="1"/>
        <v>FMV</v>
      </c>
      <c r="P12" s="422" t="s">
        <v>1847</v>
      </c>
      <c r="Q12" s="422" t="str">
        <f t="shared" si="3"/>
        <v>Actual</v>
      </c>
      <c r="R12" s="422" t="str">
        <f t="shared" si="3"/>
        <v>FCCS_YTD_Input</v>
      </c>
      <c r="S12" s="422" t="s">
        <v>811</v>
      </c>
      <c r="T12" s="422" t="s">
        <v>404</v>
      </c>
    </row>
    <row r="13" spans="2:20">
      <c r="B13" s="464" t="s">
        <v>1849</v>
      </c>
      <c r="C13" s="464" t="s">
        <v>812</v>
      </c>
      <c r="D13" s="471" t="e">
        <f>[2]!HsSetValue(E13,"FCC","Scenario#"&amp;Q13&amp;";Years#"&amp;J13&amp;";Period#"&amp;I13&amp;";View#"&amp;R13&amp;";Entity#"&amp;H13&amp;";Data Source#"&amp;K13&amp;";Account#"&amp;F13&amp;";Intercompany#"&amp;L13&amp;";Movement#"&amp;P13&amp;";Consolidation#"&amp;T13&amp;";Custom1#"&amp;M13&amp;";Custom2#"&amp;N13&amp;";Custom3#"&amp;O13&amp;";Custom4#"&amp;S13&amp;"")</f>
        <v>#VALUE!</v>
      </c>
      <c r="E13" s="471">
        <f ca="1">SUMIF('"E" Fair Value Measurement'!$C$22:$D$37,'FCC Investments - Load Tab'!C13,'"E" Fair Value Measurement'!$F$22:$F$37)</f>
        <v>0</v>
      </c>
      <c r="F13" s="422" t="s">
        <v>793</v>
      </c>
      <c r="G13" s="421" t="str">
        <f t="shared" si="0"/>
        <v>Fair Value - Exchange Traded Funds-Equity</v>
      </c>
      <c r="H13" s="467">
        <f t="shared" si="1"/>
        <v>0</v>
      </c>
      <c r="I13" s="467" t="str">
        <f t="shared" si="1"/>
        <v>Jun</v>
      </c>
      <c r="J13" s="422" t="str">
        <f t="shared" si="1"/>
        <v>FY25</v>
      </c>
      <c r="K13" s="422" t="str">
        <f t="shared" si="1"/>
        <v>FCCS_Other Data</v>
      </c>
      <c r="L13" s="422" t="str">
        <f t="shared" si="1"/>
        <v>FCCS_No Intercompany</v>
      </c>
      <c r="M13" s="422" t="str">
        <f t="shared" si="1"/>
        <v>No Custom1</v>
      </c>
      <c r="N13" s="422" t="str">
        <f t="shared" si="1"/>
        <v>No Custom2</v>
      </c>
      <c r="O13" s="422" t="str">
        <f t="shared" si="1"/>
        <v>FMV</v>
      </c>
      <c r="P13" s="422" t="s">
        <v>1847</v>
      </c>
      <c r="Q13" s="422" t="str">
        <f t="shared" si="3"/>
        <v>Actual</v>
      </c>
      <c r="R13" s="422" t="str">
        <f t="shared" si="3"/>
        <v>FCCS_YTD_Input</v>
      </c>
      <c r="S13" s="422" t="s">
        <v>813</v>
      </c>
      <c r="T13" s="422" t="s">
        <v>404</v>
      </c>
    </row>
    <row r="14" spans="2:20">
      <c r="B14" s="464" t="s">
        <v>1849</v>
      </c>
      <c r="C14" s="464" t="s">
        <v>745</v>
      </c>
      <c r="D14" s="471" t="e">
        <f>[2]!HsSetValue(E14,"FCC","Scenario#"&amp;Q14&amp;";Years#"&amp;J14&amp;";Period#"&amp;I14&amp;";View#"&amp;R14&amp;";Entity#"&amp;H14&amp;";Data Source#"&amp;K14&amp;";Account#"&amp;F14&amp;";Intercompany#"&amp;L14&amp;";Movement#"&amp;P14&amp;";Consolidation#"&amp;T14&amp;";Custom1#"&amp;M14&amp;";Custom2#"&amp;N14&amp;";Custom3#"&amp;O14&amp;";Custom4#"&amp;S14&amp;"")</f>
        <v>#VALUE!</v>
      </c>
      <c r="E14" s="471">
        <f ca="1">SUMIF('"E" Fair Value Measurement'!$C$22:$D$37,'FCC Investments - Load Tab'!C14,'"E" Fair Value Measurement'!$F$22:$F$37)</f>
        <v>0</v>
      </c>
      <c r="F14" s="422" t="s">
        <v>793</v>
      </c>
      <c r="G14" s="421" t="str">
        <f t="shared" si="0"/>
        <v>Fair Value - International Government Obligations</v>
      </c>
      <c r="H14" s="467">
        <f t="shared" si="1"/>
        <v>0</v>
      </c>
      <c r="I14" s="467" t="str">
        <f t="shared" si="1"/>
        <v>Jun</v>
      </c>
      <c r="J14" s="422" t="str">
        <f t="shared" si="1"/>
        <v>FY25</v>
      </c>
      <c r="K14" s="422" t="str">
        <f t="shared" si="1"/>
        <v>FCCS_Other Data</v>
      </c>
      <c r="L14" s="422" t="str">
        <f t="shared" si="1"/>
        <v>FCCS_No Intercompany</v>
      </c>
      <c r="M14" s="422" t="str">
        <f t="shared" si="1"/>
        <v>No Custom1</v>
      </c>
      <c r="N14" s="422" t="str">
        <f t="shared" si="1"/>
        <v>No Custom2</v>
      </c>
      <c r="O14" s="422" t="str">
        <f t="shared" si="1"/>
        <v>FMV</v>
      </c>
      <c r="P14" s="422" t="s">
        <v>1847</v>
      </c>
      <c r="Q14" s="422" t="str">
        <f t="shared" si="3"/>
        <v>Actual</v>
      </c>
      <c r="R14" s="422" t="str">
        <f t="shared" si="3"/>
        <v>FCCS_YTD_Input</v>
      </c>
      <c r="S14" s="422" t="s">
        <v>814</v>
      </c>
      <c r="T14" s="422" t="s">
        <v>404</v>
      </c>
    </row>
    <row r="15" spans="2:20">
      <c r="B15" s="464" t="s">
        <v>1849</v>
      </c>
      <c r="C15" s="464" t="s">
        <v>1098</v>
      </c>
      <c r="D15" s="471" t="e">
        <f>[2]!HsSetValue(E15,"FCC","Scenario#"&amp;Q15&amp;";Years#"&amp;J15&amp;";Period#"&amp;I15&amp;";View#"&amp;R15&amp;";Entity#"&amp;H15&amp;";Data Source#"&amp;K15&amp;";Account#"&amp;F15&amp;";Intercompany#"&amp;L15&amp;";Movement#"&amp;P15&amp;";Consolidation#"&amp;T15&amp;";Custom1#"&amp;M15&amp;";Custom2#"&amp;N15&amp;";Custom3#"&amp;O15&amp;";Custom4#"&amp;S15&amp;"")</f>
        <v>#VALUE!</v>
      </c>
      <c r="E15" s="471">
        <f ca="1">SUMIF('"E" Fair Value Measurement'!$C$22:$D$37,'FCC Investments - Load Tab'!C15,'"E" Fair Value Measurement'!$F$22:$F$37)</f>
        <v>0</v>
      </c>
      <c r="F15" s="422" t="s">
        <v>793</v>
      </c>
      <c r="G15" s="421" t="str">
        <f t="shared" si="0"/>
        <v xml:space="preserve">Fair Value - General Obligation Bonds              </v>
      </c>
      <c r="H15" s="467">
        <f t="shared" si="1"/>
        <v>0</v>
      </c>
      <c r="I15" s="467" t="str">
        <f t="shared" si="1"/>
        <v>Jun</v>
      </c>
      <c r="J15" s="422" t="str">
        <f t="shared" si="1"/>
        <v>FY25</v>
      </c>
      <c r="K15" s="422" t="str">
        <f t="shared" si="1"/>
        <v>FCCS_Other Data</v>
      </c>
      <c r="L15" s="422" t="str">
        <f t="shared" si="1"/>
        <v>FCCS_No Intercompany</v>
      </c>
      <c r="M15" s="422" t="str">
        <f t="shared" si="1"/>
        <v>No Custom1</v>
      </c>
      <c r="N15" s="422" t="str">
        <f t="shared" si="1"/>
        <v>No Custom2</v>
      </c>
      <c r="O15" s="422" t="str">
        <f t="shared" si="1"/>
        <v>FMV</v>
      </c>
      <c r="P15" s="422" t="s">
        <v>1847</v>
      </c>
      <c r="Q15" s="422" t="str">
        <f t="shared" si="3"/>
        <v>Actual</v>
      </c>
      <c r="R15" s="422" t="str">
        <f t="shared" si="3"/>
        <v>FCCS_YTD_Input</v>
      </c>
      <c r="S15" s="468" t="s">
        <v>1106</v>
      </c>
      <c r="T15" s="422" t="s">
        <v>404</v>
      </c>
    </row>
    <row r="16" spans="2:20">
      <c r="B16" s="464" t="s">
        <v>1849</v>
      </c>
      <c r="C16" s="863" t="s">
        <v>1919</v>
      </c>
      <c r="D16" s="471" t="e">
        <f>[2]!HsSetValue(E16,"FCC","Scenario#"&amp;Q16&amp;";Years#"&amp;J16&amp;";Period#"&amp;I16&amp;";View#"&amp;R16&amp;";Entity#"&amp;H16&amp;";Data Source#"&amp;K16&amp;";Account#"&amp;F16&amp;";Intercompany#"&amp;L16&amp;";Movement#"&amp;P16&amp;";Consolidation#"&amp;T16&amp;";Custom1#"&amp;M16&amp;";Custom2#"&amp;N16&amp;";Custom3#"&amp;O16&amp;";Custom4#"&amp;S16&amp;"")</f>
        <v>#VALUE!</v>
      </c>
      <c r="E16" s="471">
        <f ca="1">SUMIF('"E" Fair Value Measurement'!$C$22:$D$37,'FCC Investments - Load Tab'!C16,'"E" Fair Value Measurement'!$F$22:$F$37)</f>
        <v>0</v>
      </c>
      <c r="F16" s="422" t="s">
        <v>793</v>
      </c>
      <c r="G16" s="421" t="str">
        <f t="shared" ref="G16" si="4">"Fair Value - "&amp;C16</f>
        <v>Fair Value - Global Credit Opportunities II Fund</v>
      </c>
      <c r="H16" s="467">
        <f t="shared" si="1"/>
        <v>0</v>
      </c>
      <c r="I16" s="467" t="str">
        <f t="shared" si="1"/>
        <v>Jun</v>
      </c>
      <c r="J16" s="422" t="str">
        <f t="shared" si="1"/>
        <v>FY25</v>
      </c>
      <c r="K16" s="422" t="str">
        <f t="shared" si="1"/>
        <v>FCCS_Other Data</v>
      </c>
      <c r="L16" s="422" t="str">
        <f t="shared" si="1"/>
        <v>FCCS_No Intercompany</v>
      </c>
      <c r="M16" s="422" t="str">
        <f t="shared" si="1"/>
        <v>No Custom1</v>
      </c>
      <c r="N16" s="422" t="str">
        <f t="shared" si="1"/>
        <v>No Custom2</v>
      </c>
      <c r="O16" s="422" t="str">
        <f t="shared" si="1"/>
        <v>FMV</v>
      </c>
      <c r="P16" s="422" t="s">
        <v>1847</v>
      </c>
      <c r="Q16" s="422" t="str">
        <f t="shared" si="3"/>
        <v>Actual</v>
      </c>
      <c r="R16" s="422" t="str">
        <f t="shared" si="3"/>
        <v>FCCS_YTD_Input</v>
      </c>
      <c r="S16" s="423" t="s">
        <v>1926</v>
      </c>
      <c r="T16" s="422" t="s">
        <v>404</v>
      </c>
    </row>
    <row r="17" spans="2:20">
      <c r="B17" s="464" t="s">
        <v>1849</v>
      </c>
      <c r="C17" s="464" t="s">
        <v>832</v>
      </c>
      <c r="D17" s="471" t="e">
        <f>[2]!HsSetValue(E17,"FCC","Scenario#"&amp;Q17&amp;";Years#"&amp;J17&amp;";Period#"&amp;I17&amp;";View#"&amp;R17&amp;";Entity#"&amp;H17&amp;";Data Source#"&amp;K17&amp;";Account#"&amp;F17&amp;";Intercompany#"&amp;L17&amp;";Movement#"&amp;P17&amp;";Consolidation#"&amp;T17&amp;";Custom1#"&amp;M17&amp;";Custom2#"&amp;N17&amp;";Custom3#"&amp;O17&amp;";Custom4#"&amp;S17&amp;"")</f>
        <v>#VALUE!</v>
      </c>
      <c r="E17" s="471">
        <f ca="1">SUMIF('"E" Fair Value Measurement'!$C$22:$D$37,'FCC Investments - Load Tab'!C17,'"E" Fair Value Measurement'!$F$22:$F$37)</f>
        <v>0</v>
      </c>
      <c r="F17" s="422" t="s">
        <v>793</v>
      </c>
      <c r="G17" s="421" t="str">
        <f t="shared" si="0"/>
        <v>Fair Value - Guaranteed Investment Contracts</v>
      </c>
      <c r="H17" s="467">
        <f t="shared" si="1"/>
        <v>0</v>
      </c>
      <c r="I17" s="467" t="str">
        <f t="shared" si="1"/>
        <v>Jun</v>
      </c>
      <c r="J17" s="422" t="str">
        <f t="shared" si="1"/>
        <v>FY25</v>
      </c>
      <c r="K17" s="422" t="str">
        <f t="shared" si="1"/>
        <v>FCCS_Other Data</v>
      </c>
      <c r="L17" s="422" t="str">
        <f t="shared" si="1"/>
        <v>FCCS_No Intercompany</v>
      </c>
      <c r="M17" s="422" t="str">
        <f t="shared" si="1"/>
        <v>No Custom1</v>
      </c>
      <c r="N17" s="422" t="str">
        <f t="shared" si="1"/>
        <v>No Custom2</v>
      </c>
      <c r="O17" s="422" t="str">
        <f t="shared" si="1"/>
        <v>FMV</v>
      </c>
      <c r="P17" s="422" t="s">
        <v>1847</v>
      </c>
      <c r="Q17" s="422" t="str">
        <f t="shared" si="3"/>
        <v>Actual</v>
      </c>
      <c r="R17" s="422" t="str">
        <f t="shared" si="3"/>
        <v>FCCS_YTD_Input</v>
      </c>
      <c r="S17" s="422" t="s">
        <v>833</v>
      </c>
      <c r="T17" s="422" t="s">
        <v>404</v>
      </c>
    </row>
    <row r="18" spans="2:20">
      <c r="B18" s="464" t="s">
        <v>1849</v>
      </c>
      <c r="C18" s="464" t="s">
        <v>1918</v>
      </c>
      <c r="D18" s="471" t="e">
        <f>[2]!HsSetValue(E18,"FCC","Scenario#"&amp;Q18&amp;";Years#"&amp;J18&amp;";Period#"&amp;I18&amp;";View#"&amp;R18&amp;";Entity#"&amp;H18&amp;";Data Source#"&amp;K18&amp;";Account#"&amp;F18&amp;";Intercompany#"&amp;L18&amp;";Movement#"&amp;P18&amp;";Consolidation#"&amp;T18&amp;";Custom1#"&amp;M18&amp;";Custom2#"&amp;N18&amp;";Custom3#"&amp;O18&amp;";Custom4#"&amp;S18&amp;"")</f>
        <v>#VALUE!</v>
      </c>
      <c r="E18" s="471">
        <f ca="1">SUMIF('"E" Fair Value Measurement'!$C$22:$D$37,'FCC Investments - Load Tab'!C18,'"E" Fair Value Measurement'!$F$22:$F$37)</f>
        <v>0</v>
      </c>
      <c r="F18" s="422" t="s">
        <v>793</v>
      </c>
      <c r="G18" s="421" t="str">
        <f t="shared" ref="G18" si="5">"Fair Value - "&amp;C18</f>
        <v>Fair Value - Hedge Funds</v>
      </c>
      <c r="H18" s="467">
        <f t="shared" si="1"/>
        <v>0</v>
      </c>
      <c r="I18" s="467" t="str">
        <f t="shared" si="1"/>
        <v>Jun</v>
      </c>
      <c r="J18" s="422" t="str">
        <f t="shared" si="1"/>
        <v>FY25</v>
      </c>
      <c r="K18" s="422" t="str">
        <f t="shared" si="1"/>
        <v>FCCS_Other Data</v>
      </c>
      <c r="L18" s="422" t="str">
        <f t="shared" si="1"/>
        <v>FCCS_No Intercompany</v>
      </c>
      <c r="M18" s="422" t="str">
        <f t="shared" si="1"/>
        <v>No Custom1</v>
      </c>
      <c r="N18" s="422" t="str">
        <f t="shared" si="1"/>
        <v>No Custom2</v>
      </c>
      <c r="O18" s="422" t="str">
        <f t="shared" si="1"/>
        <v>FMV</v>
      </c>
      <c r="P18" s="422" t="s">
        <v>1847</v>
      </c>
      <c r="Q18" s="422" t="str">
        <f t="shared" si="3"/>
        <v>Actual</v>
      </c>
      <c r="R18" s="422" t="str">
        <f t="shared" si="3"/>
        <v>FCCS_YTD_Input</v>
      </c>
      <c r="S18" s="423" t="s">
        <v>1923</v>
      </c>
      <c r="T18" s="422" t="s">
        <v>404</v>
      </c>
    </row>
    <row r="19" spans="2:20" ht="16.2" customHeight="1">
      <c r="B19" s="464" t="s">
        <v>1849</v>
      </c>
      <c r="C19" s="464" t="s">
        <v>834</v>
      </c>
      <c r="D19" s="471" t="e">
        <f>[2]!HsSetValue(E19,"FCC","Scenario#"&amp;Q19&amp;";Years#"&amp;J19&amp;";Period#"&amp;I19&amp;";View#"&amp;R19&amp;";Entity#"&amp;H19&amp;";Data Source#"&amp;K19&amp;";Account#"&amp;F19&amp;";Intercompany#"&amp;L19&amp;";Movement#"&amp;P19&amp;";Consolidation#"&amp;T19&amp;";Custom1#"&amp;M19&amp;";Custom2#"&amp;N19&amp;";Custom3#"&amp;O19&amp;";Custom4#"&amp;S19&amp;"")</f>
        <v>#VALUE!</v>
      </c>
      <c r="E19" s="471">
        <f ca="1">SUMIF('"E" Fair Value Measurement'!$C$22:$D$37,'FCC Investments - Load Tab'!C19,'"E" Fair Value Measurement'!$F$22:$F$37)</f>
        <v>0</v>
      </c>
      <c r="F19" s="422" t="s">
        <v>793</v>
      </c>
      <c r="G19" s="421" t="str">
        <f t="shared" si="0"/>
        <v>Fair Value - Insurance Contracts</v>
      </c>
      <c r="H19" s="467">
        <f t="shared" si="1"/>
        <v>0</v>
      </c>
      <c r="I19" s="467" t="str">
        <f t="shared" si="1"/>
        <v>Jun</v>
      </c>
      <c r="J19" s="422" t="str">
        <f t="shared" si="1"/>
        <v>FY25</v>
      </c>
      <c r="K19" s="422" t="str">
        <f t="shared" si="1"/>
        <v>FCCS_Other Data</v>
      </c>
      <c r="L19" s="422" t="str">
        <f t="shared" si="1"/>
        <v>FCCS_No Intercompany</v>
      </c>
      <c r="M19" s="422" t="str">
        <f t="shared" si="1"/>
        <v>No Custom1</v>
      </c>
      <c r="N19" s="422" t="str">
        <f t="shared" si="1"/>
        <v>No Custom2</v>
      </c>
      <c r="O19" s="422" t="str">
        <f t="shared" si="1"/>
        <v>FMV</v>
      </c>
      <c r="P19" s="422" t="s">
        <v>1847</v>
      </c>
      <c r="Q19" s="422" t="str">
        <f t="shared" si="3"/>
        <v>Actual</v>
      </c>
      <c r="R19" s="422" t="str">
        <f t="shared" si="3"/>
        <v>FCCS_YTD_Input</v>
      </c>
      <c r="S19" s="422" t="s">
        <v>835</v>
      </c>
      <c r="T19" s="422" t="s">
        <v>404</v>
      </c>
    </row>
    <row r="20" spans="2:20">
      <c r="B20" s="464" t="s">
        <v>1849</v>
      </c>
      <c r="C20" s="464" t="s">
        <v>836</v>
      </c>
      <c r="D20" s="471" t="e">
        <f>[2]!HsSetValue(E20,"FCC","Scenario#"&amp;Q20&amp;";Years#"&amp;J20&amp;";Period#"&amp;I20&amp;";View#"&amp;R20&amp;";Entity#"&amp;H20&amp;";Data Source#"&amp;K20&amp;";Account#"&amp;F20&amp;";Intercompany#"&amp;L20&amp;";Movement#"&amp;P20&amp;";Consolidation#"&amp;T20&amp;";Custom1#"&amp;M20&amp;";Custom2#"&amp;N20&amp;";Custom3#"&amp;O20&amp;";Custom4#"&amp;S20&amp;"")</f>
        <v>#VALUE!</v>
      </c>
      <c r="E20" s="471">
        <f ca="1">SUMIF('"E" Fair Value Measurement'!$C$22:$D$37,'FCC Investments - Load Tab'!C20,'"E" Fair Value Measurement'!$F$22:$F$37)</f>
        <v>0</v>
      </c>
      <c r="F20" s="422" t="s">
        <v>793</v>
      </c>
      <c r="G20" s="421" t="str">
        <f t="shared" si="0"/>
        <v>Fair Value - Investment Agreements</v>
      </c>
      <c r="H20" s="467">
        <f t="shared" si="1"/>
        <v>0</v>
      </c>
      <c r="I20" s="467" t="str">
        <f t="shared" si="1"/>
        <v>Jun</v>
      </c>
      <c r="J20" s="422" t="str">
        <f t="shared" si="1"/>
        <v>FY25</v>
      </c>
      <c r="K20" s="422" t="str">
        <f t="shared" si="1"/>
        <v>FCCS_Other Data</v>
      </c>
      <c r="L20" s="422" t="str">
        <f t="shared" si="1"/>
        <v>FCCS_No Intercompany</v>
      </c>
      <c r="M20" s="422" t="str">
        <f t="shared" si="1"/>
        <v>No Custom1</v>
      </c>
      <c r="N20" s="422" t="str">
        <f t="shared" si="1"/>
        <v>No Custom2</v>
      </c>
      <c r="O20" s="422" t="str">
        <f t="shared" si="1"/>
        <v>FMV</v>
      </c>
      <c r="P20" s="422" t="s">
        <v>1847</v>
      </c>
      <c r="Q20" s="422" t="str">
        <f t="shared" si="3"/>
        <v>Actual</v>
      </c>
      <c r="R20" s="422" t="str">
        <f t="shared" si="3"/>
        <v>FCCS_YTD_Input</v>
      </c>
      <c r="S20" s="422" t="s">
        <v>837</v>
      </c>
      <c r="T20" s="422" t="s">
        <v>404</v>
      </c>
    </row>
    <row r="21" spans="2:20">
      <c r="B21" s="464" t="s">
        <v>1849</v>
      </c>
      <c r="C21" s="464" t="s">
        <v>710</v>
      </c>
      <c r="D21" s="471" t="e">
        <f>[2]!HsSetValue(E21,"FCC","Scenario#"&amp;Q21&amp;";Years#"&amp;J21&amp;";Period#"&amp;I21&amp;";View#"&amp;R21&amp;";Entity#"&amp;H21&amp;";Data Source#"&amp;K21&amp;";Account#"&amp;F21&amp;";Intercompany#"&amp;L21&amp;";Movement#"&amp;P21&amp;";Consolidation#"&amp;T21&amp;";Custom1#"&amp;M21&amp;";Custom2#"&amp;N21&amp;";Custom3#"&amp;O21&amp;";Custom4#"&amp;S21&amp;"")</f>
        <v>#VALUE!</v>
      </c>
      <c r="E21" s="471">
        <f ca="1">SUMIF('"E" Fair Value Measurement'!$C$22:$D$37,'FCC Investments - Load Tab'!C21,'"E" Fair Value Measurement'!$F$22:$F$37)</f>
        <v>0</v>
      </c>
      <c r="F21" s="422" t="s">
        <v>793</v>
      </c>
      <c r="G21" s="421" t="str">
        <f t="shared" si="0"/>
        <v>Fair Value - Money Market Mutual Funds</v>
      </c>
      <c r="H21" s="467">
        <f t="shared" si="1"/>
        <v>0</v>
      </c>
      <c r="I21" s="467" t="str">
        <f t="shared" si="1"/>
        <v>Jun</v>
      </c>
      <c r="J21" s="422" t="str">
        <f t="shared" si="1"/>
        <v>FY25</v>
      </c>
      <c r="K21" s="422" t="str">
        <f t="shared" si="1"/>
        <v>FCCS_Other Data</v>
      </c>
      <c r="L21" s="422" t="str">
        <f t="shared" si="1"/>
        <v>FCCS_No Intercompany</v>
      </c>
      <c r="M21" s="422" t="str">
        <f t="shared" si="1"/>
        <v>No Custom1</v>
      </c>
      <c r="N21" s="422" t="str">
        <f t="shared" si="1"/>
        <v>No Custom2</v>
      </c>
      <c r="O21" s="422" t="str">
        <f t="shared" si="1"/>
        <v>FMV</v>
      </c>
      <c r="P21" s="422" t="s">
        <v>1847</v>
      </c>
      <c r="Q21" s="422" t="str">
        <f t="shared" si="3"/>
        <v>Actual</v>
      </c>
      <c r="R21" s="422" t="str">
        <f t="shared" si="3"/>
        <v>FCCS_YTD_Input</v>
      </c>
      <c r="S21" s="422" t="s">
        <v>815</v>
      </c>
      <c r="T21" s="422" t="s">
        <v>404</v>
      </c>
    </row>
    <row r="22" spans="2:20">
      <c r="B22" s="464" t="s">
        <v>1849</v>
      </c>
      <c r="C22" s="464" t="s">
        <v>701</v>
      </c>
      <c r="D22" s="471" t="e">
        <f>[2]!HsSetValue(E22,"FCC","Scenario#"&amp;Q22&amp;";Years#"&amp;J22&amp;";Period#"&amp;I22&amp;";View#"&amp;R22&amp;";Entity#"&amp;H22&amp;";Data Source#"&amp;K22&amp;";Account#"&amp;F22&amp;";Intercompany#"&amp;L22&amp;";Movement#"&amp;P22&amp;";Consolidation#"&amp;T22&amp;";Custom1#"&amp;M22&amp;";Custom2#"&amp;N22&amp;";Custom3#"&amp;O22&amp;";Custom4#"&amp;S22&amp;"")</f>
        <v>#VALUE!</v>
      </c>
      <c r="E22" s="471">
        <f ca="1">SUMIF('"E" Fair Value Measurement'!$C$22:$D$37,'FCC Investments - Load Tab'!C22,'"E" Fair Value Measurement'!$F$22:$F$37)</f>
        <v>0</v>
      </c>
      <c r="F22" s="422" t="s">
        <v>793</v>
      </c>
      <c r="G22" s="421" t="str">
        <f t="shared" si="0"/>
        <v>Fair Value - Mortgage Backed Securities</v>
      </c>
      <c r="H22" s="467">
        <f t="shared" si="1"/>
        <v>0</v>
      </c>
      <c r="I22" s="467" t="str">
        <f t="shared" si="1"/>
        <v>Jun</v>
      </c>
      <c r="J22" s="422" t="str">
        <f>+J$2</f>
        <v>FY25</v>
      </c>
      <c r="K22" s="422" t="str">
        <f t="shared" si="1"/>
        <v>FCCS_Other Data</v>
      </c>
      <c r="L22" s="422" t="str">
        <f t="shared" si="1"/>
        <v>FCCS_No Intercompany</v>
      </c>
      <c r="M22" s="422" t="str">
        <f t="shared" si="1"/>
        <v>No Custom1</v>
      </c>
      <c r="N22" s="422" t="str">
        <f t="shared" si="1"/>
        <v>No Custom2</v>
      </c>
      <c r="O22" s="422" t="str">
        <f t="shared" si="1"/>
        <v>FMV</v>
      </c>
      <c r="P22" s="422" t="s">
        <v>1847</v>
      </c>
      <c r="Q22" s="422" t="str">
        <f t="shared" ref="Q22:R41" si="6">+Q$2</f>
        <v>Actual</v>
      </c>
      <c r="R22" s="422" t="str">
        <f t="shared" si="6"/>
        <v>FCCS_YTD_Input</v>
      </c>
      <c r="S22" s="422" t="s">
        <v>816</v>
      </c>
      <c r="T22" s="422" t="s">
        <v>404</v>
      </c>
    </row>
    <row r="23" spans="2:20">
      <c r="B23" s="464" t="s">
        <v>1849</v>
      </c>
      <c r="C23" s="464" t="s">
        <v>1099</v>
      </c>
      <c r="D23" s="471" t="e">
        <f>[2]!HsSetValue(E23,"FCC","Scenario#"&amp;Q23&amp;";Years#"&amp;J23&amp;";Period#"&amp;I23&amp;";View#"&amp;R23&amp;";Entity#"&amp;H23&amp;";Data Source#"&amp;K23&amp;";Account#"&amp;F23&amp;";Intercompany#"&amp;L23&amp;";Movement#"&amp;P23&amp;";Consolidation#"&amp;T23&amp;";Custom1#"&amp;M23&amp;";Custom2#"&amp;N23&amp;";Custom3#"&amp;O23&amp;";Custom4#"&amp;S23&amp;"")</f>
        <v>#VALUE!</v>
      </c>
      <c r="E23" s="471">
        <f ca="1">SUMIF('"E" Fair Value Measurement'!$C$22:$D$37,'FCC Investments - Load Tab'!C23,'"E" Fair Value Measurement'!$F$22:$F$37)</f>
        <v>0</v>
      </c>
      <c r="F23" s="422" t="s">
        <v>793</v>
      </c>
      <c r="G23" s="421" t="str">
        <f t="shared" si="0"/>
        <v xml:space="preserve">Fair Value - Mortgage Backed Securities - Commercial      </v>
      </c>
      <c r="H23" s="467">
        <f t="shared" si="1"/>
        <v>0</v>
      </c>
      <c r="I23" s="467" t="str">
        <f t="shared" si="1"/>
        <v>Jun</v>
      </c>
      <c r="J23" s="422" t="str">
        <f t="shared" si="1"/>
        <v>FY25</v>
      </c>
      <c r="K23" s="422" t="str">
        <f t="shared" si="1"/>
        <v>FCCS_Other Data</v>
      </c>
      <c r="L23" s="422" t="str">
        <f t="shared" si="1"/>
        <v>FCCS_No Intercompany</v>
      </c>
      <c r="M23" s="422" t="str">
        <f t="shared" si="1"/>
        <v>No Custom1</v>
      </c>
      <c r="N23" s="422" t="str">
        <f t="shared" si="1"/>
        <v>No Custom2</v>
      </c>
      <c r="O23" s="422" t="str">
        <f t="shared" si="1"/>
        <v>FMV</v>
      </c>
      <c r="P23" s="422" t="s">
        <v>1847</v>
      </c>
      <c r="Q23" s="422" t="str">
        <f t="shared" si="6"/>
        <v>Actual</v>
      </c>
      <c r="R23" s="422" t="str">
        <f t="shared" si="6"/>
        <v>FCCS_YTD_Input</v>
      </c>
      <c r="S23" s="468" t="s">
        <v>1107</v>
      </c>
      <c r="T23" s="422" t="s">
        <v>404</v>
      </c>
    </row>
    <row r="24" spans="2:20">
      <c r="B24" s="464" t="s">
        <v>1849</v>
      </c>
      <c r="C24" s="464" t="s">
        <v>817</v>
      </c>
      <c r="D24" s="471" t="e">
        <f>[2]!HsSetValue(E24,"FCC","Scenario#"&amp;Q24&amp;";Years#"&amp;J24&amp;";Period#"&amp;I24&amp;";View#"&amp;R24&amp;";Entity#"&amp;H24&amp;";Data Source#"&amp;K24&amp;";Account#"&amp;F24&amp;";Intercompany#"&amp;L24&amp;";Movement#"&amp;P24&amp;";Consolidation#"&amp;T24&amp;";Custom1#"&amp;M24&amp;";Custom2#"&amp;N24&amp;";Custom3#"&amp;O24&amp;";Custom4#"&amp;S24&amp;"")</f>
        <v>#VALUE!</v>
      </c>
      <c r="E24" s="471">
        <f ca="1">SUMIF('"E" Fair Value Measurement'!$C$22:$D$37,'FCC Investments - Load Tab'!C24,'"E" Fair Value Measurement'!$F$22:$F$37)</f>
        <v>0</v>
      </c>
      <c r="F24" s="422" t="s">
        <v>793</v>
      </c>
      <c r="G24" s="421" t="str">
        <f t="shared" si="0"/>
        <v>Fair Value - Municipal Bonds</v>
      </c>
      <c r="H24" s="467">
        <f t="shared" si="1"/>
        <v>0</v>
      </c>
      <c r="I24" s="467" t="str">
        <f t="shared" si="1"/>
        <v>Jun</v>
      </c>
      <c r="J24" s="422" t="str">
        <f t="shared" si="1"/>
        <v>FY25</v>
      </c>
      <c r="K24" s="422" t="str">
        <f t="shared" si="1"/>
        <v>FCCS_Other Data</v>
      </c>
      <c r="L24" s="422" t="str">
        <f t="shared" si="1"/>
        <v>FCCS_No Intercompany</v>
      </c>
      <c r="M24" s="422" t="str">
        <f t="shared" si="1"/>
        <v>No Custom1</v>
      </c>
      <c r="N24" s="422" t="str">
        <f t="shared" si="1"/>
        <v>No Custom2</v>
      </c>
      <c r="O24" s="422" t="str">
        <f t="shared" si="1"/>
        <v>FMV</v>
      </c>
      <c r="P24" s="422" t="s">
        <v>1847</v>
      </c>
      <c r="Q24" s="422" t="str">
        <f t="shared" si="6"/>
        <v>Actual</v>
      </c>
      <c r="R24" s="422" t="str">
        <f t="shared" si="6"/>
        <v>FCCS_YTD_Input</v>
      </c>
      <c r="S24" s="422" t="s">
        <v>818</v>
      </c>
      <c r="T24" s="422" t="s">
        <v>404</v>
      </c>
    </row>
    <row r="25" spans="2:20">
      <c r="B25" s="464" t="s">
        <v>1849</v>
      </c>
      <c r="C25" s="464" t="s">
        <v>819</v>
      </c>
      <c r="D25" s="471" t="e">
        <f>[2]!HsSetValue(E25,"FCC","Scenario#"&amp;Q25&amp;";Years#"&amp;J25&amp;";Period#"&amp;I25&amp;";View#"&amp;R25&amp;";Entity#"&amp;H25&amp;";Data Source#"&amp;K25&amp;";Account#"&amp;F25&amp;";Intercompany#"&amp;L25&amp;";Movement#"&amp;P25&amp;";Consolidation#"&amp;T25&amp;";Custom1#"&amp;M25&amp;";Custom2#"&amp;N25&amp;";Custom3#"&amp;O25&amp;";Custom4#"&amp;S25&amp;"")</f>
        <v>#VALUE!</v>
      </c>
      <c r="E25" s="471">
        <f ca="1">SUMIF('"E" Fair Value Measurement'!$C$22:$D$37,'FCC Investments - Load Tab'!C25,'"E" Fair Value Measurement'!$F$22:$F$37)</f>
        <v>0</v>
      </c>
      <c r="F25" s="422" t="s">
        <v>793</v>
      </c>
      <c r="G25" s="421" t="str">
        <f t="shared" si="0"/>
        <v>Fair Value - Mutual Funds Debt</v>
      </c>
      <c r="H25" s="467">
        <f t="shared" si="1"/>
        <v>0</v>
      </c>
      <c r="I25" s="467" t="str">
        <f t="shared" si="1"/>
        <v>Jun</v>
      </c>
      <c r="J25" s="422" t="str">
        <f t="shared" si="1"/>
        <v>FY25</v>
      </c>
      <c r="K25" s="422" t="str">
        <f t="shared" si="1"/>
        <v>FCCS_Other Data</v>
      </c>
      <c r="L25" s="422" t="str">
        <f t="shared" si="1"/>
        <v>FCCS_No Intercompany</v>
      </c>
      <c r="M25" s="422" t="str">
        <f t="shared" si="1"/>
        <v>No Custom1</v>
      </c>
      <c r="N25" s="422" t="str">
        <f t="shared" si="1"/>
        <v>No Custom2</v>
      </c>
      <c r="O25" s="422" t="str">
        <f t="shared" si="1"/>
        <v>FMV</v>
      </c>
      <c r="P25" s="422" t="s">
        <v>1847</v>
      </c>
      <c r="Q25" s="422" t="str">
        <f t="shared" si="6"/>
        <v>Actual</v>
      </c>
      <c r="R25" s="422" t="str">
        <f t="shared" si="6"/>
        <v>FCCS_YTD_Input</v>
      </c>
      <c r="S25" s="422" t="s">
        <v>820</v>
      </c>
      <c r="T25" s="422" t="s">
        <v>404</v>
      </c>
    </row>
    <row r="26" spans="2:20">
      <c r="B26" s="464" t="s">
        <v>1849</v>
      </c>
      <c r="C26" s="464" t="s">
        <v>1185</v>
      </c>
      <c r="D26" s="471" t="e">
        <f>[2]!HsSetValue(E26,"FCC","Scenario#"&amp;Q26&amp;";Years#"&amp;J26&amp;";Period#"&amp;I26&amp;";View#"&amp;R26&amp;";Entity#"&amp;H26&amp;";Data Source#"&amp;K26&amp;";Account#"&amp;F26&amp;";Intercompany#"&amp;L26&amp;";Movement#"&amp;P26&amp;";Consolidation#"&amp;T26&amp;";Custom1#"&amp;M26&amp;";Custom2#"&amp;N26&amp;";Custom3#"&amp;O26&amp;";Custom4#"&amp;S26&amp;"")</f>
        <v>#VALUE!</v>
      </c>
      <c r="E26" s="471">
        <f ca="1">SUMIF('"E" Fair Value Measurement'!$C$22:$D$37,'FCC Investments - Load Tab'!C26,'"E" Fair Value Measurement'!$F$22:$F$37)</f>
        <v>0</v>
      </c>
      <c r="F26" s="422" t="s">
        <v>793</v>
      </c>
      <c r="G26" s="421" t="str">
        <f t="shared" si="0"/>
        <v>Fair Value - Mutual Funds Equities Domestic</v>
      </c>
      <c r="H26" s="467">
        <f t="shared" si="1"/>
        <v>0</v>
      </c>
      <c r="I26" s="467" t="str">
        <f t="shared" si="1"/>
        <v>Jun</v>
      </c>
      <c r="J26" s="422" t="str">
        <f t="shared" si="1"/>
        <v>FY25</v>
      </c>
      <c r="K26" s="422" t="str">
        <f t="shared" si="1"/>
        <v>FCCS_Other Data</v>
      </c>
      <c r="L26" s="422" t="str">
        <f t="shared" si="1"/>
        <v>FCCS_No Intercompany</v>
      </c>
      <c r="M26" s="422" t="str">
        <f t="shared" si="1"/>
        <v>No Custom1</v>
      </c>
      <c r="N26" s="422" t="str">
        <f t="shared" si="1"/>
        <v>No Custom2</v>
      </c>
      <c r="O26" s="422" t="str">
        <f t="shared" si="1"/>
        <v>FMV</v>
      </c>
      <c r="P26" s="422" t="s">
        <v>1847</v>
      </c>
      <c r="Q26" s="422" t="str">
        <f t="shared" si="6"/>
        <v>Actual</v>
      </c>
      <c r="R26" s="422" t="str">
        <f t="shared" si="6"/>
        <v>FCCS_YTD_Input</v>
      </c>
      <c r="S26" s="422" t="s">
        <v>1184</v>
      </c>
      <c r="T26" s="422" t="s">
        <v>404</v>
      </c>
    </row>
    <row r="27" spans="2:20">
      <c r="B27" s="464" t="s">
        <v>1849</v>
      </c>
      <c r="C27" s="464" t="s">
        <v>1100</v>
      </c>
      <c r="D27" s="471" t="e">
        <f>[2]!HsSetValue(E27,"FCC","Scenario#"&amp;Q27&amp;";Years#"&amp;J27&amp;";Period#"&amp;I27&amp;";View#"&amp;R27&amp;";Entity#"&amp;H27&amp;";Data Source#"&amp;K27&amp;";Account#"&amp;F27&amp;";Intercompany#"&amp;L27&amp;";Movement#"&amp;P27&amp;";Consolidation#"&amp;T27&amp;";Custom1#"&amp;M27&amp;";Custom2#"&amp;N27&amp;";Custom3#"&amp;O27&amp;";Custom4#"&amp;S27&amp;"")</f>
        <v>#VALUE!</v>
      </c>
      <c r="E27" s="471">
        <f ca="1">SUMIF('"E" Fair Value Measurement'!$C$22:$D$37,'FCC Investments - Load Tab'!C27,'"E" Fair Value Measurement'!$F$22:$F$37)</f>
        <v>0</v>
      </c>
      <c r="F27" s="422" t="s">
        <v>793</v>
      </c>
      <c r="G27" s="421" t="str">
        <f t="shared" si="0"/>
        <v xml:space="preserve">Fair Value - Mutual Funds Equities International       </v>
      </c>
      <c r="H27" s="467">
        <f t="shared" si="1"/>
        <v>0</v>
      </c>
      <c r="I27" s="467" t="str">
        <f t="shared" si="1"/>
        <v>Jun</v>
      </c>
      <c r="J27" s="422" t="str">
        <f t="shared" si="1"/>
        <v>FY25</v>
      </c>
      <c r="K27" s="422" t="str">
        <f t="shared" si="1"/>
        <v>FCCS_Other Data</v>
      </c>
      <c r="L27" s="422" t="str">
        <f t="shared" si="1"/>
        <v>FCCS_No Intercompany</v>
      </c>
      <c r="M27" s="422" t="str">
        <f t="shared" si="1"/>
        <v>No Custom1</v>
      </c>
      <c r="N27" s="422" t="str">
        <f t="shared" si="1"/>
        <v>No Custom2</v>
      </c>
      <c r="O27" s="422" t="str">
        <f t="shared" si="1"/>
        <v>FMV</v>
      </c>
      <c r="P27" s="422" t="s">
        <v>1847</v>
      </c>
      <c r="Q27" s="422" t="str">
        <f t="shared" si="6"/>
        <v>Actual</v>
      </c>
      <c r="R27" s="422" t="str">
        <f t="shared" si="6"/>
        <v>FCCS_YTD_Input</v>
      </c>
      <c r="S27" s="468" t="s">
        <v>1108</v>
      </c>
      <c r="T27" s="422" t="s">
        <v>404</v>
      </c>
    </row>
    <row r="28" spans="2:20">
      <c r="B28" s="464" t="s">
        <v>1849</v>
      </c>
      <c r="C28" s="464" t="s">
        <v>838</v>
      </c>
      <c r="D28" s="471" t="e">
        <f>[2]!HsSetValue(E28,"FCC","Scenario#"&amp;Q28&amp;";Years#"&amp;J28&amp;";Period#"&amp;I28&amp;";View#"&amp;R28&amp;";Entity#"&amp;H28&amp;";Data Source#"&amp;K28&amp;";Account#"&amp;F28&amp;";Intercompany#"&amp;L28&amp;";Movement#"&amp;P28&amp;";Consolidation#"&amp;T28&amp;";Custom1#"&amp;M28&amp;";Custom2#"&amp;N28&amp;";Custom3#"&amp;O28&amp;";Custom4#"&amp;S28&amp;"")</f>
        <v>#VALUE!</v>
      </c>
      <c r="E28" s="471">
        <f ca="1">SUMIF('"E" Fair Value Measurement'!$C$22:$D$37,'FCC Investments - Load Tab'!C28,'"E" Fair Value Measurement'!$F$22:$F$37)</f>
        <v>0</v>
      </c>
      <c r="F28" s="422" t="s">
        <v>793</v>
      </c>
      <c r="G28" s="421" t="str">
        <f t="shared" si="0"/>
        <v>Fair Value - Non-purpose Investments</v>
      </c>
      <c r="H28" s="467">
        <f t="shared" si="1"/>
        <v>0</v>
      </c>
      <c r="I28" s="467" t="str">
        <f t="shared" si="1"/>
        <v>Jun</v>
      </c>
      <c r="J28" s="422" t="str">
        <f t="shared" si="1"/>
        <v>FY25</v>
      </c>
      <c r="K28" s="422" t="str">
        <f t="shared" si="1"/>
        <v>FCCS_Other Data</v>
      </c>
      <c r="L28" s="422" t="str">
        <f t="shared" si="1"/>
        <v>FCCS_No Intercompany</v>
      </c>
      <c r="M28" s="422" t="str">
        <f t="shared" si="1"/>
        <v>No Custom1</v>
      </c>
      <c r="N28" s="422" t="str">
        <f t="shared" si="1"/>
        <v>No Custom2</v>
      </c>
      <c r="O28" s="422" t="str">
        <f t="shared" si="1"/>
        <v>FMV</v>
      </c>
      <c r="P28" s="422" t="s">
        <v>1847</v>
      </c>
      <c r="Q28" s="422" t="str">
        <f t="shared" si="6"/>
        <v>Actual</v>
      </c>
      <c r="R28" s="422" t="str">
        <f t="shared" si="6"/>
        <v>FCCS_YTD_Input</v>
      </c>
      <c r="S28" s="422" t="s">
        <v>839</v>
      </c>
      <c r="T28" s="422" t="s">
        <v>404</v>
      </c>
    </row>
    <row r="29" spans="2:20">
      <c r="B29" s="464" t="s">
        <v>1849</v>
      </c>
      <c r="C29" s="464" t="s">
        <v>1186</v>
      </c>
      <c r="D29" s="471" t="e">
        <f>[2]!HsSetValue(E29,"FCC","Scenario#"&amp;Q29&amp;";Years#"&amp;J29&amp;";Period#"&amp;I29&amp;";View#"&amp;R29&amp;";Entity#"&amp;H29&amp;";Data Source#"&amp;K29&amp;";Account#"&amp;F29&amp;";Intercompany#"&amp;L29&amp;";Movement#"&amp;P29&amp;";Consolidation#"&amp;T29&amp;";Custom1#"&amp;M29&amp;";Custom2#"&amp;N29&amp;";Custom3#"&amp;O29&amp;";Custom4#"&amp;S29&amp;"")</f>
        <v>#VALUE!</v>
      </c>
      <c r="E29" s="471">
        <f ca="1">SUMIF('"E" Fair Value Measurement'!$C$22:$D$37,'FCC Investments - Load Tab'!C29,'"E" Fair Value Measurement'!$F$22:$F$37)</f>
        <v>0</v>
      </c>
      <c r="F29" s="422" t="s">
        <v>793</v>
      </c>
      <c r="G29" s="421" t="str">
        <f t="shared" si="0"/>
        <v>Fair Value - Strategic Income Opportunities Funds</v>
      </c>
      <c r="H29" s="467">
        <f t="shared" si="1"/>
        <v>0</v>
      </c>
      <c r="I29" s="467" t="str">
        <f t="shared" si="1"/>
        <v>Jun</v>
      </c>
      <c r="J29" s="422" t="str">
        <f t="shared" si="1"/>
        <v>FY25</v>
      </c>
      <c r="K29" s="422" t="str">
        <f t="shared" si="1"/>
        <v>FCCS_Other Data</v>
      </c>
      <c r="L29" s="422" t="str">
        <f t="shared" si="1"/>
        <v>FCCS_No Intercompany</v>
      </c>
      <c r="M29" s="422" t="str">
        <f t="shared" si="1"/>
        <v>No Custom1</v>
      </c>
      <c r="N29" s="422" t="str">
        <f t="shared" si="1"/>
        <v>No Custom2</v>
      </c>
      <c r="O29" s="422" t="str">
        <f t="shared" si="1"/>
        <v>FMV</v>
      </c>
      <c r="P29" s="422" t="s">
        <v>1847</v>
      </c>
      <c r="Q29" s="422" t="str">
        <f t="shared" si="6"/>
        <v>Actual</v>
      </c>
      <c r="R29" s="422" t="str">
        <f t="shared" si="6"/>
        <v>FCCS_YTD_Input</v>
      </c>
      <c r="S29" s="422" t="s">
        <v>840</v>
      </c>
      <c r="T29" s="422" t="s">
        <v>404</v>
      </c>
    </row>
    <row r="30" spans="2:20">
      <c r="B30" s="464" t="s">
        <v>1849</v>
      </c>
      <c r="C30" s="464" t="s">
        <v>1101</v>
      </c>
      <c r="D30" s="471" t="e">
        <f>[2]!HsSetValue(E30,"FCC","Scenario#"&amp;Q30&amp;";Years#"&amp;J30&amp;";Period#"&amp;I30&amp;";View#"&amp;R30&amp;";Entity#"&amp;H30&amp;";Data Source#"&amp;K30&amp;";Account#"&amp;F30&amp;";Intercompany#"&amp;L30&amp;";Movement#"&amp;P30&amp;";Consolidation#"&amp;T30&amp;";Custom1#"&amp;M30&amp;";Custom2#"&amp;N30&amp;";Custom3#"&amp;O30&amp;";Custom4#"&amp;S30&amp;"")</f>
        <v>#VALUE!</v>
      </c>
      <c r="E30" s="471">
        <f ca="1">SUMIF('"E" Fair Value Measurement'!$C$22:$D$37,'FCC Investments - Load Tab'!C30,'"E" Fair Value Measurement'!$F$22:$F$37)</f>
        <v>0</v>
      </c>
      <c r="F30" s="422" t="s">
        <v>793</v>
      </c>
      <c r="G30" s="421" t="str">
        <f t="shared" si="0"/>
        <v xml:space="preserve">Fair Value - Private Equity            </v>
      </c>
      <c r="H30" s="467">
        <f t="shared" si="1"/>
        <v>0</v>
      </c>
      <c r="I30" s="467" t="str">
        <f t="shared" si="1"/>
        <v>Jun</v>
      </c>
      <c r="J30" s="422" t="str">
        <f t="shared" si="1"/>
        <v>FY25</v>
      </c>
      <c r="K30" s="422" t="str">
        <f t="shared" si="1"/>
        <v>FCCS_Other Data</v>
      </c>
      <c r="L30" s="422" t="str">
        <f t="shared" si="1"/>
        <v>FCCS_No Intercompany</v>
      </c>
      <c r="M30" s="422" t="str">
        <f t="shared" si="1"/>
        <v>No Custom1</v>
      </c>
      <c r="N30" s="422" t="str">
        <f t="shared" si="1"/>
        <v>No Custom2</v>
      </c>
      <c r="O30" s="422" t="str">
        <f t="shared" si="1"/>
        <v>FMV</v>
      </c>
      <c r="P30" s="422" t="s">
        <v>1847</v>
      </c>
      <c r="Q30" s="422" t="str">
        <f t="shared" si="6"/>
        <v>Actual</v>
      </c>
      <c r="R30" s="422" t="str">
        <f t="shared" si="6"/>
        <v>FCCS_YTD_Input</v>
      </c>
      <c r="S30" s="468" t="s">
        <v>1109</v>
      </c>
      <c r="T30" s="422" t="s">
        <v>404</v>
      </c>
    </row>
    <row r="31" spans="2:20">
      <c r="B31" s="464" t="s">
        <v>1849</v>
      </c>
      <c r="C31" s="464" t="s">
        <v>821</v>
      </c>
      <c r="D31" s="471" t="e">
        <f>[2]!HsSetValue(E31,"FCC","Scenario#"&amp;Q31&amp;";Years#"&amp;J31&amp;";Period#"&amp;I31&amp;";View#"&amp;R31&amp;";Entity#"&amp;H31&amp;";Data Source#"&amp;K31&amp;";Account#"&amp;F31&amp;";Intercompany#"&amp;L31&amp;";Movement#"&amp;P31&amp;";Consolidation#"&amp;T31&amp;";Custom1#"&amp;M31&amp;";Custom2#"&amp;N31&amp;";Custom3#"&amp;O31&amp;";Custom4#"&amp;S31&amp;"")</f>
        <v>#VALUE!</v>
      </c>
      <c r="E31" s="471">
        <f ca="1">SUMIF('"E" Fair Value Measurement'!$C$22:$D$37,'FCC Investments - Load Tab'!C31,'"E" Fair Value Measurement'!$F$22:$F$37)</f>
        <v>0</v>
      </c>
      <c r="F31" s="422" t="s">
        <v>793</v>
      </c>
      <c r="G31" s="421" t="str">
        <f t="shared" si="0"/>
        <v>Fair Value - Real Estate Investments</v>
      </c>
      <c r="H31" s="467">
        <f t="shared" si="1"/>
        <v>0</v>
      </c>
      <c r="I31" s="467" t="str">
        <f t="shared" si="1"/>
        <v>Jun</v>
      </c>
      <c r="J31" s="422" t="str">
        <f t="shared" si="1"/>
        <v>FY25</v>
      </c>
      <c r="K31" s="422" t="str">
        <f t="shared" si="1"/>
        <v>FCCS_Other Data</v>
      </c>
      <c r="L31" s="422" t="str">
        <f t="shared" si="1"/>
        <v>FCCS_No Intercompany</v>
      </c>
      <c r="M31" s="422" t="str">
        <f t="shared" si="1"/>
        <v>No Custom1</v>
      </c>
      <c r="N31" s="422" t="str">
        <f t="shared" si="1"/>
        <v>No Custom2</v>
      </c>
      <c r="O31" s="422" t="str">
        <f t="shared" si="1"/>
        <v>FMV</v>
      </c>
      <c r="P31" s="422" t="s">
        <v>1847</v>
      </c>
      <c r="Q31" s="422" t="str">
        <f t="shared" si="6"/>
        <v>Actual</v>
      </c>
      <c r="R31" s="422" t="str">
        <f t="shared" si="6"/>
        <v>FCCS_YTD_Input</v>
      </c>
      <c r="S31" s="422" t="s">
        <v>822</v>
      </c>
      <c r="T31" s="422" t="s">
        <v>404</v>
      </c>
    </row>
    <row r="32" spans="2:20">
      <c r="B32" s="464" t="s">
        <v>1849</v>
      </c>
      <c r="C32" s="464" t="s">
        <v>1102</v>
      </c>
      <c r="D32" s="471" t="e">
        <f>[2]!HsSetValue(E32,"FCC","Scenario#"&amp;Q32&amp;";Years#"&amp;J32&amp;";Period#"&amp;I32&amp;";View#"&amp;R32&amp;";Entity#"&amp;H32&amp;";Data Source#"&amp;K32&amp;";Account#"&amp;F32&amp;";Intercompany#"&amp;L32&amp;";Movement#"&amp;P32&amp;";Consolidation#"&amp;T32&amp;";Custom1#"&amp;M32&amp;";Custom2#"&amp;N32&amp;";Custom3#"&amp;O32&amp;";Custom4#"&amp;S32&amp;"")</f>
        <v>#VALUE!</v>
      </c>
      <c r="E32" s="471">
        <f ca="1">SUMIF('"E" Fair Value Measurement'!$C$22:$D$37,'FCC Investments - Load Tab'!C32,'"E" Fair Value Measurement'!$F$22:$F$37)</f>
        <v>0</v>
      </c>
      <c r="F32" s="422" t="s">
        <v>793</v>
      </c>
      <c r="G32" s="421" t="str">
        <f t="shared" si="0"/>
        <v xml:space="preserve">Fair Value - Real Estate Investment Trusts     </v>
      </c>
      <c r="H32" s="467">
        <f t="shared" ref="H32:O46" si="7">+H$2</f>
        <v>0</v>
      </c>
      <c r="I32" s="467" t="str">
        <f t="shared" si="7"/>
        <v>Jun</v>
      </c>
      <c r="J32" s="422" t="str">
        <f t="shared" si="7"/>
        <v>FY25</v>
      </c>
      <c r="K32" s="422" t="str">
        <f t="shared" si="7"/>
        <v>FCCS_Other Data</v>
      </c>
      <c r="L32" s="422" t="str">
        <f t="shared" si="7"/>
        <v>FCCS_No Intercompany</v>
      </c>
      <c r="M32" s="422" t="str">
        <f t="shared" si="7"/>
        <v>No Custom1</v>
      </c>
      <c r="N32" s="422" t="str">
        <f t="shared" si="7"/>
        <v>No Custom2</v>
      </c>
      <c r="O32" s="422" t="str">
        <f t="shared" si="7"/>
        <v>FMV</v>
      </c>
      <c r="P32" s="422" t="s">
        <v>1847</v>
      </c>
      <c r="Q32" s="422" t="str">
        <f t="shared" si="6"/>
        <v>Actual</v>
      </c>
      <c r="R32" s="422" t="str">
        <f t="shared" si="6"/>
        <v>FCCS_YTD_Input</v>
      </c>
      <c r="S32" s="468" t="s">
        <v>1110</v>
      </c>
      <c r="T32" s="422" t="s">
        <v>404</v>
      </c>
    </row>
    <row r="33" spans="2:20">
      <c r="B33" s="464" t="s">
        <v>1849</v>
      </c>
      <c r="C33" s="464" t="s">
        <v>823</v>
      </c>
      <c r="D33" s="471" t="e">
        <f>[2]!HsSetValue(E33,"FCC","Scenario#"&amp;Q33&amp;";Years#"&amp;J33&amp;";Period#"&amp;I33&amp;";View#"&amp;R33&amp;";Entity#"&amp;H33&amp;";Data Source#"&amp;K33&amp;";Account#"&amp;F33&amp;";Intercompany#"&amp;L33&amp;";Movement#"&amp;P33&amp;";Consolidation#"&amp;T33&amp;";Custom1#"&amp;M33&amp;";Custom2#"&amp;N33&amp;";Custom3#"&amp;O33&amp;";Custom4#"&amp;S33&amp;"")</f>
        <v>#VALUE!</v>
      </c>
      <c r="E33" s="471">
        <f ca="1">SUMIF('"E" Fair Value Measurement'!$C$22:$D$37,'FCC Investments - Load Tab'!C33,'"E" Fair Value Measurement'!$F$22:$F$37)</f>
        <v>0</v>
      </c>
      <c r="F33" s="422" t="s">
        <v>793</v>
      </c>
      <c r="G33" s="421" t="str">
        <f t="shared" si="0"/>
        <v>Fair Value - Repurchase Agreements</v>
      </c>
      <c r="H33" s="467">
        <f t="shared" si="7"/>
        <v>0</v>
      </c>
      <c r="I33" s="467" t="str">
        <f t="shared" si="7"/>
        <v>Jun</v>
      </c>
      <c r="J33" s="422" t="str">
        <f t="shared" si="7"/>
        <v>FY25</v>
      </c>
      <c r="K33" s="422" t="str">
        <f t="shared" si="7"/>
        <v>FCCS_Other Data</v>
      </c>
      <c r="L33" s="422" t="str">
        <f t="shared" si="7"/>
        <v>FCCS_No Intercompany</v>
      </c>
      <c r="M33" s="422" t="str">
        <f t="shared" si="7"/>
        <v>No Custom1</v>
      </c>
      <c r="N33" s="422" t="str">
        <f t="shared" si="7"/>
        <v>No Custom2</v>
      </c>
      <c r="O33" s="422" t="str">
        <f t="shared" si="7"/>
        <v>FMV</v>
      </c>
      <c r="P33" s="422" t="s">
        <v>1847</v>
      </c>
      <c r="Q33" s="422" t="str">
        <f t="shared" si="6"/>
        <v>Actual</v>
      </c>
      <c r="R33" s="422" t="str">
        <f t="shared" si="6"/>
        <v>FCCS_YTD_Input</v>
      </c>
      <c r="S33" s="422" t="s">
        <v>824</v>
      </c>
      <c r="T33" s="422" t="s">
        <v>404</v>
      </c>
    </row>
    <row r="34" spans="2:20">
      <c r="B34" s="464" t="s">
        <v>1849</v>
      </c>
      <c r="C34" s="464" t="s">
        <v>1103</v>
      </c>
      <c r="D34" s="471" t="e">
        <f>[2]!HsSetValue(E34,"FCC","Scenario#"&amp;Q34&amp;";Years#"&amp;J34&amp;";Period#"&amp;I34&amp;";View#"&amp;R34&amp;";Entity#"&amp;H34&amp;";Data Source#"&amp;K34&amp;";Account#"&amp;F34&amp;";Intercompany#"&amp;L34&amp;";Movement#"&amp;P34&amp;";Consolidation#"&amp;T34&amp;";Custom1#"&amp;M34&amp;";Custom2#"&amp;N34&amp;";Custom3#"&amp;O34&amp;";Custom4#"&amp;S34&amp;"")</f>
        <v>#VALUE!</v>
      </c>
      <c r="E34" s="471">
        <f ca="1">SUMIF('"E" Fair Value Measurement'!$C$22:$D$37,'FCC Investments - Load Tab'!C34,'"E" Fair Value Measurement'!$F$22:$F$37)</f>
        <v>0</v>
      </c>
      <c r="F34" s="422" t="s">
        <v>793</v>
      </c>
      <c r="G34" s="421" t="str">
        <f t="shared" si="0"/>
        <v xml:space="preserve">Fair Value - Short-term Investment Funds   </v>
      </c>
      <c r="H34" s="467">
        <f t="shared" si="7"/>
        <v>0</v>
      </c>
      <c r="I34" s="467" t="str">
        <f t="shared" si="7"/>
        <v>Jun</v>
      </c>
      <c r="J34" s="422" t="str">
        <f t="shared" si="7"/>
        <v>FY25</v>
      </c>
      <c r="K34" s="422" t="str">
        <f t="shared" si="7"/>
        <v>FCCS_Other Data</v>
      </c>
      <c r="L34" s="422" t="str">
        <f t="shared" si="7"/>
        <v>FCCS_No Intercompany</v>
      </c>
      <c r="M34" s="422" t="str">
        <f t="shared" si="7"/>
        <v>No Custom1</v>
      </c>
      <c r="N34" s="422" t="str">
        <f t="shared" si="7"/>
        <v>No Custom2</v>
      </c>
      <c r="O34" s="422" t="str">
        <f t="shared" si="7"/>
        <v>FMV</v>
      </c>
      <c r="P34" s="422" t="s">
        <v>1847</v>
      </c>
      <c r="Q34" s="422" t="str">
        <f t="shared" si="6"/>
        <v>Actual</v>
      </c>
      <c r="R34" s="422" t="str">
        <f t="shared" si="6"/>
        <v>FCCS_YTD_Input</v>
      </c>
      <c r="S34" s="468" t="s">
        <v>1111</v>
      </c>
      <c r="T34" s="422" t="s">
        <v>404</v>
      </c>
    </row>
    <row r="35" spans="2:20">
      <c r="B35" s="464" t="s">
        <v>1849</v>
      </c>
      <c r="C35" s="464" t="s">
        <v>825</v>
      </c>
      <c r="D35" s="471" t="e">
        <f>[2]!HsSetValue(E35,"FCC","Scenario#"&amp;Q35&amp;";Years#"&amp;J35&amp;";Period#"&amp;I35&amp;";View#"&amp;R35&amp;";Entity#"&amp;H35&amp;";Data Source#"&amp;K35&amp;";Account#"&amp;F35&amp;";Intercompany#"&amp;L35&amp;";Movement#"&amp;P35&amp;";Consolidation#"&amp;T35&amp;";Custom1#"&amp;M35&amp;";Custom2#"&amp;N35&amp;";Custom3#"&amp;O35&amp;";Custom4#"&amp;S35&amp;"")</f>
        <v>#VALUE!</v>
      </c>
      <c r="E35" s="471">
        <f ca="1">SUMIF('"E" Fair Value Measurement'!$C$22:$D$37,'FCC Investments - Load Tab'!C35,'"E" Fair Value Measurement'!$F$22:$F$37)</f>
        <v>0</v>
      </c>
      <c r="F35" s="422" t="s">
        <v>793</v>
      </c>
      <c r="G35" s="421" t="str">
        <f t="shared" si="0"/>
        <v>Fair Value - Sovereign Credit</v>
      </c>
      <c r="H35" s="467">
        <f t="shared" si="7"/>
        <v>0</v>
      </c>
      <c r="I35" s="467" t="str">
        <f t="shared" si="7"/>
        <v>Jun</v>
      </c>
      <c r="J35" s="422" t="str">
        <f t="shared" si="7"/>
        <v>FY25</v>
      </c>
      <c r="K35" s="422" t="str">
        <f t="shared" si="7"/>
        <v>FCCS_Other Data</v>
      </c>
      <c r="L35" s="422" t="str">
        <f t="shared" si="7"/>
        <v>FCCS_No Intercompany</v>
      </c>
      <c r="M35" s="422" t="str">
        <f t="shared" si="7"/>
        <v>No Custom1</v>
      </c>
      <c r="N35" s="422" t="str">
        <f t="shared" si="7"/>
        <v>No Custom2</v>
      </c>
      <c r="O35" s="422" t="str">
        <f t="shared" si="7"/>
        <v>FMV</v>
      </c>
      <c r="P35" s="422" t="s">
        <v>1847</v>
      </c>
      <c r="Q35" s="422" t="str">
        <f t="shared" si="6"/>
        <v>Actual</v>
      </c>
      <c r="R35" s="422" t="str">
        <f t="shared" si="6"/>
        <v>FCCS_YTD_Input</v>
      </c>
      <c r="S35" s="422" t="s">
        <v>826</v>
      </c>
      <c r="T35" s="422" t="s">
        <v>404</v>
      </c>
    </row>
    <row r="36" spans="2:20">
      <c r="B36" s="464" t="s">
        <v>1849</v>
      </c>
      <c r="C36" s="464" t="s">
        <v>827</v>
      </c>
      <c r="D36" s="471" t="e">
        <f>[2]!HsSetValue(E36,"FCC","Scenario#"&amp;Q36&amp;";Years#"&amp;J36&amp;";Period#"&amp;I36&amp;";View#"&amp;R36&amp;";Entity#"&amp;H36&amp;";Data Source#"&amp;K36&amp;";Account#"&amp;F36&amp;";Intercompany#"&amp;L36&amp;";Movement#"&amp;P36&amp;";Consolidation#"&amp;T36&amp;";Custom1#"&amp;M36&amp;";Custom2#"&amp;N36&amp;";Custom3#"&amp;O36&amp;";Custom4#"&amp;S36&amp;"")</f>
        <v>#VALUE!</v>
      </c>
      <c r="E36" s="471">
        <f ca="1">SUMIF('"E" Fair Value Measurement'!$C$22:$D$37,'FCC Investments - Load Tab'!C36,'"E" Fair Value Measurement'!$F$22:$F$37)</f>
        <v>0</v>
      </c>
      <c r="F36" s="422" t="s">
        <v>793</v>
      </c>
      <c r="G36" s="421" t="str">
        <f t="shared" si="0"/>
        <v>Fair Value - Supranational Obligations</v>
      </c>
      <c r="H36" s="467">
        <f t="shared" si="7"/>
        <v>0</v>
      </c>
      <c r="I36" s="467" t="str">
        <f t="shared" si="7"/>
        <v>Jun</v>
      </c>
      <c r="J36" s="422" t="str">
        <f t="shared" si="7"/>
        <v>FY25</v>
      </c>
      <c r="K36" s="422" t="str">
        <f t="shared" si="7"/>
        <v>FCCS_Other Data</v>
      </c>
      <c r="L36" s="422" t="str">
        <f t="shared" si="7"/>
        <v>FCCS_No Intercompany</v>
      </c>
      <c r="M36" s="422" t="str">
        <f t="shared" si="7"/>
        <v>No Custom1</v>
      </c>
      <c r="N36" s="422" t="str">
        <f t="shared" si="7"/>
        <v>No Custom2</v>
      </c>
      <c r="O36" s="422" t="str">
        <f t="shared" si="7"/>
        <v>FMV</v>
      </c>
      <c r="P36" s="422" t="s">
        <v>1847</v>
      </c>
      <c r="Q36" s="422" t="str">
        <f t="shared" si="6"/>
        <v>Actual</v>
      </c>
      <c r="R36" s="422" t="str">
        <f t="shared" si="6"/>
        <v>FCCS_YTD_Input</v>
      </c>
      <c r="S36" s="422" t="s">
        <v>828</v>
      </c>
      <c r="T36" s="422" t="s">
        <v>404</v>
      </c>
    </row>
    <row r="37" spans="2:20">
      <c r="B37" s="464" t="s">
        <v>1849</v>
      </c>
      <c r="C37" s="464" t="s">
        <v>1189</v>
      </c>
      <c r="D37" s="471" t="e">
        <f>[2]!HsSetValue(E37,"FCC","Scenario#"&amp;Q37&amp;";Years#"&amp;J37&amp;";Period#"&amp;I37&amp;";View#"&amp;R37&amp;";Entity#"&amp;H37&amp;";Data Source#"&amp;K37&amp;";Account#"&amp;F37&amp;";Intercompany#"&amp;L37&amp;";Movement#"&amp;P37&amp;";Consolidation#"&amp;T37&amp;";Custom1#"&amp;M37&amp;";Custom2#"&amp;N37&amp;";Custom3#"&amp;O37&amp;";Custom4#"&amp;S37&amp;"")</f>
        <v>#VALUE!</v>
      </c>
      <c r="E37" s="471">
        <f ca="1">SUMIF('"E" Fair Value Measurement'!$C$22:$D$37,'FCC Investments - Load Tab'!C37,'"E" Fair Value Measurement'!$F$22:$F$37)</f>
        <v>0</v>
      </c>
      <c r="F37" s="422" t="s">
        <v>793</v>
      </c>
      <c r="G37" s="421" t="str">
        <f t="shared" si="0"/>
        <v>Fair Value - US Agencies Obligations-Explicitly Guaranteed</v>
      </c>
      <c r="H37" s="467">
        <f t="shared" si="7"/>
        <v>0</v>
      </c>
      <c r="I37" s="467" t="str">
        <f t="shared" si="7"/>
        <v>Jun</v>
      </c>
      <c r="J37" s="422" t="str">
        <f t="shared" si="7"/>
        <v>FY25</v>
      </c>
      <c r="K37" s="422" t="str">
        <f t="shared" si="7"/>
        <v>FCCS_Other Data</v>
      </c>
      <c r="L37" s="422" t="str">
        <f t="shared" si="7"/>
        <v>FCCS_No Intercompany</v>
      </c>
      <c r="M37" s="422" t="str">
        <f t="shared" si="7"/>
        <v>No Custom1</v>
      </c>
      <c r="N37" s="422" t="str">
        <f t="shared" si="7"/>
        <v>No Custom2</v>
      </c>
      <c r="O37" s="422" t="str">
        <f t="shared" si="7"/>
        <v>FMV</v>
      </c>
      <c r="P37" s="422" t="s">
        <v>1847</v>
      </c>
      <c r="Q37" s="422" t="str">
        <f t="shared" si="6"/>
        <v>Actual</v>
      </c>
      <c r="R37" s="422" t="str">
        <f t="shared" si="6"/>
        <v>FCCS_YTD_Input</v>
      </c>
      <c r="S37" s="422" t="s">
        <v>829</v>
      </c>
      <c r="T37" s="422" t="s">
        <v>404</v>
      </c>
    </row>
    <row r="38" spans="2:20">
      <c r="B38" s="464" t="s">
        <v>1849</v>
      </c>
      <c r="C38" s="464" t="s">
        <v>1187</v>
      </c>
      <c r="D38" s="471" t="e">
        <f>[2]!HsSetValue(E38,"FCC","Scenario#"&amp;Q38&amp;";Years#"&amp;J38&amp;";Period#"&amp;I38&amp;";View#"&amp;R38&amp;";Entity#"&amp;H38&amp;";Data Source#"&amp;K38&amp;";Account#"&amp;F38&amp;";Intercompany#"&amp;L38&amp;";Movement#"&amp;P38&amp;";Consolidation#"&amp;T38&amp;";Custom1#"&amp;M38&amp;";Custom2#"&amp;N38&amp;";Custom3#"&amp;O38&amp;";Custom4#"&amp;S38&amp;"")</f>
        <v>#VALUE!</v>
      </c>
      <c r="E38" s="471">
        <f ca="1">SUMIF('"E" Fair Value Measurement'!$C$22:$D$37,'FCC Investments - Load Tab'!C38,'"E" Fair Value Measurement'!$F$22:$F$37)</f>
        <v>0</v>
      </c>
      <c r="F38" s="422" t="s">
        <v>793</v>
      </c>
      <c r="G38" s="421" t="str">
        <f t="shared" si="0"/>
        <v>Fair Value - US Agencies Obligations</v>
      </c>
      <c r="H38" s="467">
        <f t="shared" si="7"/>
        <v>0</v>
      </c>
      <c r="I38" s="467" t="str">
        <f t="shared" si="7"/>
        <v>Jun</v>
      </c>
      <c r="J38" s="422" t="str">
        <f t="shared" si="7"/>
        <v>FY25</v>
      </c>
      <c r="K38" s="422" t="str">
        <f t="shared" si="7"/>
        <v>FCCS_Other Data</v>
      </c>
      <c r="L38" s="422" t="str">
        <f t="shared" si="7"/>
        <v>FCCS_No Intercompany</v>
      </c>
      <c r="M38" s="422" t="str">
        <f t="shared" si="7"/>
        <v>No Custom1</v>
      </c>
      <c r="N38" s="422" t="str">
        <f t="shared" si="7"/>
        <v>No Custom2</v>
      </c>
      <c r="O38" s="422" t="str">
        <f t="shared" si="7"/>
        <v>FMV</v>
      </c>
      <c r="P38" s="422" t="s">
        <v>1847</v>
      </c>
      <c r="Q38" s="422" t="str">
        <f t="shared" si="6"/>
        <v>Actual</v>
      </c>
      <c r="R38" s="422" t="str">
        <f t="shared" si="6"/>
        <v>FCCS_YTD_Input</v>
      </c>
      <c r="S38" s="422" t="s">
        <v>830</v>
      </c>
      <c r="T38" s="422" t="s">
        <v>404</v>
      </c>
    </row>
    <row r="39" spans="2:20">
      <c r="B39" s="464" t="s">
        <v>1849</v>
      </c>
      <c r="C39" s="464" t="s">
        <v>1188</v>
      </c>
      <c r="D39" s="471" t="e">
        <f>[2]!HsSetValue(E39,"FCC","Scenario#"&amp;Q39&amp;";Years#"&amp;J39&amp;";Period#"&amp;I39&amp;";View#"&amp;R39&amp;";Entity#"&amp;H39&amp;";Data Source#"&amp;K39&amp;";Account#"&amp;F39&amp;";Intercompany#"&amp;L39&amp;";Movement#"&amp;P39&amp;";Consolidation#"&amp;T39&amp;";Custom1#"&amp;M39&amp;";Custom2#"&amp;N39&amp;";Custom3#"&amp;O39&amp;";Custom4#"&amp;S39&amp;"")</f>
        <v>#VALUE!</v>
      </c>
      <c r="E39" s="471">
        <f ca="1">SUMIF('"E" Fair Value Measurement'!$C$22:$D$37,'FCC Investments - Load Tab'!C39,'"E" Fair Value Measurement'!$F$22:$F$37)</f>
        <v>0</v>
      </c>
      <c r="F39" s="422" t="s">
        <v>793</v>
      </c>
      <c r="G39" s="421" t="str">
        <f t="shared" si="0"/>
        <v>Fair Value - US Treasuries Obligations</v>
      </c>
      <c r="H39" s="467">
        <f t="shared" si="7"/>
        <v>0</v>
      </c>
      <c r="I39" s="467" t="str">
        <f t="shared" si="7"/>
        <v>Jun</v>
      </c>
      <c r="J39" s="422" t="str">
        <f t="shared" si="7"/>
        <v>FY25</v>
      </c>
      <c r="K39" s="422" t="str">
        <f t="shared" si="7"/>
        <v>FCCS_Other Data</v>
      </c>
      <c r="L39" s="422" t="str">
        <f t="shared" si="7"/>
        <v>FCCS_No Intercompany</v>
      </c>
      <c r="M39" s="422" t="str">
        <f t="shared" si="7"/>
        <v>No Custom1</v>
      </c>
      <c r="N39" s="422" t="str">
        <f t="shared" si="7"/>
        <v>No Custom2</v>
      </c>
      <c r="O39" s="422" t="str">
        <f t="shared" si="7"/>
        <v>FMV</v>
      </c>
      <c r="P39" s="422" t="s">
        <v>1847</v>
      </c>
      <c r="Q39" s="422" t="str">
        <f t="shared" si="6"/>
        <v>Actual</v>
      </c>
      <c r="R39" s="422" t="str">
        <f t="shared" si="6"/>
        <v>FCCS_YTD_Input</v>
      </c>
      <c r="S39" s="422" t="s">
        <v>831</v>
      </c>
      <c r="T39" s="422" t="s">
        <v>404</v>
      </c>
    </row>
    <row r="40" spans="2:20">
      <c r="B40" s="464" t="s">
        <v>1849</v>
      </c>
      <c r="C40" s="464" t="s">
        <v>1090</v>
      </c>
      <c r="D40" s="471" t="e">
        <f>[2]!HsSetValue(E40,"FCC","Scenario#"&amp;Q40&amp;";Years#"&amp;J40&amp;";Period#"&amp;I40&amp;";View#"&amp;R40&amp;";Entity#"&amp;H40&amp;";Data Source#"&amp;K40&amp;";Account#"&amp;F40&amp;";Intercompany#"&amp;L40&amp;";Movement#"&amp;P40&amp;";Consolidation#"&amp;T40&amp;";Custom1#"&amp;M40&amp;";Custom2#"&amp;N40&amp;";Custom3#"&amp;O40&amp;";Custom4#"&amp;S40&amp;"")</f>
        <v>#VALUE!</v>
      </c>
      <c r="E40" s="471">
        <f ca="1">SUMIF('"E" Fair Value Measurement'!$C$22:$D$37,'FCC Investments - Load Tab'!C40,'"E" Fair Value Measurement'!$F$22:$F$37)</f>
        <v>0</v>
      </c>
      <c r="F40" s="422" t="s">
        <v>793</v>
      </c>
      <c r="G40" s="421" t="str">
        <f t="shared" si="0"/>
        <v xml:space="preserve">Fair Value - Other                                                              </v>
      </c>
      <c r="H40" s="467">
        <f t="shared" si="7"/>
        <v>0</v>
      </c>
      <c r="I40" s="467" t="str">
        <f t="shared" si="7"/>
        <v>Jun</v>
      </c>
      <c r="J40" s="422" t="str">
        <f t="shared" si="7"/>
        <v>FY25</v>
      </c>
      <c r="K40" s="422" t="str">
        <f t="shared" si="7"/>
        <v>FCCS_Other Data</v>
      </c>
      <c r="L40" s="422" t="str">
        <f t="shared" si="7"/>
        <v>FCCS_No Intercompany</v>
      </c>
      <c r="M40" s="422" t="str">
        <f t="shared" si="7"/>
        <v>No Custom1</v>
      </c>
      <c r="N40" s="422" t="str">
        <f t="shared" si="7"/>
        <v>No Custom2</v>
      </c>
      <c r="O40" s="422" t="str">
        <f t="shared" si="7"/>
        <v>FMV</v>
      </c>
      <c r="P40" s="422" t="s">
        <v>1847</v>
      </c>
      <c r="Q40" s="422" t="str">
        <f t="shared" si="6"/>
        <v>Actual</v>
      </c>
      <c r="R40" s="422" t="str">
        <f t="shared" si="6"/>
        <v>FCCS_YTD_Input</v>
      </c>
      <c r="S40" s="468" t="s">
        <v>1112</v>
      </c>
      <c r="T40" s="422" t="s">
        <v>404</v>
      </c>
    </row>
    <row r="41" spans="2:20">
      <c r="B41" s="464" t="s">
        <v>1849</v>
      </c>
      <c r="C41" s="464" t="s">
        <v>1091</v>
      </c>
      <c r="D41" s="471" t="e">
        <f>[2]!HsSetValue(E41,"FCC","Scenario#"&amp;Q41&amp;";Years#"&amp;J41&amp;";Period#"&amp;I41&amp;";View#"&amp;R41&amp;";Entity#"&amp;H41&amp;";Data Source#"&amp;K41&amp;";Account#"&amp;F41&amp;";Intercompany#"&amp;L41&amp;";Movement#"&amp;P41&amp;";Consolidation#"&amp;T41&amp;";Custom1#"&amp;M41&amp;";Custom2#"&amp;N41&amp;";Custom3#"&amp;O41&amp;";Custom4#"&amp;S41&amp;"")</f>
        <v>#VALUE!</v>
      </c>
      <c r="E41" s="471">
        <f ca="1">SUMIF('"E" Fair Value Measurement'!$C$22:$D$37,'FCC Investments - Load Tab'!C41,'"E" Fair Value Measurement'!$F$22:$F$37)</f>
        <v>0</v>
      </c>
      <c r="F41" s="422" t="s">
        <v>793</v>
      </c>
      <c r="G41" s="421" t="str">
        <f t="shared" si="0"/>
        <v xml:space="preserve">Fair Value - USG Investment Pool - Not LGIP                       </v>
      </c>
      <c r="H41" s="467">
        <f t="shared" si="7"/>
        <v>0</v>
      </c>
      <c r="I41" s="467" t="str">
        <f t="shared" si="7"/>
        <v>Jun</v>
      </c>
      <c r="J41" s="422" t="str">
        <f t="shared" si="7"/>
        <v>FY25</v>
      </c>
      <c r="K41" s="422" t="str">
        <f t="shared" si="7"/>
        <v>FCCS_Other Data</v>
      </c>
      <c r="L41" s="422" t="str">
        <f t="shared" si="7"/>
        <v>FCCS_No Intercompany</v>
      </c>
      <c r="M41" s="422" t="str">
        <f t="shared" si="7"/>
        <v>No Custom1</v>
      </c>
      <c r="N41" s="422" t="str">
        <f t="shared" si="7"/>
        <v>No Custom2</v>
      </c>
      <c r="O41" s="422" t="str">
        <f t="shared" si="7"/>
        <v>FMV</v>
      </c>
      <c r="P41" s="422" t="s">
        <v>1847</v>
      </c>
      <c r="Q41" s="422" t="str">
        <f t="shared" si="6"/>
        <v>Actual</v>
      </c>
      <c r="R41" s="422" t="str">
        <f t="shared" si="6"/>
        <v>FCCS_YTD_Input</v>
      </c>
      <c r="S41" s="468" t="s">
        <v>1113</v>
      </c>
      <c r="T41" s="422" t="s">
        <v>404</v>
      </c>
    </row>
    <row r="42" spans="2:20">
      <c r="B42" s="425"/>
      <c r="C42" s="425"/>
      <c r="D42" s="469"/>
      <c r="E42" s="469"/>
      <c r="F42" s="425"/>
      <c r="G42" s="425"/>
      <c r="H42" s="427"/>
      <c r="I42" s="427"/>
      <c r="J42" s="425"/>
      <c r="K42" s="425"/>
      <c r="L42" s="425"/>
      <c r="M42" s="425"/>
      <c r="N42" s="425"/>
      <c r="Q42" s="425"/>
      <c r="R42" s="425"/>
    </row>
    <row r="43" spans="2:20">
      <c r="B43" s="336" t="s">
        <v>841</v>
      </c>
      <c r="C43" s="336" t="s">
        <v>792</v>
      </c>
      <c r="D43" s="508" t="e">
        <f>[2]!HsSetValue(E43,"FCC","Scenario#"&amp;Q43&amp;";Years#"&amp;J43&amp;";Period#"&amp;I43&amp;";View#"&amp;R43&amp;";Entity#"&amp;H43&amp;";Data Source#"&amp;K43&amp;";Account#"&amp;F43&amp;";Intercompany#"&amp;L43&amp;";Movement#"&amp;P43&amp;";Consolidation#"&amp;T43&amp;";Custom1#"&amp;M43&amp;";Custom2#"&amp;N43&amp;";Custom3#"&amp;O43&amp;";Custom4#"&amp;S43&amp;"")</f>
        <v>#VALUE!</v>
      </c>
      <c r="E43" s="508">
        <f>SUMIF('"C" Seg. Time Dist.'!$C$20:$C$33,'FCC Investments - Load Tab'!C43,'"C" Seg. Time Dist.'!$E$20:$E$33)</f>
        <v>0</v>
      </c>
      <c r="F43" s="337" t="s">
        <v>842</v>
      </c>
      <c r="G43" s="337" t="s">
        <v>843</v>
      </c>
      <c r="H43" s="428">
        <f t="shared" si="7"/>
        <v>0</v>
      </c>
      <c r="I43" s="428" t="str">
        <f t="shared" si="7"/>
        <v>Jun</v>
      </c>
      <c r="J43" s="337" t="str">
        <f>+J$2</f>
        <v>FY25</v>
      </c>
      <c r="K43" s="337" t="s">
        <v>397</v>
      </c>
      <c r="L43" s="337" t="s">
        <v>398</v>
      </c>
      <c r="M43" s="337" t="s">
        <v>399</v>
      </c>
      <c r="N43" s="337" t="s">
        <v>400</v>
      </c>
      <c r="O43" s="337" t="s">
        <v>844</v>
      </c>
      <c r="P43" s="337" t="s">
        <v>1847</v>
      </c>
      <c r="Q43" s="337" t="s">
        <v>63</v>
      </c>
      <c r="R43" s="337" t="s">
        <v>402</v>
      </c>
      <c r="S43" s="337" t="s">
        <v>795</v>
      </c>
      <c r="T43" s="337" t="s">
        <v>404</v>
      </c>
    </row>
    <row r="44" spans="2:20">
      <c r="B44" s="336" t="s">
        <v>841</v>
      </c>
      <c r="C44" s="336" t="s">
        <v>792</v>
      </c>
      <c r="D44" s="508" t="e">
        <f>[2]!HsSetValue(E44,"FCC","Scenario#"&amp;Q44&amp;";Years#"&amp;J44&amp;";Period#"&amp;I44&amp;";View#"&amp;R44&amp;";Entity#"&amp;H44&amp;";Data Source#"&amp;K44&amp;";Account#"&amp;F44&amp;";Intercompany#"&amp;L44&amp;";Movement#"&amp;P44&amp;";Consolidation#"&amp;T44&amp;";Custom1#"&amp;M44&amp;";Custom2#"&amp;N44&amp;";Custom3#"&amp;O44&amp;";Custom4#"&amp;S44&amp;"")</f>
        <v>#VALUE!</v>
      </c>
      <c r="E44" s="508">
        <f>SUMIF('"C" Seg. Time Dist.'!$C$20:$C$33,'FCC Investments - Load Tab'!C44,'"C" Seg. Time Dist.'!$F$20:$F$33)</f>
        <v>0</v>
      </c>
      <c r="F44" s="337" t="s">
        <v>842</v>
      </c>
      <c r="G44" s="337" t="s">
        <v>843</v>
      </c>
      <c r="H44" s="428">
        <f t="shared" si="7"/>
        <v>0</v>
      </c>
      <c r="I44" s="428" t="str">
        <f t="shared" si="7"/>
        <v>Jun</v>
      </c>
      <c r="J44" s="337" t="str">
        <f>+J$2</f>
        <v>FY25</v>
      </c>
      <c r="K44" s="337" t="str">
        <f t="shared" ref="K44:N47" si="8">+K$2</f>
        <v>FCCS_Other Data</v>
      </c>
      <c r="L44" s="337" t="str">
        <f t="shared" si="8"/>
        <v>FCCS_No Intercompany</v>
      </c>
      <c r="M44" s="337" t="str">
        <f t="shared" si="8"/>
        <v>No Custom1</v>
      </c>
      <c r="N44" s="337" t="str">
        <f t="shared" si="8"/>
        <v>No Custom2</v>
      </c>
      <c r="O44" s="337" t="s">
        <v>845</v>
      </c>
      <c r="P44" s="337" t="s">
        <v>1847</v>
      </c>
      <c r="Q44" s="337" t="str">
        <f t="shared" ref="Q44:R47" si="9">+Q$2</f>
        <v>Actual</v>
      </c>
      <c r="R44" s="337" t="str">
        <f t="shared" si="9"/>
        <v>FCCS_YTD_Input</v>
      </c>
      <c r="S44" s="337" t="s">
        <v>795</v>
      </c>
      <c r="T44" s="337" t="s">
        <v>404</v>
      </c>
    </row>
    <row r="45" spans="2:20">
      <c r="B45" s="336" t="s">
        <v>841</v>
      </c>
      <c r="C45" s="336" t="s">
        <v>792</v>
      </c>
      <c r="D45" s="508" t="e">
        <f>[2]!HsSetValue(E45,"FCC","Scenario#"&amp;Q45&amp;";Years#"&amp;J45&amp;";Period#"&amp;I45&amp;";View#"&amp;R45&amp;";Entity#"&amp;H45&amp;";Data Source#"&amp;K45&amp;";Account#"&amp;F45&amp;";Intercompany#"&amp;L45&amp;";Movement#"&amp;P45&amp;";Consolidation#"&amp;T45&amp;";Custom1#"&amp;M45&amp;";Custom2#"&amp;N45&amp;";Custom3#"&amp;O45&amp;";Custom4#"&amp;S45&amp;"")</f>
        <v>#VALUE!</v>
      </c>
      <c r="E45" s="508">
        <f>SUMIF('"C" Seg. Time Dist.'!$C$20:$C$33,'FCC Investments - Load Tab'!C45,'"C" Seg. Time Dist.'!$G$20:$G$33)</f>
        <v>0</v>
      </c>
      <c r="F45" s="337" t="s">
        <v>842</v>
      </c>
      <c r="G45" s="337" t="s">
        <v>843</v>
      </c>
      <c r="H45" s="428">
        <f t="shared" si="7"/>
        <v>0</v>
      </c>
      <c r="I45" s="428" t="str">
        <f t="shared" si="7"/>
        <v>Jun</v>
      </c>
      <c r="J45" s="337" t="str">
        <f>+J$2</f>
        <v>FY25</v>
      </c>
      <c r="K45" s="337" t="str">
        <f t="shared" si="8"/>
        <v>FCCS_Other Data</v>
      </c>
      <c r="L45" s="337" t="str">
        <f t="shared" si="8"/>
        <v>FCCS_No Intercompany</v>
      </c>
      <c r="M45" s="337" t="str">
        <f t="shared" si="8"/>
        <v>No Custom1</v>
      </c>
      <c r="N45" s="337" t="str">
        <f t="shared" si="8"/>
        <v>No Custom2</v>
      </c>
      <c r="O45" s="337" t="s">
        <v>846</v>
      </c>
      <c r="P45" s="337" t="s">
        <v>1847</v>
      </c>
      <c r="Q45" s="337" t="str">
        <f t="shared" si="9"/>
        <v>Actual</v>
      </c>
      <c r="R45" s="337" t="str">
        <f t="shared" si="9"/>
        <v>FCCS_YTD_Input</v>
      </c>
      <c r="S45" s="337" t="s">
        <v>795</v>
      </c>
      <c r="T45" s="337" t="s">
        <v>404</v>
      </c>
    </row>
    <row r="46" spans="2:20">
      <c r="B46" s="336" t="s">
        <v>841</v>
      </c>
      <c r="C46" s="336" t="s">
        <v>792</v>
      </c>
      <c r="D46" s="508" t="e">
        <f>[2]!HsSetValue(E46,"FCC","Scenario#"&amp;Q46&amp;";Years#"&amp;J46&amp;";Period#"&amp;I46&amp;";View#"&amp;R46&amp;";Entity#"&amp;H46&amp;";Data Source#"&amp;K46&amp;";Account#"&amp;F46&amp;";Intercompany#"&amp;L46&amp;";Movement#"&amp;P46&amp;";Consolidation#"&amp;T46&amp;";Custom1#"&amp;M46&amp;";Custom2#"&amp;N46&amp;";Custom3#"&amp;O46&amp;";Custom4#"&amp;S46&amp;"")</f>
        <v>#VALUE!</v>
      </c>
      <c r="E46" s="508">
        <f>SUMIF('"C" Seg. Time Dist.'!$C$20:$C$33,'FCC Investments - Load Tab'!C46,'"C" Seg. Time Dist.'!$H$20:$H$33)</f>
        <v>0</v>
      </c>
      <c r="F46" s="337" t="s">
        <v>842</v>
      </c>
      <c r="G46" s="337" t="s">
        <v>843</v>
      </c>
      <c r="H46" s="428">
        <f t="shared" si="7"/>
        <v>0</v>
      </c>
      <c r="I46" s="428" t="str">
        <f t="shared" si="7"/>
        <v>Jun</v>
      </c>
      <c r="J46" s="337" t="str">
        <f>+J$2</f>
        <v>FY25</v>
      </c>
      <c r="K46" s="337" t="str">
        <f t="shared" si="8"/>
        <v>FCCS_Other Data</v>
      </c>
      <c r="L46" s="337" t="str">
        <f t="shared" si="8"/>
        <v>FCCS_No Intercompany</v>
      </c>
      <c r="M46" s="337" t="str">
        <f t="shared" si="8"/>
        <v>No Custom1</v>
      </c>
      <c r="N46" s="337" t="str">
        <f t="shared" si="8"/>
        <v>No Custom2</v>
      </c>
      <c r="O46" s="337" t="s">
        <v>847</v>
      </c>
      <c r="P46" s="337" t="s">
        <v>1847</v>
      </c>
      <c r="Q46" s="337" t="str">
        <f t="shared" si="9"/>
        <v>Actual</v>
      </c>
      <c r="R46" s="337" t="str">
        <f t="shared" si="9"/>
        <v>FCCS_YTD_Input</v>
      </c>
      <c r="S46" s="337" t="s">
        <v>795</v>
      </c>
      <c r="T46" s="337" t="s">
        <v>404</v>
      </c>
    </row>
    <row r="47" spans="2:20">
      <c r="B47" s="336" t="s">
        <v>841</v>
      </c>
      <c r="C47" s="336" t="s">
        <v>792</v>
      </c>
      <c r="D47" s="508" t="e">
        <f>[2]!HsSetValue(E47,"FCC","Scenario#"&amp;Q47&amp;";Years#"&amp;J47&amp;";Period#"&amp;I47&amp;";View#"&amp;R47&amp;";Entity#"&amp;H47&amp;";Data Source#"&amp;K47&amp;";Account#"&amp;F47&amp;";Intercompany#"&amp;L47&amp;";Movement#"&amp;P47&amp;";Consolidation#"&amp;T47&amp;";Custom1#"&amp;M47&amp;";Custom2#"&amp;N47&amp;";Custom3#"&amp;O47&amp;";Custom4#"&amp;S47&amp;"")</f>
        <v>#VALUE!</v>
      </c>
      <c r="E47" s="508">
        <f>SUMIF('"C" Seg. Time Dist.'!$C$20:$C$33,'FCC Investments - Load Tab'!C47,'"C" Seg. Time Dist.'!$I$20:$I$33)</f>
        <v>0</v>
      </c>
      <c r="F47" s="337" t="s">
        <v>842</v>
      </c>
      <c r="G47" s="337" t="s">
        <v>843</v>
      </c>
      <c r="H47" s="428">
        <f>+H$2</f>
        <v>0</v>
      </c>
      <c r="I47" s="428" t="str">
        <f>+I$2</f>
        <v>Jun</v>
      </c>
      <c r="J47" s="337" t="str">
        <f>+J$2</f>
        <v>FY25</v>
      </c>
      <c r="K47" s="337" t="str">
        <f t="shared" si="8"/>
        <v>FCCS_Other Data</v>
      </c>
      <c r="L47" s="337" t="str">
        <f t="shared" si="8"/>
        <v>FCCS_No Intercompany</v>
      </c>
      <c r="M47" s="337" t="str">
        <f t="shared" si="8"/>
        <v>No Custom1</v>
      </c>
      <c r="N47" s="337" t="str">
        <f t="shared" si="8"/>
        <v>No Custom2</v>
      </c>
      <c r="O47" s="337" t="s">
        <v>848</v>
      </c>
      <c r="P47" s="337" t="s">
        <v>1847</v>
      </c>
      <c r="Q47" s="337" t="str">
        <f t="shared" si="9"/>
        <v>Actual</v>
      </c>
      <c r="R47" s="337" t="str">
        <f t="shared" si="9"/>
        <v>FCCS_YTD_Input</v>
      </c>
      <c r="S47" s="337" t="s">
        <v>795</v>
      </c>
      <c r="T47" s="337" t="s">
        <v>404</v>
      </c>
    </row>
    <row r="48" spans="2:20">
      <c r="B48" s="420"/>
      <c r="C48" s="420"/>
      <c r="D48" s="469"/>
      <c r="E48" s="469"/>
    </row>
    <row r="49" spans="2:20">
      <c r="B49" s="338" t="s">
        <v>1850</v>
      </c>
      <c r="C49" s="338" t="s">
        <v>792</v>
      </c>
      <c r="D49" s="512" t="e">
        <f>[2]!HsSetValue(E49,"FCC","Scenario#"&amp;Q49&amp;";Years#"&amp;J49&amp;";Period#"&amp;I49&amp;";View#"&amp;R49&amp;";Entity#"&amp;H49&amp;";Data Source#"&amp;K49&amp;";Account#"&amp;F49&amp;";Intercompany#"&amp;L49&amp;";Movement#"&amp;P49&amp;";Consolidation#"&amp;T49&amp;";Custom1#"&amp;M49&amp;";Custom2#"&amp;N49&amp;";Custom3#"&amp;O49&amp;";Custom4#"&amp;S49&amp;"")</f>
        <v>#VALUE!</v>
      </c>
      <c r="E49" s="512">
        <f ca="1">SUMIF('"E" Fair Value Measurement'!$C$22:$E$38,'FCC Investments - Load Tab'!C49,'"E" Fair Value Measurement'!$G$22:$G$38)</f>
        <v>0</v>
      </c>
      <c r="F49" s="339" t="s">
        <v>849</v>
      </c>
      <c r="G49" s="339" t="s">
        <v>1851</v>
      </c>
      <c r="H49" s="430">
        <f t="shared" ref="H49:N65" si="10">+H$2</f>
        <v>0</v>
      </c>
      <c r="I49" s="430" t="str">
        <f t="shared" ref="I49:J52" si="11">+I$2</f>
        <v>Jun</v>
      </c>
      <c r="J49" s="339" t="str">
        <f t="shared" si="11"/>
        <v>FY25</v>
      </c>
      <c r="K49" s="339" t="s">
        <v>397</v>
      </c>
      <c r="L49" s="339" t="s">
        <v>398</v>
      </c>
      <c r="M49" s="339" t="s">
        <v>399</v>
      </c>
      <c r="N49" s="339" t="s">
        <v>400</v>
      </c>
      <c r="O49" s="339" t="s">
        <v>850</v>
      </c>
      <c r="P49" s="339" t="s">
        <v>1847</v>
      </c>
      <c r="Q49" s="339" t="s">
        <v>63</v>
      </c>
      <c r="R49" s="339" t="s">
        <v>402</v>
      </c>
      <c r="S49" s="339" t="s">
        <v>795</v>
      </c>
      <c r="T49" s="339" t="s">
        <v>404</v>
      </c>
    </row>
    <row r="50" spans="2:20">
      <c r="B50" s="338" t="s">
        <v>1850</v>
      </c>
      <c r="C50" s="338" t="s">
        <v>792</v>
      </c>
      <c r="D50" s="512" t="e">
        <f>[2]!HsSetValue(E50,"FCC","Scenario#"&amp;Q50&amp;";Years#"&amp;J50&amp;";Period#"&amp;I50&amp;";View#"&amp;R50&amp;";Entity#"&amp;H50&amp;";Data Source#"&amp;K50&amp;";Account#"&amp;F50&amp;";Intercompany#"&amp;L50&amp;";Movement#"&amp;P50&amp;";Consolidation#"&amp;T50&amp;";Custom1#"&amp;M50&amp;";Custom2#"&amp;N50&amp;";Custom3#"&amp;O50&amp;";Custom4#"&amp;S50&amp;"")</f>
        <v>#VALUE!</v>
      </c>
      <c r="E50" s="512">
        <f ca="1">SUMIF('"E" Fair Value Measurement'!$C$22:$E$38,'FCC Investments - Load Tab'!C50,'"E" Fair Value Measurement'!$H$22:$H$38)</f>
        <v>0</v>
      </c>
      <c r="F50" s="339" t="s">
        <v>849</v>
      </c>
      <c r="G50" s="339" t="s">
        <v>1851</v>
      </c>
      <c r="H50" s="430">
        <f t="shared" si="10"/>
        <v>0</v>
      </c>
      <c r="I50" s="430" t="str">
        <f t="shared" si="11"/>
        <v>Jun</v>
      </c>
      <c r="J50" s="339" t="str">
        <f t="shared" si="11"/>
        <v>FY25</v>
      </c>
      <c r="K50" s="339" t="str">
        <f t="shared" ref="K50:N52" si="12">+K$2</f>
        <v>FCCS_Other Data</v>
      </c>
      <c r="L50" s="339" t="str">
        <f t="shared" si="12"/>
        <v>FCCS_No Intercompany</v>
      </c>
      <c r="M50" s="339" t="str">
        <f t="shared" si="12"/>
        <v>No Custom1</v>
      </c>
      <c r="N50" s="339" t="str">
        <f t="shared" si="12"/>
        <v>No Custom2</v>
      </c>
      <c r="O50" s="339" t="s">
        <v>851</v>
      </c>
      <c r="P50" s="339" t="s">
        <v>1847</v>
      </c>
      <c r="Q50" s="339" t="str">
        <f t="shared" ref="Q50:S66" si="13">+Q$2</f>
        <v>Actual</v>
      </c>
      <c r="R50" s="339" t="str">
        <f t="shared" si="13"/>
        <v>FCCS_YTD_Input</v>
      </c>
      <c r="S50" s="339" t="s">
        <v>795</v>
      </c>
      <c r="T50" s="339" t="s">
        <v>404</v>
      </c>
    </row>
    <row r="51" spans="2:20">
      <c r="B51" s="338" t="s">
        <v>1850</v>
      </c>
      <c r="C51" s="338" t="s">
        <v>792</v>
      </c>
      <c r="D51" s="512" t="e">
        <f>[2]!HsSetValue(E51,"FCC","Scenario#"&amp;Q51&amp;";Years#"&amp;J51&amp;";Period#"&amp;I51&amp;";View#"&amp;R51&amp;";Entity#"&amp;H51&amp;";Data Source#"&amp;K51&amp;";Account#"&amp;F51&amp;";Intercompany#"&amp;L51&amp;";Movement#"&amp;P51&amp;";Consolidation#"&amp;T51&amp;";Custom1#"&amp;M51&amp;";Custom2#"&amp;N51&amp;";Custom3#"&amp;O51&amp;";Custom4#"&amp;S51&amp;"")</f>
        <v>#VALUE!</v>
      </c>
      <c r="E51" s="512">
        <f ca="1">SUMIF('"E" Fair Value Measurement'!$C$22:$E$38,'FCC Investments - Load Tab'!C51,'"E" Fair Value Measurement'!$I$22:$I$38)</f>
        <v>0</v>
      </c>
      <c r="F51" s="339" t="s">
        <v>849</v>
      </c>
      <c r="G51" s="339" t="s">
        <v>1851</v>
      </c>
      <c r="H51" s="430">
        <f t="shared" si="10"/>
        <v>0</v>
      </c>
      <c r="I51" s="430" t="str">
        <f t="shared" si="11"/>
        <v>Jun</v>
      </c>
      <c r="J51" s="339" t="str">
        <f t="shared" si="11"/>
        <v>FY25</v>
      </c>
      <c r="K51" s="339" t="str">
        <f t="shared" si="12"/>
        <v>FCCS_Other Data</v>
      </c>
      <c r="L51" s="339" t="str">
        <f t="shared" si="12"/>
        <v>FCCS_No Intercompany</v>
      </c>
      <c r="M51" s="339" t="str">
        <f t="shared" si="12"/>
        <v>No Custom1</v>
      </c>
      <c r="N51" s="339" t="str">
        <f t="shared" si="12"/>
        <v>No Custom2</v>
      </c>
      <c r="O51" s="339" t="s">
        <v>852</v>
      </c>
      <c r="P51" s="339" t="s">
        <v>1847</v>
      </c>
      <c r="Q51" s="339" t="str">
        <f t="shared" si="13"/>
        <v>Actual</v>
      </c>
      <c r="R51" s="339" t="str">
        <f t="shared" si="13"/>
        <v>FCCS_YTD_Input</v>
      </c>
      <c r="S51" s="339" t="s">
        <v>795</v>
      </c>
      <c r="T51" s="339" t="s">
        <v>404</v>
      </c>
    </row>
    <row r="52" spans="2:20">
      <c r="B52" s="338" t="s">
        <v>1850</v>
      </c>
      <c r="C52" s="338" t="s">
        <v>792</v>
      </c>
      <c r="D52" s="512" t="e">
        <f>[2]!HsSetValue(E52,"FCC","Scenario#"&amp;Q52&amp;";Years#"&amp;J52&amp;";Period#"&amp;I52&amp;";View#"&amp;R52&amp;";Entity#"&amp;H52&amp;";Data Source#"&amp;K52&amp;";Account#"&amp;F52&amp;";Intercompany#"&amp;L52&amp;";Movement#"&amp;P52&amp;";Consolidation#"&amp;T52&amp;";Custom1#"&amp;M52&amp;";Custom2#"&amp;N52&amp;";Custom3#"&amp;O52&amp;";Custom4#"&amp;S52&amp;"")</f>
        <v>#VALUE!</v>
      </c>
      <c r="E52" s="512">
        <f ca="1">SUMIF('"E" Fair Value Measurement'!$C$22:$E$38,'FCC Investments - Load Tab'!C52,'"E" Fair Value Measurement'!$J$22:$J$38)</f>
        <v>0</v>
      </c>
      <c r="F52" s="339" t="s">
        <v>849</v>
      </c>
      <c r="G52" s="339" t="s">
        <v>1851</v>
      </c>
      <c r="H52" s="430">
        <f t="shared" si="10"/>
        <v>0</v>
      </c>
      <c r="I52" s="430" t="str">
        <f t="shared" si="11"/>
        <v>Jun</v>
      </c>
      <c r="J52" s="339" t="str">
        <f t="shared" si="11"/>
        <v>FY25</v>
      </c>
      <c r="K52" s="339" t="str">
        <f t="shared" si="12"/>
        <v>FCCS_Other Data</v>
      </c>
      <c r="L52" s="339" t="str">
        <f t="shared" si="12"/>
        <v>FCCS_No Intercompany</v>
      </c>
      <c r="M52" s="339" t="str">
        <f t="shared" si="12"/>
        <v>No Custom1</v>
      </c>
      <c r="N52" s="339" t="str">
        <f t="shared" si="12"/>
        <v>No Custom2</v>
      </c>
      <c r="O52" s="339" t="s">
        <v>853</v>
      </c>
      <c r="P52" s="339" t="s">
        <v>1847</v>
      </c>
      <c r="Q52" s="339" t="str">
        <f t="shared" si="13"/>
        <v>Actual</v>
      </c>
      <c r="R52" s="339" t="str">
        <f t="shared" si="13"/>
        <v>FCCS_YTD_Input</v>
      </c>
      <c r="S52" s="339" t="s">
        <v>795</v>
      </c>
      <c r="T52" s="339" t="s">
        <v>404</v>
      </c>
    </row>
    <row r="53" spans="2:20">
      <c r="B53" s="420"/>
      <c r="C53" s="420"/>
      <c r="D53" s="469" t="e">
        <f>[2]!HsSetValue(E53,"FCC","Scenario#"&amp;Q53&amp;";Years#"&amp;J53&amp;";Period#"&amp;I53&amp;";View#"&amp;R53&amp;";Entity#"&amp;H53&amp;";Data Source#"&amp;K53&amp;";Account#"&amp;F53&amp;";Intercompany#"&amp;L53&amp;";Movement#"&amp;P53&amp;";Consolidation#"&amp;T53&amp;";Custom1#"&amp;M53&amp;";Custom2#"&amp;N53&amp;";Custom3#"&amp;O53&amp;";Custom4#"&amp;S53&amp;"")</f>
        <v>#VALUE!</v>
      </c>
      <c r="E53" s="469"/>
    </row>
    <row r="54" spans="2:20">
      <c r="B54" s="418" t="s">
        <v>1088</v>
      </c>
      <c r="C54" s="418" t="s">
        <v>792</v>
      </c>
      <c r="D54" s="511" t="e">
        <f>[2]!HsSetValue(E54,"FCC","Scenario#"&amp;Q54&amp;";Years#"&amp;J54&amp;";Period#"&amp;I54&amp;";View#"&amp;R54&amp;";Entity#"&amp;H54&amp;";Data Source#"&amp;K54&amp;";Account#"&amp;F54&amp;";Intercompany#"&amp;L54&amp;";Movement#"&amp;P54&amp;";Consolidation#"&amp;T54&amp;";Custom1#"&amp;M54&amp;";Custom2#"&amp;N54&amp;";Custom3#"&amp;O54&amp;";Custom4#"&amp;S54&amp;"")</f>
        <v>#VALUE!</v>
      </c>
      <c r="E54" s="511">
        <f ca="1">SUMIF('"F" Credit Quality Risk'!$D$17:$F$33,'FCC Investments - Load Tab'!$C54,'"F" Credit Quality Risk'!F$17:F$33)</f>
        <v>0</v>
      </c>
      <c r="F54" s="419" t="s">
        <v>1092</v>
      </c>
      <c r="G54" s="419" t="s">
        <v>1882</v>
      </c>
      <c r="H54" s="431">
        <f t="shared" si="10"/>
        <v>0</v>
      </c>
      <c r="I54" s="431" t="str">
        <f t="shared" si="10"/>
        <v>Jun</v>
      </c>
      <c r="J54" s="419" t="str">
        <f t="shared" si="10"/>
        <v>FY25</v>
      </c>
      <c r="K54" s="419" t="str">
        <f t="shared" si="10"/>
        <v>FCCS_Other Data</v>
      </c>
      <c r="L54" s="419" t="str">
        <f t="shared" si="10"/>
        <v>FCCS_No Intercompany</v>
      </c>
      <c r="M54" s="419" t="str">
        <f t="shared" ref="M54:M65" si="14">+M$2</f>
        <v>No Custom1</v>
      </c>
      <c r="N54" s="419" t="str">
        <f t="shared" si="10"/>
        <v>No Custom2</v>
      </c>
      <c r="O54" s="419" t="s">
        <v>995</v>
      </c>
      <c r="P54" s="419" t="s">
        <v>1847</v>
      </c>
      <c r="Q54" s="419" t="str">
        <f t="shared" ref="Q54:Q67" si="15">Q$2</f>
        <v>Actual</v>
      </c>
      <c r="R54" s="419" t="str">
        <f t="shared" si="13"/>
        <v>FCCS_YTD_Input</v>
      </c>
      <c r="S54" s="419" t="str">
        <f t="shared" si="13"/>
        <v>INV_ASST_SEC_DOM</v>
      </c>
      <c r="T54" s="419" t="s">
        <v>404</v>
      </c>
    </row>
    <row r="55" spans="2:20">
      <c r="B55" s="418" t="s">
        <v>1088</v>
      </c>
      <c r="C55" s="418" t="s">
        <v>792</v>
      </c>
      <c r="D55" s="511" t="e">
        <f>[2]!HsSetValue(E55,"FCC","Scenario#"&amp;Q55&amp;";Years#"&amp;J55&amp;";Period#"&amp;I55&amp;";View#"&amp;R55&amp;";Entity#"&amp;H55&amp;";Data Source#"&amp;K55&amp;";Account#"&amp;F55&amp;";Intercompany#"&amp;L55&amp;";Movement#"&amp;P55&amp;";Consolidation#"&amp;T55&amp;";Custom1#"&amp;M55&amp;";Custom2#"&amp;N55&amp;";Custom3#"&amp;O55&amp;";Custom4#"&amp;S55&amp;"")</f>
        <v>#VALUE!</v>
      </c>
      <c r="E55" s="511">
        <f ca="1">SUMIF('"F" Credit Quality Risk'!$D$17:$F$33,'FCC Investments - Load Tab'!$C55,'"F" Credit Quality Risk'!G$17:G$33)</f>
        <v>0</v>
      </c>
      <c r="F55" s="419" t="s">
        <v>1092</v>
      </c>
      <c r="G55" s="419" t="s">
        <v>1882</v>
      </c>
      <c r="H55" s="431">
        <f t="shared" si="10"/>
        <v>0</v>
      </c>
      <c r="I55" s="431" t="str">
        <f t="shared" si="10"/>
        <v>Jun</v>
      </c>
      <c r="J55" s="419" t="str">
        <f t="shared" si="10"/>
        <v>FY25</v>
      </c>
      <c r="K55" s="419" t="str">
        <f t="shared" si="10"/>
        <v>FCCS_Other Data</v>
      </c>
      <c r="L55" s="419" t="str">
        <f t="shared" si="10"/>
        <v>FCCS_No Intercompany</v>
      </c>
      <c r="M55" s="419" t="str">
        <f t="shared" si="14"/>
        <v>No Custom1</v>
      </c>
      <c r="N55" s="419" t="str">
        <f t="shared" si="10"/>
        <v>No Custom2</v>
      </c>
      <c r="O55" s="419" t="s">
        <v>1010</v>
      </c>
      <c r="P55" s="419" t="s">
        <v>1847</v>
      </c>
      <c r="Q55" s="419" t="str">
        <f t="shared" si="15"/>
        <v>Actual</v>
      </c>
      <c r="R55" s="419" t="str">
        <f t="shared" si="13"/>
        <v>FCCS_YTD_Input</v>
      </c>
      <c r="S55" s="419" t="str">
        <f t="shared" si="13"/>
        <v>INV_ASST_SEC_DOM</v>
      </c>
      <c r="T55" s="419" t="s">
        <v>404</v>
      </c>
    </row>
    <row r="56" spans="2:20">
      <c r="B56" s="418" t="s">
        <v>1088</v>
      </c>
      <c r="C56" s="418" t="s">
        <v>792</v>
      </c>
      <c r="D56" s="511" t="e">
        <f>[2]!HsSetValue(E56,"FCC","Scenario#"&amp;Q56&amp;";Years#"&amp;J56&amp;";Period#"&amp;I56&amp;";View#"&amp;R56&amp;";Entity#"&amp;H56&amp;";Data Source#"&amp;K56&amp;";Account#"&amp;F56&amp;";Intercompany#"&amp;L56&amp;";Movement#"&amp;P56&amp;";Consolidation#"&amp;T56&amp;";Custom1#"&amp;M56&amp;";Custom2#"&amp;N56&amp;";Custom3#"&amp;O56&amp;";Custom4#"&amp;S56&amp;"")</f>
        <v>#VALUE!</v>
      </c>
      <c r="E56" s="511">
        <f ca="1">SUMIF('"F" Credit Quality Risk'!$D$17:$F$33,'FCC Investments - Load Tab'!$C56,'"F" Credit Quality Risk'!H$17:H$33)</f>
        <v>0</v>
      </c>
      <c r="F56" s="419" t="s">
        <v>1092</v>
      </c>
      <c r="G56" s="419" t="s">
        <v>1882</v>
      </c>
      <c r="H56" s="431">
        <f t="shared" si="10"/>
        <v>0</v>
      </c>
      <c r="I56" s="431" t="str">
        <f t="shared" si="10"/>
        <v>Jun</v>
      </c>
      <c r="J56" s="419" t="str">
        <f t="shared" si="10"/>
        <v>FY25</v>
      </c>
      <c r="K56" s="419" t="str">
        <f t="shared" si="10"/>
        <v>FCCS_Other Data</v>
      </c>
      <c r="L56" s="419" t="str">
        <f t="shared" si="10"/>
        <v>FCCS_No Intercompany</v>
      </c>
      <c r="M56" s="419" t="str">
        <f t="shared" si="14"/>
        <v>No Custom1</v>
      </c>
      <c r="N56" s="419" t="str">
        <f t="shared" si="10"/>
        <v>No Custom2</v>
      </c>
      <c r="O56" s="419" t="s">
        <v>45</v>
      </c>
      <c r="P56" s="419" t="s">
        <v>1847</v>
      </c>
      <c r="Q56" s="419" t="str">
        <f t="shared" si="15"/>
        <v>Actual</v>
      </c>
      <c r="R56" s="419" t="str">
        <f t="shared" si="13"/>
        <v>FCCS_YTD_Input</v>
      </c>
      <c r="S56" s="419" t="str">
        <f t="shared" si="13"/>
        <v>INV_ASST_SEC_DOM</v>
      </c>
      <c r="T56" s="419" t="s">
        <v>404</v>
      </c>
    </row>
    <row r="57" spans="2:20">
      <c r="B57" s="418" t="s">
        <v>1088</v>
      </c>
      <c r="C57" s="418" t="s">
        <v>792</v>
      </c>
      <c r="D57" s="511" t="e">
        <f>[2]!HsSetValue(E57,"FCC","Scenario#"&amp;Q57&amp;";Years#"&amp;J57&amp;";Period#"&amp;I57&amp;";View#"&amp;R57&amp;";Entity#"&amp;H57&amp;";Data Source#"&amp;K57&amp;";Account#"&amp;F57&amp;";Intercompany#"&amp;L57&amp;";Movement#"&amp;P57&amp;";Consolidation#"&amp;T57&amp;";Custom1#"&amp;M57&amp;";Custom2#"&amp;N57&amp;";Custom3#"&amp;O57&amp;";Custom4#"&amp;S57&amp;"")</f>
        <v>#VALUE!</v>
      </c>
      <c r="E57" s="511">
        <f ca="1">SUMIF('"F" Credit Quality Risk'!$D$17:$F$33,'FCC Investments - Load Tab'!$C57,'"F" Credit Quality Risk'!I$17:I$33)</f>
        <v>0</v>
      </c>
      <c r="F57" s="419" t="s">
        <v>1092</v>
      </c>
      <c r="G57" s="419" t="s">
        <v>1882</v>
      </c>
      <c r="H57" s="431">
        <f t="shared" si="10"/>
        <v>0</v>
      </c>
      <c r="I57" s="431" t="str">
        <f t="shared" si="10"/>
        <v>Jun</v>
      </c>
      <c r="J57" s="419" t="str">
        <f t="shared" si="10"/>
        <v>FY25</v>
      </c>
      <c r="K57" s="419" t="str">
        <f t="shared" si="10"/>
        <v>FCCS_Other Data</v>
      </c>
      <c r="L57" s="419" t="str">
        <f t="shared" si="10"/>
        <v>FCCS_No Intercompany</v>
      </c>
      <c r="M57" s="419" t="str">
        <f t="shared" si="14"/>
        <v>No Custom1</v>
      </c>
      <c r="N57" s="419" t="str">
        <f t="shared" si="10"/>
        <v>No Custom2</v>
      </c>
      <c r="O57" s="419" t="s">
        <v>1023</v>
      </c>
      <c r="P57" s="419" t="s">
        <v>1847</v>
      </c>
      <c r="Q57" s="419" t="str">
        <f t="shared" si="15"/>
        <v>Actual</v>
      </c>
      <c r="R57" s="419" t="str">
        <f t="shared" si="13"/>
        <v>FCCS_YTD_Input</v>
      </c>
      <c r="S57" s="419" t="str">
        <f t="shared" si="13"/>
        <v>INV_ASST_SEC_DOM</v>
      </c>
      <c r="T57" s="419" t="s">
        <v>404</v>
      </c>
    </row>
    <row r="58" spans="2:20">
      <c r="B58" s="418" t="s">
        <v>1088</v>
      </c>
      <c r="C58" s="418" t="s">
        <v>792</v>
      </c>
      <c r="D58" s="511" t="e">
        <f>[2]!HsSetValue(E58,"FCC","Scenario#"&amp;Q58&amp;";Years#"&amp;J58&amp;";Period#"&amp;I58&amp;";View#"&amp;R58&amp;";Entity#"&amp;H58&amp;";Data Source#"&amp;K58&amp;";Account#"&amp;F58&amp;";Intercompany#"&amp;L58&amp;";Movement#"&amp;P58&amp;";Consolidation#"&amp;T58&amp;";Custom1#"&amp;M58&amp;";Custom2#"&amp;N58&amp;";Custom3#"&amp;O58&amp;";Custom4#"&amp;S58&amp;"")</f>
        <v>#VALUE!</v>
      </c>
      <c r="E58" s="511">
        <f ca="1">SUMIF('"F" Credit Quality Risk'!$D$17:$F$33,'FCC Investments - Load Tab'!$C58,'"F" Credit Quality Risk'!J$17:J$33)</f>
        <v>0</v>
      </c>
      <c r="F58" s="419" t="s">
        <v>1092</v>
      </c>
      <c r="G58" s="419" t="s">
        <v>1882</v>
      </c>
      <c r="H58" s="431">
        <f t="shared" si="10"/>
        <v>0</v>
      </c>
      <c r="I58" s="431" t="str">
        <f t="shared" si="10"/>
        <v>Jun</v>
      </c>
      <c r="J58" s="419" t="str">
        <f t="shared" si="10"/>
        <v>FY25</v>
      </c>
      <c r="K58" s="419" t="str">
        <f t="shared" si="10"/>
        <v>FCCS_Other Data</v>
      </c>
      <c r="L58" s="419" t="str">
        <f t="shared" si="10"/>
        <v>FCCS_No Intercompany</v>
      </c>
      <c r="M58" s="419" t="str">
        <f t="shared" si="14"/>
        <v>No Custom1</v>
      </c>
      <c r="N58" s="419" t="str">
        <f t="shared" si="10"/>
        <v>No Custom2</v>
      </c>
      <c r="O58" s="419" t="s">
        <v>1027</v>
      </c>
      <c r="P58" s="419" t="s">
        <v>1847</v>
      </c>
      <c r="Q58" s="419" t="str">
        <f t="shared" si="15"/>
        <v>Actual</v>
      </c>
      <c r="R58" s="419" t="str">
        <f t="shared" si="13"/>
        <v>FCCS_YTD_Input</v>
      </c>
      <c r="S58" s="419" t="str">
        <f t="shared" si="13"/>
        <v>INV_ASST_SEC_DOM</v>
      </c>
      <c r="T58" s="419" t="s">
        <v>404</v>
      </c>
    </row>
    <row r="59" spans="2:20">
      <c r="B59" s="418" t="s">
        <v>1088</v>
      </c>
      <c r="C59" s="418" t="s">
        <v>792</v>
      </c>
      <c r="D59" s="511" t="e">
        <f>[2]!HsSetValue(E59,"FCC","Scenario#"&amp;Q59&amp;";Years#"&amp;J59&amp;";Period#"&amp;I59&amp;";View#"&amp;R59&amp;";Entity#"&amp;H59&amp;";Data Source#"&amp;K59&amp;";Account#"&amp;F59&amp;";Intercompany#"&amp;L59&amp;";Movement#"&amp;P59&amp;";Consolidation#"&amp;T59&amp;";Custom1#"&amp;M59&amp;";Custom2#"&amp;N59&amp;";Custom3#"&amp;O59&amp;";Custom4#"&amp;S59&amp;"")</f>
        <v>#VALUE!</v>
      </c>
      <c r="E59" s="511">
        <f ca="1">SUMIF('"F" Credit Quality Risk'!$D$17:$F$33,'FCC Investments - Load Tab'!$C59,'"F" Credit Quality Risk'!K$17:K$33)</f>
        <v>0</v>
      </c>
      <c r="F59" s="419" t="s">
        <v>1092</v>
      </c>
      <c r="G59" s="419" t="s">
        <v>1882</v>
      </c>
      <c r="H59" s="431">
        <f t="shared" si="10"/>
        <v>0</v>
      </c>
      <c r="I59" s="431" t="str">
        <f t="shared" si="10"/>
        <v>Jun</v>
      </c>
      <c r="J59" s="419" t="str">
        <f t="shared" si="10"/>
        <v>FY25</v>
      </c>
      <c r="K59" s="419" t="str">
        <f t="shared" si="10"/>
        <v>FCCS_Other Data</v>
      </c>
      <c r="L59" s="419" t="str">
        <f t="shared" si="10"/>
        <v>FCCS_No Intercompany</v>
      </c>
      <c r="M59" s="419" t="str">
        <f t="shared" si="14"/>
        <v>No Custom1</v>
      </c>
      <c r="N59" s="419" t="str">
        <f t="shared" si="10"/>
        <v>No Custom2</v>
      </c>
      <c r="O59" s="419" t="s">
        <v>46</v>
      </c>
      <c r="P59" s="419" t="s">
        <v>1847</v>
      </c>
      <c r="Q59" s="419" t="str">
        <f t="shared" si="15"/>
        <v>Actual</v>
      </c>
      <c r="R59" s="419" t="str">
        <f t="shared" si="13"/>
        <v>FCCS_YTD_Input</v>
      </c>
      <c r="S59" s="419" t="str">
        <f t="shared" si="13"/>
        <v>INV_ASST_SEC_DOM</v>
      </c>
      <c r="T59" s="419" t="s">
        <v>404</v>
      </c>
    </row>
    <row r="60" spans="2:20">
      <c r="B60" s="418" t="s">
        <v>1088</v>
      </c>
      <c r="C60" s="418" t="s">
        <v>792</v>
      </c>
      <c r="D60" s="511" t="e">
        <f>[2]!HsSetValue(E60,"FCC","Scenario#"&amp;Q60&amp;";Years#"&amp;J60&amp;";Period#"&amp;I60&amp;";View#"&amp;R60&amp;";Entity#"&amp;H60&amp;";Data Source#"&amp;K60&amp;";Account#"&amp;F60&amp;";Intercompany#"&amp;L60&amp;";Movement#"&amp;P60&amp;";Consolidation#"&amp;T60&amp;";Custom1#"&amp;M60&amp;";Custom2#"&amp;N60&amp;";Custom3#"&amp;O60&amp;";Custom4#"&amp;S60&amp;"")</f>
        <v>#VALUE!</v>
      </c>
      <c r="E60" s="511">
        <f ca="1">SUMIF('"F" Credit Quality Risk'!$D$17:$F$33,'FCC Investments - Load Tab'!$C60,'"F" Credit Quality Risk'!L$17:L$33)</f>
        <v>0</v>
      </c>
      <c r="F60" s="419" t="s">
        <v>1092</v>
      </c>
      <c r="G60" s="419" t="s">
        <v>1882</v>
      </c>
      <c r="H60" s="431">
        <f t="shared" si="10"/>
        <v>0</v>
      </c>
      <c r="I60" s="431" t="str">
        <f t="shared" si="10"/>
        <v>Jun</v>
      </c>
      <c r="J60" s="419" t="str">
        <f t="shared" si="10"/>
        <v>FY25</v>
      </c>
      <c r="K60" s="419" t="str">
        <f t="shared" si="10"/>
        <v>FCCS_Other Data</v>
      </c>
      <c r="L60" s="419" t="str">
        <f t="shared" si="10"/>
        <v>FCCS_No Intercompany</v>
      </c>
      <c r="M60" s="419" t="str">
        <f t="shared" si="14"/>
        <v>No Custom1</v>
      </c>
      <c r="N60" s="419" t="str">
        <f t="shared" si="10"/>
        <v>No Custom2</v>
      </c>
      <c r="O60" s="419" t="s">
        <v>1055</v>
      </c>
      <c r="P60" s="419" t="s">
        <v>1847</v>
      </c>
      <c r="Q60" s="419" t="str">
        <f t="shared" si="15"/>
        <v>Actual</v>
      </c>
      <c r="R60" s="419" t="str">
        <f t="shared" si="13"/>
        <v>FCCS_YTD_Input</v>
      </c>
      <c r="S60" s="419" t="str">
        <f t="shared" si="13"/>
        <v>INV_ASST_SEC_DOM</v>
      </c>
      <c r="T60" s="419" t="s">
        <v>404</v>
      </c>
    </row>
    <row r="61" spans="2:20">
      <c r="B61" s="418" t="s">
        <v>1088</v>
      </c>
      <c r="C61" s="418" t="s">
        <v>792</v>
      </c>
      <c r="D61" s="511" t="e">
        <f>[2]!HsSetValue(E61,"FCC","Scenario#"&amp;Q61&amp;";Years#"&amp;J61&amp;";Period#"&amp;I61&amp;";View#"&amp;R61&amp;";Entity#"&amp;H61&amp;";Data Source#"&amp;K61&amp;";Account#"&amp;F61&amp;";Intercompany#"&amp;L61&amp;";Movement#"&amp;P61&amp;";Consolidation#"&amp;T61&amp;";Custom1#"&amp;M61&amp;";Custom2#"&amp;N61&amp;";Custom3#"&amp;O61&amp;";Custom4#"&amp;S61&amp;"")</f>
        <v>#VALUE!</v>
      </c>
      <c r="E61" s="511">
        <f ca="1">SUMIF('"F" Credit Quality Risk'!$D$17:$F$33,'FCC Investments - Load Tab'!$C61,'"F" Credit Quality Risk'!M$17:M$33)</f>
        <v>0</v>
      </c>
      <c r="F61" s="419" t="s">
        <v>1092</v>
      </c>
      <c r="G61" s="419" t="s">
        <v>1882</v>
      </c>
      <c r="H61" s="431">
        <f t="shared" si="10"/>
        <v>0</v>
      </c>
      <c r="I61" s="431" t="str">
        <f t="shared" si="10"/>
        <v>Jun</v>
      </c>
      <c r="J61" s="419" t="str">
        <f t="shared" si="10"/>
        <v>FY25</v>
      </c>
      <c r="K61" s="419" t="str">
        <f t="shared" si="10"/>
        <v>FCCS_Other Data</v>
      </c>
      <c r="L61" s="419" t="str">
        <f t="shared" si="10"/>
        <v>FCCS_No Intercompany</v>
      </c>
      <c r="M61" s="419" t="str">
        <f t="shared" si="14"/>
        <v>No Custom1</v>
      </c>
      <c r="N61" s="419" t="str">
        <f t="shared" si="10"/>
        <v>No Custom2</v>
      </c>
      <c r="O61" s="419" t="s">
        <v>1066</v>
      </c>
      <c r="P61" s="419" t="s">
        <v>1847</v>
      </c>
      <c r="Q61" s="419" t="str">
        <f t="shared" si="15"/>
        <v>Actual</v>
      </c>
      <c r="R61" s="419" t="str">
        <f t="shared" si="13"/>
        <v>FCCS_YTD_Input</v>
      </c>
      <c r="S61" s="419" t="str">
        <f t="shared" si="13"/>
        <v>INV_ASST_SEC_DOM</v>
      </c>
      <c r="T61" s="419" t="s">
        <v>404</v>
      </c>
    </row>
    <row r="62" spans="2:20">
      <c r="B62" s="418" t="s">
        <v>1088</v>
      </c>
      <c r="C62" s="418" t="s">
        <v>792</v>
      </c>
      <c r="D62" s="511" t="e">
        <f>[2]!HsSetValue(E62,"FCC","Scenario#"&amp;Q62&amp;";Years#"&amp;J62&amp;";Period#"&amp;I62&amp;";View#"&amp;R62&amp;";Entity#"&amp;H62&amp;";Data Source#"&amp;K62&amp;";Account#"&amp;F62&amp;";Intercompany#"&amp;L62&amp;";Movement#"&amp;P62&amp;";Consolidation#"&amp;T62&amp;";Custom1#"&amp;M62&amp;";Custom2#"&amp;N62&amp;";Custom3#"&amp;O62&amp;";Custom4#"&amp;S62&amp;"")</f>
        <v>#VALUE!</v>
      </c>
      <c r="E62" s="511">
        <f ca="1">SUMIF('"F" Credit Quality Risk'!$D$17:$F$33,'FCC Investments - Load Tab'!$C62,'"F" Credit Quality Risk'!N$17:N$33)</f>
        <v>0</v>
      </c>
      <c r="F62" s="419" t="s">
        <v>1092</v>
      </c>
      <c r="G62" s="419" t="s">
        <v>1882</v>
      </c>
      <c r="H62" s="431">
        <f t="shared" si="10"/>
        <v>0</v>
      </c>
      <c r="I62" s="431" t="str">
        <f t="shared" si="10"/>
        <v>Jun</v>
      </c>
      <c r="J62" s="419" t="str">
        <f t="shared" si="10"/>
        <v>FY25</v>
      </c>
      <c r="K62" s="419" t="str">
        <f t="shared" si="10"/>
        <v>FCCS_Other Data</v>
      </c>
      <c r="L62" s="419" t="str">
        <f t="shared" si="10"/>
        <v>FCCS_No Intercompany</v>
      </c>
      <c r="M62" s="419" t="str">
        <f t="shared" si="14"/>
        <v>No Custom1</v>
      </c>
      <c r="N62" s="419" t="str">
        <f t="shared" si="10"/>
        <v>No Custom2</v>
      </c>
      <c r="O62" s="419" t="s">
        <v>47</v>
      </c>
      <c r="P62" s="419" t="s">
        <v>1847</v>
      </c>
      <c r="Q62" s="419" t="str">
        <f t="shared" si="15"/>
        <v>Actual</v>
      </c>
      <c r="R62" s="419" t="str">
        <f t="shared" si="13"/>
        <v>FCCS_YTD_Input</v>
      </c>
      <c r="S62" s="419" t="str">
        <f t="shared" si="13"/>
        <v>INV_ASST_SEC_DOM</v>
      </c>
      <c r="T62" s="419" t="s">
        <v>404</v>
      </c>
    </row>
    <row r="63" spans="2:20">
      <c r="B63" s="418" t="s">
        <v>1088</v>
      </c>
      <c r="C63" s="418" t="s">
        <v>792</v>
      </c>
      <c r="D63" s="511" t="e">
        <f>[2]!HsSetValue(E63,"FCC","Scenario#"&amp;Q63&amp;";Years#"&amp;J63&amp;";Period#"&amp;I63&amp;";View#"&amp;R63&amp;";Entity#"&amp;H63&amp;";Data Source#"&amp;K63&amp;";Account#"&amp;F63&amp;";Intercompany#"&amp;L63&amp;";Movement#"&amp;P63&amp;";Consolidation#"&amp;T63&amp;";Custom1#"&amp;M63&amp;";Custom2#"&amp;N63&amp;";Custom3#"&amp;O63&amp;";Custom4#"&amp;S63&amp;"")</f>
        <v>#VALUE!</v>
      </c>
      <c r="E63" s="511">
        <f ca="1">SUMIF('"F" Credit Quality Risk'!$D$17:$F$33,'FCC Investments - Load Tab'!$C63,'"F" Credit Quality Risk'!O$17:O$33)</f>
        <v>0</v>
      </c>
      <c r="F63" s="419" t="s">
        <v>1092</v>
      </c>
      <c r="G63" s="419" t="s">
        <v>1882</v>
      </c>
      <c r="H63" s="431">
        <f t="shared" si="10"/>
        <v>0</v>
      </c>
      <c r="I63" s="431" t="str">
        <f t="shared" si="10"/>
        <v>Jun</v>
      </c>
      <c r="J63" s="419" t="str">
        <f t="shared" si="10"/>
        <v>FY25</v>
      </c>
      <c r="K63" s="419" t="str">
        <f t="shared" si="10"/>
        <v>FCCS_Other Data</v>
      </c>
      <c r="L63" s="419" t="str">
        <f t="shared" si="10"/>
        <v>FCCS_No Intercompany</v>
      </c>
      <c r="M63" s="419" t="str">
        <f t="shared" si="14"/>
        <v>No Custom1</v>
      </c>
      <c r="N63" s="419" t="str">
        <f t="shared" si="10"/>
        <v>No Custom2</v>
      </c>
      <c r="O63" s="419" t="s">
        <v>48</v>
      </c>
      <c r="P63" s="419" t="s">
        <v>1847</v>
      </c>
      <c r="Q63" s="419" t="str">
        <f t="shared" si="15"/>
        <v>Actual</v>
      </c>
      <c r="R63" s="419" t="str">
        <f t="shared" si="13"/>
        <v>FCCS_YTD_Input</v>
      </c>
      <c r="S63" s="419" t="str">
        <f t="shared" si="13"/>
        <v>INV_ASST_SEC_DOM</v>
      </c>
      <c r="T63" s="419" t="s">
        <v>404</v>
      </c>
    </row>
    <row r="64" spans="2:20">
      <c r="B64" s="418" t="s">
        <v>1088</v>
      </c>
      <c r="C64" s="418" t="s">
        <v>792</v>
      </c>
      <c r="D64" s="511" t="e">
        <f>[2]!HsSetValue(E64,"FCC","Scenario#"&amp;Q64&amp;";Years#"&amp;J64&amp;";Period#"&amp;I64&amp;";View#"&amp;R64&amp;";Entity#"&amp;H64&amp;";Data Source#"&amp;K64&amp;";Account#"&amp;F64&amp;";Intercompany#"&amp;L64&amp;";Movement#"&amp;P64&amp;";Consolidation#"&amp;T64&amp;";Custom1#"&amp;M64&amp;";Custom2#"&amp;N64&amp;";Custom3#"&amp;O64&amp;";Custom4#"&amp;S64&amp;"")</f>
        <v>#VALUE!</v>
      </c>
      <c r="E64" s="511">
        <f ca="1">SUMIF('"F" Credit Quality Risk'!$D$17:$F$33,'FCC Investments - Load Tab'!$C64,'"F" Credit Quality Risk'!P$17:P$33)</f>
        <v>0</v>
      </c>
      <c r="F64" s="419" t="s">
        <v>1092</v>
      </c>
      <c r="G64" s="419" t="s">
        <v>1882</v>
      </c>
      <c r="H64" s="431">
        <f t="shared" si="10"/>
        <v>0</v>
      </c>
      <c r="I64" s="431" t="str">
        <f t="shared" si="10"/>
        <v>Jun</v>
      </c>
      <c r="J64" s="419" t="str">
        <f t="shared" si="10"/>
        <v>FY25</v>
      </c>
      <c r="K64" s="419" t="str">
        <f t="shared" si="10"/>
        <v>FCCS_Other Data</v>
      </c>
      <c r="L64" s="419" t="str">
        <f t="shared" si="10"/>
        <v>FCCS_No Intercompany</v>
      </c>
      <c r="M64" s="419" t="str">
        <f t="shared" si="14"/>
        <v>No Custom1</v>
      </c>
      <c r="N64" s="419" t="str">
        <f t="shared" si="10"/>
        <v>No Custom2</v>
      </c>
      <c r="O64" s="419" t="s">
        <v>1093</v>
      </c>
      <c r="P64" s="419" t="s">
        <v>1847</v>
      </c>
      <c r="Q64" s="419" t="str">
        <f t="shared" si="15"/>
        <v>Actual</v>
      </c>
      <c r="R64" s="419" t="str">
        <f t="shared" si="13"/>
        <v>FCCS_YTD_Input</v>
      </c>
      <c r="S64" s="419" t="str">
        <f t="shared" si="13"/>
        <v>INV_ASST_SEC_DOM</v>
      </c>
      <c r="T64" s="419" t="s">
        <v>404</v>
      </c>
    </row>
    <row r="65" spans="2:20">
      <c r="B65" s="418" t="s">
        <v>1088</v>
      </c>
      <c r="C65" s="418" t="s">
        <v>792</v>
      </c>
      <c r="D65" s="511" t="e">
        <f>[2]!HsSetValue(E65,"FCC","Scenario#"&amp;Q65&amp;";Years#"&amp;J65&amp;";Period#"&amp;I65&amp;";View#"&amp;R65&amp;";Entity#"&amp;H65&amp;";Data Source#"&amp;K65&amp;";Account#"&amp;F65&amp;";Intercompany#"&amp;L65&amp;";Movement#"&amp;P65&amp;";Consolidation#"&amp;T65&amp;";Custom1#"&amp;M65&amp;";Custom2#"&amp;N65&amp;";Custom3#"&amp;O65&amp;";Custom4#"&amp;S65&amp;"")</f>
        <v>#VALUE!</v>
      </c>
      <c r="E65" s="511">
        <f ca="1">SUMIF('"F" Credit Quality Risk'!$D$17:$F$33,'FCC Investments - Load Tab'!$C65,'"F" Credit Quality Risk'!Q$17:Q$33)</f>
        <v>0</v>
      </c>
      <c r="F65" s="419" t="s">
        <v>1092</v>
      </c>
      <c r="G65" s="419" t="s">
        <v>1882</v>
      </c>
      <c r="H65" s="431">
        <f t="shared" si="10"/>
        <v>0</v>
      </c>
      <c r="I65" s="431" t="str">
        <f t="shared" si="10"/>
        <v>Jun</v>
      </c>
      <c r="J65" s="419" t="str">
        <f t="shared" si="10"/>
        <v>FY25</v>
      </c>
      <c r="K65" s="419" t="str">
        <f t="shared" si="10"/>
        <v>FCCS_Other Data</v>
      </c>
      <c r="L65" s="419" t="str">
        <f t="shared" si="10"/>
        <v>FCCS_No Intercompany</v>
      </c>
      <c r="M65" s="419" t="str">
        <f t="shared" si="14"/>
        <v>No Custom1</v>
      </c>
      <c r="N65" s="419" t="str">
        <f t="shared" si="10"/>
        <v>No Custom2</v>
      </c>
      <c r="O65" s="419" t="s">
        <v>1094</v>
      </c>
      <c r="P65" s="419" t="s">
        <v>1847</v>
      </c>
      <c r="Q65" s="419" t="str">
        <f t="shared" si="15"/>
        <v>Actual</v>
      </c>
      <c r="R65" s="419" t="str">
        <f t="shared" si="13"/>
        <v>FCCS_YTD_Input</v>
      </c>
      <c r="S65" s="419" t="str">
        <f t="shared" si="13"/>
        <v>INV_ASST_SEC_DOM</v>
      </c>
      <c r="T65" s="419" t="s">
        <v>404</v>
      </c>
    </row>
    <row r="66" spans="2:20">
      <c r="B66" s="418" t="s">
        <v>1088</v>
      </c>
      <c r="C66" s="418" t="s">
        <v>792</v>
      </c>
      <c r="D66" s="511" t="e">
        <f>[2]!HsSetValue(E66,"FCC","Scenario#"&amp;Q66&amp;";Years#"&amp;J66&amp;";Period#"&amp;I66&amp;";View#"&amp;R66&amp;";Entity#"&amp;H66&amp;";Data Source#"&amp;K66&amp;";Account#"&amp;F66&amp;";Intercompany#"&amp;L66&amp;";Movement#"&amp;P66&amp;";Consolidation#"&amp;T66&amp;";Custom1#"&amp;M66&amp;";Custom2#"&amp;N66&amp;";Custom3#"&amp;O66&amp;";Custom4#"&amp;S66&amp;"")</f>
        <v>#VALUE!</v>
      </c>
      <c r="E66" s="511">
        <f ca="1">SUMIF('"F" Credit Quality Risk'!$D$17:$F$33,'FCC Investments - Load Tab'!$C66,'"F" Credit Quality Risk'!R$17:R$33)</f>
        <v>0</v>
      </c>
      <c r="F66" s="419" t="s">
        <v>1092</v>
      </c>
      <c r="G66" s="419" t="s">
        <v>1882</v>
      </c>
      <c r="H66" s="431">
        <f t="shared" ref="H66:N67" si="16">+H$2</f>
        <v>0</v>
      </c>
      <c r="I66" s="431" t="str">
        <f t="shared" si="16"/>
        <v>Jun</v>
      </c>
      <c r="J66" s="419" t="str">
        <f t="shared" si="16"/>
        <v>FY25</v>
      </c>
      <c r="K66" s="419" t="str">
        <f t="shared" si="16"/>
        <v>FCCS_Other Data</v>
      </c>
      <c r="L66" s="419" t="str">
        <f t="shared" si="16"/>
        <v>FCCS_No Intercompany</v>
      </c>
      <c r="M66" s="419" t="str">
        <f t="shared" si="16"/>
        <v>No Custom1</v>
      </c>
      <c r="N66" s="419" t="str">
        <f t="shared" si="16"/>
        <v>No Custom2</v>
      </c>
      <c r="O66" s="419" t="s">
        <v>1095</v>
      </c>
      <c r="P66" s="419" t="s">
        <v>1847</v>
      </c>
      <c r="Q66" s="419" t="str">
        <f t="shared" si="15"/>
        <v>Actual</v>
      </c>
      <c r="R66" s="419" t="str">
        <f t="shared" si="13"/>
        <v>FCCS_YTD_Input</v>
      </c>
      <c r="S66" s="419" t="str">
        <f t="shared" si="13"/>
        <v>INV_ASST_SEC_DOM</v>
      </c>
      <c r="T66" s="419" t="s">
        <v>404</v>
      </c>
    </row>
    <row r="67" spans="2:20">
      <c r="B67" s="418" t="s">
        <v>1088</v>
      </c>
      <c r="C67" s="418" t="s">
        <v>792</v>
      </c>
      <c r="D67" s="511" t="e">
        <f>[2]!HsSetValue(E67,"FCC","Scenario#"&amp;Q67&amp;";Years#"&amp;J67&amp;";Period#"&amp;I67&amp;";View#"&amp;R67&amp;";Entity#"&amp;H67&amp;";Data Source#"&amp;K67&amp;";Account#"&amp;F67&amp;";Intercompany#"&amp;L67&amp;";Movement#"&amp;P67&amp;";Consolidation#"&amp;T67&amp;";Custom1#"&amp;M67&amp;";Custom2#"&amp;N67&amp;";Custom3#"&amp;O67&amp;";Custom4#"&amp;S67&amp;"")</f>
        <v>#VALUE!</v>
      </c>
      <c r="E67" s="511">
        <f ca="1">SUMIF('"F" Credit Quality Risk'!$D$17:$F$33,'FCC Investments - Load Tab'!$C67,'"F" Credit Quality Risk'!S$17:S$33)</f>
        <v>0</v>
      </c>
      <c r="F67" s="419" t="s">
        <v>1092</v>
      </c>
      <c r="G67" s="419" t="s">
        <v>1882</v>
      </c>
      <c r="H67" s="431">
        <f t="shared" si="16"/>
        <v>0</v>
      </c>
      <c r="I67" s="431" t="str">
        <f t="shared" si="16"/>
        <v>Jun</v>
      </c>
      <c r="J67" s="419" t="str">
        <f t="shared" si="16"/>
        <v>FY25</v>
      </c>
      <c r="K67" s="419" t="str">
        <f t="shared" si="16"/>
        <v>FCCS_Other Data</v>
      </c>
      <c r="L67" s="419" t="str">
        <f t="shared" si="16"/>
        <v>FCCS_No Intercompany</v>
      </c>
      <c r="M67" s="419" t="str">
        <f t="shared" si="16"/>
        <v>No Custom1</v>
      </c>
      <c r="N67" s="419" t="str">
        <f t="shared" si="16"/>
        <v>No Custom2</v>
      </c>
      <c r="O67" s="419" t="s">
        <v>1096</v>
      </c>
      <c r="P67" s="419" t="s">
        <v>1847</v>
      </c>
      <c r="Q67" s="419" t="str">
        <f t="shared" si="15"/>
        <v>Actual</v>
      </c>
      <c r="R67" s="419" t="str">
        <f>+R$2</f>
        <v>FCCS_YTD_Input</v>
      </c>
      <c r="S67" s="419" t="str">
        <f>+S$2</f>
        <v>INV_ASST_SEC_DOM</v>
      </c>
      <c r="T67" s="419" t="s">
        <v>404</v>
      </c>
    </row>
    <row r="68" spans="2:20">
      <c r="B68" s="420"/>
      <c r="C68" s="420"/>
      <c r="D68" s="469" t="e">
        <f>[2]!HsSetValue(E68,"FCC","Scenario#"&amp;Q68&amp;";Years#"&amp;J68&amp;";Period#"&amp;I68&amp;";View#"&amp;R68&amp;";Entity#"&amp;H68&amp;";Data Source#"&amp;K68&amp;";Account#"&amp;F68&amp;";Intercompany#"&amp;L68&amp;";Movement#"&amp;P68&amp;";Consolidation#"&amp;T68&amp;";Custom1#"&amp;M68&amp;";Custom2#"&amp;N68&amp;";Custom3#"&amp;O68&amp;";Custom4#"&amp;S68&amp;"")</f>
        <v>#VALUE!</v>
      </c>
      <c r="E68" s="469"/>
    </row>
    <row r="69" spans="2:20">
      <c r="B69" s="336" t="s">
        <v>841</v>
      </c>
      <c r="C69" s="336" t="s">
        <v>796</v>
      </c>
      <c r="D69" s="508" t="e">
        <f>[2]!HsSetValue(E69,"FCC","Scenario#"&amp;Q69&amp;";Years#"&amp;J69&amp;";Period#"&amp;I69&amp;";View#"&amp;R69&amp;";Entity#"&amp;H69&amp;";Data Source#"&amp;K69&amp;";Account#"&amp;F69&amp;";Intercompany#"&amp;L69&amp;";Movement#"&amp;P69&amp;";Consolidation#"&amp;T69&amp;";Custom1#"&amp;M69&amp;";Custom2#"&amp;N69&amp;";Custom3#"&amp;O69&amp;";Custom4#"&amp;S69&amp;"")</f>
        <v>#VALUE!</v>
      </c>
      <c r="E69" s="508">
        <f>SUMIF('"C" Seg. Time Dist.'!$C$20:$C$33,'FCC Investments - Load Tab'!C69,'"C" Seg. Time Dist.'!$E$20:$E$33)</f>
        <v>0</v>
      </c>
      <c r="F69" s="337" t="s">
        <v>842</v>
      </c>
      <c r="G69" s="337" t="s">
        <v>854</v>
      </c>
      <c r="H69" s="428">
        <f t="shared" ref="H69:J73" si="17">+H$2</f>
        <v>0</v>
      </c>
      <c r="I69" s="428" t="str">
        <f t="shared" si="17"/>
        <v>Jun</v>
      </c>
      <c r="J69" s="337" t="str">
        <f t="shared" si="17"/>
        <v>FY25</v>
      </c>
      <c r="K69" s="337" t="s">
        <v>397</v>
      </c>
      <c r="L69" s="337" t="s">
        <v>398</v>
      </c>
      <c r="M69" s="337" t="s">
        <v>399</v>
      </c>
      <c r="N69" s="337" t="s">
        <v>400</v>
      </c>
      <c r="O69" s="337" t="s">
        <v>844</v>
      </c>
      <c r="P69" s="337" t="s">
        <v>1847</v>
      </c>
      <c r="Q69" s="337" t="s">
        <v>63</v>
      </c>
      <c r="R69" s="337" t="s">
        <v>402</v>
      </c>
      <c r="S69" s="337" t="s">
        <v>797</v>
      </c>
      <c r="T69" s="337" t="s">
        <v>404</v>
      </c>
    </row>
    <row r="70" spans="2:20">
      <c r="B70" s="336" t="s">
        <v>841</v>
      </c>
      <c r="C70" s="336" t="s">
        <v>796</v>
      </c>
      <c r="D70" s="508" t="e">
        <f>[2]!HsSetValue(E70,"FCC","Scenario#"&amp;Q70&amp;";Years#"&amp;J70&amp;";Period#"&amp;I70&amp;";View#"&amp;R70&amp;";Entity#"&amp;H70&amp;";Data Source#"&amp;K70&amp;";Account#"&amp;F70&amp;";Intercompany#"&amp;L70&amp;";Movement#"&amp;P70&amp;";Consolidation#"&amp;T70&amp;";Custom1#"&amp;M70&amp;";Custom2#"&amp;N70&amp;";Custom3#"&amp;O70&amp;";Custom4#"&amp;S70&amp;"")</f>
        <v>#VALUE!</v>
      </c>
      <c r="E70" s="508">
        <f>SUMIF('"C" Seg. Time Dist.'!$C$20:$C$33,'FCC Investments - Load Tab'!C70,'"C" Seg. Time Dist.'!$F$20:$F$33)</f>
        <v>0</v>
      </c>
      <c r="F70" s="337" t="s">
        <v>842</v>
      </c>
      <c r="G70" s="337" t="s">
        <v>854</v>
      </c>
      <c r="H70" s="428">
        <f t="shared" si="17"/>
        <v>0</v>
      </c>
      <c r="I70" s="428" t="str">
        <f t="shared" si="17"/>
        <v>Jun</v>
      </c>
      <c r="J70" s="337" t="str">
        <f t="shared" si="17"/>
        <v>FY25</v>
      </c>
      <c r="K70" s="337" t="str">
        <f t="shared" ref="K70:N73" si="18">+K$2</f>
        <v>FCCS_Other Data</v>
      </c>
      <c r="L70" s="337" t="str">
        <f t="shared" si="18"/>
        <v>FCCS_No Intercompany</v>
      </c>
      <c r="M70" s="337" t="str">
        <f t="shared" si="18"/>
        <v>No Custom1</v>
      </c>
      <c r="N70" s="337" t="str">
        <f t="shared" si="18"/>
        <v>No Custom2</v>
      </c>
      <c r="O70" s="337" t="s">
        <v>845</v>
      </c>
      <c r="P70" s="337" t="s">
        <v>1847</v>
      </c>
      <c r="Q70" s="337" t="str">
        <f t="shared" ref="Q70:R73" si="19">+Q$2</f>
        <v>Actual</v>
      </c>
      <c r="R70" s="337" t="str">
        <f t="shared" si="19"/>
        <v>FCCS_YTD_Input</v>
      </c>
      <c r="S70" s="337" t="s">
        <v>797</v>
      </c>
      <c r="T70" s="337" t="s">
        <v>404</v>
      </c>
    </row>
    <row r="71" spans="2:20">
      <c r="B71" s="336" t="s">
        <v>841</v>
      </c>
      <c r="C71" s="336" t="s">
        <v>796</v>
      </c>
      <c r="D71" s="508" t="e">
        <f>[2]!HsSetValue(E71,"FCC","Scenario#"&amp;Q71&amp;";Years#"&amp;J71&amp;";Period#"&amp;I71&amp;";View#"&amp;R71&amp;";Entity#"&amp;H71&amp;";Data Source#"&amp;K71&amp;";Account#"&amp;F71&amp;";Intercompany#"&amp;L71&amp;";Movement#"&amp;P71&amp;";Consolidation#"&amp;T71&amp;";Custom1#"&amp;M71&amp;";Custom2#"&amp;N71&amp;";Custom3#"&amp;O71&amp;";Custom4#"&amp;S71&amp;"")</f>
        <v>#VALUE!</v>
      </c>
      <c r="E71" s="508">
        <f>SUMIF('"C" Seg. Time Dist.'!$C$20:$C$33,'FCC Investments - Load Tab'!C71,'"C" Seg. Time Dist.'!$G$20:$G$33)</f>
        <v>0</v>
      </c>
      <c r="F71" s="337" t="s">
        <v>842</v>
      </c>
      <c r="G71" s="337" t="s">
        <v>854</v>
      </c>
      <c r="H71" s="428">
        <f t="shared" si="17"/>
        <v>0</v>
      </c>
      <c r="I71" s="428" t="str">
        <f t="shared" si="17"/>
        <v>Jun</v>
      </c>
      <c r="J71" s="337" t="str">
        <f t="shared" si="17"/>
        <v>FY25</v>
      </c>
      <c r="K71" s="337" t="str">
        <f t="shared" si="18"/>
        <v>FCCS_Other Data</v>
      </c>
      <c r="L71" s="337" t="str">
        <f t="shared" si="18"/>
        <v>FCCS_No Intercompany</v>
      </c>
      <c r="M71" s="337" t="str">
        <f t="shared" si="18"/>
        <v>No Custom1</v>
      </c>
      <c r="N71" s="337" t="str">
        <f t="shared" si="18"/>
        <v>No Custom2</v>
      </c>
      <c r="O71" s="337" t="s">
        <v>846</v>
      </c>
      <c r="P71" s="337" t="s">
        <v>1847</v>
      </c>
      <c r="Q71" s="337" t="str">
        <f t="shared" si="19"/>
        <v>Actual</v>
      </c>
      <c r="R71" s="337" t="str">
        <f t="shared" si="19"/>
        <v>FCCS_YTD_Input</v>
      </c>
      <c r="S71" s="337" t="s">
        <v>797</v>
      </c>
      <c r="T71" s="337" t="s">
        <v>404</v>
      </c>
    </row>
    <row r="72" spans="2:20">
      <c r="B72" s="336" t="s">
        <v>841</v>
      </c>
      <c r="C72" s="336" t="s">
        <v>796</v>
      </c>
      <c r="D72" s="508" t="e">
        <f>[2]!HsSetValue(E72,"FCC","Scenario#"&amp;Q72&amp;";Years#"&amp;J72&amp;";Period#"&amp;I72&amp;";View#"&amp;R72&amp;";Entity#"&amp;H72&amp;";Data Source#"&amp;K72&amp;";Account#"&amp;F72&amp;";Intercompany#"&amp;L72&amp;";Movement#"&amp;P72&amp;";Consolidation#"&amp;T72&amp;";Custom1#"&amp;M72&amp;";Custom2#"&amp;N72&amp;";Custom3#"&amp;O72&amp;";Custom4#"&amp;S72&amp;"")</f>
        <v>#VALUE!</v>
      </c>
      <c r="E72" s="508">
        <f>SUMIF('"C" Seg. Time Dist.'!$C$20:$C$33,'FCC Investments - Load Tab'!C72,'"C" Seg. Time Dist.'!$H$20:$H$33)</f>
        <v>0</v>
      </c>
      <c r="F72" s="337" t="s">
        <v>842</v>
      </c>
      <c r="G72" s="337" t="s">
        <v>854</v>
      </c>
      <c r="H72" s="428">
        <f t="shared" si="17"/>
        <v>0</v>
      </c>
      <c r="I72" s="428" t="str">
        <f t="shared" si="17"/>
        <v>Jun</v>
      </c>
      <c r="J72" s="337" t="str">
        <f t="shared" si="17"/>
        <v>FY25</v>
      </c>
      <c r="K72" s="337" t="str">
        <f t="shared" si="18"/>
        <v>FCCS_Other Data</v>
      </c>
      <c r="L72" s="337" t="str">
        <f t="shared" si="18"/>
        <v>FCCS_No Intercompany</v>
      </c>
      <c r="M72" s="337" t="str">
        <f t="shared" si="18"/>
        <v>No Custom1</v>
      </c>
      <c r="N72" s="337" t="str">
        <f t="shared" si="18"/>
        <v>No Custom2</v>
      </c>
      <c r="O72" s="337" t="s">
        <v>847</v>
      </c>
      <c r="P72" s="337" t="s">
        <v>1847</v>
      </c>
      <c r="Q72" s="337" t="str">
        <f t="shared" si="19"/>
        <v>Actual</v>
      </c>
      <c r="R72" s="337" t="str">
        <f t="shared" si="19"/>
        <v>FCCS_YTD_Input</v>
      </c>
      <c r="S72" s="337" t="s">
        <v>797</v>
      </c>
      <c r="T72" s="337" t="s">
        <v>404</v>
      </c>
    </row>
    <row r="73" spans="2:20">
      <c r="B73" s="336" t="s">
        <v>841</v>
      </c>
      <c r="C73" s="336" t="s">
        <v>796</v>
      </c>
      <c r="D73" s="508" t="e">
        <f>[2]!HsSetValue(E73,"FCC","Scenario#"&amp;Q73&amp;";Years#"&amp;J73&amp;";Period#"&amp;I73&amp;";View#"&amp;R73&amp;";Entity#"&amp;H73&amp;";Data Source#"&amp;K73&amp;";Account#"&amp;F73&amp;";Intercompany#"&amp;L73&amp;";Movement#"&amp;P73&amp;";Consolidation#"&amp;T73&amp;";Custom1#"&amp;M73&amp;";Custom2#"&amp;N73&amp;";Custom3#"&amp;O73&amp;";Custom4#"&amp;S73&amp;"")</f>
        <v>#VALUE!</v>
      </c>
      <c r="E73" s="508">
        <f>SUMIF('"C" Seg. Time Dist.'!$C$20:$C$33,'FCC Investments - Load Tab'!C73,'"C" Seg. Time Dist.'!$I$20:$I$33)</f>
        <v>0</v>
      </c>
      <c r="F73" s="337" t="s">
        <v>842</v>
      </c>
      <c r="G73" s="337" t="s">
        <v>854</v>
      </c>
      <c r="H73" s="428">
        <f t="shared" si="17"/>
        <v>0</v>
      </c>
      <c r="I73" s="428" t="str">
        <f t="shared" si="17"/>
        <v>Jun</v>
      </c>
      <c r="J73" s="337" t="str">
        <f t="shared" si="17"/>
        <v>FY25</v>
      </c>
      <c r="K73" s="337" t="str">
        <f t="shared" si="18"/>
        <v>FCCS_Other Data</v>
      </c>
      <c r="L73" s="337" t="str">
        <f t="shared" si="18"/>
        <v>FCCS_No Intercompany</v>
      </c>
      <c r="M73" s="337" t="str">
        <f t="shared" si="18"/>
        <v>No Custom1</v>
      </c>
      <c r="N73" s="337" t="str">
        <f t="shared" si="18"/>
        <v>No Custom2</v>
      </c>
      <c r="O73" s="337" t="s">
        <v>848</v>
      </c>
      <c r="P73" s="337" t="s">
        <v>1847</v>
      </c>
      <c r="Q73" s="337" t="str">
        <f t="shared" si="19"/>
        <v>Actual</v>
      </c>
      <c r="R73" s="337" t="str">
        <f t="shared" si="19"/>
        <v>FCCS_YTD_Input</v>
      </c>
      <c r="S73" s="337" t="s">
        <v>797</v>
      </c>
      <c r="T73" s="337" t="s">
        <v>404</v>
      </c>
    </row>
    <row r="74" spans="2:20">
      <c r="B74" s="420"/>
      <c r="C74" s="420"/>
      <c r="D74" s="469" t="e">
        <f>[2]!HsSetValue(E74,"FCC","Scenario#"&amp;Q74&amp;";Years#"&amp;J74&amp;";Period#"&amp;I74&amp;";View#"&amp;R74&amp;";Entity#"&amp;H74&amp;";Data Source#"&amp;K74&amp;";Account#"&amp;F74&amp;";Intercompany#"&amp;L74&amp;";Movement#"&amp;P74&amp;";Consolidation#"&amp;T74&amp;";Custom1#"&amp;M74&amp;";Custom2#"&amp;N74&amp;";Custom3#"&amp;O74&amp;";Custom4#"&amp;S74&amp;"")</f>
        <v>#VALUE!</v>
      </c>
      <c r="E74" s="469"/>
    </row>
    <row r="75" spans="2:20">
      <c r="B75" s="338" t="s">
        <v>1850</v>
      </c>
      <c r="C75" s="338" t="s">
        <v>796</v>
      </c>
      <c r="D75" s="512" t="e">
        <f>[2]!HsSetValue(E75,"FCC","Scenario#"&amp;Q75&amp;";Years#"&amp;J75&amp;";Period#"&amp;I75&amp;";View#"&amp;R75&amp;";Entity#"&amp;H75&amp;";Data Source#"&amp;K75&amp;";Account#"&amp;F75&amp;";Intercompany#"&amp;L75&amp;";Movement#"&amp;P75&amp;";Consolidation#"&amp;T75&amp;";Custom1#"&amp;M75&amp;";Custom2#"&amp;N75&amp;";Custom3#"&amp;O75&amp;";Custom4#"&amp;S75&amp;"")</f>
        <v>#VALUE!</v>
      </c>
      <c r="E75" s="512">
        <f ca="1">SUMIF('"E" Fair Value Measurement'!$C$22:$E$38,'FCC Investments - Load Tab'!C75,'"E" Fair Value Measurement'!$G$22:$G$38)</f>
        <v>0</v>
      </c>
      <c r="F75" s="339" t="s">
        <v>849</v>
      </c>
      <c r="G75" s="339" t="s">
        <v>1852</v>
      </c>
      <c r="H75" s="430">
        <f t="shared" ref="H75:J78" si="20">+H$2</f>
        <v>0</v>
      </c>
      <c r="I75" s="430" t="str">
        <f t="shared" si="20"/>
        <v>Jun</v>
      </c>
      <c r="J75" s="339" t="str">
        <f t="shared" si="20"/>
        <v>FY25</v>
      </c>
      <c r="K75" s="339" t="s">
        <v>397</v>
      </c>
      <c r="L75" s="339" t="s">
        <v>398</v>
      </c>
      <c r="M75" s="339" t="s">
        <v>399</v>
      </c>
      <c r="N75" s="339" t="s">
        <v>400</v>
      </c>
      <c r="O75" s="339" t="s">
        <v>850</v>
      </c>
      <c r="P75" s="339" t="s">
        <v>1847</v>
      </c>
      <c r="Q75" s="339" t="s">
        <v>63</v>
      </c>
      <c r="R75" s="339" t="s">
        <v>402</v>
      </c>
      <c r="S75" s="339" t="s">
        <v>797</v>
      </c>
      <c r="T75" s="339" t="s">
        <v>404</v>
      </c>
    </row>
    <row r="76" spans="2:20">
      <c r="B76" s="338" t="s">
        <v>1850</v>
      </c>
      <c r="C76" s="338" t="s">
        <v>796</v>
      </c>
      <c r="D76" s="512" t="e">
        <f>[2]!HsSetValue(E76,"FCC","Scenario#"&amp;Q76&amp;";Years#"&amp;J76&amp;";Period#"&amp;I76&amp;";View#"&amp;R76&amp;";Entity#"&amp;H76&amp;";Data Source#"&amp;K76&amp;";Account#"&amp;F76&amp;";Intercompany#"&amp;L76&amp;";Movement#"&amp;P76&amp;";Consolidation#"&amp;T76&amp;";Custom1#"&amp;M76&amp;";Custom2#"&amp;N76&amp;";Custom3#"&amp;O76&amp;";Custom4#"&amp;S76&amp;"")</f>
        <v>#VALUE!</v>
      </c>
      <c r="E76" s="512">
        <f ca="1">SUMIF('"E" Fair Value Measurement'!$C$22:$E$38,'FCC Investments - Load Tab'!C76,'"E" Fair Value Measurement'!$H$22:$H$38)</f>
        <v>0</v>
      </c>
      <c r="F76" s="339" t="s">
        <v>849</v>
      </c>
      <c r="G76" s="339" t="s">
        <v>1852</v>
      </c>
      <c r="H76" s="430">
        <f t="shared" si="20"/>
        <v>0</v>
      </c>
      <c r="I76" s="430" t="str">
        <f t="shared" si="20"/>
        <v>Jun</v>
      </c>
      <c r="J76" s="339" t="str">
        <f t="shared" si="20"/>
        <v>FY25</v>
      </c>
      <c r="K76" s="339" t="str">
        <f t="shared" ref="K76:N78" si="21">+K$2</f>
        <v>FCCS_Other Data</v>
      </c>
      <c r="L76" s="339" t="str">
        <f t="shared" si="21"/>
        <v>FCCS_No Intercompany</v>
      </c>
      <c r="M76" s="339" t="str">
        <f t="shared" si="21"/>
        <v>No Custom1</v>
      </c>
      <c r="N76" s="339" t="str">
        <f t="shared" si="21"/>
        <v>No Custom2</v>
      </c>
      <c r="O76" s="339" t="s">
        <v>851</v>
      </c>
      <c r="P76" s="339" t="s">
        <v>1847</v>
      </c>
      <c r="Q76" s="339" t="str">
        <f t="shared" ref="Q76:R92" si="22">+Q$2</f>
        <v>Actual</v>
      </c>
      <c r="R76" s="339" t="str">
        <f t="shared" si="22"/>
        <v>FCCS_YTD_Input</v>
      </c>
      <c r="S76" s="339" t="s">
        <v>797</v>
      </c>
      <c r="T76" s="339" t="s">
        <v>404</v>
      </c>
    </row>
    <row r="77" spans="2:20">
      <c r="B77" s="338" t="s">
        <v>1850</v>
      </c>
      <c r="C77" s="338" t="s">
        <v>796</v>
      </c>
      <c r="D77" s="512" t="e">
        <f>[2]!HsSetValue(E77,"FCC","Scenario#"&amp;Q77&amp;";Years#"&amp;J77&amp;";Period#"&amp;I77&amp;";View#"&amp;R77&amp;";Entity#"&amp;H77&amp;";Data Source#"&amp;K77&amp;";Account#"&amp;F77&amp;";Intercompany#"&amp;L77&amp;";Movement#"&amp;P77&amp;";Consolidation#"&amp;T77&amp;";Custom1#"&amp;M77&amp;";Custom2#"&amp;N77&amp;";Custom3#"&amp;O77&amp;";Custom4#"&amp;S77&amp;"")</f>
        <v>#VALUE!</v>
      </c>
      <c r="E77" s="512">
        <f ca="1">SUMIF('"E" Fair Value Measurement'!$C$22:$E$38,'FCC Investments - Load Tab'!C77,'"E" Fair Value Measurement'!$I$22:$I$38)</f>
        <v>0</v>
      </c>
      <c r="F77" s="339" t="s">
        <v>849</v>
      </c>
      <c r="G77" s="339" t="s">
        <v>1852</v>
      </c>
      <c r="H77" s="430">
        <f t="shared" si="20"/>
        <v>0</v>
      </c>
      <c r="I77" s="430" t="str">
        <f t="shared" si="20"/>
        <v>Jun</v>
      </c>
      <c r="J77" s="339" t="str">
        <f t="shared" si="20"/>
        <v>FY25</v>
      </c>
      <c r="K77" s="339" t="str">
        <f t="shared" si="21"/>
        <v>FCCS_Other Data</v>
      </c>
      <c r="L77" s="339" t="str">
        <f t="shared" si="21"/>
        <v>FCCS_No Intercompany</v>
      </c>
      <c r="M77" s="339" t="str">
        <f t="shared" si="21"/>
        <v>No Custom1</v>
      </c>
      <c r="N77" s="339" t="str">
        <f t="shared" si="21"/>
        <v>No Custom2</v>
      </c>
      <c r="O77" s="339" t="s">
        <v>852</v>
      </c>
      <c r="P77" s="339" t="s">
        <v>1847</v>
      </c>
      <c r="Q77" s="339" t="str">
        <f t="shared" si="22"/>
        <v>Actual</v>
      </c>
      <c r="R77" s="339" t="str">
        <f t="shared" si="22"/>
        <v>FCCS_YTD_Input</v>
      </c>
      <c r="S77" s="339" t="s">
        <v>797</v>
      </c>
      <c r="T77" s="339" t="s">
        <v>404</v>
      </c>
    </row>
    <row r="78" spans="2:20">
      <c r="B78" s="338" t="s">
        <v>1850</v>
      </c>
      <c r="C78" s="338" t="s">
        <v>796</v>
      </c>
      <c r="D78" s="512" t="e">
        <f>[2]!HsSetValue(E78,"FCC","Scenario#"&amp;Q78&amp;";Years#"&amp;J78&amp;";Period#"&amp;I78&amp;";View#"&amp;R78&amp;";Entity#"&amp;H78&amp;";Data Source#"&amp;K78&amp;";Account#"&amp;F78&amp;";Intercompany#"&amp;L78&amp;";Movement#"&amp;P78&amp;";Consolidation#"&amp;T78&amp;";Custom1#"&amp;M78&amp;";Custom2#"&amp;N78&amp;";Custom3#"&amp;O78&amp;";Custom4#"&amp;S78&amp;"")</f>
        <v>#VALUE!</v>
      </c>
      <c r="E78" s="512">
        <f ca="1">SUMIF('"E" Fair Value Measurement'!$C$22:$E$38,'FCC Investments - Load Tab'!C78,'"E" Fair Value Measurement'!$J$22:$J$38)</f>
        <v>0</v>
      </c>
      <c r="F78" s="339" t="s">
        <v>849</v>
      </c>
      <c r="G78" s="339" t="s">
        <v>1852</v>
      </c>
      <c r="H78" s="430">
        <f t="shared" si="20"/>
        <v>0</v>
      </c>
      <c r="I78" s="430" t="str">
        <f t="shared" si="20"/>
        <v>Jun</v>
      </c>
      <c r="J78" s="339" t="str">
        <f t="shared" si="20"/>
        <v>FY25</v>
      </c>
      <c r="K78" s="339" t="str">
        <f t="shared" si="21"/>
        <v>FCCS_Other Data</v>
      </c>
      <c r="L78" s="339" t="str">
        <f t="shared" si="21"/>
        <v>FCCS_No Intercompany</v>
      </c>
      <c r="M78" s="339" t="str">
        <f t="shared" si="21"/>
        <v>No Custom1</v>
      </c>
      <c r="N78" s="339" t="str">
        <f t="shared" si="21"/>
        <v>No Custom2</v>
      </c>
      <c r="O78" s="339" t="s">
        <v>853</v>
      </c>
      <c r="P78" s="339" t="s">
        <v>1847</v>
      </c>
      <c r="Q78" s="339" t="str">
        <f t="shared" si="22"/>
        <v>Actual</v>
      </c>
      <c r="R78" s="339" t="str">
        <f t="shared" si="22"/>
        <v>FCCS_YTD_Input</v>
      </c>
      <c r="S78" s="339" t="s">
        <v>797</v>
      </c>
      <c r="T78" s="339" t="s">
        <v>404</v>
      </c>
    </row>
    <row r="79" spans="2:20">
      <c r="B79" s="420"/>
      <c r="C79" s="420"/>
      <c r="D79" s="469" t="e">
        <f>[2]!HsSetValue(E79,"FCC","Scenario#"&amp;Q79&amp;";Years#"&amp;J79&amp;";Period#"&amp;I79&amp;";View#"&amp;R79&amp;";Entity#"&amp;H79&amp;";Data Source#"&amp;K79&amp;";Account#"&amp;F79&amp;";Intercompany#"&amp;L79&amp;";Movement#"&amp;P79&amp;";Consolidation#"&amp;T79&amp;";Custom1#"&amp;M79&amp;";Custom2#"&amp;N79&amp;";Custom3#"&amp;O79&amp;";Custom4#"&amp;S79&amp;"")</f>
        <v>#VALUE!</v>
      </c>
      <c r="E79" s="469"/>
    </row>
    <row r="80" spans="2:20">
      <c r="B80" s="418" t="s">
        <v>1088</v>
      </c>
      <c r="C80" s="418" t="s">
        <v>796</v>
      </c>
      <c r="D80" s="511" t="e">
        <f>[2]!HsSetValue(E80,"FCC","Scenario#"&amp;Q80&amp;";Years#"&amp;J80&amp;";Period#"&amp;I80&amp;";View#"&amp;R80&amp;";Entity#"&amp;H80&amp;";Data Source#"&amp;K80&amp;";Account#"&amp;F80&amp;";Intercompany#"&amp;L80&amp;";Movement#"&amp;P80&amp;";Consolidation#"&amp;T80&amp;";Custom1#"&amp;M80&amp;";Custom2#"&amp;N80&amp;";Custom3#"&amp;O80&amp;";Custom4#"&amp;S80&amp;"")</f>
        <v>#VALUE!</v>
      </c>
      <c r="E80" s="511">
        <f ca="1">SUMIF('"F" Credit Quality Risk'!$D$17:$F$33,'FCC Investments - Load Tab'!$C80,'"F" Credit Quality Risk'!F$17:F$33)</f>
        <v>0</v>
      </c>
      <c r="F80" s="419" t="s">
        <v>1092</v>
      </c>
      <c r="G80" s="419" t="str">
        <f t="shared" ref="G80:G93" si="23">"Inv. Analysis - Credit Quality Risk - "&amp;C80</f>
        <v>Inv. Analysis - Credit Quality Risk - Asset-backed Securities-International</v>
      </c>
      <c r="H80" s="431">
        <f t="shared" ref="H80:N93" si="24">+H$2</f>
        <v>0</v>
      </c>
      <c r="I80" s="431" t="str">
        <f t="shared" si="24"/>
        <v>Jun</v>
      </c>
      <c r="J80" s="419" t="str">
        <f t="shared" si="24"/>
        <v>FY25</v>
      </c>
      <c r="K80" s="419" t="str">
        <f t="shared" si="24"/>
        <v>FCCS_Other Data</v>
      </c>
      <c r="L80" s="419" t="str">
        <f t="shared" si="24"/>
        <v>FCCS_No Intercompany</v>
      </c>
      <c r="M80" s="419" t="str">
        <f t="shared" si="24"/>
        <v>No Custom1</v>
      </c>
      <c r="N80" s="419" t="str">
        <f t="shared" si="24"/>
        <v>No Custom2</v>
      </c>
      <c r="O80" s="419" t="s">
        <v>995</v>
      </c>
      <c r="P80" s="419" t="s">
        <v>1847</v>
      </c>
      <c r="Q80" s="419" t="str">
        <f t="shared" ref="Q80:Q93" si="25">Q$2</f>
        <v>Actual</v>
      </c>
      <c r="R80" s="419" t="str">
        <f t="shared" si="22"/>
        <v>FCCS_YTD_Input</v>
      </c>
      <c r="S80" s="419" t="s">
        <v>797</v>
      </c>
      <c r="T80" s="419" t="s">
        <v>404</v>
      </c>
    </row>
    <row r="81" spans="2:20">
      <c r="B81" s="418" t="s">
        <v>1088</v>
      </c>
      <c r="C81" s="418" t="s">
        <v>796</v>
      </c>
      <c r="D81" s="511" t="e">
        <f>[2]!HsSetValue(E81,"FCC","Scenario#"&amp;Q81&amp;";Years#"&amp;J81&amp;";Period#"&amp;I81&amp;";View#"&amp;R81&amp;";Entity#"&amp;H81&amp;";Data Source#"&amp;K81&amp;";Account#"&amp;F81&amp;";Intercompany#"&amp;L81&amp;";Movement#"&amp;P81&amp;";Consolidation#"&amp;T81&amp;";Custom1#"&amp;M81&amp;";Custom2#"&amp;N81&amp;";Custom3#"&amp;O81&amp;";Custom4#"&amp;S81&amp;"")</f>
        <v>#VALUE!</v>
      </c>
      <c r="E81" s="511">
        <f ca="1">SUMIF('"F" Credit Quality Risk'!$D$17:$F$33,'FCC Investments - Load Tab'!$C81,'"F" Credit Quality Risk'!G$17:G$33)</f>
        <v>0</v>
      </c>
      <c r="F81" s="419" t="s">
        <v>1092</v>
      </c>
      <c r="G81" s="419" t="str">
        <f t="shared" si="23"/>
        <v>Inv. Analysis - Credit Quality Risk - Asset-backed Securities-International</v>
      </c>
      <c r="H81" s="431">
        <f t="shared" si="24"/>
        <v>0</v>
      </c>
      <c r="I81" s="431" t="str">
        <f t="shared" si="24"/>
        <v>Jun</v>
      </c>
      <c r="J81" s="419" t="str">
        <f t="shared" si="24"/>
        <v>FY25</v>
      </c>
      <c r="K81" s="419" t="str">
        <f t="shared" si="24"/>
        <v>FCCS_Other Data</v>
      </c>
      <c r="L81" s="419" t="str">
        <f t="shared" si="24"/>
        <v>FCCS_No Intercompany</v>
      </c>
      <c r="M81" s="419" t="str">
        <f t="shared" si="24"/>
        <v>No Custom1</v>
      </c>
      <c r="N81" s="419" t="str">
        <f t="shared" si="24"/>
        <v>No Custom2</v>
      </c>
      <c r="O81" s="419" t="s">
        <v>1010</v>
      </c>
      <c r="P81" s="419" t="s">
        <v>1847</v>
      </c>
      <c r="Q81" s="419" t="str">
        <f t="shared" si="25"/>
        <v>Actual</v>
      </c>
      <c r="R81" s="419" t="str">
        <f t="shared" si="22"/>
        <v>FCCS_YTD_Input</v>
      </c>
      <c r="S81" s="419" t="s">
        <v>797</v>
      </c>
      <c r="T81" s="419" t="s">
        <v>404</v>
      </c>
    </row>
    <row r="82" spans="2:20">
      <c r="B82" s="418" t="s">
        <v>1088</v>
      </c>
      <c r="C82" s="418" t="s">
        <v>796</v>
      </c>
      <c r="D82" s="511" t="e">
        <f>[2]!HsSetValue(E82,"FCC","Scenario#"&amp;Q82&amp;";Years#"&amp;J82&amp;";Period#"&amp;I82&amp;";View#"&amp;R82&amp;";Entity#"&amp;H82&amp;";Data Source#"&amp;K82&amp;";Account#"&amp;F82&amp;";Intercompany#"&amp;L82&amp;";Movement#"&amp;P82&amp;";Consolidation#"&amp;T82&amp;";Custom1#"&amp;M82&amp;";Custom2#"&amp;N82&amp;";Custom3#"&amp;O82&amp;";Custom4#"&amp;S82&amp;"")</f>
        <v>#VALUE!</v>
      </c>
      <c r="E82" s="511">
        <f ca="1">SUMIF('"F" Credit Quality Risk'!$D$17:$F$33,'FCC Investments - Load Tab'!$C82,'"F" Credit Quality Risk'!H$17:H$33)</f>
        <v>0</v>
      </c>
      <c r="F82" s="419" t="s">
        <v>1092</v>
      </c>
      <c r="G82" s="419" t="str">
        <f t="shared" si="23"/>
        <v>Inv. Analysis - Credit Quality Risk - Asset-backed Securities-International</v>
      </c>
      <c r="H82" s="431">
        <f t="shared" si="24"/>
        <v>0</v>
      </c>
      <c r="I82" s="431" t="str">
        <f t="shared" si="24"/>
        <v>Jun</v>
      </c>
      <c r="J82" s="419" t="str">
        <f t="shared" si="24"/>
        <v>FY25</v>
      </c>
      <c r="K82" s="419" t="str">
        <f t="shared" si="24"/>
        <v>FCCS_Other Data</v>
      </c>
      <c r="L82" s="419" t="str">
        <f t="shared" si="24"/>
        <v>FCCS_No Intercompany</v>
      </c>
      <c r="M82" s="419" t="str">
        <f t="shared" si="24"/>
        <v>No Custom1</v>
      </c>
      <c r="N82" s="419" t="str">
        <f t="shared" si="24"/>
        <v>No Custom2</v>
      </c>
      <c r="O82" s="419" t="s">
        <v>45</v>
      </c>
      <c r="P82" s="419" t="s">
        <v>1847</v>
      </c>
      <c r="Q82" s="419" t="str">
        <f t="shared" si="25"/>
        <v>Actual</v>
      </c>
      <c r="R82" s="419" t="str">
        <f t="shared" si="22"/>
        <v>FCCS_YTD_Input</v>
      </c>
      <c r="S82" s="419" t="s">
        <v>797</v>
      </c>
      <c r="T82" s="419" t="s">
        <v>404</v>
      </c>
    </row>
    <row r="83" spans="2:20">
      <c r="B83" s="418" t="s">
        <v>1088</v>
      </c>
      <c r="C83" s="418" t="s">
        <v>796</v>
      </c>
      <c r="D83" s="511" t="e">
        <f>[2]!HsSetValue(E83,"FCC","Scenario#"&amp;Q83&amp;";Years#"&amp;J83&amp;";Period#"&amp;I83&amp;";View#"&amp;R83&amp;";Entity#"&amp;H83&amp;";Data Source#"&amp;K83&amp;";Account#"&amp;F83&amp;";Intercompany#"&amp;L83&amp;";Movement#"&amp;P83&amp;";Consolidation#"&amp;T83&amp;";Custom1#"&amp;M83&amp;";Custom2#"&amp;N83&amp;";Custom3#"&amp;O83&amp;";Custom4#"&amp;S83&amp;"")</f>
        <v>#VALUE!</v>
      </c>
      <c r="E83" s="511">
        <f ca="1">SUMIF('"F" Credit Quality Risk'!$D$17:$F$33,'FCC Investments - Load Tab'!$C83,'"F" Credit Quality Risk'!I$17:I$33)</f>
        <v>0</v>
      </c>
      <c r="F83" s="419" t="s">
        <v>1092</v>
      </c>
      <c r="G83" s="419" t="str">
        <f t="shared" si="23"/>
        <v>Inv. Analysis - Credit Quality Risk - Asset-backed Securities-International</v>
      </c>
      <c r="H83" s="431">
        <f t="shared" si="24"/>
        <v>0</v>
      </c>
      <c r="I83" s="431" t="str">
        <f t="shared" si="24"/>
        <v>Jun</v>
      </c>
      <c r="J83" s="419" t="str">
        <f t="shared" si="24"/>
        <v>FY25</v>
      </c>
      <c r="K83" s="419" t="str">
        <f t="shared" si="24"/>
        <v>FCCS_Other Data</v>
      </c>
      <c r="L83" s="419" t="str">
        <f t="shared" si="24"/>
        <v>FCCS_No Intercompany</v>
      </c>
      <c r="M83" s="419" t="str">
        <f t="shared" si="24"/>
        <v>No Custom1</v>
      </c>
      <c r="N83" s="419" t="str">
        <f t="shared" si="24"/>
        <v>No Custom2</v>
      </c>
      <c r="O83" s="419" t="s">
        <v>1023</v>
      </c>
      <c r="P83" s="419" t="s">
        <v>1847</v>
      </c>
      <c r="Q83" s="419" t="str">
        <f t="shared" si="25"/>
        <v>Actual</v>
      </c>
      <c r="R83" s="419" t="str">
        <f t="shared" si="22"/>
        <v>FCCS_YTD_Input</v>
      </c>
      <c r="S83" s="419" t="s">
        <v>797</v>
      </c>
      <c r="T83" s="419" t="s">
        <v>404</v>
      </c>
    </row>
    <row r="84" spans="2:20">
      <c r="B84" s="418" t="s">
        <v>1088</v>
      </c>
      <c r="C84" s="418" t="s">
        <v>796</v>
      </c>
      <c r="D84" s="511" t="e">
        <f>[2]!HsSetValue(E84,"FCC","Scenario#"&amp;Q84&amp;";Years#"&amp;J84&amp;";Period#"&amp;I84&amp;";View#"&amp;R84&amp;";Entity#"&amp;H84&amp;";Data Source#"&amp;K84&amp;";Account#"&amp;F84&amp;";Intercompany#"&amp;L84&amp;";Movement#"&amp;P84&amp;";Consolidation#"&amp;T84&amp;";Custom1#"&amp;M84&amp;";Custom2#"&amp;N84&amp;";Custom3#"&amp;O84&amp;";Custom4#"&amp;S84&amp;"")</f>
        <v>#VALUE!</v>
      </c>
      <c r="E84" s="511">
        <f ca="1">SUMIF('"F" Credit Quality Risk'!$D$17:$F$33,'FCC Investments - Load Tab'!$C84,'"F" Credit Quality Risk'!J$17:J$33)</f>
        <v>0</v>
      </c>
      <c r="F84" s="419" t="s">
        <v>1092</v>
      </c>
      <c r="G84" s="419" t="str">
        <f t="shared" si="23"/>
        <v>Inv. Analysis - Credit Quality Risk - Asset-backed Securities-International</v>
      </c>
      <c r="H84" s="431">
        <f t="shared" si="24"/>
        <v>0</v>
      </c>
      <c r="I84" s="431" t="str">
        <f t="shared" si="24"/>
        <v>Jun</v>
      </c>
      <c r="J84" s="419" t="str">
        <f t="shared" si="24"/>
        <v>FY25</v>
      </c>
      <c r="K84" s="419" t="str">
        <f t="shared" si="24"/>
        <v>FCCS_Other Data</v>
      </c>
      <c r="L84" s="419" t="str">
        <f t="shared" si="24"/>
        <v>FCCS_No Intercompany</v>
      </c>
      <c r="M84" s="419" t="str">
        <f t="shared" si="24"/>
        <v>No Custom1</v>
      </c>
      <c r="N84" s="419" t="str">
        <f t="shared" si="24"/>
        <v>No Custom2</v>
      </c>
      <c r="O84" s="419" t="s">
        <v>1027</v>
      </c>
      <c r="P84" s="419" t="s">
        <v>1847</v>
      </c>
      <c r="Q84" s="419" t="str">
        <f t="shared" si="25"/>
        <v>Actual</v>
      </c>
      <c r="R84" s="419" t="str">
        <f t="shared" si="22"/>
        <v>FCCS_YTD_Input</v>
      </c>
      <c r="S84" s="419" t="s">
        <v>797</v>
      </c>
      <c r="T84" s="419" t="s">
        <v>404</v>
      </c>
    </row>
    <row r="85" spans="2:20">
      <c r="B85" s="418" t="s">
        <v>1088</v>
      </c>
      <c r="C85" s="418" t="s">
        <v>796</v>
      </c>
      <c r="D85" s="511" t="e">
        <f>[2]!HsSetValue(E85,"FCC","Scenario#"&amp;Q85&amp;";Years#"&amp;J85&amp;";Period#"&amp;I85&amp;";View#"&amp;R85&amp;";Entity#"&amp;H85&amp;";Data Source#"&amp;K85&amp;";Account#"&amp;F85&amp;";Intercompany#"&amp;L85&amp;";Movement#"&amp;P85&amp;";Consolidation#"&amp;T85&amp;";Custom1#"&amp;M85&amp;";Custom2#"&amp;N85&amp;";Custom3#"&amp;O85&amp;";Custom4#"&amp;S85&amp;"")</f>
        <v>#VALUE!</v>
      </c>
      <c r="E85" s="511">
        <f ca="1">SUMIF('"F" Credit Quality Risk'!$D$17:$F$33,'FCC Investments - Load Tab'!$C85,'"F" Credit Quality Risk'!K$17:K$33)</f>
        <v>0</v>
      </c>
      <c r="F85" s="419" t="s">
        <v>1092</v>
      </c>
      <c r="G85" s="419" t="str">
        <f t="shared" si="23"/>
        <v>Inv. Analysis - Credit Quality Risk - Asset-backed Securities-International</v>
      </c>
      <c r="H85" s="431">
        <f t="shared" si="24"/>
        <v>0</v>
      </c>
      <c r="I85" s="431" t="str">
        <f t="shared" si="24"/>
        <v>Jun</v>
      </c>
      <c r="J85" s="419" t="str">
        <f t="shared" si="24"/>
        <v>FY25</v>
      </c>
      <c r="K85" s="419" t="str">
        <f t="shared" si="24"/>
        <v>FCCS_Other Data</v>
      </c>
      <c r="L85" s="419" t="str">
        <f t="shared" si="24"/>
        <v>FCCS_No Intercompany</v>
      </c>
      <c r="M85" s="419" t="str">
        <f t="shared" si="24"/>
        <v>No Custom1</v>
      </c>
      <c r="N85" s="419" t="str">
        <f t="shared" si="24"/>
        <v>No Custom2</v>
      </c>
      <c r="O85" s="419" t="s">
        <v>46</v>
      </c>
      <c r="P85" s="419" t="s">
        <v>1847</v>
      </c>
      <c r="Q85" s="419" t="str">
        <f t="shared" si="25"/>
        <v>Actual</v>
      </c>
      <c r="R85" s="419" t="str">
        <f t="shared" si="22"/>
        <v>FCCS_YTD_Input</v>
      </c>
      <c r="S85" s="419" t="s">
        <v>797</v>
      </c>
      <c r="T85" s="419" t="s">
        <v>404</v>
      </c>
    </row>
    <row r="86" spans="2:20">
      <c r="B86" s="418" t="s">
        <v>1088</v>
      </c>
      <c r="C86" s="418" t="s">
        <v>796</v>
      </c>
      <c r="D86" s="511" t="e">
        <f>[2]!HsSetValue(E86,"FCC","Scenario#"&amp;Q86&amp;";Years#"&amp;J86&amp;";Period#"&amp;I86&amp;";View#"&amp;R86&amp;";Entity#"&amp;H86&amp;";Data Source#"&amp;K86&amp;";Account#"&amp;F86&amp;";Intercompany#"&amp;L86&amp;";Movement#"&amp;P86&amp;";Consolidation#"&amp;T86&amp;";Custom1#"&amp;M86&amp;";Custom2#"&amp;N86&amp;";Custom3#"&amp;O86&amp;";Custom4#"&amp;S86&amp;"")</f>
        <v>#VALUE!</v>
      </c>
      <c r="E86" s="511">
        <f ca="1">SUMIF('"F" Credit Quality Risk'!$D$17:$F$33,'FCC Investments - Load Tab'!$C86,'"F" Credit Quality Risk'!L$17:L$33)</f>
        <v>0</v>
      </c>
      <c r="F86" s="419" t="s">
        <v>1092</v>
      </c>
      <c r="G86" s="419" t="str">
        <f t="shared" si="23"/>
        <v>Inv. Analysis - Credit Quality Risk - Asset-backed Securities-International</v>
      </c>
      <c r="H86" s="431">
        <f t="shared" si="24"/>
        <v>0</v>
      </c>
      <c r="I86" s="431" t="str">
        <f t="shared" si="24"/>
        <v>Jun</v>
      </c>
      <c r="J86" s="419" t="str">
        <f t="shared" si="24"/>
        <v>FY25</v>
      </c>
      <c r="K86" s="419" t="str">
        <f t="shared" si="24"/>
        <v>FCCS_Other Data</v>
      </c>
      <c r="L86" s="419" t="str">
        <f t="shared" si="24"/>
        <v>FCCS_No Intercompany</v>
      </c>
      <c r="M86" s="419" t="str">
        <f t="shared" si="24"/>
        <v>No Custom1</v>
      </c>
      <c r="N86" s="419" t="str">
        <f t="shared" si="24"/>
        <v>No Custom2</v>
      </c>
      <c r="O86" s="419" t="s">
        <v>1055</v>
      </c>
      <c r="P86" s="419" t="s">
        <v>1847</v>
      </c>
      <c r="Q86" s="419" t="str">
        <f t="shared" si="25"/>
        <v>Actual</v>
      </c>
      <c r="R86" s="419" t="str">
        <f t="shared" si="22"/>
        <v>FCCS_YTD_Input</v>
      </c>
      <c r="S86" s="419" t="s">
        <v>797</v>
      </c>
      <c r="T86" s="419" t="s">
        <v>404</v>
      </c>
    </row>
    <row r="87" spans="2:20">
      <c r="B87" s="418" t="s">
        <v>1088</v>
      </c>
      <c r="C87" s="418" t="s">
        <v>796</v>
      </c>
      <c r="D87" s="511" t="e">
        <f>[2]!HsSetValue(E87,"FCC","Scenario#"&amp;Q87&amp;";Years#"&amp;J87&amp;";Period#"&amp;I87&amp;";View#"&amp;R87&amp;";Entity#"&amp;H87&amp;";Data Source#"&amp;K87&amp;";Account#"&amp;F87&amp;";Intercompany#"&amp;L87&amp;";Movement#"&amp;P87&amp;";Consolidation#"&amp;T87&amp;";Custom1#"&amp;M87&amp;";Custom2#"&amp;N87&amp;";Custom3#"&amp;O87&amp;";Custom4#"&amp;S87&amp;"")</f>
        <v>#VALUE!</v>
      </c>
      <c r="E87" s="511">
        <f ca="1">SUMIF('"F" Credit Quality Risk'!$D$17:$F$33,'FCC Investments - Load Tab'!$C87,'"F" Credit Quality Risk'!M$17:M$33)</f>
        <v>0</v>
      </c>
      <c r="F87" s="419" t="s">
        <v>1092</v>
      </c>
      <c r="G87" s="419" t="str">
        <f t="shared" si="23"/>
        <v>Inv. Analysis - Credit Quality Risk - Asset-backed Securities-International</v>
      </c>
      <c r="H87" s="431">
        <f t="shared" si="24"/>
        <v>0</v>
      </c>
      <c r="I87" s="431" t="str">
        <f t="shared" si="24"/>
        <v>Jun</v>
      </c>
      <c r="J87" s="419" t="str">
        <f t="shared" si="24"/>
        <v>FY25</v>
      </c>
      <c r="K87" s="419" t="str">
        <f t="shared" si="24"/>
        <v>FCCS_Other Data</v>
      </c>
      <c r="L87" s="419" t="str">
        <f t="shared" si="24"/>
        <v>FCCS_No Intercompany</v>
      </c>
      <c r="M87" s="419" t="str">
        <f t="shared" si="24"/>
        <v>No Custom1</v>
      </c>
      <c r="N87" s="419" t="str">
        <f t="shared" si="24"/>
        <v>No Custom2</v>
      </c>
      <c r="O87" s="419" t="s">
        <v>1066</v>
      </c>
      <c r="P87" s="419" t="s">
        <v>1847</v>
      </c>
      <c r="Q87" s="419" t="str">
        <f t="shared" si="25"/>
        <v>Actual</v>
      </c>
      <c r="R87" s="419" t="str">
        <f t="shared" si="22"/>
        <v>FCCS_YTD_Input</v>
      </c>
      <c r="S87" s="419" t="s">
        <v>797</v>
      </c>
      <c r="T87" s="419" t="s">
        <v>404</v>
      </c>
    </row>
    <row r="88" spans="2:20">
      <c r="B88" s="418" t="s">
        <v>1088</v>
      </c>
      <c r="C88" s="418" t="s">
        <v>796</v>
      </c>
      <c r="D88" s="511" t="e">
        <f>[2]!HsSetValue(E88,"FCC","Scenario#"&amp;Q88&amp;";Years#"&amp;J88&amp;";Period#"&amp;I88&amp;";View#"&amp;R88&amp;";Entity#"&amp;H88&amp;";Data Source#"&amp;K88&amp;";Account#"&amp;F88&amp;";Intercompany#"&amp;L88&amp;";Movement#"&amp;P88&amp;";Consolidation#"&amp;T88&amp;";Custom1#"&amp;M88&amp;";Custom2#"&amp;N88&amp;";Custom3#"&amp;O88&amp;";Custom4#"&amp;S88&amp;"")</f>
        <v>#VALUE!</v>
      </c>
      <c r="E88" s="511">
        <f ca="1">SUMIF('"F" Credit Quality Risk'!$D$17:$F$33,'FCC Investments - Load Tab'!$C88,'"F" Credit Quality Risk'!N$17:N$33)</f>
        <v>0</v>
      </c>
      <c r="F88" s="419" t="s">
        <v>1092</v>
      </c>
      <c r="G88" s="419" t="str">
        <f t="shared" si="23"/>
        <v>Inv. Analysis - Credit Quality Risk - Asset-backed Securities-International</v>
      </c>
      <c r="H88" s="431">
        <f t="shared" si="24"/>
        <v>0</v>
      </c>
      <c r="I88" s="431" t="str">
        <f t="shared" si="24"/>
        <v>Jun</v>
      </c>
      <c r="J88" s="419" t="str">
        <f t="shared" si="24"/>
        <v>FY25</v>
      </c>
      <c r="K88" s="419" t="str">
        <f t="shared" si="24"/>
        <v>FCCS_Other Data</v>
      </c>
      <c r="L88" s="419" t="str">
        <f t="shared" si="24"/>
        <v>FCCS_No Intercompany</v>
      </c>
      <c r="M88" s="419" t="str">
        <f t="shared" si="24"/>
        <v>No Custom1</v>
      </c>
      <c r="N88" s="419" t="str">
        <f t="shared" si="24"/>
        <v>No Custom2</v>
      </c>
      <c r="O88" s="419" t="s">
        <v>47</v>
      </c>
      <c r="P88" s="419" t="s">
        <v>1847</v>
      </c>
      <c r="Q88" s="419" t="str">
        <f t="shared" si="25"/>
        <v>Actual</v>
      </c>
      <c r="R88" s="419" t="str">
        <f t="shared" si="22"/>
        <v>FCCS_YTD_Input</v>
      </c>
      <c r="S88" s="419" t="s">
        <v>797</v>
      </c>
      <c r="T88" s="419" t="s">
        <v>404</v>
      </c>
    </row>
    <row r="89" spans="2:20">
      <c r="B89" s="418" t="s">
        <v>1088</v>
      </c>
      <c r="C89" s="418" t="s">
        <v>796</v>
      </c>
      <c r="D89" s="511" t="e">
        <f>[2]!HsSetValue(E89,"FCC","Scenario#"&amp;Q89&amp;";Years#"&amp;J89&amp;";Period#"&amp;I89&amp;";View#"&amp;R89&amp;";Entity#"&amp;H89&amp;";Data Source#"&amp;K89&amp;";Account#"&amp;F89&amp;";Intercompany#"&amp;L89&amp;";Movement#"&amp;P89&amp;";Consolidation#"&amp;T89&amp;";Custom1#"&amp;M89&amp;";Custom2#"&amp;N89&amp;";Custom3#"&amp;O89&amp;";Custom4#"&amp;S89&amp;"")</f>
        <v>#VALUE!</v>
      </c>
      <c r="E89" s="511">
        <f ca="1">SUMIF('"F" Credit Quality Risk'!$D$17:$F$33,'FCC Investments - Load Tab'!$C89,'"F" Credit Quality Risk'!O$17:O$33)</f>
        <v>0</v>
      </c>
      <c r="F89" s="419" t="s">
        <v>1092</v>
      </c>
      <c r="G89" s="419" t="str">
        <f t="shared" si="23"/>
        <v>Inv. Analysis - Credit Quality Risk - Asset-backed Securities-International</v>
      </c>
      <c r="H89" s="431">
        <f t="shared" si="24"/>
        <v>0</v>
      </c>
      <c r="I89" s="431" t="str">
        <f t="shared" si="24"/>
        <v>Jun</v>
      </c>
      <c r="J89" s="419" t="str">
        <f t="shared" si="24"/>
        <v>FY25</v>
      </c>
      <c r="K89" s="419" t="str">
        <f t="shared" si="24"/>
        <v>FCCS_Other Data</v>
      </c>
      <c r="L89" s="419" t="str">
        <f t="shared" si="24"/>
        <v>FCCS_No Intercompany</v>
      </c>
      <c r="M89" s="419" t="str">
        <f t="shared" si="24"/>
        <v>No Custom1</v>
      </c>
      <c r="N89" s="419" t="str">
        <f t="shared" si="24"/>
        <v>No Custom2</v>
      </c>
      <c r="O89" s="419" t="s">
        <v>48</v>
      </c>
      <c r="P89" s="419" t="s">
        <v>1847</v>
      </c>
      <c r="Q89" s="419" t="str">
        <f t="shared" si="25"/>
        <v>Actual</v>
      </c>
      <c r="R89" s="419" t="str">
        <f t="shared" si="22"/>
        <v>FCCS_YTD_Input</v>
      </c>
      <c r="S89" s="419" t="s">
        <v>797</v>
      </c>
      <c r="T89" s="419" t="s">
        <v>404</v>
      </c>
    </row>
    <row r="90" spans="2:20">
      <c r="B90" s="418" t="s">
        <v>1088</v>
      </c>
      <c r="C90" s="418" t="s">
        <v>796</v>
      </c>
      <c r="D90" s="511" t="e">
        <f>[2]!HsSetValue(E90,"FCC","Scenario#"&amp;Q90&amp;";Years#"&amp;J90&amp;";Period#"&amp;I90&amp;";View#"&amp;R90&amp;";Entity#"&amp;H90&amp;";Data Source#"&amp;K90&amp;";Account#"&amp;F90&amp;";Intercompany#"&amp;L90&amp;";Movement#"&amp;P90&amp;";Consolidation#"&amp;T90&amp;";Custom1#"&amp;M90&amp;";Custom2#"&amp;N90&amp;";Custom3#"&amp;O90&amp;";Custom4#"&amp;S90&amp;"")</f>
        <v>#VALUE!</v>
      </c>
      <c r="E90" s="511">
        <f ca="1">SUMIF('"F" Credit Quality Risk'!$D$17:$F$33,'FCC Investments - Load Tab'!$C90,'"F" Credit Quality Risk'!P$17:P$33)</f>
        <v>0</v>
      </c>
      <c r="F90" s="419" t="s">
        <v>1092</v>
      </c>
      <c r="G90" s="419" t="str">
        <f t="shared" si="23"/>
        <v>Inv. Analysis - Credit Quality Risk - Asset-backed Securities-International</v>
      </c>
      <c r="H90" s="431">
        <f t="shared" si="24"/>
        <v>0</v>
      </c>
      <c r="I90" s="431" t="str">
        <f t="shared" si="24"/>
        <v>Jun</v>
      </c>
      <c r="J90" s="419" t="str">
        <f t="shared" si="24"/>
        <v>FY25</v>
      </c>
      <c r="K90" s="419" t="str">
        <f t="shared" si="24"/>
        <v>FCCS_Other Data</v>
      </c>
      <c r="L90" s="419" t="str">
        <f t="shared" si="24"/>
        <v>FCCS_No Intercompany</v>
      </c>
      <c r="M90" s="419" t="str">
        <f t="shared" si="24"/>
        <v>No Custom1</v>
      </c>
      <c r="N90" s="419" t="str">
        <f t="shared" si="24"/>
        <v>No Custom2</v>
      </c>
      <c r="O90" s="419" t="s">
        <v>1093</v>
      </c>
      <c r="P90" s="419" t="s">
        <v>1847</v>
      </c>
      <c r="Q90" s="419" t="str">
        <f t="shared" si="25"/>
        <v>Actual</v>
      </c>
      <c r="R90" s="419" t="str">
        <f t="shared" si="22"/>
        <v>FCCS_YTD_Input</v>
      </c>
      <c r="S90" s="419" t="s">
        <v>797</v>
      </c>
      <c r="T90" s="419" t="s">
        <v>404</v>
      </c>
    </row>
    <row r="91" spans="2:20">
      <c r="B91" s="418" t="s">
        <v>1088</v>
      </c>
      <c r="C91" s="418" t="s">
        <v>796</v>
      </c>
      <c r="D91" s="511" t="e">
        <f>[2]!HsSetValue(E91,"FCC","Scenario#"&amp;Q91&amp;";Years#"&amp;J91&amp;";Period#"&amp;I91&amp;";View#"&amp;R91&amp;";Entity#"&amp;H91&amp;";Data Source#"&amp;K91&amp;";Account#"&amp;F91&amp;";Intercompany#"&amp;L91&amp;";Movement#"&amp;P91&amp;";Consolidation#"&amp;T91&amp;";Custom1#"&amp;M91&amp;";Custom2#"&amp;N91&amp;";Custom3#"&amp;O91&amp;";Custom4#"&amp;S91&amp;"")</f>
        <v>#VALUE!</v>
      </c>
      <c r="E91" s="511">
        <f ca="1">SUMIF('"F" Credit Quality Risk'!$D$17:$F$33,'FCC Investments - Load Tab'!$C91,'"F" Credit Quality Risk'!Q$17:Q$33)</f>
        <v>0</v>
      </c>
      <c r="F91" s="419" t="s">
        <v>1092</v>
      </c>
      <c r="G91" s="419" t="str">
        <f t="shared" si="23"/>
        <v>Inv. Analysis - Credit Quality Risk - Asset-backed Securities-International</v>
      </c>
      <c r="H91" s="431">
        <f t="shared" si="24"/>
        <v>0</v>
      </c>
      <c r="I91" s="431" t="str">
        <f t="shared" si="24"/>
        <v>Jun</v>
      </c>
      <c r="J91" s="419" t="str">
        <f t="shared" si="24"/>
        <v>FY25</v>
      </c>
      <c r="K91" s="419" t="str">
        <f t="shared" si="24"/>
        <v>FCCS_Other Data</v>
      </c>
      <c r="L91" s="419" t="str">
        <f t="shared" si="24"/>
        <v>FCCS_No Intercompany</v>
      </c>
      <c r="M91" s="419" t="str">
        <f t="shared" si="24"/>
        <v>No Custom1</v>
      </c>
      <c r="N91" s="419" t="str">
        <f t="shared" si="24"/>
        <v>No Custom2</v>
      </c>
      <c r="O91" s="419" t="s">
        <v>1094</v>
      </c>
      <c r="P91" s="419" t="s">
        <v>1847</v>
      </c>
      <c r="Q91" s="419" t="str">
        <f t="shared" si="25"/>
        <v>Actual</v>
      </c>
      <c r="R91" s="419" t="str">
        <f t="shared" si="22"/>
        <v>FCCS_YTD_Input</v>
      </c>
      <c r="S91" s="419" t="s">
        <v>797</v>
      </c>
      <c r="T91" s="419" t="s">
        <v>404</v>
      </c>
    </row>
    <row r="92" spans="2:20">
      <c r="B92" s="418" t="s">
        <v>1088</v>
      </c>
      <c r="C92" s="418" t="s">
        <v>796</v>
      </c>
      <c r="D92" s="511" t="e">
        <f>[2]!HsSetValue(E92,"FCC","Scenario#"&amp;Q92&amp;";Years#"&amp;J92&amp;";Period#"&amp;I92&amp;";View#"&amp;R92&amp;";Entity#"&amp;H92&amp;";Data Source#"&amp;K92&amp;";Account#"&amp;F92&amp;";Intercompany#"&amp;L92&amp;";Movement#"&amp;P92&amp;";Consolidation#"&amp;T92&amp;";Custom1#"&amp;M92&amp;";Custom2#"&amp;N92&amp;";Custom3#"&amp;O92&amp;";Custom4#"&amp;S92&amp;"")</f>
        <v>#VALUE!</v>
      </c>
      <c r="E92" s="511">
        <f ca="1">SUMIF('"F" Credit Quality Risk'!$D$17:$F$33,'FCC Investments - Load Tab'!$C92,'"F" Credit Quality Risk'!R$17:R$33)</f>
        <v>0</v>
      </c>
      <c r="F92" s="419" t="s">
        <v>1092</v>
      </c>
      <c r="G92" s="419" t="str">
        <f t="shared" si="23"/>
        <v>Inv. Analysis - Credit Quality Risk - Asset-backed Securities-International</v>
      </c>
      <c r="H92" s="431">
        <f t="shared" si="24"/>
        <v>0</v>
      </c>
      <c r="I92" s="431" t="str">
        <f t="shared" si="24"/>
        <v>Jun</v>
      </c>
      <c r="J92" s="419" t="str">
        <f t="shared" si="24"/>
        <v>FY25</v>
      </c>
      <c r="K92" s="419" t="str">
        <f t="shared" si="24"/>
        <v>FCCS_Other Data</v>
      </c>
      <c r="L92" s="419" t="str">
        <f t="shared" si="24"/>
        <v>FCCS_No Intercompany</v>
      </c>
      <c r="M92" s="419" t="str">
        <f t="shared" si="24"/>
        <v>No Custom1</v>
      </c>
      <c r="N92" s="419" t="str">
        <f t="shared" si="24"/>
        <v>No Custom2</v>
      </c>
      <c r="O92" s="419" t="s">
        <v>1095</v>
      </c>
      <c r="P92" s="419" t="s">
        <v>1847</v>
      </c>
      <c r="Q92" s="419" t="str">
        <f t="shared" si="25"/>
        <v>Actual</v>
      </c>
      <c r="R92" s="419" t="str">
        <f t="shared" si="22"/>
        <v>FCCS_YTD_Input</v>
      </c>
      <c r="S92" s="419" t="s">
        <v>797</v>
      </c>
      <c r="T92" s="419" t="s">
        <v>404</v>
      </c>
    </row>
    <row r="93" spans="2:20">
      <c r="B93" s="418" t="s">
        <v>1088</v>
      </c>
      <c r="C93" s="418" t="s">
        <v>796</v>
      </c>
      <c r="D93" s="511" t="e">
        <f>[2]!HsSetValue(E93,"FCC","Scenario#"&amp;Q93&amp;";Years#"&amp;J93&amp;";Period#"&amp;I93&amp;";View#"&amp;R93&amp;";Entity#"&amp;H93&amp;";Data Source#"&amp;K93&amp;";Account#"&amp;F93&amp;";Intercompany#"&amp;L93&amp;";Movement#"&amp;P93&amp;";Consolidation#"&amp;T93&amp;";Custom1#"&amp;M93&amp;";Custom2#"&amp;N93&amp;";Custom3#"&amp;O93&amp;";Custom4#"&amp;S93&amp;"")</f>
        <v>#VALUE!</v>
      </c>
      <c r="E93" s="511">
        <f ca="1">SUMIF('"F" Credit Quality Risk'!$D$17:$F$33,'FCC Investments - Load Tab'!$C93,'"F" Credit Quality Risk'!S$17:S$33)</f>
        <v>0</v>
      </c>
      <c r="F93" s="419" t="s">
        <v>1092</v>
      </c>
      <c r="G93" s="419" t="str">
        <f t="shared" si="23"/>
        <v>Inv. Analysis - Credit Quality Risk - Asset-backed Securities-International</v>
      </c>
      <c r="H93" s="431">
        <f t="shared" si="24"/>
        <v>0</v>
      </c>
      <c r="I93" s="431" t="str">
        <f t="shared" si="24"/>
        <v>Jun</v>
      </c>
      <c r="J93" s="419" t="str">
        <f t="shared" si="24"/>
        <v>FY25</v>
      </c>
      <c r="K93" s="419" t="str">
        <f t="shared" si="24"/>
        <v>FCCS_Other Data</v>
      </c>
      <c r="L93" s="419" t="str">
        <f t="shared" si="24"/>
        <v>FCCS_No Intercompany</v>
      </c>
      <c r="M93" s="419" t="str">
        <f t="shared" si="24"/>
        <v>No Custom1</v>
      </c>
      <c r="N93" s="419" t="str">
        <f t="shared" si="24"/>
        <v>No Custom2</v>
      </c>
      <c r="O93" s="419" t="s">
        <v>1096</v>
      </c>
      <c r="P93" s="419" t="s">
        <v>1847</v>
      </c>
      <c r="Q93" s="419" t="str">
        <f t="shared" si="25"/>
        <v>Actual</v>
      </c>
      <c r="R93" s="419" t="str">
        <f>+R$2</f>
        <v>FCCS_YTD_Input</v>
      </c>
      <c r="S93" s="419" t="s">
        <v>797</v>
      </c>
      <c r="T93" s="419" t="s">
        <v>404</v>
      </c>
    </row>
    <row r="94" spans="2:20">
      <c r="D94" s="469" t="e">
        <f>[2]!HsSetValue(E94,"FCC","Scenario#"&amp;Q94&amp;";Years#"&amp;J94&amp;";Period#"&amp;I94&amp;";View#"&amp;R94&amp;";Entity#"&amp;H94&amp;";Data Source#"&amp;K94&amp;";Account#"&amp;F94&amp;";Intercompany#"&amp;L94&amp;";Movement#"&amp;P94&amp;";Consolidation#"&amp;T94&amp;";Custom1#"&amp;M94&amp;";Custom2#"&amp;N94&amp;";Custom3#"&amp;O94&amp;";Custom4#"&amp;S94&amp;"")</f>
        <v>#VALUE!</v>
      </c>
      <c r="E94" s="469"/>
    </row>
    <row r="95" spans="2:20">
      <c r="B95" s="336" t="s">
        <v>841</v>
      </c>
      <c r="C95" s="336" t="s">
        <v>798</v>
      </c>
      <c r="D95" s="508" t="e">
        <f>[2]!HsSetValue(E95,"FCC","Scenario#"&amp;Q95&amp;";Years#"&amp;J95&amp;";Period#"&amp;I95&amp;";View#"&amp;R95&amp;";Entity#"&amp;H95&amp;";Data Source#"&amp;K95&amp;";Account#"&amp;F95&amp;";Intercompany#"&amp;L95&amp;";Movement#"&amp;P95&amp;";Consolidation#"&amp;T95&amp;";Custom1#"&amp;M95&amp;";Custom2#"&amp;N95&amp;";Custom3#"&amp;O95&amp;";Custom4#"&amp;S95&amp;"")</f>
        <v>#VALUE!</v>
      </c>
      <c r="E95" s="508">
        <f>SUMIF('"C" Seg. Time Dist.'!$C$20:$C$33,'FCC Investments - Load Tab'!C95,'"C" Seg. Time Dist.'!$E$20:$E$33)</f>
        <v>0</v>
      </c>
      <c r="F95" s="337" t="s">
        <v>842</v>
      </c>
      <c r="G95" s="337" t="s">
        <v>855</v>
      </c>
      <c r="H95" s="428">
        <f t="shared" ref="H95:J99" si="26">+H$2</f>
        <v>0</v>
      </c>
      <c r="I95" s="428" t="str">
        <f t="shared" si="26"/>
        <v>Jun</v>
      </c>
      <c r="J95" s="337" t="str">
        <f t="shared" si="26"/>
        <v>FY25</v>
      </c>
      <c r="K95" s="337" t="s">
        <v>397</v>
      </c>
      <c r="L95" s="337" t="s">
        <v>398</v>
      </c>
      <c r="M95" s="337" t="s">
        <v>399</v>
      </c>
      <c r="N95" s="337" t="s">
        <v>400</v>
      </c>
      <c r="O95" s="337" t="s">
        <v>844</v>
      </c>
      <c r="P95" s="337" t="s">
        <v>1847</v>
      </c>
      <c r="Q95" s="337" t="s">
        <v>63</v>
      </c>
      <c r="R95" s="337" t="s">
        <v>402</v>
      </c>
      <c r="S95" s="337" t="s">
        <v>799</v>
      </c>
      <c r="T95" s="337" t="s">
        <v>404</v>
      </c>
    </row>
    <row r="96" spans="2:20">
      <c r="B96" s="336" t="s">
        <v>841</v>
      </c>
      <c r="C96" s="336" t="s">
        <v>798</v>
      </c>
      <c r="D96" s="508" t="e">
        <f>[2]!HsSetValue(E96,"FCC","Scenario#"&amp;Q96&amp;";Years#"&amp;J96&amp;";Period#"&amp;I96&amp;";View#"&amp;R96&amp;";Entity#"&amp;H96&amp;";Data Source#"&amp;K96&amp;";Account#"&amp;F96&amp;";Intercompany#"&amp;L96&amp;";Movement#"&amp;P96&amp;";Consolidation#"&amp;T96&amp;";Custom1#"&amp;M96&amp;";Custom2#"&amp;N96&amp;";Custom3#"&amp;O96&amp;";Custom4#"&amp;S96&amp;"")</f>
        <v>#VALUE!</v>
      </c>
      <c r="E96" s="508">
        <f>SUMIF('"C" Seg. Time Dist.'!$C$20:$C$33,'FCC Investments - Load Tab'!C96,'"C" Seg. Time Dist.'!$F$20:$F$33)</f>
        <v>0</v>
      </c>
      <c r="F96" s="337" t="s">
        <v>842</v>
      </c>
      <c r="G96" s="337" t="s">
        <v>855</v>
      </c>
      <c r="H96" s="428">
        <f t="shared" si="26"/>
        <v>0</v>
      </c>
      <c r="I96" s="428" t="str">
        <f t="shared" si="26"/>
        <v>Jun</v>
      </c>
      <c r="J96" s="337" t="str">
        <f t="shared" si="26"/>
        <v>FY25</v>
      </c>
      <c r="K96" s="337" t="str">
        <f t="shared" ref="K96:N99" si="27">+K$2</f>
        <v>FCCS_Other Data</v>
      </c>
      <c r="L96" s="337" t="str">
        <f t="shared" si="27"/>
        <v>FCCS_No Intercompany</v>
      </c>
      <c r="M96" s="337" t="str">
        <f t="shared" si="27"/>
        <v>No Custom1</v>
      </c>
      <c r="N96" s="337" t="str">
        <f t="shared" si="27"/>
        <v>No Custom2</v>
      </c>
      <c r="O96" s="337" t="s">
        <v>845</v>
      </c>
      <c r="P96" s="337" t="s">
        <v>1847</v>
      </c>
      <c r="Q96" s="337" t="str">
        <f t="shared" ref="Q96:R99" si="28">+Q$2</f>
        <v>Actual</v>
      </c>
      <c r="R96" s="337" t="str">
        <f t="shared" si="28"/>
        <v>FCCS_YTD_Input</v>
      </c>
      <c r="S96" s="337" t="s">
        <v>799</v>
      </c>
      <c r="T96" s="337" t="s">
        <v>404</v>
      </c>
    </row>
    <row r="97" spans="2:20">
      <c r="B97" s="336" t="s">
        <v>841</v>
      </c>
      <c r="C97" s="336" t="s">
        <v>798</v>
      </c>
      <c r="D97" s="508" t="e">
        <f>[2]!HsSetValue(E97,"FCC","Scenario#"&amp;Q97&amp;";Years#"&amp;J97&amp;";Period#"&amp;I97&amp;";View#"&amp;R97&amp;";Entity#"&amp;H97&amp;";Data Source#"&amp;K97&amp;";Account#"&amp;F97&amp;";Intercompany#"&amp;L97&amp;";Movement#"&amp;P97&amp;";Consolidation#"&amp;T97&amp;";Custom1#"&amp;M97&amp;";Custom2#"&amp;N97&amp;";Custom3#"&amp;O97&amp;";Custom4#"&amp;S97&amp;"")</f>
        <v>#VALUE!</v>
      </c>
      <c r="E97" s="508">
        <f>SUMIF('"C" Seg. Time Dist.'!$C$20:$C$33,'FCC Investments - Load Tab'!C97,'"C" Seg. Time Dist.'!$G$20:$G$33)</f>
        <v>0</v>
      </c>
      <c r="F97" s="337" t="s">
        <v>842</v>
      </c>
      <c r="G97" s="337" t="s">
        <v>855</v>
      </c>
      <c r="H97" s="428">
        <f t="shared" si="26"/>
        <v>0</v>
      </c>
      <c r="I97" s="428" t="str">
        <f t="shared" si="26"/>
        <v>Jun</v>
      </c>
      <c r="J97" s="337" t="str">
        <f t="shared" si="26"/>
        <v>FY25</v>
      </c>
      <c r="K97" s="337" t="str">
        <f t="shared" si="27"/>
        <v>FCCS_Other Data</v>
      </c>
      <c r="L97" s="337" t="str">
        <f t="shared" si="27"/>
        <v>FCCS_No Intercompany</v>
      </c>
      <c r="M97" s="337" t="str">
        <f t="shared" si="27"/>
        <v>No Custom1</v>
      </c>
      <c r="N97" s="337" t="str">
        <f t="shared" si="27"/>
        <v>No Custom2</v>
      </c>
      <c r="O97" s="337" t="s">
        <v>846</v>
      </c>
      <c r="P97" s="337" t="s">
        <v>1847</v>
      </c>
      <c r="Q97" s="337" t="str">
        <f t="shared" si="28"/>
        <v>Actual</v>
      </c>
      <c r="R97" s="337" t="str">
        <f t="shared" si="28"/>
        <v>FCCS_YTD_Input</v>
      </c>
      <c r="S97" s="337" t="s">
        <v>799</v>
      </c>
      <c r="T97" s="337" t="s">
        <v>404</v>
      </c>
    </row>
    <row r="98" spans="2:20">
      <c r="B98" s="336" t="s">
        <v>841</v>
      </c>
      <c r="C98" s="336" t="s">
        <v>798</v>
      </c>
      <c r="D98" s="508" t="e">
        <f>[2]!HsSetValue(E98,"FCC","Scenario#"&amp;Q98&amp;";Years#"&amp;J98&amp;";Period#"&amp;I98&amp;";View#"&amp;R98&amp;";Entity#"&amp;H98&amp;";Data Source#"&amp;K98&amp;";Account#"&amp;F98&amp;";Intercompany#"&amp;L98&amp;";Movement#"&amp;P98&amp;";Consolidation#"&amp;T98&amp;";Custom1#"&amp;M98&amp;";Custom2#"&amp;N98&amp;";Custom3#"&amp;O98&amp;";Custom4#"&amp;S98&amp;"")</f>
        <v>#VALUE!</v>
      </c>
      <c r="E98" s="508">
        <f>SUMIF('"C" Seg. Time Dist.'!$C$20:$C$33,'FCC Investments - Load Tab'!C98,'"C" Seg. Time Dist.'!$H$20:$H$33)</f>
        <v>0</v>
      </c>
      <c r="F98" s="337" t="s">
        <v>842</v>
      </c>
      <c r="G98" s="337" t="s">
        <v>855</v>
      </c>
      <c r="H98" s="428">
        <f t="shared" si="26"/>
        <v>0</v>
      </c>
      <c r="I98" s="428" t="str">
        <f t="shared" si="26"/>
        <v>Jun</v>
      </c>
      <c r="J98" s="337" t="str">
        <f t="shared" si="26"/>
        <v>FY25</v>
      </c>
      <c r="K98" s="337" t="str">
        <f t="shared" si="27"/>
        <v>FCCS_Other Data</v>
      </c>
      <c r="L98" s="337" t="str">
        <f t="shared" si="27"/>
        <v>FCCS_No Intercompany</v>
      </c>
      <c r="M98" s="337" t="str">
        <f t="shared" si="27"/>
        <v>No Custom1</v>
      </c>
      <c r="N98" s="337" t="str">
        <f t="shared" si="27"/>
        <v>No Custom2</v>
      </c>
      <c r="O98" s="337" t="s">
        <v>847</v>
      </c>
      <c r="P98" s="337" t="s">
        <v>1847</v>
      </c>
      <c r="Q98" s="337" t="str">
        <f t="shared" si="28"/>
        <v>Actual</v>
      </c>
      <c r="R98" s="337" t="str">
        <f t="shared" si="28"/>
        <v>FCCS_YTD_Input</v>
      </c>
      <c r="S98" s="337" t="s">
        <v>799</v>
      </c>
      <c r="T98" s="337" t="s">
        <v>404</v>
      </c>
    </row>
    <row r="99" spans="2:20">
      <c r="B99" s="336" t="s">
        <v>841</v>
      </c>
      <c r="C99" s="336" t="s">
        <v>798</v>
      </c>
      <c r="D99" s="508" t="e">
        <f>[2]!HsSetValue(E99,"FCC","Scenario#"&amp;Q99&amp;";Years#"&amp;J99&amp;";Period#"&amp;I99&amp;";View#"&amp;R99&amp;";Entity#"&amp;H99&amp;";Data Source#"&amp;K99&amp;";Account#"&amp;F99&amp;";Intercompany#"&amp;L99&amp;";Movement#"&amp;P99&amp;";Consolidation#"&amp;T99&amp;";Custom1#"&amp;M99&amp;";Custom2#"&amp;N99&amp;";Custom3#"&amp;O99&amp;";Custom4#"&amp;S99&amp;"")</f>
        <v>#VALUE!</v>
      </c>
      <c r="E99" s="508">
        <f>SUMIF('"C" Seg. Time Dist.'!$C$20:$C$33,'FCC Investments - Load Tab'!C99,'"C" Seg. Time Dist.'!$I$20:$I$33)</f>
        <v>0</v>
      </c>
      <c r="F99" s="337" t="s">
        <v>842</v>
      </c>
      <c r="G99" s="337" t="s">
        <v>855</v>
      </c>
      <c r="H99" s="428">
        <f t="shared" si="26"/>
        <v>0</v>
      </c>
      <c r="I99" s="428" t="str">
        <f t="shared" si="26"/>
        <v>Jun</v>
      </c>
      <c r="J99" s="337" t="str">
        <f t="shared" si="26"/>
        <v>FY25</v>
      </c>
      <c r="K99" s="337" t="str">
        <f t="shared" si="27"/>
        <v>FCCS_Other Data</v>
      </c>
      <c r="L99" s="337" t="str">
        <f t="shared" si="27"/>
        <v>FCCS_No Intercompany</v>
      </c>
      <c r="M99" s="337" t="str">
        <f t="shared" si="27"/>
        <v>No Custom1</v>
      </c>
      <c r="N99" s="337" t="str">
        <f t="shared" si="27"/>
        <v>No Custom2</v>
      </c>
      <c r="O99" s="337" t="s">
        <v>848</v>
      </c>
      <c r="P99" s="337" t="s">
        <v>1847</v>
      </c>
      <c r="Q99" s="337" t="str">
        <f t="shared" si="28"/>
        <v>Actual</v>
      </c>
      <c r="R99" s="337" t="str">
        <f t="shared" si="28"/>
        <v>FCCS_YTD_Input</v>
      </c>
      <c r="S99" s="337" t="s">
        <v>799</v>
      </c>
      <c r="T99" s="337" t="s">
        <v>404</v>
      </c>
    </row>
    <row r="100" spans="2:20">
      <c r="B100" s="420"/>
      <c r="C100" s="420"/>
      <c r="D100" s="469" t="e">
        <f>[2]!HsSetValue(E100,"FCC","Scenario#"&amp;Q100&amp;";Years#"&amp;J100&amp;";Period#"&amp;I100&amp;";View#"&amp;R100&amp;";Entity#"&amp;H100&amp;";Data Source#"&amp;K100&amp;";Account#"&amp;F100&amp;";Intercompany#"&amp;L100&amp;";Movement#"&amp;P100&amp;";Consolidation#"&amp;T100&amp;";Custom1#"&amp;M100&amp;";Custom2#"&amp;N100&amp;";Custom3#"&amp;O100&amp;";Custom4#"&amp;S100&amp;"")</f>
        <v>#VALUE!</v>
      </c>
      <c r="E100" s="469"/>
    </row>
    <row r="101" spans="2:20">
      <c r="B101" s="338" t="s">
        <v>1850</v>
      </c>
      <c r="C101" s="338" t="s">
        <v>798</v>
      </c>
      <c r="D101" s="512" t="e">
        <f>[2]!HsSetValue(E101,"FCC","Scenario#"&amp;Q101&amp;";Years#"&amp;J101&amp;";Period#"&amp;I101&amp;";View#"&amp;R101&amp;";Entity#"&amp;H101&amp;";Data Source#"&amp;K101&amp;";Account#"&amp;F101&amp;";Intercompany#"&amp;L101&amp;";Movement#"&amp;P101&amp;";Consolidation#"&amp;T101&amp;";Custom1#"&amp;M101&amp;";Custom2#"&amp;N101&amp;";Custom3#"&amp;O101&amp;";Custom4#"&amp;S101&amp;"")</f>
        <v>#VALUE!</v>
      </c>
      <c r="E101" s="512">
        <f ca="1">SUMIF('"E" Fair Value Measurement'!$C$22:$E$38,'FCC Investments - Load Tab'!C101,'"E" Fair Value Measurement'!$G$22:$G$38)</f>
        <v>0</v>
      </c>
      <c r="F101" s="339" t="s">
        <v>849</v>
      </c>
      <c r="G101" s="339" t="s">
        <v>1853</v>
      </c>
      <c r="H101" s="430">
        <f t="shared" ref="H101:J104" si="29">+H$2</f>
        <v>0</v>
      </c>
      <c r="I101" s="430" t="str">
        <f t="shared" si="29"/>
        <v>Jun</v>
      </c>
      <c r="J101" s="339" t="str">
        <f t="shared" si="29"/>
        <v>FY25</v>
      </c>
      <c r="K101" s="339" t="s">
        <v>397</v>
      </c>
      <c r="L101" s="339" t="s">
        <v>398</v>
      </c>
      <c r="M101" s="339" t="s">
        <v>399</v>
      </c>
      <c r="N101" s="339" t="s">
        <v>400</v>
      </c>
      <c r="O101" s="339" t="s">
        <v>850</v>
      </c>
      <c r="P101" s="339" t="s">
        <v>1847</v>
      </c>
      <c r="Q101" s="339" t="s">
        <v>63</v>
      </c>
      <c r="R101" s="339" t="s">
        <v>402</v>
      </c>
      <c r="S101" s="339" t="s">
        <v>799</v>
      </c>
      <c r="T101" s="339" t="s">
        <v>404</v>
      </c>
    </row>
    <row r="102" spans="2:20">
      <c r="B102" s="338" t="s">
        <v>1850</v>
      </c>
      <c r="C102" s="338" t="s">
        <v>798</v>
      </c>
      <c r="D102" s="512" t="e">
        <f>[2]!HsSetValue(E102,"FCC","Scenario#"&amp;Q102&amp;";Years#"&amp;J102&amp;";Period#"&amp;I102&amp;";View#"&amp;R102&amp;";Entity#"&amp;H102&amp;";Data Source#"&amp;K102&amp;";Account#"&amp;F102&amp;";Intercompany#"&amp;L102&amp;";Movement#"&amp;P102&amp;";Consolidation#"&amp;T102&amp;";Custom1#"&amp;M102&amp;";Custom2#"&amp;N102&amp;";Custom3#"&amp;O102&amp;";Custom4#"&amp;S102&amp;"")</f>
        <v>#VALUE!</v>
      </c>
      <c r="E102" s="512">
        <f ca="1">SUMIF('"E" Fair Value Measurement'!$C$22:$E$38,'FCC Investments - Load Tab'!C102,'"E" Fair Value Measurement'!$H$22:$H$38)</f>
        <v>0</v>
      </c>
      <c r="F102" s="339" t="s">
        <v>849</v>
      </c>
      <c r="G102" s="339" t="s">
        <v>1853</v>
      </c>
      <c r="H102" s="430">
        <f t="shared" si="29"/>
        <v>0</v>
      </c>
      <c r="I102" s="430" t="str">
        <f t="shared" si="29"/>
        <v>Jun</v>
      </c>
      <c r="J102" s="339" t="str">
        <f t="shared" si="29"/>
        <v>FY25</v>
      </c>
      <c r="K102" s="339" t="str">
        <f t="shared" ref="K102:N104" si="30">+K$2</f>
        <v>FCCS_Other Data</v>
      </c>
      <c r="L102" s="339" t="str">
        <f t="shared" si="30"/>
        <v>FCCS_No Intercompany</v>
      </c>
      <c r="M102" s="339" t="str">
        <f t="shared" si="30"/>
        <v>No Custom1</v>
      </c>
      <c r="N102" s="339" t="str">
        <f t="shared" si="30"/>
        <v>No Custom2</v>
      </c>
      <c r="O102" s="339" t="s">
        <v>851</v>
      </c>
      <c r="P102" s="339" t="s">
        <v>1847</v>
      </c>
      <c r="Q102" s="339" t="str">
        <f t="shared" ref="Q102:R118" si="31">+Q$2</f>
        <v>Actual</v>
      </c>
      <c r="R102" s="339" t="str">
        <f t="shared" si="31"/>
        <v>FCCS_YTD_Input</v>
      </c>
      <c r="S102" s="339" t="s">
        <v>799</v>
      </c>
      <c r="T102" s="339" t="s">
        <v>404</v>
      </c>
    </row>
    <row r="103" spans="2:20">
      <c r="B103" s="338" t="s">
        <v>1850</v>
      </c>
      <c r="C103" s="338" t="s">
        <v>798</v>
      </c>
      <c r="D103" s="512" t="e">
        <f>[2]!HsSetValue(E103,"FCC","Scenario#"&amp;Q103&amp;";Years#"&amp;J103&amp;";Period#"&amp;I103&amp;";View#"&amp;R103&amp;";Entity#"&amp;H103&amp;";Data Source#"&amp;K103&amp;";Account#"&amp;F103&amp;";Intercompany#"&amp;L103&amp;";Movement#"&amp;P103&amp;";Consolidation#"&amp;T103&amp;";Custom1#"&amp;M103&amp;";Custom2#"&amp;N103&amp;";Custom3#"&amp;O103&amp;";Custom4#"&amp;S103&amp;"")</f>
        <v>#VALUE!</v>
      </c>
      <c r="E103" s="512">
        <f ca="1">SUMIF('"E" Fair Value Measurement'!$C$22:$E$38,'FCC Investments - Load Tab'!C103,'"E" Fair Value Measurement'!$I$22:$I$38)</f>
        <v>0</v>
      </c>
      <c r="F103" s="339" t="s">
        <v>849</v>
      </c>
      <c r="G103" s="339" t="s">
        <v>1853</v>
      </c>
      <c r="H103" s="430">
        <f t="shared" si="29"/>
        <v>0</v>
      </c>
      <c r="I103" s="430" t="str">
        <f t="shared" si="29"/>
        <v>Jun</v>
      </c>
      <c r="J103" s="339" t="str">
        <f t="shared" si="29"/>
        <v>FY25</v>
      </c>
      <c r="K103" s="339" t="str">
        <f t="shared" si="30"/>
        <v>FCCS_Other Data</v>
      </c>
      <c r="L103" s="339" t="str">
        <f t="shared" si="30"/>
        <v>FCCS_No Intercompany</v>
      </c>
      <c r="M103" s="339" t="str">
        <f t="shared" si="30"/>
        <v>No Custom1</v>
      </c>
      <c r="N103" s="339" t="str">
        <f t="shared" si="30"/>
        <v>No Custom2</v>
      </c>
      <c r="O103" s="339" t="s">
        <v>852</v>
      </c>
      <c r="P103" s="339" t="s">
        <v>1847</v>
      </c>
      <c r="Q103" s="339" t="str">
        <f t="shared" si="31"/>
        <v>Actual</v>
      </c>
      <c r="R103" s="339" t="str">
        <f t="shared" si="31"/>
        <v>FCCS_YTD_Input</v>
      </c>
      <c r="S103" s="339" t="s">
        <v>799</v>
      </c>
      <c r="T103" s="339" t="s">
        <v>404</v>
      </c>
    </row>
    <row r="104" spans="2:20">
      <c r="B104" s="338" t="s">
        <v>1850</v>
      </c>
      <c r="C104" s="338" t="s">
        <v>798</v>
      </c>
      <c r="D104" s="512" t="e">
        <f>[2]!HsSetValue(E104,"FCC","Scenario#"&amp;Q104&amp;";Years#"&amp;J104&amp;";Period#"&amp;I104&amp;";View#"&amp;R104&amp;";Entity#"&amp;H104&amp;";Data Source#"&amp;K104&amp;";Account#"&amp;F104&amp;";Intercompany#"&amp;L104&amp;";Movement#"&amp;P104&amp;";Consolidation#"&amp;T104&amp;";Custom1#"&amp;M104&amp;";Custom2#"&amp;N104&amp;";Custom3#"&amp;O104&amp;";Custom4#"&amp;S104&amp;"")</f>
        <v>#VALUE!</v>
      </c>
      <c r="E104" s="512">
        <f ca="1">SUMIF('"E" Fair Value Measurement'!$C$22:$E$38,'FCC Investments - Load Tab'!C104,'"E" Fair Value Measurement'!$J$22:$J$38)</f>
        <v>0</v>
      </c>
      <c r="F104" s="339" t="s">
        <v>849</v>
      </c>
      <c r="G104" s="339" t="s">
        <v>1853</v>
      </c>
      <c r="H104" s="430">
        <f t="shared" si="29"/>
        <v>0</v>
      </c>
      <c r="I104" s="430" t="str">
        <f t="shared" si="29"/>
        <v>Jun</v>
      </c>
      <c r="J104" s="339" t="str">
        <f t="shared" si="29"/>
        <v>FY25</v>
      </c>
      <c r="K104" s="339" t="str">
        <f t="shared" si="30"/>
        <v>FCCS_Other Data</v>
      </c>
      <c r="L104" s="339" t="str">
        <f t="shared" si="30"/>
        <v>FCCS_No Intercompany</v>
      </c>
      <c r="M104" s="339" t="str">
        <f t="shared" si="30"/>
        <v>No Custom1</v>
      </c>
      <c r="N104" s="339" t="str">
        <f t="shared" si="30"/>
        <v>No Custom2</v>
      </c>
      <c r="O104" s="339" t="s">
        <v>853</v>
      </c>
      <c r="P104" s="339" t="s">
        <v>1847</v>
      </c>
      <c r="Q104" s="339" t="str">
        <f t="shared" si="31"/>
        <v>Actual</v>
      </c>
      <c r="R104" s="339" t="str">
        <f t="shared" si="31"/>
        <v>FCCS_YTD_Input</v>
      </c>
      <c r="S104" s="339" t="s">
        <v>799</v>
      </c>
      <c r="T104" s="339" t="s">
        <v>404</v>
      </c>
    </row>
    <row r="105" spans="2:20">
      <c r="B105" s="420"/>
      <c r="C105" s="420"/>
      <c r="D105" s="469" t="e">
        <f>[2]!HsSetValue(E105,"FCC","Scenario#"&amp;Q105&amp;";Years#"&amp;J105&amp;";Period#"&amp;I105&amp;";View#"&amp;R105&amp;";Entity#"&amp;H105&amp;";Data Source#"&amp;K105&amp;";Account#"&amp;F105&amp;";Intercompany#"&amp;L105&amp;";Movement#"&amp;P105&amp;";Consolidation#"&amp;T105&amp;";Custom1#"&amp;M105&amp;";Custom2#"&amp;N105&amp;";Custom3#"&amp;O105&amp;";Custom4#"&amp;S105&amp;"")</f>
        <v>#VALUE!</v>
      </c>
      <c r="E105" s="469"/>
    </row>
    <row r="106" spans="2:20">
      <c r="B106" s="418" t="s">
        <v>1088</v>
      </c>
      <c r="C106" s="418" t="s">
        <v>798</v>
      </c>
      <c r="D106" s="511" t="e">
        <f>[2]!HsSetValue(E106,"FCC","Scenario#"&amp;Q106&amp;";Years#"&amp;J106&amp;";Period#"&amp;I106&amp;";View#"&amp;R106&amp;";Entity#"&amp;H106&amp;";Data Source#"&amp;K106&amp;";Account#"&amp;F106&amp;";Intercompany#"&amp;L106&amp;";Movement#"&amp;P106&amp;";Consolidation#"&amp;T106&amp;";Custom1#"&amp;M106&amp;";Custom2#"&amp;N106&amp;";Custom3#"&amp;O106&amp;";Custom4#"&amp;S106&amp;"")</f>
        <v>#VALUE!</v>
      </c>
      <c r="E106" s="511">
        <f ca="1">SUMIF('"F" Credit Quality Risk'!$D$17:$F$33,'FCC Investments - Load Tab'!$C106,'"F" Credit Quality Risk'!F$17:F$33)</f>
        <v>0</v>
      </c>
      <c r="F106" s="419" t="s">
        <v>1092</v>
      </c>
      <c r="G106" s="419" t="str">
        <f t="shared" ref="G106:G119" si="32">"Inv. Analysis - Credit Quality Risk - "&amp;C106</f>
        <v>Inv. Analysis - Credit Quality Risk - Bond Securities</v>
      </c>
      <c r="H106" s="431">
        <f t="shared" ref="H106:N106" si="33">+H$2</f>
        <v>0</v>
      </c>
      <c r="I106" s="431" t="str">
        <f t="shared" si="33"/>
        <v>Jun</v>
      </c>
      <c r="J106" s="419" t="str">
        <f t="shared" si="33"/>
        <v>FY25</v>
      </c>
      <c r="K106" s="419" t="str">
        <f t="shared" si="33"/>
        <v>FCCS_Other Data</v>
      </c>
      <c r="L106" s="419" t="str">
        <f t="shared" si="33"/>
        <v>FCCS_No Intercompany</v>
      </c>
      <c r="M106" s="419" t="str">
        <f t="shared" si="33"/>
        <v>No Custom1</v>
      </c>
      <c r="N106" s="419" t="str">
        <f t="shared" si="33"/>
        <v>No Custom2</v>
      </c>
      <c r="O106" s="419" t="s">
        <v>995</v>
      </c>
      <c r="P106" s="419" t="s">
        <v>1847</v>
      </c>
      <c r="Q106" s="419" t="str">
        <f t="shared" ref="Q106:Q119" si="34">Q$2</f>
        <v>Actual</v>
      </c>
      <c r="R106" s="419" t="str">
        <f t="shared" si="31"/>
        <v>FCCS_YTD_Input</v>
      </c>
      <c r="S106" s="419" t="s">
        <v>799</v>
      </c>
      <c r="T106" s="419" t="s">
        <v>404</v>
      </c>
    </row>
    <row r="107" spans="2:20">
      <c r="B107" s="418" t="s">
        <v>1088</v>
      </c>
      <c r="C107" s="418" t="s">
        <v>798</v>
      </c>
      <c r="D107" s="511" t="e">
        <f>[2]!HsSetValue(E107,"FCC","Scenario#"&amp;Q107&amp;";Years#"&amp;J107&amp;";Period#"&amp;I107&amp;";View#"&amp;R107&amp;";Entity#"&amp;H107&amp;";Data Source#"&amp;K107&amp;";Account#"&amp;F107&amp;";Intercompany#"&amp;L107&amp;";Movement#"&amp;P107&amp;";Consolidation#"&amp;T107&amp;";Custom1#"&amp;M107&amp;";Custom2#"&amp;N107&amp;";Custom3#"&amp;O107&amp;";Custom4#"&amp;S107&amp;"")</f>
        <v>#VALUE!</v>
      </c>
      <c r="E107" s="511">
        <f ca="1">SUMIF('"F" Credit Quality Risk'!$D$17:$F$33,'FCC Investments - Load Tab'!$C107,'"F" Credit Quality Risk'!G$17:G$33)</f>
        <v>0</v>
      </c>
      <c r="F107" s="419" t="s">
        <v>1092</v>
      </c>
      <c r="G107" s="419" t="str">
        <f t="shared" si="32"/>
        <v>Inv. Analysis - Credit Quality Risk - Bond Securities</v>
      </c>
      <c r="H107" s="431">
        <f t="shared" ref="H107:N123" si="35">+H$2</f>
        <v>0</v>
      </c>
      <c r="I107" s="431" t="str">
        <f t="shared" si="35"/>
        <v>Jun</v>
      </c>
      <c r="J107" s="419" t="str">
        <f t="shared" si="35"/>
        <v>FY25</v>
      </c>
      <c r="K107" s="419" t="str">
        <f t="shared" si="35"/>
        <v>FCCS_Other Data</v>
      </c>
      <c r="L107" s="419" t="str">
        <f t="shared" si="35"/>
        <v>FCCS_No Intercompany</v>
      </c>
      <c r="M107" s="419" t="str">
        <f t="shared" ref="M107:M117" si="36">+M$2</f>
        <v>No Custom1</v>
      </c>
      <c r="N107" s="419" t="str">
        <f t="shared" si="35"/>
        <v>No Custom2</v>
      </c>
      <c r="O107" s="419" t="s">
        <v>1010</v>
      </c>
      <c r="P107" s="419" t="s">
        <v>1847</v>
      </c>
      <c r="Q107" s="419" t="str">
        <f t="shared" si="34"/>
        <v>Actual</v>
      </c>
      <c r="R107" s="419" t="str">
        <f t="shared" si="31"/>
        <v>FCCS_YTD_Input</v>
      </c>
      <c r="S107" s="419" t="s">
        <v>799</v>
      </c>
      <c r="T107" s="419" t="s">
        <v>404</v>
      </c>
    </row>
    <row r="108" spans="2:20">
      <c r="B108" s="418" t="s">
        <v>1088</v>
      </c>
      <c r="C108" s="418" t="s">
        <v>798</v>
      </c>
      <c r="D108" s="511" t="e">
        <f>[2]!HsSetValue(E108,"FCC","Scenario#"&amp;Q108&amp;";Years#"&amp;J108&amp;";Period#"&amp;I108&amp;";View#"&amp;R108&amp;";Entity#"&amp;H108&amp;";Data Source#"&amp;K108&amp;";Account#"&amp;F108&amp;";Intercompany#"&amp;L108&amp;";Movement#"&amp;P108&amp;";Consolidation#"&amp;T108&amp;";Custom1#"&amp;M108&amp;";Custom2#"&amp;N108&amp;";Custom3#"&amp;O108&amp;";Custom4#"&amp;S108&amp;"")</f>
        <v>#VALUE!</v>
      </c>
      <c r="E108" s="511">
        <f ca="1">SUMIF('"F" Credit Quality Risk'!$D$17:$F$33,'FCC Investments - Load Tab'!$C108,'"F" Credit Quality Risk'!H$17:H$33)</f>
        <v>0</v>
      </c>
      <c r="F108" s="419" t="s">
        <v>1092</v>
      </c>
      <c r="G108" s="419" t="str">
        <f t="shared" si="32"/>
        <v>Inv. Analysis - Credit Quality Risk - Bond Securities</v>
      </c>
      <c r="H108" s="431">
        <f t="shared" si="35"/>
        <v>0</v>
      </c>
      <c r="I108" s="431" t="str">
        <f t="shared" si="35"/>
        <v>Jun</v>
      </c>
      <c r="J108" s="419" t="str">
        <f t="shared" si="35"/>
        <v>FY25</v>
      </c>
      <c r="K108" s="419" t="str">
        <f t="shared" si="35"/>
        <v>FCCS_Other Data</v>
      </c>
      <c r="L108" s="419" t="str">
        <f t="shared" si="35"/>
        <v>FCCS_No Intercompany</v>
      </c>
      <c r="M108" s="419" t="str">
        <f t="shared" si="36"/>
        <v>No Custom1</v>
      </c>
      <c r="N108" s="419" t="str">
        <f t="shared" si="35"/>
        <v>No Custom2</v>
      </c>
      <c r="O108" s="419" t="s">
        <v>45</v>
      </c>
      <c r="P108" s="419" t="s">
        <v>1847</v>
      </c>
      <c r="Q108" s="419" t="str">
        <f t="shared" si="34"/>
        <v>Actual</v>
      </c>
      <c r="R108" s="419" t="str">
        <f t="shared" si="31"/>
        <v>FCCS_YTD_Input</v>
      </c>
      <c r="S108" s="419" t="s">
        <v>799</v>
      </c>
      <c r="T108" s="419" t="s">
        <v>404</v>
      </c>
    </row>
    <row r="109" spans="2:20">
      <c r="B109" s="418" t="s">
        <v>1088</v>
      </c>
      <c r="C109" s="418" t="s">
        <v>798</v>
      </c>
      <c r="D109" s="511" t="e">
        <f>[2]!HsSetValue(E109,"FCC","Scenario#"&amp;Q109&amp;";Years#"&amp;J109&amp;";Period#"&amp;I109&amp;";View#"&amp;R109&amp;";Entity#"&amp;H109&amp;";Data Source#"&amp;K109&amp;";Account#"&amp;F109&amp;";Intercompany#"&amp;L109&amp;";Movement#"&amp;P109&amp;";Consolidation#"&amp;T109&amp;";Custom1#"&amp;M109&amp;";Custom2#"&amp;N109&amp;";Custom3#"&amp;O109&amp;";Custom4#"&amp;S109&amp;"")</f>
        <v>#VALUE!</v>
      </c>
      <c r="E109" s="511">
        <f ca="1">SUMIF('"F" Credit Quality Risk'!$D$17:$F$33,'FCC Investments - Load Tab'!$C109,'"F" Credit Quality Risk'!I$17:I$33)</f>
        <v>0</v>
      </c>
      <c r="F109" s="419" t="s">
        <v>1092</v>
      </c>
      <c r="G109" s="419" t="str">
        <f t="shared" si="32"/>
        <v>Inv. Analysis - Credit Quality Risk - Bond Securities</v>
      </c>
      <c r="H109" s="431">
        <f t="shared" si="35"/>
        <v>0</v>
      </c>
      <c r="I109" s="431" t="str">
        <f t="shared" si="35"/>
        <v>Jun</v>
      </c>
      <c r="J109" s="419" t="str">
        <f t="shared" si="35"/>
        <v>FY25</v>
      </c>
      <c r="K109" s="419" t="str">
        <f t="shared" si="35"/>
        <v>FCCS_Other Data</v>
      </c>
      <c r="L109" s="419" t="str">
        <f t="shared" si="35"/>
        <v>FCCS_No Intercompany</v>
      </c>
      <c r="M109" s="419" t="str">
        <f t="shared" si="36"/>
        <v>No Custom1</v>
      </c>
      <c r="N109" s="419" t="str">
        <f t="shared" si="35"/>
        <v>No Custom2</v>
      </c>
      <c r="O109" s="419" t="s">
        <v>1023</v>
      </c>
      <c r="P109" s="419" t="s">
        <v>1847</v>
      </c>
      <c r="Q109" s="419" t="str">
        <f t="shared" si="34"/>
        <v>Actual</v>
      </c>
      <c r="R109" s="419" t="str">
        <f t="shared" si="31"/>
        <v>FCCS_YTD_Input</v>
      </c>
      <c r="S109" s="419" t="s">
        <v>799</v>
      </c>
      <c r="T109" s="419" t="s">
        <v>404</v>
      </c>
    </row>
    <row r="110" spans="2:20">
      <c r="B110" s="418" t="s">
        <v>1088</v>
      </c>
      <c r="C110" s="418" t="s">
        <v>798</v>
      </c>
      <c r="D110" s="511" t="e">
        <f>[2]!HsSetValue(E110,"FCC","Scenario#"&amp;Q110&amp;";Years#"&amp;J110&amp;";Period#"&amp;I110&amp;";View#"&amp;R110&amp;";Entity#"&amp;H110&amp;";Data Source#"&amp;K110&amp;";Account#"&amp;F110&amp;";Intercompany#"&amp;L110&amp;";Movement#"&amp;P110&amp;";Consolidation#"&amp;T110&amp;";Custom1#"&amp;M110&amp;";Custom2#"&amp;N110&amp;";Custom3#"&amp;O110&amp;";Custom4#"&amp;S110&amp;"")</f>
        <v>#VALUE!</v>
      </c>
      <c r="E110" s="511">
        <f ca="1">SUMIF('"F" Credit Quality Risk'!$D$17:$F$33,'FCC Investments - Load Tab'!$C110,'"F" Credit Quality Risk'!J$17:J$33)</f>
        <v>0</v>
      </c>
      <c r="F110" s="419" t="s">
        <v>1092</v>
      </c>
      <c r="G110" s="419" t="str">
        <f t="shared" si="32"/>
        <v>Inv. Analysis - Credit Quality Risk - Bond Securities</v>
      </c>
      <c r="H110" s="431">
        <f t="shared" si="35"/>
        <v>0</v>
      </c>
      <c r="I110" s="431" t="str">
        <f t="shared" si="35"/>
        <v>Jun</v>
      </c>
      <c r="J110" s="419" t="str">
        <f t="shared" si="35"/>
        <v>FY25</v>
      </c>
      <c r="K110" s="419" t="str">
        <f t="shared" si="35"/>
        <v>FCCS_Other Data</v>
      </c>
      <c r="L110" s="419" t="str">
        <f t="shared" si="35"/>
        <v>FCCS_No Intercompany</v>
      </c>
      <c r="M110" s="419" t="str">
        <f t="shared" si="36"/>
        <v>No Custom1</v>
      </c>
      <c r="N110" s="419" t="str">
        <f t="shared" si="35"/>
        <v>No Custom2</v>
      </c>
      <c r="O110" s="419" t="s">
        <v>1027</v>
      </c>
      <c r="P110" s="419" t="s">
        <v>1847</v>
      </c>
      <c r="Q110" s="419" t="str">
        <f t="shared" si="34"/>
        <v>Actual</v>
      </c>
      <c r="R110" s="419" t="str">
        <f t="shared" si="31"/>
        <v>FCCS_YTD_Input</v>
      </c>
      <c r="S110" s="419" t="s">
        <v>799</v>
      </c>
      <c r="T110" s="419" t="s">
        <v>404</v>
      </c>
    </row>
    <row r="111" spans="2:20">
      <c r="B111" s="418" t="s">
        <v>1088</v>
      </c>
      <c r="C111" s="418" t="s">
        <v>798</v>
      </c>
      <c r="D111" s="511" t="e">
        <f>[2]!HsSetValue(E111,"FCC","Scenario#"&amp;Q111&amp;";Years#"&amp;J111&amp;";Period#"&amp;I111&amp;";View#"&amp;R111&amp;";Entity#"&amp;H111&amp;";Data Source#"&amp;K111&amp;";Account#"&amp;F111&amp;";Intercompany#"&amp;L111&amp;";Movement#"&amp;P111&amp;";Consolidation#"&amp;T111&amp;";Custom1#"&amp;M111&amp;";Custom2#"&amp;N111&amp;";Custom3#"&amp;O111&amp;";Custom4#"&amp;S111&amp;"")</f>
        <v>#VALUE!</v>
      </c>
      <c r="E111" s="511">
        <f ca="1">SUMIF('"F" Credit Quality Risk'!$D$17:$F$33,'FCC Investments - Load Tab'!$C111,'"F" Credit Quality Risk'!K$17:K$33)</f>
        <v>0</v>
      </c>
      <c r="F111" s="419" t="s">
        <v>1092</v>
      </c>
      <c r="G111" s="419" t="str">
        <f t="shared" si="32"/>
        <v>Inv. Analysis - Credit Quality Risk - Bond Securities</v>
      </c>
      <c r="H111" s="431">
        <f t="shared" si="35"/>
        <v>0</v>
      </c>
      <c r="I111" s="431" t="str">
        <f t="shared" si="35"/>
        <v>Jun</v>
      </c>
      <c r="J111" s="419" t="str">
        <f t="shared" si="35"/>
        <v>FY25</v>
      </c>
      <c r="K111" s="419" t="str">
        <f t="shared" si="35"/>
        <v>FCCS_Other Data</v>
      </c>
      <c r="L111" s="419" t="str">
        <f t="shared" si="35"/>
        <v>FCCS_No Intercompany</v>
      </c>
      <c r="M111" s="419" t="str">
        <f t="shared" si="36"/>
        <v>No Custom1</v>
      </c>
      <c r="N111" s="419" t="str">
        <f t="shared" si="35"/>
        <v>No Custom2</v>
      </c>
      <c r="O111" s="419" t="s">
        <v>46</v>
      </c>
      <c r="P111" s="419" t="s">
        <v>1847</v>
      </c>
      <c r="Q111" s="419" t="str">
        <f t="shared" si="34"/>
        <v>Actual</v>
      </c>
      <c r="R111" s="419" t="str">
        <f t="shared" si="31"/>
        <v>FCCS_YTD_Input</v>
      </c>
      <c r="S111" s="419" t="s">
        <v>799</v>
      </c>
      <c r="T111" s="419" t="s">
        <v>404</v>
      </c>
    </row>
    <row r="112" spans="2:20">
      <c r="B112" s="418" t="s">
        <v>1088</v>
      </c>
      <c r="C112" s="418" t="s">
        <v>798</v>
      </c>
      <c r="D112" s="511" t="e">
        <f>[2]!HsSetValue(E112,"FCC","Scenario#"&amp;Q112&amp;";Years#"&amp;J112&amp;";Period#"&amp;I112&amp;";View#"&amp;R112&amp;";Entity#"&amp;H112&amp;";Data Source#"&amp;K112&amp;";Account#"&amp;F112&amp;";Intercompany#"&amp;L112&amp;";Movement#"&amp;P112&amp;";Consolidation#"&amp;T112&amp;";Custom1#"&amp;M112&amp;";Custom2#"&amp;N112&amp;";Custom3#"&amp;O112&amp;";Custom4#"&amp;S112&amp;"")</f>
        <v>#VALUE!</v>
      </c>
      <c r="E112" s="511">
        <f ca="1">SUMIF('"F" Credit Quality Risk'!$D$17:$F$33,'FCC Investments - Load Tab'!$C112,'"F" Credit Quality Risk'!L$17:L$33)</f>
        <v>0</v>
      </c>
      <c r="F112" s="419" t="s">
        <v>1092</v>
      </c>
      <c r="G112" s="419" t="str">
        <f t="shared" si="32"/>
        <v>Inv. Analysis - Credit Quality Risk - Bond Securities</v>
      </c>
      <c r="H112" s="431">
        <f t="shared" si="35"/>
        <v>0</v>
      </c>
      <c r="I112" s="431" t="str">
        <f t="shared" si="35"/>
        <v>Jun</v>
      </c>
      <c r="J112" s="419" t="str">
        <f t="shared" si="35"/>
        <v>FY25</v>
      </c>
      <c r="K112" s="419" t="str">
        <f t="shared" si="35"/>
        <v>FCCS_Other Data</v>
      </c>
      <c r="L112" s="419" t="str">
        <f t="shared" si="35"/>
        <v>FCCS_No Intercompany</v>
      </c>
      <c r="M112" s="419" t="str">
        <f t="shared" si="36"/>
        <v>No Custom1</v>
      </c>
      <c r="N112" s="419" t="str">
        <f t="shared" si="35"/>
        <v>No Custom2</v>
      </c>
      <c r="O112" s="419" t="s">
        <v>1055</v>
      </c>
      <c r="P112" s="419" t="s">
        <v>1847</v>
      </c>
      <c r="Q112" s="419" t="str">
        <f t="shared" si="34"/>
        <v>Actual</v>
      </c>
      <c r="R112" s="419" t="str">
        <f t="shared" si="31"/>
        <v>FCCS_YTD_Input</v>
      </c>
      <c r="S112" s="419" t="s">
        <v>799</v>
      </c>
      <c r="T112" s="419" t="s">
        <v>404</v>
      </c>
    </row>
    <row r="113" spans="1:20">
      <c r="B113" s="418" t="s">
        <v>1088</v>
      </c>
      <c r="C113" s="418" t="s">
        <v>798</v>
      </c>
      <c r="D113" s="511" t="e">
        <f>[2]!HsSetValue(E113,"FCC","Scenario#"&amp;Q113&amp;";Years#"&amp;J113&amp;";Period#"&amp;I113&amp;";View#"&amp;R113&amp;";Entity#"&amp;H113&amp;";Data Source#"&amp;K113&amp;";Account#"&amp;F113&amp;";Intercompany#"&amp;L113&amp;";Movement#"&amp;P113&amp;";Consolidation#"&amp;T113&amp;";Custom1#"&amp;M113&amp;";Custom2#"&amp;N113&amp;";Custom3#"&amp;O113&amp;";Custom4#"&amp;S113&amp;"")</f>
        <v>#VALUE!</v>
      </c>
      <c r="E113" s="511">
        <f ca="1">SUMIF('"F" Credit Quality Risk'!$D$17:$F$33,'FCC Investments - Load Tab'!$C113,'"F" Credit Quality Risk'!M$17:M$33)</f>
        <v>0</v>
      </c>
      <c r="F113" s="419" t="s">
        <v>1092</v>
      </c>
      <c r="G113" s="419" t="str">
        <f t="shared" si="32"/>
        <v>Inv. Analysis - Credit Quality Risk - Bond Securities</v>
      </c>
      <c r="H113" s="431">
        <f t="shared" si="35"/>
        <v>0</v>
      </c>
      <c r="I113" s="431" t="str">
        <f t="shared" si="35"/>
        <v>Jun</v>
      </c>
      <c r="J113" s="419" t="str">
        <f t="shared" si="35"/>
        <v>FY25</v>
      </c>
      <c r="K113" s="419" t="str">
        <f t="shared" si="35"/>
        <v>FCCS_Other Data</v>
      </c>
      <c r="L113" s="419" t="str">
        <f t="shared" si="35"/>
        <v>FCCS_No Intercompany</v>
      </c>
      <c r="M113" s="419" t="str">
        <f t="shared" si="36"/>
        <v>No Custom1</v>
      </c>
      <c r="N113" s="419" t="str">
        <f t="shared" si="35"/>
        <v>No Custom2</v>
      </c>
      <c r="O113" s="419" t="s">
        <v>1066</v>
      </c>
      <c r="P113" s="419" t="s">
        <v>1847</v>
      </c>
      <c r="Q113" s="419" t="str">
        <f t="shared" si="34"/>
        <v>Actual</v>
      </c>
      <c r="R113" s="419" t="str">
        <f t="shared" si="31"/>
        <v>FCCS_YTD_Input</v>
      </c>
      <c r="S113" s="419" t="s">
        <v>799</v>
      </c>
      <c r="T113" s="419" t="s">
        <v>404</v>
      </c>
    </row>
    <row r="114" spans="1:20">
      <c r="B114" s="418" t="s">
        <v>1088</v>
      </c>
      <c r="C114" s="418" t="s">
        <v>798</v>
      </c>
      <c r="D114" s="511" t="e">
        <f>[2]!HsSetValue(E114,"FCC","Scenario#"&amp;Q114&amp;";Years#"&amp;J114&amp;";Period#"&amp;I114&amp;";View#"&amp;R114&amp;";Entity#"&amp;H114&amp;";Data Source#"&amp;K114&amp;";Account#"&amp;F114&amp;";Intercompany#"&amp;L114&amp;";Movement#"&amp;P114&amp;";Consolidation#"&amp;T114&amp;";Custom1#"&amp;M114&amp;";Custom2#"&amp;N114&amp;";Custom3#"&amp;O114&amp;";Custom4#"&amp;S114&amp;"")</f>
        <v>#VALUE!</v>
      </c>
      <c r="E114" s="511">
        <f ca="1">SUMIF('"F" Credit Quality Risk'!$D$17:$F$33,'FCC Investments - Load Tab'!$C114,'"F" Credit Quality Risk'!N$17:N$33)</f>
        <v>0</v>
      </c>
      <c r="F114" s="419" t="s">
        <v>1092</v>
      </c>
      <c r="G114" s="419" t="str">
        <f t="shared" si="32"/>
        <v>Inv. Analysis - Credit Quality Risk - Bond Securities</v>
      </c>
      <c r="H114" s="431">
        <f t="shared" si="35"/>
        <v>0</v>
      </c>
      <c r="I114" s="431" t="str">
        <f t="shared" si="35"/>
        <v>Jun</v>
      </c>
      <c r="J114" s="419" t="str">
        <f t="shared" si="35"/>
        <v>FY25</v>
      </c>
      <c r="K114" s="419" t="str">
        <f t="shared" si="35"/>
        <v>FCCS_Other Data</v>
      </c>
      <c r="L114" s="419" t="str">
        <f t="shared" si="35"/>
        <v>FCCS_No Intercompany</v>
      </c>
      <c r="M114" s="419" t="str">
        <f t="shared" si="36"/>
        <v>No Custom1</v>
      </c>
      <c r="N114" s="419" t="str">
        <f t="shared" si="35"/>
        <v>No Custom2</v>
      </c>
      <c r="O114" s="419" t="s">
        <v>47</v>
      </c>
      <c r="P114" s="419" t="s">
        <v>1847</v>
      </c>
      <c r="Q114" s="419" t="str">
        <f t="shared" si="34"/>
        <v>Actual</v>
      </c>
      <c r="R114" s="419" t="str">
        <f t="shared" si="31"/>
        <v>FCCS_YTD_Input</v>
      </c>
      <c r="S114" s="419" t="s">
        <v>799</v>
      </c>
      <c r="T114" s="419" t="s">
        <v>404</v>
      </c>
    </row>
    <row r="115" spans="1:20">
      <c r="B115" s="418" t="s">
        <v>1088</v>
      </c>
      <c r="C115" s="418" t="s">
        <v>798</v>
      </c>
      <c r="D115" s="511" t="e">
        <f>[2]!HsSetValue(E115,"FCC","Scenario#"&amp;Q115&amp;";Years#"&amp;J115&amp;";Period#"&amp;I115&amp;";View#"&amp;R115&amp;";Entity#"&amp;H115&amp;";Data Source#"&amp;K115&amp;";Account#"&amp;F115&amp;";Intercompany#"&amp;L115&amp;";Movement#"&amp;P115&amp;";Consolidation#"&amp;T115&amp;";Custom1#"&amp;M115&amp;";Custom2#"&amp;N115&amp;";Custom3#"&amp;O115&amp;";Custom4#"&amp;S115&amp;"")</f>
        <v>#VALUE!</v>
      </c>
      <c r="E115" s="511">
        <f ca="1">SUMIF('"F" Credit Quality Risk'!$D$17:$F$33,'FCC Investments - Load Tab'!$C115,'"F" Credit Quality Risk'!O$17:O$33)</f>
        <v>0</v>
      </c>
      <c r="F115" s="419" t="s">
        <v>1092</v>
      </c>
      <c r="G115" s="419" t="str">
        <f t="shared" si="32"/>
        <v>Inv. Analysis - Credit Quality Risk - Bond Securities</v>
      </c>
      <c r="H115" s="431">
        <f t="shared" si="35"/>
        <v>0</v>
      </c>
      <c r="I115" s="431" t="str">
        <f t="shared" si="35"/>
        <v>Jun</v>
      </c>
      <c r="J115" s="419" t="str">
        <f t="shared" si="35"/>
        <v>FY25</v>
      </c>
      <c r="K115" s="419" t="str">
        <f t="shared" si="35"/>
        <v>FCCS_Other Data</v>
      </c>
      <c r="L115" s="419" t="str">
        <f t="shared" si="35"/>
        <v>FCCS_No Intercompany</v>
      </c>
      <c r="M115" s="419" t="str">
        <f t="shared" si="36"/>
        <v>No Custom1</v>
      </c>
      <c r="N115" s="419" t="str">
        <f t="shared" si="35"/>
        <v>No Custom2</v>
      </c>
      <c r="O115" s="419" t="s">
        <v>48</v>
      </c>
      <c r="P115" s="419" t="s">
        <v>1847</v>
      </c>
      <c r="Q115" s="419" t="str">
        <f t="shared" si="34"/>
        <v>Actual</v>
      </c>
      <c r="R115" s="419" t="str">
        <f t="shared" si="31"/>
        <v>FCCS_YTD_Input</v>
      </c>
      <c r="S115" s="419" t="s">
        <v>799</v>
      </c>
      <c r="T115" s="419" t="s">
        <v>404</v>
      </c>
    </row>
    <row r="116" spans="1:20">
      <c r="B116" s="418" t="s">
        <v>1088</v>
      </c>
      <c r="C116" s="418" t="s">
        <v>798</v>
      </c>
      <c r="D116" s="511" t="e">
        <f>[2]!HsSetValue(E116,"FCC","Scenario#"&amp;Q116&amp;";Years#"&amp;J116&amp;";Period#"&amp;I116&amp;";View#"&amp;R116&amp;";Entity#"&amp;H116&amp;";Data Source#"&amp;K116&amp;";Account#"&amp;F116&amp;";Intercompany#"&amp;L116&amp;";Movement#"&amp;P116&amp;";Consolidation#"&amp;T116&amp;";Custom1#"&amp;M116&amp;";Custom2#"&amp;N116&amp;";Custom3#"&amp;O116&amp;";Custom4#"&amp;S116&amp;"")</f>
        <v>#VALUE!</v>
      </c>
      <c r="E116" s="511">
        <f ca="1">SUMIF('"F" Credit Quality Risk'!$D$17:$F$33,'FCC Investments - Load Tab'!$C116,'"F" Credit Quality Risk'!P$17:P$33)</f>
        <v>0</v>
      </c>
      <c r="F116" s="419" t="s">
        <v>1092</v>
      </c>
      <c r="G116" s="419" t="str">
        <f t="shared" si="32"/>
        <v>Inv. Analysis - Credit Quality Risk - Bond Securities</v>
      </c>
      <c r="H116" s="431">
        <f t="shared" si="35"/>
        <v>0</v>
      </c>
      <c r="I116" s="431" t="str">
        <f t="shared" si="35"/>
        <v>Jun</v>
      </c>
      <c r="J116" s="419" t="str">
        <f t="shared" si="35"/>
        <v>FY25</v>
      </c>
      <c r="K116" s="419" t="str">
        <f t="shared" si="35"/>
        <v>FCCS_Other Data</v>
      </c>
      <c r="L116" s="419" t="str">
        <f t="shared" si="35"/>
        <v>FCCS_No Intercompany</v>
      </c>
      <c r="M116" s="419" t="str">
        <f t="shared" si="36"/>
        <v>No Custom1</v>
      </c>
      <c r="N116" s="419" t="str">
        <f t="shared" si="35"/>
        <v>No Custom2</v>
      </c>
      <c r="O116" s="419" t="s">
        <v>1093</v>
      </c>
      <c r="P116" s="419" t="s">
        <v>1847</v>
      </c>
      <c r="Q116" s="419" t="str">
        <f t="shared" si="34"/>
        <v>Actual</v>
      </c>
      <c r="R116" s="419" t="str">
        <f t="shared" si="31"/>
        <v>FCCS_YTD_Input</v>
      </c>
      <c r="S116" s="419" t="s">
        <v>799</v>
      </c>
      <c r="T116" s="419" t="s">
        <v>404</v>
      </c>
    </row>
    <row r="117" spans="1:20">
      <c r="B117" s="418" t="s">
        <v>1088</v>
      </c>
      <c r="C117" s="418" t="s">
        <v>798</v>
      </c>
      <c r="D117" s="511" t="e">
        <f>[2]!HsSetValue(E117,"FCC","Scenario#"&amp;Q117&amp;";Years#"&amp;J117&amp;";Period#"&amp;I117&amp;";View#"&amp;R117&amp;";Entity#"&amp;H117&amp;";Data Source#"&amp;K117&amp;";Account#"&amp;F117&amp;";Intercompany#"&amp;L117&amp;";Movement#"&amp;P117&amp;";Consolidation#"&amp;T117&amp;";Custom1#"&amp;M117&amp;";Custom2#"&amp;N117&amp;";Custom3#"&amp;O117&amp;";Custom4#"&amp;S117&amp;"")</f>
        <v>#VALUE!</v>
      </c>
      <c r="E117" s="511">
        <f ca="1">SUMIF('"F" Credit Quality Risk'!$D$17:$F$33,'FCC Investments - Load Tab'!$C117,'"F" Credit Quality Risk'!Q$17:Q$33)</f>
        <v>0</v>
      </c>
      <c r="F117" s="419" t="s">
        <v>1092</v>
      </c>
      <c r="G117" s="419" t="str">
        <f t="shared" si="32"/>
        <v>Inv. Analysis - Credit Quality Risk - Bond Securities</v>
      </c>
      <c r="H117" s="431">
        <f t="shared" si="35"/>
        <v>0</v>
      </c>
      <c r="I117" s="431" t="str">
        <f t="shared" si="35"/>
        <v>Jun</v>
      </c>
      <c r="J117" s="419" t="str">
        <f t="shared" si="35"/>
        <v>FY25</v>
      </c>
      <c r="K117" s="419" t="str">
        <f t="shared" si="35"/>
        <v>FCCS_Other Data</v>
      </c>
      <c r="L117" s="419" t="str">
        <f t="shared" si="35"/>
        <v>FCCS_No Intercompany</v>
      </c>
      <c r="M117" s="419" t="str">
        <f t="shared" si="36"/>
        <v>No Custom1</v>
      </c>
      <c r="N117" s="419" t="str">
        <f t="shared" si="35"/>
        <v>No Custom2</v>
      </c>
      <c r="O117" s="419" t="s">
        <v>1094</v>
      </c>
      <c r="P117" s="419" t="s">
        <v>1847</v>
      </c>
      <c r="Q117" s="419" t="str">
        <f t="shared" si="34"/>
        <v>Actual</v>
      </c>
      <c r="R117" s="419" t="str">
        <f t="shared" si="31"/>
        <v>FCCS_YTD_Input</v>
      </c>
      <c r="S117" s="419" t="s">
        <v>799</v>
      </c>
      <c r="T117" s="419" t="s">
        <v>404</v>
      </c>
    </row>
    <row r="118" spans="1:20">
      <c r="B118" s="418" t="s">
        <v>1088</v>
      </c>
      <c r="C118" s="418" t="s">
        <v>798</v>
      </c>
      <c r="D118" s="511" t="e">
        <f>[2]!HsSetValue(E118,"FCC","Scenario#"&amp;Q118&amp;";Years#"&amp;J118&amp;";Period#"&amp;I118&amp;";View#"&amp;R118&amp;";Entity#"&amp;H118&amp;";Data Source#"&amp;K118&amp;";Account#"&amp;F118&amp;";Intercompany#"&amp;L118&amp;";Movement#"&amp;P118&amp;";Consolidation#"&amp;T118&amp;";Custom1#"&amp;M118&amp;";Custom2#"&amp;N118&amp;";Custom3#"&amp;O118&amp;";Custom4#"&amp;S118&amp;"")</f>
        <v>#VALUE!</v>
      </c>
      <c r="E118" s="511">
        <f ca="1">SUMIF('"F" Credit Quality Risk'!$D$17:$F$33,'FCC Investments - Load Tab'!$C118,'"F" Credit Quality Risk'!R$17:R$33)</f>
        <v>0</v>
      </c>
      <c r="F118" s="419" t="s">
        <v>1092</v>
      </c>
      <c r="G118" s="419" t="str">
        <f t="shared" si="32"/>
        <v>Inv. Analysis - Credit Quality Risk - Bond Securities</v>
      </c>
      <c r="H118" s="431">
        <f t="shared" si="35"/>
        <v>0</v>
      </c>
      <c r="I118" s="431" t="str">
        <f t="shared" si="35"/>
        <v>Jun</v>
      </c>
      <c r="J118" s="419" t="str">
        <f t="shared" si="35"/>
        <v>FY25</v>
      </c>
      <c r="K118" s="419" t="str">
        <f t="shared" si="35"/>
        <v>FCCS_Other Data</v>
      </c>
      <c r="L118" s="419" t="str">
        <f t="shared" si="35"/>
        <v>FCCS_No Intercompany</v>
      </c>
      <c r="M118" s="419" t="str">
        <f t="shared" si="35"/>
        <v>No Custom1</v>
      </c>
      <c r="N118" s="419" t="str">
        <f t="shared" si="35"/>
        <v>No Custom2</v>
      </c>
      <c r="O118" s="419" t="s">
        <v>1095</v>
      </c>
      <c r="P118" s="419" t="s">
        <v>1847</v>
      </c>
      <c r="Q118" s="419" t="str">
        <f t="shared" si="34"/>
        <v>Actual</v>
      </c>
      <c r="R118" s="419" t="str">
        <f t="shared" si="31"/>
        <v>FCCS_YTD_Input</v>
      </c>
      <c r="S118" s="419" t="s">
        <v>799</v>
      </c>
      <c r="T118" s="419" t="s">
        <v>404</v>
      </c>
    </row>
    <row r="119" spans="1:20">
      <c r="B119" s="418" t="s">
        <v>1088</v>
      </c>
      <c r="C119" s="418" t="s">
        <v>798</v>
      </c>
      <c r="D119" s="511" t="e">
        <f>[2]!HsSetValue(E119,"FCC","Scenario#"&amp;Q119&amp;";Years#"&amp;J119&amp;";Period#"&amp;I119&amp;";View#"&amp;R119&amp;";Entity#"&amp;H119&amp;";Data Source#"&amp;K119&amp;";Account#"&amp;F119&amp;";Intercompany#"&amp;L119&amp;";Movement#"&amp;P119&amp;";Consolidation#"&amp;T119&amp;";Custom1#"&amp;M119&amp;";Custom2#"&amp;N119&amp;";Custom3#"&amp;O119&amp;";Custom4#"&amp;S119&amp;"")</f>
        <v>#VALUE!</v>
      </c>
      <c r="E119" s="511">
        <f ca="1">SUMIF('"F" Credit Quality Risk'!$D$17:$F$33,'FCC Investments - Load Tab'!$C119,'"F" Credit Quality Risk'!S$17:S$33)</f>
        <v>0</v>
      </c>
      <c r="F119" s="419" t="s">
        <v>1092</v>
      </c>
      <c r="G119" s="419" t="str">
        <f t="shared" si="32"/>
        <v>Inv. Analysis - Credit Quality Risk - Bond Securities</v>
      </c>
      <c r="H119" s="431">
        <f t="shared" si="35"/>
        <v>0</v>
      </c>
      <c r="I119" s="431" t="str">
        <f t="shared" si="35"/>
        <v>Jun</v>
      </c>
      <c r="J119" s="419" t="str">
        <f t="shared" si="35"/>
        <v>FY25</v>
      </c>
      <c r="K119" s="419" t="str">
        <f t="shared" si="35"/>
        <v>FCCS_Other Data</v>
      </c>
      <c r="L119" s="419" t="str">
        <f t="shared" si="35"/>
        <v>FCCS_No Intercompany</v>
      </c>
      <c r="M119" s="419" t="str">
        <f t="shared" si="35"/>
        <v>No Custom1</v>
      </c>
      <c r="N119" s="419" t="str">
        <f t="shared" si="35"/>
        <v>No Custom2</v>
      </c>
      <c r="O119" s="419" t="s">
        <v>1096</v>
      </c>
      <c r="P119" s="419" t="s">
        <v>1847</v>
      </c>
      <c r="Q119" s="419" t="str">
        <f t="shared" si="34"/>
        <v>Actual</v>
      </c>
      <c r="R119" s="419" t="str">
        <f>+R$2</f>
        <v>FCCS_YTD_Input</v>
      </c>
      <c r="S119" s="419" t="s">
        <v>799</v>
      </c>
      <c r="T119" s="419" t="s">
        <v>404</v>
      </c>
    </row>
    <row r="120" spans="1:20">
      <c r="B120" s="420"/>
      <c r="C120" s="420"/>
      <c r="D120" s="469" t="e">
        <f>[2]!HsSetValue(E120,"FCC","Scenario#"&amp;Q120&amp;";Years#"&amp;J120&amp;";Period#"&amp;I120&amp;";View#"&amp;R120&amp;";Entity#"&amp;H120&amp;";Data Source#"&amp;K120&amp;";Account#"&amp;F120&amp;";Intercompany#"&amp;L120&amp;";Movement#"&amp;P120&amp;";Consolidation#"&amp;T120&amp;";Custom1#"&amp;M120&amp;";Custom2#"&amp;N120&amp;";Custom3#"&amp;O120&amp;";Custom4#"&amp;S120&amp;"")</f>
        <v>#VALUE!</v>
      </c>
      <c r="E120" s="469"/>
    </row>
    <row r="121" spans="1:20">
      <c r="A121" s="424"/>
      <c r="B121" s="336" t="s">
        <v>841</v>
      </c>
      <c r="C121" s="336" t="s">
        <v>1114</v>
      </c>
      <c r="D121" s="508" t="e">
        <f>[2]!HsSetValue(E121,"FCC","Scenario#"&amp;Q121&amp;";Years#"&amp;J121&amp;";Period#"&amp;I121&amp;";View#"&amp;R121&amp;";Entity#"&amp;H121&amp;";Data Source#"&amp;K121&amp;";Account#"&amp;F121&amp;";Intercompany#"&amp;L121&amp;";Movement#"&amp;P121&amp;";Consolidation#"&amp;T121&amp;";Custom1#"&amp;M121&amp;";Custom2#"&amp;N121&amp;";Custom3#"&amp;O121&amp;";Custom4#"&amp;S121&amp;"")</f>
        <v>#VALUE!</v>
      </c>
      <c r="E121" s="508">
        <f>SUMIF('"C" Seg. Time Dist.'!$C$20:$C$33,'FCC Investments - Load Tab'!C121,'"C" Seg. Time Dist.'!$E$20:$E$33)</f>
        <v>0</v>
      </c>
      <c r="F121" s="337" t="s">
        <v>842</v>
      </c>
      <c r="G121" s="337" t="str">
        <f>"Inv. Analysis - Credit Quality Risk - "&amp;C121</f>
        <v>Inv. Analysis - Credit Quality Risk - Bank Deposits Held for Investment Purposes</v>
      </c>
      <c r="H121" s="428">
        <f t="shared" si="35"/>
        <v>0</v>
      </c>
      <c r="I121" s="428" t="str">
        <f t="shared" si="35"/>
        <v>Jun</v>
      </c>
      <c r="J121" s="337" t="str">
        <f>+J$2</f>
        <v>FY25</v>
      </c>
      <c r="K121" s="337" t="s">
        <v>397</v>
      </c>
      <c r="L121" s="337" t="s">
        <v>398</v>
      </c>
      <c r="M121" s="337" t="s">
        <v>399</v>
      </c>
      <c r="N121" s="337" t="s">
        <v>400</v>
      </c>
      <c r="O121" s="337" t="s">
        <v>844</v>
      </c>
      <c r="P121" s="337" t="s">
        <v>1847</v>
      </c>
      <c r="Q121" s="337" t="s">
        <v>63</v>
      </c>
      <c r="R121" s="337" t="s">
        <v>402</v>
      </c>
      <c r="S121" s="423" t="s">
        <v>1104</v>
      </c>
      <c r="T121" s="337" t="s">
        <v>404</v>
      </c>
    </row>
    <row r="122" spans="1:20">
      <c r="A122" s="424"/>
      <c r="B122" s="336" t="s">
        <v>841</v>
      </c>
      <c r="C122" s="336" t="s">
        <v>1114</v>
      </c>
      <c r="D122" s="508" t="e">
        <f>[2]!HsSetValue(E122,"FCC","Scenario#"&amp;Q122&amp;";Years#"&amp;J122&amp;";Period#"&amp;I122&amp;";View#"&amp;R122&amp;";Entity#"&amp;H122&amp;";Data Source#"&amp;K122&amp;";Account#"&amp;F122&amp;";Intercompany#"&amp;L122&amp;";Movement#"&amp;P122&amp;";Consolidation#"&amp;T122&amp;";Custom1#"&amp;M122&amp;";Custom2#"&amp;N122&amp;";Custom3#"&amp;O122&amp;";Custom4#"&amp;S122&amp;"")</f>
        <v>#VALUE!</v>
      </c>
      <c r="E122" s="508">
        <f>SUMIF('"C" Seg. Time Dist.'!$C$20:$C$33,'FCC Investments - Load Tab'!C122,'"C" Seg. Time Dist.'!$F$20:$F$33)</f>
        <v>0</v>
      </c>
      <c r="F122" s="337" t="s">
        <v>842</v>
      </c>
      <c r="G122" s="337" t="str">
        <f>"Inv. Analysis - Credit Quality Risk - "&amp;C122</f>
        <v>Inv. Analysis - Credit Quality Risk - Bank Deposits Held for Investment Purposes</v>
      </c>
      <c r="H122" s="428">
        <f t="shared" si="35"/>
        <v>0</v>
      </c>
      <c r="I122" s="428" t="str">
        <f t="shared" si="35"/>
        <v>Jun</v>
      </c>
      <c r="J122" s="337" t="str">
        <f>+J$2</f>
        <v>FY25</v>
      </c>
      <c r="K122" s="337" t="str">
        <f t="shared" ref="K122:N125" si="37">+K$2</f>
        <v>FCCS_Other Data</v>
      </c>
      <c r="L122" s="337" t="str">
        <f t="shared" si="37"/>
        <v>FCCS_No Intercompany</v>
      </c>
      <c r="M122" s="337" t="str">
        <f t="shared" si="37"/>
        <v>No Custom1</v>
      </c>
      <c r="N122" s="337" t="str">
        <f t="shared" si="37"/>
        <v>No Custom2</v>
      </c>
      <c r="O122" s="337" t="s">
        <v>845</v>
      </c>
      <c r="P122" s="337" t="s">
        <v>1847</v>
      </c>
      <c r="Q122" s="337" t="str">
        <f t="shared" ref="Q122:R125" si="38">+Q$2</f>
        <v>Actual</v>
      </c>
      <c r="R122" s="337" t="str">
        <f t="shared" si="38"/>
        <v>FCCS_YTD_Input</v>
      </c>
      <c r="S122" s="423" t="s">
        <v>1104</v>
      </c>
      <c r="T122" s="337" t="s">
        <v>404</v>
      </c>
    </row>
    <row r="123" spans="1:20">
      <c r="A123" s="424"/>
      <c r="B123" s="336" t="s">
        <v>841</v>
      </c>
      <c r="C123" s="336" t="s">
        <v>1114</v>
      </c>
      <c r="D123" s="508" t="e">
        <f>[2]!HsSetValue(E123,"FCC","Scenario#"&amp;Q123&amp;";Years#"&amp;J123&amp;";Period#"&amp;I123&amp;";View#"&amp;R123&amp;";Entity#"&amp;H123&amp;";Data Source#"&amp;K123&amp;";Account#"&amp;F123&amp;";Intercompany#"&amp;L123&amp;";Movement#"&amp;P123&amp;";Consolidation#"&amp;T123&amp;";Custom1#"&amp;M123&amp;";Custom2#"&amp;N123&amp;";Custom3#"&amp;O123&amp;";Custom4#"&amp;S123&amp;"")</f>
        <v>#VALUE!</v>
      </c>
      <c r="E123" s="508">
        <f>SUMIF('"C" Seg. Time Dist.'!$C$20:$C$33,'FCC Investments - Load Tab'!C123,'"C" Seg. Time Dist.'!$G$20:$G$33)</f>
        <v>0</v>
      </c>
      <c r="F123" s="337" t="s">
        <v>842</v>
      </c>
      <c r="G123" s="337" t="str">
        <f>"Inv. Analysis - Credit Quality Risk - "&amp;C123</f>
        <v>Inv. Analysis - Credit Quality Risk - Bank Deposits Held for Investment Purposes</v>
      </c>
      <c r="H123" s="428">
        <f t="shared" si="35"/>
        <v>0</v>
      </c>
      <c r="I123" s="428" t="str">
        <f t="shared" si="35"/>
        <v>Jun</v>
      </c>
      <c r="J123" s="337" t="str">
        <f>+J$2</f>
        <v>FY25</v>
      </c>
      <c r="K123" s="337" t="str">
        <f t="shared" si="37"/>
        <v>FCCS_Other Data</v>
      </c>
      <c r="L123" s="337" t="str">
        <f t="shared" si="37"/>
        <v>FCCS_No Intercompany</v>
      </c>
      <c r="M123" s="337" t="str">
        <f t="shared" si="37"/>
        <v>No Custom1</v>
      </c>
      <c r="N123" s="337" t="str">
        <f t="shared" si="37"/>
        <v>No Custom2</v>
      </c>
      <c r="O123" s="337" t="s">
        <v>846</v>
      </c>
      <c r="P123" s="337" t="s">
        <v>1847</v>
      </c>
      <c r="Q123" s="337" t="str">
        <f t="shared" si="38"/>
        <v>Actual</v>
      </c>
      <c r="R123" s="337" t="str">
        <f t="shared" si="38"/>
        <v>FCCS_YTD_Input</v>
      </c>
      <c r="S123" s="423" t="s">
        <v>1104</v>
      </c>
      <c r="T123" s="337" t="s">
        <v>404</v>
      </c>
    </row>
    <row r="124" spans="1:20">
      <c r="A124" s="424"/>
      <c r="B124" s="336" t="s">
        <v>841</v>
      </c>
      <c r="C124" s="336" t="s">
        <v>1114</v>
      </c>
      <c r="D124" s="508" t="e">
        <f>[2]!HsSetValue(E124,"FCC","Scenario#"&amp;Q124&amp;";Years#"&amp;J124&amp;";Period#"&amp;I124&amp;";View#"&amp;R124&amp;";Entity#"&amp;H124&amp;";Data Source#"&amp;K124&amp;";Account#"&amp;F124&amp;";Intercompany#"&amp;L124&amp;";Movement#"&amp;P124&amp;";Consolidation#"&amp;T124&amp;";Custom1#"&amp;M124&amp;";Custom2#"&amp;N124&amp;";Custom3#"&amp;O124&amp;";Custom4#"&amp;S124&amp;"")</f>
        <v>#VALUE!</v>
      </c>
      <c r="E124" s="508">
        <f>SUMIF('"C" Seg. Time Dist.'!$C$20:$C$33,'FCC Investments - Load Tab'!C124,'"C" Seg. Time Dist.'!$H$20:$H$33)</f>
        <v>0</v>
      </c>
      <c r="F124" s="337" t="s">
        <v>842</v>
      </c>
      <c r="G124" s="337" t="str">
        <f>"Inv. Analysis - Credit Quality Risk - "&amp;C124</f>
        <v>Inv. Analysis - Credit Quality Risk - Bank Deposits Held for Investment Purposes</v>
      </c>
      <c r="H124" s="428">
        <f t="shared" ref="H124:N139" si="39">+H$2</f>
        <v>0</v>
      </c>
      <c r="I124" s="428" t="str">
        <f t="shared" si="39"/>
        <v>Jun</v>
      </c>
      <c r="J124" s="337" t="str">
        <f>+J$2</f>
        <v>FY25</v>
      </c>
      <c r="K124" s="337" t="str">
        <f t="shared" si="37"/>
        <v>FCCS_Other Data</v>
      </c>
      <c r="L124" s="337" t="str">
        <f t="shared" si="37"/>
        <v>FCCS_No Intercompany</v>
      </c>
      <c r="M124" s="337" t="str">
        <f t="shared" si="37"/>
        <v>No Custom1</v>
      </c>
      <c r="N124" s="337" t="str">
        <f t="shared" si="37"/>
        <v>No Custom2</v>
      </c>
      <c r="O124" s="337" t="s">
        <v>847</v>
      </c>
      <c r="P124" s="337" t="s">
        <v>1847</v>
      </c>
      <c r="Q124" s="337" t="str">
        <f t="shared" si="38"/>
        <v>Actual</v>
      </c>
      <c r="R124" s="337" t="str">
        <f t="shared" si="38"/>
        <v>FCCS_YTD_Input</v>
      </c>
      <c r="S124" s="423" t="s">
        <v>1104</v>
      </c>
      <c r="T124" s="337" t="s">
        <v>404</v>
      </c>
    </row>
    <row r="125" spans="1:20">
      <c r="A125" s="424"/>
      <c r="B125" s="336" t="s">
        <v>841</v>
      </c>
      <c r="C125" s="336" t="s">
        <v>1114</v>
      </c>
      <c r="D125" s="508" t="e">
        <f>[2]!HsSetValue(E125,"FCC","Scenario#"&amp;Q125&amp;";Years#"&amp;J125&amp;";Period#"&amp;I125&amp;";View#"&amp;R125&amp;";Entity#"&amp;H125&amp;";Data Source#"&amp;K125&amp;";Account#"&amp;F125&amp;";Intercompany#"&amp;L125&amp;";Movement#"&amp;P125&amp;";Consolidation#"&amp;T125&amp;";Custom1#"&amp;M125&amp;";Custom2#"&amp;N125&amp;";Custom3#"&amp;O125&amp;";Custom4#"&amp;S125&amp;"")</f>
        <v>#VALUE!</v>
      </c>
      <c r="E125" s="508">
        <f>SUMIF('"C" Seg. Time Dist.'!$C$20:$C$33,'FCC Investments - Load Tab'!C125,'"C" Seg. Time Dist.'!$I$20:$I$33)</f>
        <v>0</v>
      </c>
      <c r="F125" s="337" t="s">
        <v>842</v>
      </c>
      <c r="G125" s="337" t="str">
        <f>"Inv. Analysis - Credit Quality Risk - "&amp;C125</f>
        <v>Inv. Analysis - Credit Quality Risk - Bank Deposits Held for Investment Purposes</v>
      </c>
      <c r="H125" s="428">
        <f t="shared" si="39"/>
        <v>0</v>
      </c>
      <c r="I125" s="428" t="str">
        <f t="shared" si="39"/>
        <v>Jun</v>
      </c>
      <c r="J125" s="337" t="str">
        <f>+J$2</f>
        <v>FY25</v>
      </c>
      <c r="K125" s="337" t="str">
        <f t="shared" si="37"/>
        <v>FCCS_Other Data</v>
      </c>
      <c r="L125" s="337" t="str">
        <f t="shared" si="37"/>
        <v>FCCS_No Intercompany</v>
      </c>
      <c r="M125" s="337" t="str">
        <f t="shared" si="37"/>
        <v>No Custom1</v>
      </c>
      <c r="N125" s="337" t="str">
        <f t="shared" si="37"/>
        <v>No Custom2</v>
      </c>
      <c r="O125" s="337" t="s">
        <v>848</v>
      </c>
      <c r="P125" s="337" t="s">
        <v>1847</v>
      </c>
      <c r="Q125" s="337" t="str">
        <f t="shared" si="38"/>
        <v>Actual</v>
      </c>
      <c r="R125" s="337" t="str">
        <f t="shared" si="38"/>
        <v>FCCS_YTD_Input</v>
      </c>
      <c r="S125" s="423" t="s">
        <v>1104</v>
      </c>
      <c r="T125" s="337" t="s">
        <v>404</v>
      </c>
    </row>
    <row r="126" spans="1:20">
      <c r="B126" s="420"/>
      <c r="C126" s="420"/>
      <c r="D126" s="469" t="e">
        <f>[2]!HsSetValue(E126,"FCC","Scenario#"&amp;Q126&amp;";Years#"&amp;J126&amp;";Period#"&amp;I126&amp;";View#"&amp;R126&amp;";Entity#"&amp;H126&amp;";Data Source#"&amp;K126&amp;";Account#"&amp;F126&amp;";Intercompany#"&amp;L126&amp;";Movement#"&amp;P126&amp;";Consolidation#"&amp;T126&amp;";Custom1#"&amp;M126&amp;";Custom2#"&amp;N126&amp;";Custom3#"&amp;O126&amp;";Custom4#"&amp;S126&amp;"")</f>
        <v>#VALUE!</v>
      </c>
      <c r="E126" s="469"/>
      <c r="S126" s="423"/>
    </row>
    <row r="127" spans="1:20">
      <c r="A127" s="424"/>
      <c r="B127" s="338" t="s">
        <v>1850</v>
      </c>
      <c r="C127" s="338" t="s">
        <v>1114</v>
      </c>
      <c r="D127" s="512" t="e">
        <f>[2]!HsSetValue(E127,"FCC","Scenario#"&amp;Q127&amp;";Years#"&amp;J127&amp;";Period#"&amp;I127&amp;";View#"&amp;R127&amp;";Entity#"&amp;H127&amp;";Data Source#"&amp;K127&amp;";Account#"&amp;F127&amp;";Intercompany#"&amp;L127&amp;";Movement#"&amp;P127&amp;";Consolidation#"&amp;T127&amp;";Custom1#"&amp;M127&amp;";Custom2#"&amp;N127&amp;";Custom3#"&amp;O127&amp;";Custom4#"&amp;S127&amp;"")</f>
        <v>#VALUE!</v>
      </c>
      <c r="E127" s="512">
        <f ca="1">SUMIF('"E" Fair Value Measurement'!$C$22:$E$38,'FCC Investments - Load Tab'!C127,'"E" Fair Value Measurement'!$G$22:$G$38)</f>
        <v>0</v>
      </c>
      <c r="F127" s="339" t="s">
        <v>849</v>
      </c>
      <c r="G127" s="339" t="str">
        <f>"Inv. Analysis - FV Measurement - "&amp;C127</f>
        <v>Inv. Analysis - FV Measurement - Bank Deposits Held for Investment Purposes</v>
      </c>
      <c r="H127" s="430">
        <f>+H$2</f>
        <v>0</v>
      </c>
      <c r="I127" s="430" t="str">
        <f t="shared" si="39"/>
        <v>Jun</v>
      </c>
      <c r="J127" s="339" t="str">
        <f>+J$2</f>
        <v>FY25</v>
      </c>
      <c r="K127" s="339" t="s">
        <v>397</v>
      </c>
      <c r="L127" s="339" t="s">
        <v>398</v>
      </c>
      <c r="M127" s="339" t="s">
        <v>399</v>
      </c>
      <c r="N127" s="339" t="s">
        <v>400</v>
      </c>
      <c r="O127" s="339" t="s">
        <v>850</v>
      </c>
      <c r="P127" s="339" t="s">
        <v>1847</v>
      </c>
      <c r="Q127" s="339" t="s">
        <v>63</v>
      </c>
      <c r="R127" s="339" t="s">
        <v>402</v>
      </c>
      <c r="S127" s="423" t="s">
        <v>1104</v>
      </c>
      <c r="T127" s="339" t="s">
        <v>404</v>
      </c>
    </row>
    <row r="128" spans="1:20">
      <c r="A128" s="424"/>
      <c r="B128" s="338" t="s">
        <v>1850</v>
      </c>
      <c r="C128" s="338" t="s">
        <v>1114</v>
      </c>
      <c r="D128" s="512" t="e">
        <f>[2]!HsSetValue(E128,"FCC","Scenario#"&amp;Q128&amp;";Years#"&amp;J128&amp;";Period#"&amp;I128&amp;";View#"&amp;R128&amp;";Entity#"&amp;H128&amp;";Data Source#"&amp;K128&amp;";Account#"&amp;F128&amp;";Intercompany#"&amp;L128&amp;";Movement#"&amp;P128&amp;";Consolidation#"&amp;T128&amp;";Custom1#"&amp;M128&amp;";Custom2#"&amp;N128&amp;";Custom3#"&amp;O128&amp;";Custom4#"&amp;S128&amp;"")</f>
        <v>#VALUE!</v>
      </c>
      <c r="E128" s="512">
        <f ca="1">SUMIF('"E" Fair Value Measurement'!$C$22:$E$38,'FCC Investments - Load Tab'!C128,'"E" Fair Value Measurement'!$H$22:$H$38)</f>
        <v>0</v>
      </c>
      <c r="F128" s="339" t="s">
        <v>849</v>
      </c>
      <c r="G128" s="339" t="str">
        <f>"Inv. Analysis - FV Measurement - "&amp;C128</f>
        <v>Inv. Analysis - FV Measurement - Bank Deposits Held for Investment Purposes</v>
      </c>
      <c r="H128" s="430">
        <f>+H$2</f>
        <v>0</v>
      </c>
      <c r="I128" s="430" t="str">
        <f t="shared" si="39"/>
        <v>Jun</v>
      </c>
      <c r="J128" s="339" t="str">
        <f>+J$2</f>
        <v>FY25</v>
      </c>
      <c r="K128" s="339" t="str">
        <f t="shared" ref="K128:N130" si="40">+K$2</f>
        <v>FCCS_Other Data</v>
      </c>
      <c r="L128" s="339" t="str">
        <f t="shared" si="40"/>
        <v>FCCS_No Intercompany</v>
      </c>
      <c r="M128" s="339" t="str">
        <f t="shared" si="40"/>
        <v>No Custom1</v>
      </c>
      <c r="N128" s="339" t="str">
        <f t="shared" si="40"/>
        <v>No Custom2</v>
      </c>
      <c r="O128" s="339" t="s">
        <v>851</v>
      </c>
      <c r="P128" s="339" t="s">
        <v>1847</v>
      </c>
      <c r="Q128" s="339" t="str">
        <f t="shared" ref="Q128:R144" si="41">+Q$2</f>
        <v>Actual</v>
      </c>
      <c r="R128" s="339" t="str">
        <f t="shared" si="41"/>
        <v>FCCS_YTD_Input</v>
      </c>
      <c r="S128" s="423" t="s">
        <v>1104</v>
      </c>
      <c r="T128" s="339" t="s">
        <v>404</v>
      </c>
    </row>
    <row r="129" spans="1:20">
      <c r="A129" s="424"/>
      <c r="B129" s="338" t="s">
        <v>1850</v>
      </c>
      <c r="C129" s="338" t="s">
        <v>1114</v>
      </c>
      <c r="D129" s="512" t="e">
        <f>[2]!HsSetValue(E129,"FCC","Scenario#"&amp;Q129&amp;";Years#"&amp;J129&amp;";Period#"&amp;I129&amp;";View#"&amp;R129&amp;";Entity#"&amp;H129&amp;";Data Source#"&amp;K129&amp;";Account#"&amp;F129&amp;";Intercompany#"&amp;L129&amp;";Movement#"&amp;P129&amp;";Consolidation#"&amp;T129&amp;";Custom1#"&amp;M129&amp;";Custom2#"&amp;N129&amp;";Custom3#"&amp;O129&amp;";Custom4#"&amp;S129&amp;"")</f>
        <v>#VALUE!</v>
      </c>
      <c r="E129" s="512">
        <f ca="1">SUMIF('"E" Fair Value Measurement'!$C$22:$E$38,'FCC Investments - Load Tab'!C129,'"E" Fair Value Measurement'!$I$22:$I$38)</f>
        <v>0</v>
      </c>
      <c r="F129" s="339" t="s">
        <v>849</v>
      </c>
      <c r="G129" s="339" t="str">
        <f>"Inv. Analysis - FV Measurement - "&amp;C129</f>
        <v>Inv. Analysis - FV Measurement - Bank Deposits Held for Investment Purposes</v>
      </c>
      <c r="H129" s="430">
        <f>+H$2</f>
        <v>0</v>
      </c>
      <c r="I129" s="430" t="str">
        <f t="shared" si="39"/>
        <v>Jun</v>
      </c>
      <c r="J129" s="339" t="str">
        <f>+J$2</f>
        <v>FY25</v>
      </c>
      <c r="K129" s="339" t="str">
        <f t="shared" si="40"/>
        <v>FCCS_Other Data</v>
      </c>
      <c r="L129" s="339" t="str">
        <f t="shared" si="40"/>
        <v>FCCS_No Intercompany</v>
      </c>
      <c r="M129" s="339" t="str">
        <f t="shared" si="40"/>
        <v>No Custom1</v>
      </c>
      <c r="N129" s="339" t="str">
        <f t="shared" si="40"/>
        <v>No Custom2</v>
      </c>
      <c r="O129" s="339" t="s">
        <v>852</v>
      </c>
      <c r="P129" s="339" t="s">
        <v>1847</v>
      </c>
      <c r="Q129" s="339" t="str">
        <f t="shared" si="41"/>
        <v>Actual</v>
      </c>
      <c r="R129" s="339" t="str">
        <f t="shared" si="41"/>
        <v>FCCS_YTD_Input</v>
      </c>
      <c r="S129" s="423" t="s">
        <v>1104</v>
      </c>
      <c r="T129" s="339" t="s">
        <v>404</v>
      </c>
    </row>
    <row r="130" spans="1:20">
      <c r="A130" s="424"/>
      <c r="B130" s="338" t="s">
        <v>1850</v>
      </c>
      <c r="C130" s="338" t="s">
        <v>1114</v>
      </c>
      <c r="D130" s="512" t="e">
        <f>[2]!HsSetValue(E130,"FCC","Scenario#"&amp;Q130&amp;";Years#"&amp;J130&amp;";Period#"&amp;I130&amp;";View#"&amp;R130&amp;";Entity#"&amp;H130&amp;";Data Source#"&amp;K130&amp;";Account#"&amp;F130&amp;";Intercompany#"&amp;L130&amp;";Movement#"&amp;P130&amp;";Consolidation#"&amp;T130&amp;";Custom1#"&amp;M130&amp;";Custom2#"&amp;N130&amp;";Custom3#"&amp;O130&amp;";Custom4#"&amp;S130&amp;"")</f>
        <v>#VALUE!</v>
      </c>
      <c r="E130" s="512">
        <f ca="1">SUMIF('"E" Fair Value Measurement'!$C$22:$E$38,'FCC Investments - Load Tab'!C130,'"E" Fair Value Measurement'!$J$22:$J$38)</f>
        <v>0</v>
      </c>
      <c r="F130" s="339" t="s">
        <v>849</v>
      </c>
      <c r="G130" s="339" t="str">
        <f>"Inv. Analysis - FV Measurement - "&amp;C130</f>
        <v>Inv. Analysis - FV Measurement - Bank Deposits Held for Investment Purposes</v>
      </c>
      <c r="H130" s="430">
        <f>+H$2</f>
        <v>0</v>
      </c>
      <c r="I130" s="430" t="str">
        <f t="shared" si="39"/>
        <v>Jun</v>
      </c>
      <c r="J130" s="339" t="str">
        <f>+J$2</f>
        <v>FY25</v>
      </c>
      <c r="K130" s="339" t="str">
        <f t="shared" si="40"/>
        <v>FCCS_Other Data</v>
      </c>
      <c r="L130" s="339" t="str">
        <f t="shared" si="40"/>
        <v>FCCS_No Intercompany</v>
      </c>
      <c r="M130" s="339" t="str">
        <f t="shared" si="40"/>
        <v>No Custom1</v>
      </c>
      <c r="N130" s="339" t="str">
        <f t="shared" si="40"/>
        <v>No Custom2</v>
      </c>
      <c r="O130" s="339" t="s">
        <v>853</v>
      </c>
      <c r="P130" s="339" t="s">
        <v>1847</v>
      </c>
      <c r="Q130" s="339" t="str">
        <f t="shared" si="41"/>
        <v>Actual</v>
      </c>
      <c r="R130" s="339" t="str">
        <f t="shared" si="41"/>
        <v>FCCS_YTD_Input</v>
      </c>
      <c r="S130" s="423" t="s">
        <v>1104</v>
      </c>
      <c r="T130" s="339" t="s">
        <v>404</v>
      </c>
    </row>
    <row r="131" spans="1:20">
      <c r="B131" s="420"/>
      <c r="C131" s="420"/>
      <c r="D131" s="469" t="e">
        <f>[2]!HsSetValue(E131,"FCC","Scenario#"&amp;Q131&amp;";Years#"&amp;J131&amp;";Period#"&amp;I131&amp;";View#"&amp;R131&amp;";Entity#"&amp;H131&amp;";Data Source#"&amp;K131&amp;";Account#"&amp;F131&amp;";Intercompany#"&amp;L131&amp;";Movement#"&amp;P131&amp;";Consolidation#"&amp;T131&amp;";Custom1#"&amp;M131&amp;";Custom2#"&amp;N131&amp;";Custom3#"&amp;O131&amp;";Custom4#"&amp;S131&amp;"")</f>
        <v>#VALUE!</v>
      </c>
      <c r="E131" s="469"/>
      <c r="S131" s="423"/>
    </row>
    <row r="132" spans="1:20">
      <c r="A132" s="424"/>
      <c r="B132" s="418" t="s">
        <v>1088</v>
      </c>
      <c r="C132" s="418" t="s">
        <v>1114</v>
      </c>
      <c r="D132" s="511" t="e">
        <f>[2]!HsSetValue(E132,"FCC","Scenario#"&amp;Q132&amp;";Years#"&amp;J132&amp;";Period#"&amp;I132&amp;";View#"&amp;R132&amp;";Entity#"&amp;H132&amp;";Data Source#"&amp;K132&amp;";Account#"&amp;F132&amp;";Intercompany#"&amp;L132&amp;";Movement#"&amp;P132&amp;";Consolidation#"&amp;T132&amp;";Custom1#"&amp;M132&amp;";Custom2#"&amp;N132&amp;";Custom3#"&amp;O132&amp;";Custom4#"&amp;S132&amp;"")</f>
        <v>#VALUE!</v>
      </c>
      <c r="E132" s="511">
        <f ca="1">SUMIF('"F" Credit Quality Risk'!$D$17:$F$33,'FCC Investments - Load Tab'!$C132,'"F" Credit Quality Risk'!F$17:F$33)</f>
        <v>0</v>
      </c>
      <c r="F132" s="419" t="s">
        <v>1092</v>
      </c>
      <c r="G132" s="419" t="str">
        <f t="shared" ref="G132:G145" si="42">"Inv. Analysis - Credit Quality Risk - "&amp;C132</f>
        <v>Inv. Analysis - Credit Quality Risk - Bank Deposits Held for Investment Purposes</v>
      </c>
      <c r="H132" s="431">
        <f t="shared" si="39"/>
        <v>0</v>
      </c>
      <c r="I132" s="431" t="str">
        <f t="shared" si="39"/>
        <v>Jun</v>
      </c>
      <c r="J132" s="419" t="str">
        <f t="shared" si="39"/>
        <v>FY25</v>
      </c>
      <c r="K132" s="419" t="str">
        <f t="shared" si="39"/>
        <v>FCCS_Other Data</v>
      </c>
      <c r="L132" s="419" t="str">
        <f t="shared" si="39"/>
        <v>FCCS_No Intercompany</v>
      </c>
      <c r="M132" s="419" t="str">
        <f t="shared" ref="M132:M143" si="43">+M$2</f>
        <v>No Custom1</v>
      </c>
      <c r="N132" s="419" t="str">
        <f t="shared" si="39"/>
        <v>No Custom2</v>
      </c>
      <c r="O132" s="419" t="s">
        <v>995</v>
      </c>
      <c r="P132" s="419" t="s">
        <v>1847</v>
      </c>
      <c r="Q132" s="419" t="str">
        <f t="shared" ref="Q132:Q145" si="44">Q$2</f>
        <v>Actual</v>
      </c>
      <c r="R132" s="419" t="str">
        <f t="shared" si="41"/>
        <v>FCCS_YTD_Input</v>
      </c>
      <c r="S132" s="423" t="s">
        <v>1104</v>
      </c>
      <c r="T132" s="419" t="s">
        <v>404</v>
      </c>
    </row>
    <row r="133" spans="1:20">
      <c r="A133" s="424"/>
      <c r="B133" s="418" t="s">
        <v>1088</v>
      </c>
      <c r="C133" s="418" t="s">
        <v>1114</v>
      </c>
      <c r="D133" s="511" t="e">
        <f>[2]!HsSetValue(E133,"FCC","Scenario#"&amp;Q133&amp;";Years#"&amp;J133&amp;";Period#"&amp;I133&amp;";View#"&amp;R133&amp;";Entity#"&amp;H133&amp;";Data Source#"&amp;K133&amp;";Account#"&amp;F133&amp;";Intercompany#"&amp;L133&amp;";Movement#"&amp;P133&amp;";Consolidation#"&amp;T133&amp;";Custom1#"&amp;M133&amp;";Custom2#"&amp;N133&amp;";Custom3#"&amp;O133&amp;";Custom4#"&amp;S133&amp;"")</f>
        <v>#VALUE!</v>
      </c>
      <c r="E133" s="511">
        <f ca="1">SUMIF('"F" Credit Quality Risk'!$D$17:$F$33,'FCC Investments - Load Tab'!$C133,'"F" Credit Quality Risk'!G$17:G$33)</f>
        <v>0</v>
      </c>
      <c r="F133" s="419" t="s">
        <v>1092</v>
      </c>
      <c r="G133" s="419" t="str">
        <f t="shared" si="42"/>
        <v>Inv. Analysis - Credit Quality Risk - Bank Deposits Held for Investment Purposes</v>
      </c>
      <c r="H133" s="431">
        <f t="shared" si="39"/>
        <v>0</v>
      </c>
      <c r="I133" s="431" t="str">
        <f t="shared" si="39"/>
        <v>Jun</v>
      </c>
      <c r="J133" s="419" t="str">
        <f t="shared" si="39"/>
        <v>FY25</v>
      </c>
      <c r="K133" s="419" t="str">
        <f t="shared" si="39"/>
        <v>FCCS_Other Data</v>
      </c>
      <c r="L133" s="419" t="str">
        <f t="shared" si="39"/>
        <v>FCCS_No Intercompany</v>
      </c>
      <c r="M133" s="419" t="str">
        <f t="shared" si="43"/>
        <v>No Custom1</v>
      </c>
      <c r="N133" s="419" t="str">
        <f t="shared" si="39"/>
        <v>No Custom2</v>
      </c>
      <c r="O133" s="419" t="s">
        <v>1010</v>
      </c>
      <c r="P133" s="419" t="s">
        <v>1847</v>
      </c>
      <c r="Q133" s="419" t="str">
        <f t="shared" si="44"/>
        <v>Actual</v>
      </c>
      <c r="R133" s="419" t="str">
        <f t="shared" si="41"/>
        <v>FCCS_YTD_Input</v>
      </c>
      <c r="S133" s="423" t="s">
        <v>1104</v>
      </c>
      <c r="T133" s="419" t="s">
        <v>404</v>
      </c>
    </row>
    <row r="134" spans="1:20">
      <c r="A134" s="424"/>
      <c r="B134" s="418" t="s">
        <v>1088</v>
      </c>
      <c r="C134" s="418" t="s">
        <v>1114</v>
      </c>
      <c r="D134" s="511" t="e">
        <f>[2]!HsSetValue(E134,"FCC","Scenario#"&amp;Q134&amp;";Years#"&amp;J134&amp;";Period#"&amp;I134&amp;";View#"&amp;R134&amp;";Entity#"&amp;H134&amp;";Data Source#"&amp;K134&amp;";Account#"&amp;F134&amp;";Intercompany#"&amp;L134&amp;";Movement#"&amp;P134&amp;";Consolidation#"&amp;T134&amp;";Custom1#"&amp;M134&amp;";Custom2#"&amp;N134&amp;";Custom3#"&amp;O134&amp;";Custom4#"&amp;S134&amp;"")</f>
        <v>#VALUE!</v>
      </c>
      <c r="E134" s="511">
        <f ca="1">SUMIF('"F" Credit Quality Risk'!$D$17:$F$33,'FCC Investments - Load Tab'!$C134,'"F" Credit Quality Risk'!H$17:H$33)</f>
        <v>0</v>
      </c>
      <c r="F134" s="419" t="s">
        <v>1092</v>
      </c>
      <c r="G134" s="419" t="str">
        <f t="shared" si="42"/>
        <v>Inv. Analysis - Credit Quality Risk - Bank Deposits Held for Investment Purposes</v>
      </c>
      <c r="H134" s="431">
        <f t="shared" si="39"/>
        <v>0</v>
      </c>
      <c r="I134" s="431" t="str">
        <f t="shared" si="39"/>
        <v>Jun</v>
      </c>
      <c r="J134" s="419" t="str">
        <f t="shared" si="39"/>
        <v>FY25</v>
      </c>
      <c r="K134" s="419" t="str">
        <f t="shared" si="39"/>
        <v>FCCS_Other Data</v>
      </c>
      <c r="L134" s="419" t="str">
        <f t="shared" si="39"/>
        <v>FCCS_No Intercompany</v>
      </c>
      <c r="M134" s="419" t="str">
        <f t="shared" si="43"/>
        <v>No Custom1</v>
      </c>
      <c r="N134" s="419" t="str">
        <f t="shared" si="39"/>
        <v>No Custom2</v>
      </c>
      <c r="O134" s="419" t="s">
        <v>45</v>
      </c>
      <c r="P134" s="419" t="s">
        <v>1847</v>
      </c>
      <c r="Q134" s="419" t="str">
        <f t="shared" si="44"/>
        <v>Actual</v>
      </c>
      <c r="R134" s="419" t="str">
        <f t="shared" si="41"/>
        <v>FCCS_YTD_Input</v>
      </c>
      <c r="S134" s="423" t="s">
        <v>1104</v>
      </c>
      <c r="T134" s="419" t="s">
        <v>404</v>
      </c>
    </row>
    <row r="135" spans="1:20">
      <c r="A135" s="424"/>
      <c r="B135" s="418" t="s">
        <v>1088</v>
      </c>
      <c r="C135" s="418" t="s">
        <v>1114</v>
      </c>
      <c r="D135" s="511" t="e">
        <f>[2]!HsSetValue(E135,"FCC","Scenario#"&amp;Q135&amp;";Years#"&amp;J135&amp;";Period#"&amp;I135&amp;";View#"&amp;R135&amp;";Entity#"&amp;H135&amp;";Data Source#"&amp;K135&amp;";Account#"&amp;F135&amp;";Intercompany#"&amp;L135&amp;";Movement#"&amp;P135&amp;";Consolidation#"&amp;T135&amp;";Custom1#"&amp;M135&amp;";Custom2#"&amp;N135&amp;";Custom3#"&amp;O135&amp;";Custom4#"&amp;S135&amp;"")</f>
        <v>#VALUE!</v>
      </c>
      <c r="E135" s="511">
        <f ca="1">SUMIF('"F" Credit Quality Risk'!$D$17:$F$33,'FCC Investments - Load Tab'!$C135,'"F" Credit Quality Risk'!I$17:I$33)</f>
        <v>0</v>
      </c>
      <c r="F135" s="419" t="s">
        <v>1092</v>
      </c>
      <c r="G135" s="419" t="str">
        <f t="shared" si="42"/>
        <v>Inv. Analysis - Credit Quality Risk - Bank Deposits Held for Investment Purposes</v>
      </c>
      <c r="H135" s="431">
        <f t="shared" si="39"/>
        <v>0</v>
      </c>
      <c r="I135" s="431" t="str">
        <f t="shared" si="39"/>
        <v>Jun</v>
      </c>
      <c r="J135" s="419" t="str">
        <f t="shared" si="39"/>
        <v>FY25</v>
      </c>
      <c r="K135" s="419" t="str">
        <f t="shared" si="39"/>
        <v>FCCS_Other Data</v>
      </c>
      <c r="L135" s="419" t="str">
        <f t="shared" si="39"/>
        <v>FCCS_No Intercompany</v>
      </c>
      <c r="M135" s="419" t="str">
        <f t="shared" si="43"/>
        <v>No Custom1</v>
      </c>
      <c r="N135" s="419" t="str">
        <f t="shared" si="39"/>
        <v>No Custom2</v>
      </c>
      <c r="O135" s="419" t="s">
        <v>1023</v>
      </c>
      <c r="P135" s="419" t="s">
        <v>1847</v>
      </c>
      <c r="Q135" s="419" t="str">
        <f t="shared" si="44"/>
        <v>Actual</v>
      </c>
      <c r="R135" s="419" t="str">
        <f t="shared" si="41"/>
        <v>FCCS_YTD_Input</v>
      </c>
      <c r="S135" s="423" t="s">
        <v>1104</v>
      </c>
      <c r="T135" s="419" t="s">
        <v>404</v>
      </c>
    </row>
    <row r="136" spans="1:20">
      <c r="A136" s="424"/>
      <c r="B136" s="418" t="s">
        <v>1088</v>
      </c>
      <c r="C136" s="418" t="s">
        <v>1114</v>
      </c>
      <c r="D136" s="511" t="e">
        <f>[2]!HsSetValue(E136,"FCC","Scenario#"&amp;Q136&amp;";Years#"&amp;J136&amp;";Period#"&amp;I136&amp;";View#"&amp;R136&amp;";Entity#"&amp;H136&amp;";Data Source#"&amp;K136&amp;";Account#"&amp;F136&amp;";Intercompany#"&amp;L136&amp;";Movement#"&amp;P136&amp;";Consolidation#"&amp;T136&amp;";Custom1#"&amp;M136&amp;";Custom2#"&amp;N136&amp;";Custom3#"&amp;O136&amp;";Custom4#"&amp;S136&amp;"")</f>
        <v>#VALUE!</v>
      </c>
      <c r="E136" s="511">
        <f ca="1">SUMIF('"F" Credit Quality Risk'!$D$17:$F$33,'FCC Investments - Load Tab'!$C136,'"F" Credit Quality Risk'!J$17:J$33)</f>
        <v>0</v>
      </c>
      <c r="F136" s="419" t="s">
        <v>1092</v>
      </c>
      <c r="G136" s="419" t="str">
        <f t="shared" si="42"/>
        <v>Inv. Analysis - Credit Quality Risk - Bank Deposits Held for Investment Purposes</v>
      </c>
      <c r="H136" s="431">
        <f t="shared" si="39"/>
        <v>0</v>
      </c>
      <c r="I136" s="431" t="str">
        <f t="shared" si="39"/>
        <v>Jun</v>
      </c>
      <c r="J136" s="419" t="str">
        <f t="shared" si="39"/>
        <v>FY25</v>
      </c>
      <c r="K136" s="419" t="str">
        <f t="shared" si="39"/>
        <v>FCCS_Other Data</v>
      </c>
      <c r="L136" s="419" t="str">
        <f t="shared" si="39"/>
        <v>FCCS_No Intercompany</v>
      </c>
      <c r="M136" s="419" t="str">
        <f t="shared" si="43"/>
        <v>No Custom1</v>
      </c>
      <c r="N136" s="419" t="str">
        <f t="shared" si="39"/>
        <v>No Custom2</v>
      </c>
      <c r="O136" s="419" t="s">
        <v>1027</v>
      </c>
      <c r="P136" s="419" t="s">
        <v>1847</v>
      </c>
      <c r="Q136" s="419" t="str">
        <f t="shared" si="44"/>
        <v>Actual</v>
      </c>
      <c r="R136" s="419" t="str">
        <f t="shared" si="41"/>
        <v>FCCS_YTD_Input</v>
      </c>
      <c r="S136" s="423" t="s">
        <v>1104</v>
      </c>
      <c r="T136" s="419" t="s">
        <v>404</v>
      </c>
    </row>
    <row r="137" spans="1:20">
      <c r="A137" s="424"/>
      <c r="B137" s="418" t="s">
        <v>1088</v>
      </c>
      <c r="C137" s="418" t="s">
        <v>1114</v>
      </c>
      <c r="D137" s="511" t="e">
        <f>[2]!HsSetValue(E137,"FCC","Scenario#"&amp;Q137&amp;";Years#"&amp;J137&amp;";Period#"&amp;I137&amp;";View#"&amp;R137&amp;";Entity#"&amp;H137&amp;";Data Source#"&amp;K137&amp;";Account#"&amp;F137&amp;";Intercompany#"&amp;L137&amp;";Movement#"&amp;P137&amp;";Consolidation#"&amp;T137&amp;";Custom1#"&amp;M137&amp;";Custom2#"&amp;N137&amp;";Custom3#"&amp;O137&amp;";Custom4#"&amp;S137&amp;"")</f>
        <v>#VALUE!</v>
      </c>
      <c r="E137" s="511">
        <f ca="1">SUMIF('"F" Credit Quality Risk'!$D$17:$F$33,'FCC Investments - Load Tab'!$C137,'"F" Credit Quality Risk'!K$17:K$33)</f>
        <v>0</v>
      </c>
      <c r="F137" s="419" t="s">
        <v>1092</v>
      </c>
      <c r="G137" s="419" t="str">
        <f t="shared" si="42"/>
        <v>Inv. Analysis - Credit Quality Risk - Bank Deposits Held for Investment Purposes</v>
      </c>
      <c r="H137" s="431">
        <f t="shared" si="39"/>
        <v>0</v>
      </c>
      <c r="I137" s="431" t="str">
        <f t="shared" si="39"/>
        <v>Jun</v>
      </c>
      <c r="J137" s="419" t="str">
        <f t="shared" si="39"/>
        <v>FY25</v>
      </c>
      <c r="K137" s="419" t="str">
        <f t="shared" si="39"/>
        <v>FCCS_Other Data</v>
      </c>
      <c r="L137" s="419" t="str">
        <f t="shared" si="39"/>
        <v>FCCS_No Intercompany</v>
      </c>
      <c r="M137" s="419" t="str">
        <f t="shared" si="43"/>
        <v>No Custom1</v>
      </c>
      <c r="N137" s="419" t="str">
        <f t="shared" si="39"/>
        <v>No Custom2</v>
      </c>
      <c r="O137" s="419" t="s">
        <v>46</v>
      </c>
      <c r="P137" s="419" t="s">
        <v>1847</v>
      </c>
      <c r="Q137" s="419" t="str">
        <f t="shared" si="44"/>
        <v>Actual</v>
      </c>
      <c r="R137" s="419" t="str">
        <f t="shared" si="41"/>
        <v>FCCS_YTD_Input</v>
      </c>
      <c r="S137" s="423" t="s">
        <v>1104</v>
      </c>
      <c r="T137" s="419" t="s">
        <v>404</v>
      </c>
    </row>
    <row r="138" spans="1:20">
      <c r="A138" s="424"/>
      <c r="B138" s="418" t="s">
        <v>1088</v>
      </c>
      <c r="C138" s="418" t="s">
        <v>1114</v>
      </c>
      <c r="D138" s="511" t="e">
        <f>[2]!HsSetValue(E138,"FCC","Scenario#"&amp;Q138&amp;";Years#"&amp;J138&amp;";Period#"&amp;I138&amp;";View#"&amp;R138&amp;";Entity#"&amp;H138&amp;";Data Source#"&amp;K138&amp;";Account#"&amp;F138&amp;";Intercompany#"&amp;L138&amp;";Movement#"&amp;P138&amp;";Consolidation#"&amp;T138&amp;";Custom1#"&amp;M138&amp;";Custom2#"&amp;N138&amp;";Custom3#"&amp;O138&amp;";Custom4#"&amp;S138&amp;"")</f>
        <v>#VALUE!</v>
      </c>
      <c r="E138" s="511">
        <f ca="1">SUMIF('"F" Credit Quality Risk'!$D$17:$F$33,'FCC Investments - Load Tab'!$C138,'"F" Credit Quality Risk'!L$17:L$33)</f>
        <v>0</v>
      </c>
      <c r="F138" s="419" t="s">
        <v>1092</v>
      </c>
      <c r="G138" s="419" t="str">
        <f t="shared" si="42"/>
        <v>Inv. Analysis - Credit Quality Risk - Bank Deposits Held for Investment Purposes</v>
      </c>
      <c r="H138" s="431">
        <f t="shared" si="39"/>
        <v>0</v>
      </c>
      <c r="I138" s="431" t="str">
        <f t="shared" si="39"/>
        <v>Jun</v>
      </c>
      <c r="J138" s="419" t="str">
        <f t="shared" si="39"/>
        <v>FY25</v>
      </c>
      <c r="K138" s="419" t="str">
        <f t="shared" si="39"/>
        <v>FCCS_Other Data</v>
      </c>
      <c r="L138" s="419" t="str">
        <f t="shared" si="39"/>
        <v>FCCS_No Intercompany</v>
      </c>
      <c r="M138" s="419" t="str">
        <f t="shared" si="43"/>
        <v>No Custom1</v>
      </c>
      <c r="N138" s="419" t="str">
        <f t="shared" si="39"/>
        <v>No Custom2</v>
      </c>
      <c r="O138" s="419" t="s">
        <v>1055</v>
      </c>
      <c r="P138" s="419" t="s">
        <v>1847</v>
      </c>
      <c r="Q138" s="419" t="str">
        <f t="shared" si="44"/>
        <v>Actual</v>
      </c>
      <c r="R138" s="419" t="str">
        <f t="shared" si="41"/>
        <v>FCCS_YTD_Input</v>
      </c>
      <c r="S138" s="423" t="s">
        <v>1104</v>
      </c>
      <c r="T138" s="419" t="s">
        <v>404</v>
      </c>
    </row>
    <row r="139" spans="1:20">
      <c r="A139" s="424"/>
      <c r="B139" s="418" t="s">
        <v>1088</v>
      </c>
      <c r="C139" s="418" t="s">
        <v>1114</v>
      </c>
      <c r="D139" s="511" t="e">
        <f>[2]!HsSetValue(E139,"FCC","Scenario#"&amp;Q139&amp;";Years#"&amp;J139&amp;";Period#"&amp;I139&amp;";View#"&amp;R139&amp;";Entity#"&amp;H139&amp;";Data Source#"&amp;K139&amp;";Account#"&amp;F139&amp;";Intercompany#"&amp;L139&amp;";Movement#"&amp;P139&amp;";Consolidation#"&amp;T139&amp;";Custom1#"&amp;M139&amp;";Custom2#"&amp;N139&amp;";Custom3#"&amp;O139&amp;";Custom4#"&amp;S139&amp;"")</f>
        <v>#VALUE!</v>
      </c>
      <c r="E139" s="511">
        <f ca="1">SUMIF('"F" Credit Quality Risk'!$D$17:$F$33,'FCC Investments - Load Tab'!$C139,'"F" Credit Quality Risk'!M$17:M$33)</f>
        <v>0</v>
      </c>
      <c r="F139" s="419" t="s">
        <v>1092</v>
      </c>
      <c r="G139" s="419" t="str">
        <f t="shared" si="42"/>
        <v>Inv. Analysis - Credit Quality Risk - Bank Deposits Held for Investment Purposes</v>
      </c>
      <c r="H139" s="431">
        <f t="shared" si="39"/>
        <v>0</v>
      </c>
      <c r="I139" s="431" t="str">
        <f t="shared" si="39"/>
        <v>Jun</v>
      </c>
      <c r="J139" s="419" t="str">
        <f t="shared" si="39"/>
        <v>FY25</v>
      </c>
      <c r="K139" s="419" t="str">
        <f t="shared" si="39"/>
        <v>FCCS_Other Data</v>
      </c>
      <c r="L139" s="419" t="str">
        <f t="shared" si="39"/>
        <v>FCCS_No Intercompany</v>
      </c>
      <c r="M139" s="419" t="str">
        <f t="shared" si="43"/>
        <v>No Custom1</v>
      </c>
      <c r="N139" s="419" t="str">
        <f t="shared" si="39"/>
        <v>No Custom2</v>
      </c>
      <c r="O139" s="419" t="s">
        <v>1066</v>
      </c>
      <c r="P139" s="419" t="s">
        <v>1847</v>
      </c>
      <c r="Q139" s="419" t="str">
        <f t="shared" si="44"/>
        <v>Actual</v>
      </c>
      <c r="R139" s="419" t="str">
        <f t="shared" si="41"/>
        <v>FCCS_YTD_Input</v>
      </c>
      <c r="S139" s="423" t="s">
        <v>1104</v>
      </c>
      <c r="T139" s="419" t="s">
        <v>404</v>
      </c>
    </row>
    <row r="140" spans="1:20">
      <c r="A140" s="424"/>
      <c r="B140" s="418" t="s">
        <v>1088</v>
      </c>
      <c r="C140" s="418" t="s">
        <v>1114</v>
      </c>
      <c r="D140" s="511" t="e">
        <f>[2]!HsSetValue(E140,"FCC","Scenario#"&amp;Q140&amp;";Years#"&amp;J140&amp;";Period#"&amp;I140&amp;";View#"&amp;R140&amp;";Entity#"&amp;H140&amp;";Data Source#"&amp;K140&amp;";Account#"&amp;F140&amp;";Intercompany#"&amp;L140&amp;";Movement#"&amp;P140&amp;";Consolidation#"&amp;T140&amp;";Custom1#"&amp;M140&amp;";Custom2#"&amp;N140&amp;";Custom3#"&amp;O140&amp;";Custom4#"&amp;S140&amp;"")</f>
        <v>#VALUE!</v>
      </c>
      <c r="E140" s="511">
        <f ca="1">SUMIF('"F" Credit Quality Risk'!$D$17:$F$33,'FCC Investments - Load Tab'!$C140,'"F" Credit Quality Risk'!N$17:N$33)</f>
        <v>0</v>
      </c>
      <c r="F140" s="419" t="s">
        <v>1092</v>
      </c>
      <c r="G140" s="419" t="str">
        <f t="shared" si="42"/>
        <v>Inv. Analysis - Credit Quality Risk - Bank Deposits Held for Investment Purposes</v>
      </c>
      <c r="H140" s="431">
        <f t="shared" ref="H140:N145" si="45">+H$2</f>
        <v>0</v>
      </c>
      <c r="I140" s="431" t="str">
        <f t="shared" si="45"/>
        <v>Jun</v>
      </c>
      <c r="J140" s="419" t="str">
        <f t="shared" si="45"/>
        <v>FY25</v>
      </c>
      <c r="K140" s="419" t="str">
        <f t="shared" si="45"/>
        <v>FCCS_Other Data</v>
      </c>
      <c r="L140" s="419" t="str">
        <f t="shared" si="45"/>
        <v>FCCS_No Intercompany</v>
      </c>
      <c r="M140" s="419" t="str">
        <f t="shared" si="43"/>
        <v>No Custom1</v>
      </c>
      <c r="N140" s="419" t="str">
        <f t="shared" si="45"/>
        <v>No Custom2</v>
      </c>
      <c r="O140" s="419" t="s">
        <v>47</v>
      </c>
      <c r="P140" s="419" t="s">
        <v>1847</v>
      </c>
      <c r="Q140" s="419" t="str">
        <f t="shared" si="44"/>
        <v>Actual</v>
      </c>
      <c r="R140" s="419" t="str">
        <f t="shared" si="41"/>
        <v>FCCS_YTD_Input</v>
      </c>
      <c r="S140" s="423" t="s">
        <v>1104</v>
      </c>
      <c r="T140" s="419" t="s">
        <v>404</v>
      </c>
    </row>
    <row r="141" spans="1:20">
      <c r="A141" s="424"/>
      <c r="B141" s="418" t="s">
        <v>1088</v>
      </c>
      <c r="C141" s="418" t="s">
        <v>1114</v>
      </c>
      <c r="D141" s="511" t="e">
        <f>[2]!HsSetValue(E141,"FCC","Scenario#"&amp;Q141&amp;";Years#"&amp;J141&amp;";Period#"&amp;I141&amp;";View#"&amp;R141&amp;";Entity#"&amp;H141&amp;";Data Source#"&amp;K141&amp;";Account#"&amp;F141&amp;";Intercompany#"&amp;L141&amp;";Movement#"&amp;P141&amp;";Consolidation#"&amp;T141&amp;";Custom1#"&amp;M141&amp;";Custom2#"&amp;N141&amp;";Custom3#"&amp;O141&amp;";Custom4#"&amp;S141&amp;"")</f>
        <v>#VALUE!</v>
      </c>
      <c r="E141" s="511">
        <f ca="1">SUMIF('"F" Credit Quality Risk'!$D$17:$F$33,'FCC Investments - Load Tab'!$C141,'"F" Credit Quality Risk'!O$17:O$33)</f>
        <v>0</v>
      </c>
      <c r="F141" s="419" t="s">
        <v>1092</v>
      </c>
      <c r="G141" s="419" t="str">
        <f t="shared" si="42"/>
        <v>Inv. Analysis - Credit Quality Risk - Bank Deposits Held for Investment Purposes</v>
      </c>
      <c r="H141" s="431">
        <f t="shared" si="45"/>
        <v>0</v>
      </c>
      <c r="I141" s="431" t="str">
        <f t="shared" si="45"/>
        <v>Jun</v>
      </c>
      <c r="J141" s="419" t="str">
        <f t="shared" si="45"/>
        <v>FY25</v>
      </c>
      <c r="K141" s="419" t="str">
        <f t="shared" si="45"/>
        <v>FCCS_Other Data</v>
      </c>
      <c r="L141" s="419" t="str">
        <f t="shared" si="45"/>
        <v>FCCS_No Intercompany</v>
      </c>
      <c r="M141" s="419" t="str">
        <f t="shared" si="43"/>
        <v>No Custom1</v>
      </c>
      <c r="N141" s="419" t="str">
        <f t="shared" si="45"/>
        <v>No Custom2</v>
      </c>
      <c r="O141" s="419" t="s">
        <v>48</v>
      </c>
      <c r="P141" s="419" t="s">
        <v>1847</v>
      </c>
      <c r="Q141" s="419" t="str">
        <f t="shared" si="44"/>
        <v>Actual</v>
      </c>
      <c r="R141" s="419" t="str">
        <f t="shared" si="41"/>
        <v>FCCS_YTD_Input</v>
      </c>
      <c r="S141" s="423" t="s">
        <v>1104</v>
      </c>
      <c r="T141" s="419" t="s">
        <v>404</v>
      </c>
    </row>
    <row r="142" spans="1:20">
      <c r="A142" s="424"/>
      <c r="B142" s="418" t="s">
        <v>1088</v>
      </c>
      <c r="C142" s="418" t="s">
        <v>1114</v>
      </c>
      <c r="D142" s="511" t="e">
        <f>[2]!HsSetValue(E142,"FCC","Scenario#"&amp;Q142&amp;";Years#"&amp;J142&amp;";Period#"&amp;I142&amp;";View#"&amp;R142&amp;";Entity#"&amp;H142&amp;";Data Source#"&amp;K142&amp;";Account#"&amp;F142&amp;";Intercompany#"&amp;L142&amp;";Movement#"&amp;P142&amp;";Consolidation#"&amp;T142&amp;";Custom1#"&amp;M142&amp;";Custom2#"&amp;N142&amp;";Custom3#"&amp;O142&amp;";Custom4#"&amp;S142&amp;"")</f>
        <v>#VALUE!</v>
      </c>
      <c r="E142" s="511">
        <f ca="1">SUMIF('"F" Credit Quality Risk'!$D$17:$F$33,'FCC Investments - Load Tab'!$C142,'"F" Credit Quality Risk'!P$17:P$33)</f>
        <v>0</v>
      </c>
      <c r="F142" s="419" t="s">
        <v>1092</v>
      </c>
      <c r="G142" s="419" t="str">
        <f t="shared" si="42"/>
        <v>Inv. Analysis - Credit Quality Risk - Bank Deposits Held for Investment Purposes</v>
      </c>
      <c r="H142" s="431">
        <f t="shared" si="45"/>
        <v>0</v>
      </c>
      <c r="I142" s="431" t="str">
        <f t="shared" si="45"/>
        <v>Jun</v>
      </c>
      <c r="J142" s="419" t="str">
        <f t="shared" si="45"/>
        <v>FY25</v>
      </c>
      <c r="K142" s="419" t="str">
        <f t="shared" si="45"/>
        <v>FCCS_Other Data</v>
      </c>
      <c r="L142" s="419" t="str">
        <f t="shared" si="45"/>
        <v>FCCS_No Intercompany</v>
      </c>
      <c r="M142" s="419" t="str">
        <f t="shared" si="43"/>
        <v>No Custom1</v>
      </c>
      <c r="N142" s="419" t="str">
        <f t="shared" si="45"/>
        <v>No Custom2</v>
      </c>
      <c r="O142" s="419" t="s">
        <v>1093</v>
      </c>
      <c r="P142" s="419" t="s">
        <v>1847</v>
      </c>
      <c r="Q142" s="419" t="str">
        <f t="shared" si="44"/>
        <v>Actual</v>
      </c>
      <c r="R142" s="419" t="str">
        <f t="shared" si="41"/>
        <v>FCCS_YTD_Input</v>
      </c>
      <c r="S142" s="423" t="s">
        <v>1104</v>
      </c>
      <c r="T142" s="419" t="s">
        <v>404</v>
      </c>
    </row>
    <row r="143" spans="1:20">
      <c r="A143" s="424"/>
      <c r="B143" s="418" t="s">
        <v>1088</v>
      </c>
      <c r="C143" s="418" t="s">
        <v>1114</v>
      </c>
      <c r="D143" s="511" t="e">
        <f>[2]!HsSetValue(E143,"FCC","Scenario#"&amp;Q143&amp;";Years#"&amp;J143&amp;";Period#"&amp;I143&amp;";View#"&amp;R143&amp;";Entity#"&amp;H143&amp;";Data Source#"&amp;K143&amp;";Account#"&amp;F143&amp;";Intercompany#"&amp;L143&amp;";Movement#"&amp;P143&amp;";Consolidation#"&amp;T143&amp;";Custom1#"&amp;M143&amp;";Custom2#"&amp;N143&amp;";Custom3#"&amp;O143&amp;";Custom4#"&amp;S143&amp;"")</f>
        <v>#VALUE!</v>
      </c>
      <c r="E143" s="511">
        <f ca="1">SUMIF('"F" Credit Quality Risk'!$D$17:$F$33,'FCC Investments - Load Tab'!$C143,'"F" Credit Quality Risk'!Q$17:Q$33)</f>
        <v>0</v>
      </c>
      <c r="F143" s="419" t="s">
        <v>1092</v>
      </c>
      <c r="G143" s="419" t="str">
        <f t="shared" si="42"/>
        <v>Inv. Analysis - Credit Quality Risk - Bank Deposits Held for Investment Purposes</v>
      </c>
      <c r="H143" s="431">
        <f t="shared" si="45"/>
        <v>0</v>
      </c>
      <c r="I143" s="431" t="str">
        <f t="shared" si="45"/>
        <v>Jun</v>
      </c>
      <c r="J143" s="419" t="str">
        <f t="shared" si="45"/>
        <v>FY25</v>
      </c>
      <c r="K143" s="419" t="str">
        <f t="shared" si="45"/>
        <v>FCCS_Other Data</v>
      </c>
      <c r="L143" s="419" t="str">
        <f t="shared" si="45"/>
        <v>FCCS_No Intercompany</v>
      </c>
      <c r="M143" s="419" t="str">
        <f t="shared" si="43"/>
        <v>No Custom1</v>
      </c>
      <c r="N143" s="419" t="str">
        <f t="shared" si="45"/>
        <v>No Custom2</v>
      </c>
      <c r="O143" s="419" t="s">
        <v>1094</v>
      </c>
      <c r="P143" s="419" t="s">
        <v>1847</v>
      </c>
      <c r="Q143" s="419" t="str">
        <f t="shared" si="44"/>
        <v>Actual</v>
      </c>
      <c r="R143" s="419" t="str">
        <f t="shared" si="41"/>
        <v>FCCS_YTD_Input</v>
      </c>
      <c r="S143" s="423" t="s">
        <v>1104</v>
      </c>
      <c r="T143" s="419" t="s">
        <v>404</v>
      </c>
    </row>
    <row r="144" spans="1:20">
      <c r="A144" s="424"/>
      <c r="B144" s="418" t="s">
        <v>1088</v>
      </c>
      <c r="C144" s="418" t="s">
        <v>1114</v>
      </c>
      <c r="D144" s="511" t="e">
        <f>[2]!HsSetValue(E144,"FCC","Scenario#"&amp;Q144&amp;";Years#"&amp;J144&amp;";Period#"&amp;I144&amp;";View#"&amp;R144&amp;";Entity#"&amp;H144&amp;";Data Source#"&amp;K144&amp;";Account#"&amp;F144&amp;";Intercompany#"&amp;L144&amp;";Movement#"&amp;P144&amp;";Consolidation#"&amp;T144&amp;";Custom1#"&amp;M144&amp;";Custom2#"&amp;N144&amp;";Custom3#"&amp;O144&amp;";Custom4#"&amp;S144&amp;"")</f>
        <v>#VALUE!</v>
      </c>
      <c r="E144" s="511">
        <f ca="1">SUMIF('"F" Credit Quality Risk'!$D$17:$F$33,'FCC Investments - Load Tab'!$C144,'"F" Credit Quality Risk'!R$17:R$33)</f>
        <v>0</v>
      </c>
      <c r="F144" s="419" t="s">
        <v>1092</v>
      </c>
      <c r="G144" s="419" t="str">
        <f t="shared" si="42"/>
        <v>Inv. Analysis - Credit Quality Risk - Bank Deposits Held for Investment Purposes</v>
      </c>
      <c r="H144" s="431">
        <f t="shared" si="45"/>
        <v>0</v>
      </c>
      <c r="I144" s="431" t="str">
        <f t="shared" si="45"/>
        <v>Jun</v>
      </c>
      <c r="J144" s="419" t="str">
        <f t="shared" si="45"/>
        <v>FY25</v>
      </c>
      <c r="K144" s="419" t="str">
        <f t="shared" si="45"/>
        <v>FCCS_Other Data</v>
      </c>
      <c r="L144" s="419" t="str">
        <f t="shared" si="45"/>
        <v>FCCS_No Intercompany</v>
      </c>
      <c r="M144" s="419" t="str">
        <f t="shared" si="45"/>
        <v>No Custom1</v>
      </c>
      <c r="N144" s="419" t="str">
        <f t="shared" si="45"/>
        <v>No Custom2</v>
      </c>
      <c r="O144" s="419" t="s">
        <v>1095</v>
      </c>
      <c r="P144" s="419" t="s">
        <v>1847</v>
      </c>
      <c r="Q144" s="419" t="str">
        <f t="shared" si="44"/>
        <v>Actual</v>
      </c>
      <c r="R144" s="419" t="str">
        <f t="shared" si="41"/>
        <v>FCCS_YTD_Input</v>
      </c>
      <c r="S144" s="423" t="s">
        <v>1104</v>
      </c>
      <c r="T144" s="419" t="s">
        <v>404</v>
      </c>
    </row>
    <row r="145" spans="1:20">
      <c r="A145" s="424"/>
      <c r="B145" s="418" t="s">
        <v>1088</v>
      </c>
      <c r="C145" s="418" t="s">
        <v>1114</v>
      </c>
      <c r="D145" s="511" t="e">
        <f>[2]!HsSetValue(E145,"FCC","Scenario#"&amp;Q145&amp;";Years#"&amp;J145&amp;";Period#"&amp;I145&amp;";View#"&amp;R145&amp;";Entity#"&amp;H145&amp;";Data Source#"&amp;K145&amp;";Account#"&amp;F145&amp;";Intercompany#"&amp;L145&amp;";Movement#"&amp;P145&amp;";Consolidation#"&amp;T145&amp;";Custom1#"&amp;M145&amp;";Custom2#"&amp;N145&amp;";Custom3#"&amp;O145&amp;";Custom4#"&amp;S145&amp;"")</f>
        <v>#VALUE!</v>
      </c>
      <c r="E145" s="511">
        <f ca="1">SUMIF('"F" Credit Quality Risk'!$D$17:$F$33,'FCC Investments - Load Tab'!$C145,'"F" Credit Quality Risk'!S$17:S$33)</f>
        <v>0</v>
      </c>
      <c r="F145" s="419" t="s">
        <v>1092</v>
      </c>
      <c r="G145" s="419" t="str">
        <f t="shared" si="42"/>
        <v>Inv. Analysis - Credit Quality Risk - Bank Deposits Held for Investment Purposes</v>
      </c>
      <c r="H145" s="431">
        <f t="shared" si="45"/>
        <v>0</v>
      </c>
      <c r="I145" s="431" t="str">
        <f t="shared" si="45"/>
        <v>Jun</v>
      </c>
      <c r="J145" s="419" t="str">
        <f t="shared" si="45"/>
        <v>FY25</v>
      </c>
      <c r="K145" s="419" t="str">
        <f t="shared" si="45"/>
        <v>FCCS_Other Data</v>
      </c>
      <c r="L145" s="419" t="str">
        <f t="shared" si="45"/>
        <v>FCCS_No Intercompany</v>
      </c>
      <c r="M145" s="419" t="str">
        <f t="shared" si="45"/>
        <v>No Custom1</v>
      </c>
      <c r="N145" s="419" t="str">
        <f t="shared" si="45"/>
        <v>No Custom2</v>
      </c>
      <c r="O145" s="419" t="s">
        <v>1096</v>
      </c>
      <c r="P145" s="419" t="s">
        <v>1847</v>
      </c>
      <c r="Q145" s="419" t="str">
        <f t="shared" si="44"/>
        <v>Actual</v>
      </c>
      <c r="R145" s="419" t="str">
        <f>+R$2</f>
        <v>FCCS_YTD_Input</v>
      </c>
      <c r="S145" s="423" t="s">
        <v>1104</v>
      </c>
      <c r="T145" s="419" t="s">
        <v>404</v>
      </c>
    </row>
    <row r="146" spans="1:20">
      <c r="B146" s="420"/>
      <c r="C146" s="420"/>
      <c r="D146" s="469" t="e">
        <f>[2]!HsSetValue(E146,"FCC","Scenario#"&amp;Q146&amp;";Years#"&amp;J146&amp;";Period#"&amp;I146&amp;";View#"&amp;R146&amp;";Entity#"&amp;H146&amp;";Data Source#"&amp;K146&amp;";Account#"&amp;F146&amp;";Intercompany#"&amp;L146&amp;";Movement#"&amp;P146&amp;";Consolidation#"&amp;T146&amp;";Custom1#"&amp;M146&amp;";Custom2#"&amp;N146&amp;";Custom3#"&amp;O146&amp;";Custom4#"&amp;S146&amp;"")</f>
        <v>#VALUE!</v>
      </c>
      <c r="E146" s="469"/>
    </row>
    <row r="147" spans="1:20">
      <c r="B147" s="336" t="s">
        <v>841</v>
      </c>
      <c r="C147" s="336" t="s">
        <v>800</v>
      </c>
      <c r="D147" s="508" t="e">
        <f>[2]!HsSetValue(E147,"FCC","Scenario#"&amp;Q147&amp;";Years#"&amp;J147&amp;";Period#"&amp;I147&amp;";View#"&amp;R147&amp;";Entity#"&amp;H147&amp;";Data Source#"&amp;K147&amp;";Account#"&amp;F147&amp;";Intercompany#"&amp;L147&amp;";Movement#"&amp;P147&amp;";Consolidation#"&amp;T147&amp;";Custom1#"&amp;M147&amp;";Custom2#"&amp;N147&amp;";Custom3#"&amp;O147&amp;";Custom4#"&amp;S147&amp;"")</f>
        <v>#VALUE!</v>
      </c>
      <c r="E147" s="508">
        <f>SUMIF('"C" Seg. Time Dist.'!$C$20:$C$33,'FCC Investments - Load Tab'!C147,'"C" Seg. Time Dist.'!$E$20:$E$33)</f>
        <v>0</v>
      </c>
      <c r="F147" s="337" t="s">
        <v>842</v>
      </c>
      <c r="G147" s="337" t="s">
        <v>856</v>
      </c>
      <c r="H147" s="428">
        <f t="shared" ref="H147:N151" si="46">+H$2</f>
        <v>0</v>
      </c>
      <c r="I147" s="428" t="str">
        <f t="shared" si="46"/>
        <v>Jun</v>
      </c>
      <c r="J147" s="337" t="str">
        <f t="shared" si="46"/>
        <v>FY25</v>
      </c>
      <c r="K147" s="337" t="str">
        <f t="shared" si="46"/>
        <v>FCCS_Other Data</v>
      </c>
      <c r="L147" s="337" t="str">
        <f t="shared" si="46"/>
        <v>FCCS_No Intercompany</v>
      </c>
      <c r="M147" s="337" t="str">
        <f t="shared" si="46"/>
        <v>No Custom1</v>
      </c>
      <c r="N147" s="337" t="str">
        <f t="shared" si="46"/>
        <v>No Custom2</v>
      </c>
      <c r="O147" s="337" t="s">
        <v>844</v>
      </c>
      <c r="P147" s="337" t="s">
        <v>1847</v>
      </c>
      <c r="Q147" s="337" t="s">
        <v>63</v>
      </c>
      <c r="R147" s="337" t="s">
        <v>402</v>
      </c>
      <c r="S147" s="337" t="s">
        <v>801</v>
      </c>
      <c r="T147" s="337" t="s">
        <v>404</v>
      </c>
    </row>
    <row r="148" spans="1:20">
      <c r="B148" s="336" t="s">
        <v>841</v>
      </c>
      <c r="C148" s="336" t="s">
        <v>800</v>
      </c>
      <c r="D148" s="508" t="e">
        <f>[2]!HsSetValue(E148,"FCC","Scenario#"&amp;Q148&amp;";Years#"&amp;J148&amp;";Period#"&amp;I148&amp;";View#"&amp;R148&amp;";Entity#"&amp;H148&amp;";Data Source#"&amp;K148&amp;";Account#"&amp;F148&amp;";Intercompany#"&amp;L148&amp;";Movement#"&amp;P148&amp;";Consolidation#"&amp;T148&amp;";Custom1#"&amp;M148&amp;";Custom2#"&amp;N148&amp;";Custom3#"&amp;O148&amp;";Custom4#"&amp;S148&amp;"")</f>
        <v>#VALUE!</v>
      </c>
      <c r="E148" s="508">
        <f>SUMIF('"C" Seg. Time Dist.'!$C$20:$C$33,'FCC Investments - Load Tab'!C148,'"C" Seg. Time Dist.'!$F$20:$F$33)</f>
        <v>0</v>
      </c>
      <c r="F148" s="337" t="s">
        <v>842</v>
      </c>
      <c r="G148" s="337" t="s">
        <v>856</v>
      </c>
      <c r="H148" s="428">
        <f t="shared" si="46"/>
        <v>0</v>
      </c>
      <c r="I148" s="428" t="str">
        <f t="shared" si="46"/>
        <v>Jun</v>
      </c>
      <c r="J148" s="337" t="str">
        <f t="shared" si="46"/>
        <v>FY25</v>
      </c>
      <c r="K148" s="337" t="str">
        <f t="shared" si="46"/>
        <v>FCCS_Other Data</v>
      </c>
      <c r="L148" s="337" t="str">
        <f t="shared" si="46"/>
        <v>FCCS_No Intercompany</v>
      </c>
      <c r="M148" s="337" t="str">
        <f t="shared" si="46"/>
        <v>No Custom1</v>
      </c>
      <c r="N148" s="337" t="str">
        <f t="shared" si="46"/>
        <v>No Custom2</v>
      </c>
      <c r="O148" s="337" t="s">
        <v>845</v>
      </c>
      <c r="P148" s="337" t="s">
        <v>1847</v>
      </c>
      <c r="Q148" s="337" t="str">
        <f t="shared" ref="Q148:R151" si="47">+Q$2</f>
        <v>Actual</v>
      </c>
      <c r="R148" s="337" t="str">
        <f t="shared" si="47"/>
        <v>FCCS_YTD_Input</v>
      </c>
      <c r="S148" s="337" t="s">
        <v>801</v>
      </c>
      <c r="T148" s="337" t="s">
        <v>404</v>
      </c>
    </row>
    <row r="149" spans="1:20">
      <c r="B149" s="336" t="s">
        <v>841</v>
      </c>
      <c r="C149" s="336" t="s">
        <v>800</v>
      </c>
      <c r="D149" s="508" t="e">
        <f>[2]!HsSetValue(E149,"FCC","Scenario#"&amp;Q149&amp;";Years#"&amp;J149&amp;";Period#"&amp;I149&amp;";View#"&amp;R149&amp;";Entity#"&amp;H149&amp;";Data Source#"&amp;K149&amp;";Account#"&amp;F149&amp;";Intercompany#"&amp;L149&amp;";Movement#"&amp;P149&amp;";Consolidation#"&amp;T149&amp;";Custom1#"&amp;M149&amp;";Custom2#"&amp;N149&amp;";Custom3#"&amp;O149&amp;";Custom4#"&amp;S149&amp;"")</f>
        <v>#VALUE!</v>
      </c>
      <c r="E149" s="508">
        <f>SUMIF('"C" Seg. Time Dist.'!$C$20:$C$33,'FCC Investments - Load Tab'!C149,'"C" Seg. Time Dist.'!$G$20:$G$33)</f>
        <v>0</v>
      </c>
      <c r="F149" s="337" t="s">
        <v>842</v>
      </c>
      <c r="G149" s="337" t="s">
        <v>856</v>
      </c>
      <c r="H149" s="428">
        <f t="shared" si="46"/>
        <v>0</v>
      </c>
      <c r="I149" s="428" t="str">
        <f t="shared" si="46"/>
        <v>Jun</v>
      </c>
      <c r="J149" s="337" t="str">
        <f t="shared" si="46"/>
        <v>FY25</v>
      </c>
      <c r="K149" s="337" t="str">
        <f t="shared" si="46"/>
        <v>FCCS_Other Data</v>
      </c>
      <c r="L149" s="337" t="str">
        <f t="shared" si="46"/>
        <v>FCCS_No Intercompany</v>
      </c>
      <c r="M149" s="337" t="str">
        <f t="shared" si="46"/>
        <v>No Custom1</v>
      </c>
      <c r="N149" s="337" t="str">
        <f t="shared" si="46"/>
        <v>No Custom2</v>
      </c>
      <c r="O149" s="337" t="s">
        <v>846</v>
      </c>
      <c r="P149" s="337" t="s">
        <v>1847</v>
      </c>
      <c r="Q149" s="337" t="str">
        <f t="shared" si="47"/>
        <v>Actual</v>
      </c>
      <c r="R149" s="337" t="str">
        <f t="shared" si="47"/>
        <v>FCCS_YTD_Input</v>
      </c>
      <c r="S149" s="337" t="s">
        <v>801</v>
      </c>
      <c r="T149" s="337" t="s">
        <v>404</v>
      </c>
    </row>
    <row r="150" spans="1:20">
      <c r="B150" s="336" t="s">
        <v>841</v>
      </c>
      <c r="C150" s="336" t="s">
        <v>800</v>
      </c>
      <c r="D150" s="508" t="e">
        <f>[2]!HsSetValue(E150,"FCC","Scenario#"&amp;Q150&amp;";Years#"&amp;J150&amp;";Period#"&amp;I150&amp;";View#"&amp;R150&amp;";Entity#"&amp;H150&amp;";Data Source#"&amp;K150&amp;";Account#"&amp;F150&amp;";Intercompany#"&amp;L150&amp;";Movement#"&amp;P150&amp;";Consolidation#"&amp;T150&amp;";Custom1#"&amp;M150&amp;";Custom2#"&amp;N150&amp;";Custom3#"&amp;O150&amp;";Custom4#"&amp;S150&amp;"")</f>
        <v>#VALUE!</v>
      </c>
      <c r="E150" s="508">
        <f>SUMIF('"C" Seg. Time Dist.'!$C$20:$C$33,'FCC Investments - Load Tab'!C150,'"C" Seg. Time Dist.'!$H$20:$H$33)</f>
        <v>0</v>
      </c>
      <c r="F150" s="337" t="s">
        <v>842</v>
      </c>
      <c r="G150" s="337" t="s">
        <v>856</v>
      </c>
      <c r="H150" s="428">
        <f t="shared" si="46"/>
        <v>0</v>
      </c>
      <c r="I150" s="428" t="str">
        <f t="shared" si="46"/>
        <v>Jun</v>
      </c>
      <c r="J150" s="337" t="str">
        <f t="shared" si="46"/>
        <v>FY25</v>
      </c>
      <c r="K150" s="337" t="str">
        <f t="shared" si="46"/>
        <v>FCCS_Other Data</v>
      </c>
      <c r="L150" s="337" t="str">
        <f t="shared" si="46"/>
        <v>FCCS_No Intercompany</v>
      </c>
      <c r="M150" s="337" t="str">
        <f t="shared" si="46"/>
        <v>No Custom1</v>
      </c>
      <c r="N150" s="337" t="str">
        <f t="shared" si="46"/>
        <v>No Custom2</v>
      </c>
      <c r="O150" s="337" t="s">
        <v>847</v>
      </c>
      <c r="P150" s="337" t="s">
        <v>1847</v>
      </c>
      <c r="Q150" s="337" t="str">
        <f t="shared" si="47"/>
        <v>Actual</v>
      </c>
      <c r="R150" s="337" t="str">
        <f t="shared" si="47"/>
        <v>FCCS_YTD_Input</v>
      </c>
      <c r="S150" s="337" t="s">
        <v>801</v>
      </c>
      <c r="T150" s="337" t="s">
        <v>404</v>
      </c>
    </row>
    <row r="151" spans="1:20">
      <c r="B151" s="336" t="s">
        <v>841</v>
      </c>
      <c r="C151" s="336" t="s">
        <v>800</v>
      </c>
      <c r="D151" s="508" t="e">
        <f>[2]!HsSetValue(E151,"FCC","Scenario#"&amp;Q151&amp;";Years#"&amp;J151&amp;";Period#"&amp;I151&amp;";View#"&amp;R151&amp;";Entity#"&amp;H151&amp;";Data Source#"&amp;K151&amp;";Account#"&amp;F151&amp;";Intercompany#"&amp;L151&amp;";Movement#"&amp;P151&amp;";Consolidation#"&amp;T151&amp;";Custom1#"&amp;M151&amp;";Custom2#"&amp;N151&amp;";Custom3#"&amp;O151&amp;";Custom4#"&amp;S151&amp;"")</f>
        <v>#VALUE!</v>
      </c>
      <c r="E151" s="508">
        <f>SUMIF('"C" Seg. Time Dist.'!$C$20:$C$33,'FCC Investments - Load Tab'!C151,'"C" Seg. Time Dist.'!$I$20:$I$33)</f>
        <v>0</v>
      </c>
      <c r="F151" s="337" t="s">
        <v>842</v>
      </c>
      <c r="G151" s="337" t="s">
        <v>856</v>
      </c>
      <c r="H151" s="428">
        <f t="shared" si="46"/>
        <v>0</v>
      </c>
      <c r="I151" s="428" t="str">
        <f t="shared" si="46"/>
        <v>Jun</v>
      </c>
      <c r="J151" s="337" t="str">
        <f t="shared" si="46"/>
        <v>FY25</v>
      </c>
      <c r="K151" s="337" t="str">
        <f t="shared" si="46"/>
        <v>FCCS_Other Data</v>
      </c>
      <c r="L151" s="337" t="str">
        <f t="shared" si="46"/>
        <v>FCCS_No Intercompany</v>
      </c>
      <c r="M151" s="337" t="str">
        <f t="shared" si="46"/>
        <v>No Custom1</v>
      </c>
      <c r="N151" s="337" t="str">
        <f t="shared" si="46"/>
        <v>No Custom2</v>
      </c>
      <c r="O151" s="337" t="s">
        <v>848</v>
      </c>
      <c r="P151" s="337" t="s">
        <v>1847</v>
      </c>
      <c r="Q151" s="337" t="str">
        <f t="shared" si="47"/>
        <v>Actual</v>
      </c>
      <c r="R151" s="337" t="str">
        <f t="shared" si="47"/>
        <v>FCCS_YTD_Input</v>
      </c>
      <c r="S151" s="337" t="s">
        <v>801</v>
      </c>
      <c r="T151" s="337" t="s">
        <v>404</v>
      </c>
    </row>
    <row r="152" spans="1:20">
      <c r="B152" s="420"/>
      <c r="C152" s="420"/>
      <c r="D152" s="469" t="e">
        <f>[2]!HsSetValue(E152,"FCC","Scenario#"&amp;Q152&amp;";Years#"&amp;J152&amp;";Period#"&amp;I152&amp;";View#"&amp;R152&amp;";Entity#"&amp;H152&amp;";Data Source#"&amp;K152&amp;";Account#"&amp;F152&amp;";Intercompany#"&amp;L152&amp;";Movement#"&amp;P152&amp;";Consolidation#"&amp;T152&amp;";Custom1#"&amp;M152&amp;";Custom2#"&amp;N152&amp;";Custom3#"&amp;O152&amp;";Custom4#"&amp;S152&amp;"")</f>
        <v>#VALUE!</v>
      </c>
      <c r="E152" s="469"/>
    </row>
    <row r="153" spans="1:20">
      <c r="B153" s="338" t="s">
        <v>1850</v>
      </c>
      <c r="C153" s="338" t="s">
        <v>800</v>
      </c>
      <c r="D153" s="512" t="e">
        <f>[2]!HsSetValue(E153,"FCC","Scenario#"&amp;Q153&amp;";Years#"&amp;J153&amp;";Period#"&amp;I153&amp;";View#"&amp;R153&amp;";Entity#"&amp;H153&amp;";Data Source#"&amp;K153&amp;";Account#"&amp;F153&amp;";Intercompany#"&amp;L153&amp;";Movement#"&amp;P153&amp;";Consolidation#"&amp;T153&amp;";Custom1#"&amp;M153&amp;";Custom2#"&amp;N153&amp;";Custom3#"&amp;O153&amp;";Custom4#"&amp;S153&amp;"")</f>
        <v>#VALUE!</v>
      </c>
      <c r="E153" s="512">
        <f ca="1">SUMIF('"E" Fair Value Measurement'!$C$22:$E$38,'FCC Investments - Load Tab'!C153,'"E" Fair Value Measurement'!$G$22:$G$38)</f>
        <v>0</v>
      </c>
      <c r="F153" s="339" t="s">
        <v>849</v>
      </c>
      <c r="G153" s="339" t="s">
        <v>1854</v>
      </c>
      <c r="H153" s="430">
        <f t="shared" ref="H153:N169" si="48">+H$2</f>
        <v>0</v>
      </c>
      <c r="I153" s="430" t="str">
        <f t="shared" ref="I153:J156" si="49">+I$2</f>
        <v>Jun</v>
      </c>
      <c r="J153" s="339" t="str">
        <f t="shared" si="49"/>
        <v>FY25</v>
      </c>
      <c r="K153" s="339" t="s">
        <v>397</v>
      </c>
      <c r="L153" s="339" t="s">
        <v>398</v>
      </c>
      <c r="M153" s="339" t="s">
        <v>399</v>
      </c>
      <c r="N153" s="339" t="s">
        <v>400</v>
      </c>
      <c r="O153" s="339" t="s">
        <v>850</v>
      </c>
      <c r="P153" s="339" t="s">
        <v>1847</v>
      </c>
      <c r="Q153" s="339" t="s">
        <v>63</v>
      </c>
      <c r="R153" s="339" t="s">
        <v>402</v>
      </c>
      <c r="S153" s="339" t="s">
        <v>801</v>
      </c>
      <c r="T153" s="339" t="s">
        <v>404</v>
      </c>
    </row>
    <row r="154" spans="1:20">
      <c r="B154" s="338" t="s">
        <v>1850</v>
      </c>
      <c r="C154" s="338" t="s">
        <v>800</v>
      </c>
      <c r="D154" s="512" t="e">
        <f>[2]!HsSetValue(E154,"FCC","Scenario#"&amp;Q154&amp;";Years#"&amp;J154&amp;";Period#"&amp;I154&amp;";View#"&amp;R154&amp;";Entity#"&amp;H154&amp;";Data Source#"&amp;K154&amp;";Account#"&amp;F154&amp;";Intercompany#"&amp;L154&amp;";Movement#"&amp;P154&amp;";Consolidation#"&amp;T154&amp;";Custom1#"&amp;M154&amp;";Custom2#"&amp;N154&amp;";Custom3#"&amp;O154&amp;";Custom4#"&amp;S154&amp;"")</f>
        <v>#VALUE!</v>
      </c>
      <c r="E154" s="512">
        <f ca="1">SUMIF('"E" Fair Value Measurement'!$C$22:$E$38,'FCC Investments - Load Tab'!C154,'"E" Fair Value Measurement'!$H$22:$H$38)</f>
        <v>0</v>
      </c>
      <c r="F154" s="339" t="s">
        <v>849</v>
      </c>
      <c r="G154" s="339" t="s">
        <v>1854</v>
      </c>
      <c r="H154" s="430">
        <f t="shared" si="48"/>
        <v>0</v>
      </c>
      <c r="I154" s="430" t="str">
        <f t="shared" si="49"/>
        <v>Jun</v>
      </c>
      <c r="J154" s="339" t="str">
        <f t="shared" si="49"/>
        <v>FY25</v>
      </c>
      <c r="K154" s="339" t="str">
        <f t="shared" ref="K154:N156" si="50">+K$2</f>
        <v>FCCS_Other Data</v>
      </c>
      <c r="L154" s="339" t="str">
        <f t="shared" si="50"/>
        <v>FCCS_No Intercompany</v>
      </c>
      <c r="M154" s="339" t="str">
        <f t="shared" si="50"/>
        <v>No Custom1</v>
      </c>
      <c r="N154" s="339" t="str">
        <f t="shared" si="50"/>
        <v>No Custom2</v>
      </c>
      <c r="O154" s="339" t="s">
        <v>851</v>
      </c>
      <c r="P154" s="339" t="s">
        <v>1847</v>
      </c>
      <c r="Q154" s="339" t="str">
        <f t="shared" ref="Q154:R170" si="51">+Q$2</f>
        <v>Actual</v>
      </c>
      <c r="R154" s="339" t="str">
        <f t="shared" si="51"/>
        <v>FCCS_YTD_Input</v>
      </c>
      <c r="S154" s="339" t="s">
        <v>801</v>
      </c>
      <c r="T154" s="339" t="s">
        <v>404</v>
      </c>
    </row>
    <row r="155" spans="1:20">
      <c r="B155" s="338" t="s">
        <v>1850</v>
      </c>
      <c r="C155" s="338" t="s">
        <v>800</v>
      </c>
      <c r="D155" s="512" t="e">
        <f>[2]!HsSetValue(E155,"FCC","Scenario#"&amp;Q155&amp;";Years#"&amp;J155&amp;";Period#"&amp;I155&amp;";View#"&amp;R155&amp;";Entity#"&amp;H155&amp;";Data Source#"&amp;K155&amp;";Account#"&amp;F155&amp;";Intercompany#"&amp;L155&amp;";Movement#"&amp;P155&amp;";Consolidation#"&amp;T155&amp;";Custom1#"&amp;M155&amp;";Custom2#"&amp;N155&amp;";Custom3#"&amp;O155&amp;";Custom4#"&amp;S155&amp;"")</f>
        <v>#VALUE!</v>
      </c>
      <c r="E155" s="512">
        <f ca="1">SUMIF('"E" Fair Value Measurement'!$C$22:$E$38,'FCC Investments - Load Tab'!C155,'"E" Fair Value Measurement'!$I$22:$I$38)</f>
        <v>0</v>
      </c>
      <c r="F155" s="339" t="s">
        <v>849</v>
      </c>
      <c r="G155" s="339" t="s">
        <v>1854</v>
      </c>
      <c r="H155" s="430">
        <f t="shared" si="48"/>
        <v>0</v>
      </c>
      <c r="I155" s="430" t="str">
        <f t="shared" si="49"/>
        <v>Jun</v>
      </c>
      <c r="J155" s="339" t="str">
        <f t="shared" si="49"/>
        <v>FY25</v>
      </c>
      <c r="K155" s="339" t="str">
        <f t="shared" si="50"/>
        <v>FCCS_Other Data</v>
      </c>
      <c r="L155" s="339" t="str">
        <f t="shared" si="50"/>
        <v>FCCS_No Intercompany</v>
      </c>
      <c r="M155" s="339" t="str">
        <f t="shared" si="50"/>
        <v>No Custom1</v>
      </c>
      <c r="N155" s="339" t="str">
        <f t="shared" si="50"/>
        <v>No Custom2</v>
      </c>
      <c r="O155" s="339" t="s">
        <v>852</v>
      </c>
      <c r="P155" s="339" t="s">
        <v>1847</v>
      </c>
      <c r="Q155" s="339" t="str">
        <f t="shared" si="51"/>
        <v>Actual</v>
      </c>
      <c r="R155" s="339" t="str">
        <f t="shared" si="51"/>
        <v>FCCS_YTD_Input</v>
      </c>
      <c r="S155" s="339" t="s">
        <v>801</v>
      </c>
      <c r="T155" s="339" t="s">
        <v>404</v>
      </c>
    </row>
    <row r="156" spans="1:20">
      <c r="B156" s="338" t="s">
        <v>1850</v>
      </c>
      <c r="C156" s="338" t="s">
        <v>800</v>
      </c>
      <c r="D156" s="512" t="e">
        <f>[2]!HsSetValue(E156,"FCC","Scenario#"&amp;Q156&amp;";Years#"&amp;J156&amp;";Period#"&amp;I156&amp;";View#"&amp;R156&amp;";Entity#"&amp;H156&amp;";Data Source#"&amp;K156&amp;";Account#"&amp;F156&amp;";Intercompany#"&amp;L156&amp;";Movement#"&amp;P156&amp;";Consolidation#"&amp;T156&amp;";Custom1#"&amp;M156&amp;";Custom2#"&amp;N156&amp;";Custom3#"&amp;O156&amp;";Custom4#"&amp;S156&amp;"")</f>
        <v>#VALUE!</v>
      </c>
      <c r="E156" s="512">
        <f ca="1">SUMIF('"E" Fair Value Measurement'!$C$22:$E$38,'FCC Investments - Load Tab'!C156,'"E" Fair Value Measurement'!$J$22:$J$38)</f>
        <v>0</v>
      </c>
      <c r="F156" s="339" t="s">
        <v>849</v>
      </c>
      <c r="G156" s="339" t="s">
        <v>1854</v>
      </c>
      <c r="H156" s="430">
        <f t="shared" si="48"/>
        <v>0</v>
      </c>
      <c r="I156" s="430" t="str">
        <f t="shared" si="49"/>
        <v>Jun</v>
      </c>
      <c r="J156" s="339" t="str">
        <f t="shared" si="49"/>
        <v>FY25</v>
      </c>
      <c r="K156" s="339" t="str">
        <f t="shared" si="50"/>
        <v>FCCS_Other Data</v>
      </c>
      <c r="L156" s="339" t="str">
        <f t="shared" si="50"/>
        <v>FCCS_No Intercompany</v>
      </c>
      <c r="M156" s="339" t="str">
        <f t="shared" si="50"/>
        <v>No Custom1</v>
      </c>
      <c r="N156" s="339" t="str">
        <f t="shared" si="50"/>
        <v>No Custom2</v>
      </c>
      <c r="O156" s="339" t="s">
        <v>853</v>
      </c>
      <c r="P156" s="339" t="s">
        <v>1847</v>
      </c>
      <c r="Q156" s="339" t="str">
        <f t="shared" si="51"/>
        <v>Actual</v>
      </c>
      <c r="R156" s="339" t="str">
        <f t="shared" si="51"/>
        <v>FCCS_YTD_Input</v>
      </c>
      <c r="S156" s="339" t="s">
        <v>801</v>
      </c>
      <c r="T156" s="339" t="s">
        <v>404</v>
      </c>
    </row>
    <row r="157" spans="1:20">
      <c r="B157" s="420"/>
      <c r="C157" s="420"/>
      <c r="D157" s="469" t="e">
        <f>[2]!HsSetValue(E157,"FCC","Scenario#"&amp;Q157&amp;";Years#"&amp;J157&amp;";Period#"&amp;I157&amp;";View#"&amp;R157&amp;";Entity#"&amp;H157&amp;";Data Source#"&amp;K157&amp;";Account#"&amp;F157&amp;";Intercompany#"&amp;L157&amp;";Movement#"&amp;P157&amp;";Consolidation#"&amp;T157&amp;";Custom1#"&amp;M157&amp;";Custom2#"&amp;N157&amp;";Custom3#"&amp;O157&amp;";Custom4#"&amp;S157&amp;"")</f>
        <v>#VALUE!</v>
      </c>
      <c r="E157" s="469"/>
    </row>
    <row r="158" spans="1:20">
      <c r="A158" s="424"/>
      <c r="B158" s="418" t="s">
        <v>1088</v>
      </c>
      <c r="C158" s="418" t="s">
        <v>800</v>
      </c>
      <c r="D158" s="511" t="e">
        <f>[2]!HsSetValue(E158,"FCC","Scenario#"&amp;Q158&amp;";Years#"&amp;J158&amp;";Period#"&amp;I158&amp;";View#"&amp;R158&amp;";Entity#"&amp;H158&amp;";Data Source#"&amp;K158&amp;";Account#"&amp;F158&amp;";Intercompany#"&amp;L158&amp;";Movement#"&amp;P158&amp;";Consolidation#"&amp;T158&amp;";Custom1#"&amp;M158&amp;";Custom2#"&amp;N158&amp;";Custom3#"&amp;O158&amp;";Custom4#"&amp;S158&amp;"")</f>
        <v>#VALUE!</v>
      </c>
      <c r="E158" s="511">
        <f ca="1">SUMIF('"F" Credit Quality Risk'!$D$17:$F$33,'FCC Investments - Load Tab'!$C158,'"F" Credit Quality Risk'!F$17:F$33)</f>
        <v>0</v>
      </c>
      <c r="F158" s="419" t="s">
        <v>1092</v>
      </c>
      <c r="G158" s="419" t="str">
        <f t="shared" ref="G158:G171" si="52">"Inv. Analysis - Credit Quality Risk - "&amp;C158</f>
        <v>Inv. Analysis - Credit Quality Risk - Certificates of Deposits</v>
      </c>
      <c r="H158" s="431">
        <f t="shared" si="48"/>
        <v>0</v>
      </c>
      <c r="I158" s="431" t="str">
        <f t="shared" si="48"/>
        <v>Jun</v>
      </c>
      <c r="J158" s="419" t="str">
        <f t="shared" si="48"/>
        <v>FY25</v>
      </c>
      <c r="K158" s="419" t="str">
        <f t="shared" si="48"/>
        <v>FCCS_Other Data</v>
      </c>
      <c r="L158" s="419" t="str">
        <f t="shared" si="48"/>
        <v>FCCS_No Intercompany</v>
      </c>
      <c r="M158" s="419" t="str">
        <f t="shared" ref="M158:M171" si="53">+M$2</f>
        <v>No Custom1</v>
      </c>
      <c r="N158" s="419" t="str">
        <f t="shared" si="48"/>
        <v>No Custom2</v>
      </c>
      <c r="O158" s="419" t="s">
        <v>995</v>
      </c>
      <c r="P158" s="419" t="s">
        <v>1847</v>
      </c>
      <c r="Q158" s="419" t="str">
        <f t="shared" ref="Q158:Q171" si="54">Q$2</f>
        <v>Actual</v>
      </c>
      <c r="R158" s="419" t="str">
        <f t="shared" si="51"/>
        <v>FCCS_YTD_Input</v>
      </c>
      <c r="S158" s="419" t="s">
        <v>801</v>
      </c>
      <c r="T158" s="419" t="s">
        <v>404</v>
      </c>
    </row>
    <row r="159" spans="1:20">
      <c r="A159" s="424"/>
      <c r="B159" s="418" t="s">
        <v>1088</v>
      </c>
      <c r="C159" s="418" t="s">
        <v>800</v>
      </c>
      <c r="D159" s="511" t="e">
        <f>[2]!HsSetValue(E159,"FCC","Scenario#"&amp;Q159&amp;";Years#"&amp;J159&amp;";Period#"&amp;I159&amp;";View#"&amp;R159&amp;";Entity#"&amp;H159&amp;";Data Source#"&amp;K159&amp;";Account#"&amp;F159&amp;";Intercompany#"&amp;L159&amp;";Movement#"&amp;P159&amp;";Consolidation#"&amp;T159&amp;";Custom1#"&amp;M159&amp;";Custom2#"&amp;N159&amp;";Custom3#"&amp;O159&amp;";Custom4#"&amp;S159&amp;"")</f>
        <v>#VALUE!</v>
      </c>
      <c r="E159" s="511">
        <f ca="1">SUMIF('"F" Credit Quality Risk'!$D$17:$F$33,'FCC Investments - Load Tab'!$C159,'"F" Credit Quality Risk'!G$17:G$33)</f>
        <v>0</v>
      </c>
      <c r="F159" s="419" t="s">
        <v>1092</v>
      </c>
      <c r="G159" s="419" t="str">
        <f t="shared" si="52"/>
        <v>Inv. Analysis - Credit Quality Risk - Certificates of Deposits</v>
      </c>
      <c r="H159" s="431">
        <f t="shared" si="48"/>
        <v>0</v>
      </c>
      <c r="I159" s="431" t="str">
        <f t="shared" si="48"/>
        <v>Jun</v>
      </c>
      <c r="J159" s="419" t="str">
        <f t="shared" si="48"/>
        <v>FY25</v>
      </c>
      <c r="K159" s="419" t="str">
        <f t="shared" si="48"/>
        <v>FCCS_Other Data</v>
      </c>
      <c r="L159" s="419" t="str">
        <f t="shared" si="48"/>
        <v>FCCS_No Intercompany</v>
      </c>
      <c r="M159" s="419" t="str">
        <f t="shared" si="53"/>
        <v>No Custom1</v>
      </c>
      <c r="N159" s="419" t="str">
        <f t="shared" si="48"/>
        <v>No Custom2</v>
      </c>
      <c r="O159" s="419" t="s">
        <v>1010</v>
      </c>
      <c r="P159" s="419" t="s">
        <v>1847</v>
      </c>
      <c r="Q159" s="419" t="str">
        <f t="shared" si="54"/>
        <v>Actual</v>
      </c>
      <c r="R159" s="419" t="str">
        <f t="shared" si="51"/>
        <v>FCCS_YTD_Input</v>
      </c>
      <c r="S159" s="419" t="s">
        <v>801</v>
      </c>
      <c r="T159" s="419" t="s">
        <v>404</v>
      </c>
    </row>
    <row r="160" spans="1:20">
      <c r="A160" s="424"/>
      <c r="B160" s="418" t="s">
        <v>1088</v>
      </c>
      <c r="C160" s="418" t="s">
        <v>800</v>
      </c>
      <c r="D160" s="511" t="e">
        <f>[2]!HsSetValue(E160,"FCC","Scenario#"&amp;Q160&amp;";Years#"&amp;J160&amp;";Period#"&amp;I160&amp;";View#"&amp;R160&amp;";Entity#"&amp;H160&amp;";Data Source#"&amp;K160&amp;";Account#"&amp;F160&amp;";Intercompany#"&amp;L160&amp;";Movement#"&amp;P160&amp;";Consolidation#"&amp;T160&amp;";Custom1#"&amp;M160&amp;";Custom2#"&amp;N160&amp;";Custom3#"&amp;O160&amp;";Custom4#"&amp;S160&amp;"")</f>
        <v>#VALUE!</v>
      </c>
      <c r="E160" s="511">
        <f ca="1">SUMIF('"F" Credit Quality Risk'!$D$17:$F$33,'FCC Investments - Load Tab'!$C160,'"F" Credit Quality Risk'!H$17:H$33)</f>
        <v>0</v>
      </c>
      <c r="F160" s="419" t="s">
        <v>1092</v>
      </c>
      <c r="G160" s="419" t="str">
        <f t="shared" si="52"/>
        <v>Inv. Analysis - Credit Quality Risk - Certificates of Deposits</v>
      </c>
      <c r="H160" s="431">
        <f t="shared" si="48"/>
        <v>0</v>
      </c>
      <c r="I160" s="431" t="str">
        <f t="shared" si="48"/>
        <v>Jun</v>
      </c>
      <c r="J160" s="419" t="str">
        <f t="shared" si="48"/>
        <v>FY25</v>
      </c>
      <c r="K160" s="419" t="str">
        <f t="shared" si="48"/>
        <v>FCCS_Other Data</v>
      </c>
      <c r="L160" s="419" t="str">
        <f t="shared" si="48"/>
        <v>FCCS_No Intercompany</v>
      </c>
      <c r="M160" s="419" t="str">
        <f t="shared" si="53"/>
        <v>No Custom1</v>
      </c>
      <c r="N160" s="419" t="str">
        <f t="shared" si="48"/>
        <v>No Custom2</v>
      </c>
      <c r="O160" s="419" t="s">
        <v>45</v>
      </c>
      <c r="P160" s="419" t="s">
        <v>1847</v>
      </c>
      <c r="Q160" s="419" t="str">
        <f t="shared" si="54"/>
        <v>Actual</v>
      </c>
      <c r="R160" s="419" t="str">
        <f t="shared" si="51"/>
        <v>FCCS_YTD_Input</v>
      </c>
      <c r="S160" s="419" t="s">
        <v>801</v>
      </c>
      <c r="T160" s="419" t="s">
        <v>404</v>
      </c>
    </row>
    <row r="161" spans="1:20">
      <c r="A161" s="424"/>
      <c r="B161" s="418" t="s">
        <v>1088</v>
      </c>
      <c r="C161" s="418" t="s">
        <v>800</v>
      </c>
      <c r="D161" s="511" t="e">
        <f>[2]!HsSetValue(E161,"FCC","Scenario#"&amp;Q161&amp;";Years#"&amp;J161&amp;";Period#"&amp;I161&amp;";View#"&amp;R161&amp;";Entity#"&amp;H161&amp;";Data Source#"&amp;K161&amp;";Account#"&amp;F161&amp;";Intercompany#"&amp;L161&amp;";Movement#"&amp;P161&amp;";Consolidation#"&amp;T161&amp;";Custom1#"&amp;M161&amp;";Custom2#"&amp;N161&amp;";Custom3#"&amp;O161&amp;";Custom4#"&amp;S161&amp;"")</f>
        <v>#VALUE!</v>
      </c>
      <c r="E161" s="511">
        <f ca="1">SUMIF('"F" Credit Quality Risk'!$D$17:$F$33,'FCC Investments - Load Tab'!$C161,'"F" Credit Quality Risk'!I$17:I$33)</f>
        <v>0</v>
      </c>
      <c r="F161" s="419" t="s">
        <v>1092</v>
      </c>
      <c r="G161" s="419" t="str">
        <f t="shared" si="52"/>
        <v>Inv. Analysis - Credit Quality Risk - Certificates of Deposits</v>
      </c>
      <c r="H161" s="431">
        <f t="shared" si="48"/>
        <v>0</v>
      </c>
      <c r="I161" s="431" t="str">
        <f t="shared" si="48"/>
        <v>Jun</v>
      </c>
      <c r="J161" s="419" t="str">
        <f t="shared" si="48"/>
        <v>FY25</v>
      </c>
      <c r="K161" s="419" t="str">
        <f t="shared" si="48"/>
        <v>FCCS_Other Data</v>
      </c>
      <c r="L161" s="419" t="str">
        <f t="shared" si="48"/>
        <v>FCCS_No Intercompany</v>
      </c>
      <c r="M161" s="419" t="str">
        <f t="shared" si="53"/>
        <v>No Custom1</v>
      </c>
      <c r="N161" s="419" t="str">
        <f t="shared" si="48"/>
        <v>No Custom2</v>
      </c>
      <c r="O161" s="419" t="s">
        <v>1023</v>
      </c>
      <c r="P161" s="419" t="s">
        <v>1847</v>
      </c>
      <c r="Q161" s="419" t="str">
        <f t="shared" si="54"/>
        <v>Actual</v>
      </c>
      <c r="R161" s="419" t="str">
        <f t="shared" si="51"/>
        <v>FCCS_YTD_Input</v>
      </c>
      <c r="S161" s="419" t="s">
        <v>801</v>
      </c>
      <c r="T161" s="419" t="s">
        <v>404</v>
      </c>
    </row>
    <row r="162" spans="1:20">
      <c r="A162" s="424"/>
      <c r="B162" s="418" t="s">
        <v>1088</v>
      </c>
      <c r="C162" s="418" t="s">
        <v>800</v>
      </c>
      <c r="D162" s="511" t="e">
        <f>[2]!HsSetValue(E162,"FCC","Scenario#"&amp;Q162&amp;";Years#"&amp;J162&amp;";Period#"&amp;I162&amp;";View#"&amp;R162&amp;";Entity#"&amp;H162&amp;";Data Source#"&amp;K162&amp;";Account#"&amp;F162&amp;";Intercompany#"&amp;L162&amp;";Movement#"&amp;P162&amp;";Consolidation#"&amp;T162&amp;";Custom1#"&amp;M162&amp;";Custom2#"&amp;N162&amp;";Custom3#"&amp;O162&amp;";Custom4#"&amp;S162&amp;"")</f>
        <v>#VALUE!</v>
      </c>
      <c r="E162" s="511">
        <f ca="1">SUMIF('"F" Credit Quality Risk'!$D$17:$F$33,'FCC Investments - Load Tab'!$C162,'"F" Credit Quality Risk'!J$17:J$33)</f>
        <v>0</v>
      </c>
      <c r="F162" s="419" t="s">
        <v>1092</v>
      </c>
      <c r="G162" s="419" t="str">
        <f t="shared" si="52"/>
        <v>Inv. Analysis - Credit Quality Risk - Certificates of Deposits</v>
      </c>
      <c r="H162" s="431">
        <f t="shared" si="48"/>
        <v>0</v>
      </c>
      <c r="I162" s="431" t="str">
        <f t="shared" si="48"/>
        <v>Jun</v>
      </c>
      <c r="J162" s="419" t="str">
        <f t="shared" si="48"/>
        <v>FY25</v>
      </c>
      <c r="K162" s="419" t="str">
        <f t="shared" si="48"/>
        <v>FCCS_Other Data</v>
      </c>
      <c r="L162" s="419" t="str">
        <f t="shared" si="48"/>
        <v>FCCS_No Intercompany</v>
      </c>
      <c r="M162" s="419" t="str">
        <f t="shared" si="53"/>
        <v>No Custom1</v>
      </c>
      <c r="N162" s="419" t="str">
        <f t="shared" si="48"/>
        <v>No Custom2</v>
      </c>
      <c r="O162" s="419" t="s">
        <v>1027</v>
      </c>
      <c r="P162" s="419" t="s">
        <v>1847</v>
      </c>
      <c r="Q162" s="419" t="str">
        <f t="shared" si="54"/>
        <v>Actual</v>
      </c>
      <c r="R162" s="419" t="str">
        <f t="shared" si="51"/>
        <v>FCCS_YTD_Input</v>
      </c>
      <c r="S162" s="419" t="s">
        <v>801</v>
      </c>
      <c r="T162" s="419" t="s">
        <v>404</v>
      </c>
    </row>
    <row r="163" spans="1:20">
      <c r="A163" s="424"/>
      <c r="B163" s="418" t="s">
        <v>1088</v>
      </c>
      <c r="C163" s="418" t="s">
        <v>800</v>
      </c>
      <c r="D163" s="511" t="e">
        <f>[2]!HsSetValue(E163,"FCC","Scenario#"&amp;Q163&amp;";Years#"&amp;J163&amp;";Period#"&amp;I163&amp;";View#"&amp;R163&amp;";Entity#"&amp;H163&amp;";Data Source#"&amp;K163&amp;";Account#"&amp;F163&amp;";Intercompany#"&amp;L163&amp;";Movement#"&amp;P163&amp;";Consolidation#"&amp;T163&amp;";Custom1#"&amp;M163&amp;";Custom2#"&amp;N163&amp;";Custom3#"&amp;O163&amp;";Custom4#"&amp;S163&amp;"")</f>
        <v>#VALUE!</v>
      </c>
      <c r="E163" s="511">
        <f ca="1">SUMIF('"F" Credit Quality Risk'!$D$17:$F$33,'FCC Investments - Load Tab'!$C163,'"F" Credit Quality Risk'!K$17:K$33)</f>
        <v>0</v>
      </c>
      <c r="F163" s="419" t="s">
        <v>1092</v>
      </c>
      <c r="G163" s="419" t="str">
        <f t="shared" si="52"/>
        <v>Inv. Analysis - Credit Quality Risk - Certificates of Deposits</v>
      </c>
      <c r="H163" s="431">
        <f t="shared" si="48"/>
        <v>0</v>
      </c>
      <c r="I163" s="431" t="str">
        <f t="shared" si="48"/>
        <v>Jun</v>
      </c>
      <c r="J163" s="419" t="str">
        <f t="shared" si="48"/>
        <v>FY25</v>
      </c>
      <c r="K163" s="419" t="str">
        <f t="shared" si="48"/>
        <v>FCCS_Other Data</v>
      </c>
      <c r="L163" s="419" t="str">
        <f t="shared" si="48"/>
        <v>FCCS_No Intercompany</v>
      </c>
      <c r="M163" s="419" t="str">
        <f t="shared" si="53"/>
        <v>No Custom1</v>
      </c>
      <c r="N163" s="419" t="str">
        <f t="shared" si="48"/>
        <v>No Custom2</v>
      </c>
      <c r="O163" s="419" t="s">
        <v>46</v>
      </c>
      <c r="P163" s="419" t="s">
        <v>1847</v>
      </c>
      <c r="Q163" s="419" t="str">
        <f t="shared" si="54"/>
        <v>Actual</v>
      </c>
      <c r="R163" s="419" t="str">
        <f t="shared" si="51"/>
        <v>FCCS_YTD_Input</v>
      </c>
      <c r="S163" s="419" t="s">
        <v>801</v>
      </c>
      <c r="T163" s="419" t="s">
        <v>404</v>
      </c>
    </row>
    <row r="164" spans="1:20">
      <c r="A164" s="424"/>
      <c r="B164" s="418" t="s">
        <v>1088</v>
      </c>
      <c r="C164" s="418" t="s">
        <v>800</v>
      </c>
      <c r="D164" s="511" t="e">
        <f>[2]!HsSetValue(E164,"FCC","Scenario#"&amp;Q164&amp;";Years#"&amp;J164&amp;";Period#"&amp;I164&amp;";View#"&amp;R164&amp;";Entity#"&amp;H164&amp;";Data Source#"&amp;K164&amp;";Account#"&amp;F164&amp;";Intercompany#"&amp;L164&amp;";Movement#"&amp;P164&amp;";Consolidation#"&amp;T164&amp;";Custom1#"&amp;M164&amp;";Custom2#"&amp;N164&amp;";Custom3#"&amp;O164&amp;";Custom4#"&amp;S164&amp;"")</f>
        <v>#VALUE!</v>
      </c>
      <c r="E164" s="511">
        <f ca="1">SUMIF('"F" Credit Quality Risk'!$D$17:$F$33,'FCC Investments - Load Tab'!$C164,'"F" Credit Quality Risk'!L$17:L$33)</f>
        <v>0</v>
      </c>
      <c r="F164" s="419" t="s">
        <v>1092</v>
      </c>
      <c r="G164" s="419" t="str">
        <f t="shared" si="52"/>
        <v>Inv. Analysis - Credit Quality Risk - Certificates of Deposits</v>
      </c>
      <c r="H164" s="431">
        <f t="shared" si="48"/>
        <v>0</v>
      </c>
      <c r="I164" s="431" t="str">
        <f t="shared" si="48"/>
        <v>Jun</v>
      </c>
      <c r="J164" s="419" t="str">
        <f t="shared" si="48"/>
        <v>FY25</v>
      </c>
      <c r="K164" s="419" t="str">
        <f t="shared" si="48"/>
        <v>FCCS_Other Data</v>
      </c>
      <c r="L164" s="419" t="str">
        <f t="shared" si="48"/>
        <v>FCCS_No Intercompany</v>
      </c>
      <c r="M164" s="419" t="str">
        <f t="shared" si="53"/>
        <v>No Custom1</v>
      </c>
      <c r="N164" s="419" t="str">
        <f t="shared" si="48"/>
        <v>No Custom2</v>
      </c>
      <c r="O164" s="419" t="s">
        <v>1055</v>
      </c>
      <c r="P164" s="419" t="s">
        <v>1847</v>
      </c>
      <c r="Q164" s="419" t="str">
        <f t="shared" si="54"/>
        <v>Actual</v>
      </c>
      <c r="R164" s="419" t="str">
        <f t="shared" si="51"/>
        <v>FCCS_YTD_Input</v>
      </c>
      <c r="S164" s="419" t="s">
        <v>801</v>
      </c>
      <c r="T164" s="419" t="s">
        <v>404</v>
      </c>
    </row>
    <row r="165" spans="1:20">
      <c r="A165" s="424"/>
      <c r="B165" s="418" t="s">
        <v>1088</v>
      </c>
      <c r="C165" s="418" t="s">
        <v>800</v>
      </c>
      <c r="D165" s="511" t="e">
        <f>[2]!HsSetValue(E165,"FCC","Scenario#"&amp;Q165&amp;";Years#"&amp;J165&amp;";Period#"&amp;I165&amp;";View#"&amp;R165&amp;";Entity#"&amp;H165&amp;";Data Source#"&amp;K165&amp;";Account#"&amp;F165&amp;";Intercompany#"&amp;L165&amp;";Movement#"&amp;P165&amp;";Consolidation#"&amp;T165&amp;";Custom1#"&amp;M165&amp;";Custom2#"&amp;N165&amp;";Custom3#"&amp;O165&amp;";Custom4#"&amp;S165&amp;"")</f>
        <v>#VALUE!</v>
      </c>
      <c r="E165" s="511">
        <f ca="1">SUMIF('"F" Credit Quality Risk'!$D$17:$F$33,'FCC Investments - Load Tab'!$C165,'"F" Credit Quality Risk'!M$17:M$33)</f>
        <v>0</v>
      </c>
      <c r="F165" s="419" t="s">
        <v>1092</v>
      </c>
      <c r="G165" s="419" t="str">
        <f t="shared" si="52"/>
        <v>Inv. Analysis - Credit Quality Risk - Certificates of Deposits</v>
      </c>
      <c r="H165" s="431">
        <f t="shared" si="48"/>
        <v>0</v>
      </c>
      <c r="I165" s="431" t="str">
        <f t="shared" si="48"/>
        <v>Jun</v>
      </c>
      <c r="J165" s="419" t="str">
        <f t="shared" si="48"/>
        <v>FY25</v>
      </c>
      <c r="K165" s="419" t="str">
        <f t="shared" si="48"/>
        <v>FCCS_Other Data</v>
      </c>
      <c r="L165" s="419" t="str">
        <f t="shared" si="48"/>
        <v>FCCS_No Intercompany</v>
      </c>
      <c r="M165" s="419" t="str">
        <f t="shared" si="53"/>
        <v>No Custom1</v>
      </c>
      <c r="N165" s="419" t="str">
        <f t="shared" si="48"/>
        <v>No Custom2</v>
      </c>
      <c r="O165" s="419" t="s">
        <v>1066</v>
      </c>
      <c r="P165" s="419" t="s">
        <v>1847</v>
      </c>
      <c r="Q165" s="419" t="str">
        <f t="shared" si="54"/>
        <v>Actual</v>
      </c>
      <c r="R165" s="419" t="str">
        <f t="shared" si="51"/>
        <v>FCCS_YTD_Input</v>
      </c>
      <c r="S165" s="419" t="s">
        <v>801</v>
      </c>
      <c r="T165" s="419" t="s">
        <v>404</v>
      </c>
    </row>
    <row r="166" spans="1:20">
      <c r="A166" s="424"/>
      <c r="B166" s="418" t="s">
        <v>1088</v>
      </c>
      <c r="C166" s="418" t="s">
        <v>800</v>
      </c>
      <c r="D166" s="511" t="e">
        <f>[2]!HsSetValue(E166,"FCC","Scenario#"&amp;Q166&amp;";Years#"&amp;J166&amp;";Period#"&amp;I166&amp;";View#"&amp;R166&amp;";Entity#"&amp;H166&amp;";Data Source#"&amp;K166&amp;";Account#"&amp;F166&amp;";Intercompany#"&amp;L166&amp;";Movement#"&amp;P166&amp;";Consolidation#"&amp;T166&amp;";Custom1#"&amp;M166&amp;";Custom2#"&amp;N166&amp;";Custom3#"&amp;O166&amp;";Custom4#"&amp;S166&amp;"")</f>
        <v>#VALUE!</v>
      </c>
      <c r="E166" s="511">
        <f ca="1">SUMIF('"F" Credit Quality Risk'!$D$17:$F$33,'FCC Investments - Load Tab'!$C166,'"F" Credit Quality Risk'!N$17:N$33)</f>
        <v>0</v>
      </c>
      <c r="F166" s="419" t="s">
        <v>1092</v>
      </c>
      <c r="G166" s="419" t="str">
        <f t="shared" si="52"/>
        <v>Inv. Analysis - Credit Quality Risk - Certificates of Deposits</v>
      </c>
      <c r="H166" s="431">
        <f t="shared" si="48"/>
        <v>0</v>
      </c>
      <c r="I166" s="431" t="str">
        <f t="shared" si="48"/>
        <v>Jun</v>
      </c>
      <c r="J166" s="419" t="str">
        <f t="shared" si="48"/>
        <v>FY25</v>
      </c>
      <c r="K166" s="419" t="str">
        <f t="shared" si="48"/>
        <v>FCCS_Other Data</v>
      </c>
      <c r="L166" s="419" t="str">
        <f t="shared" si="48"/>
        <v>FCCS_No Intercompany</v>
      </c>
      <c r="M166" s="419" t="str">
        <f t="shared" si="53"/>
        <v>No Custom1</v>
      </c>
      <c r="N166" s="419" t="str">
        <f t="shared" si="48"/>
        <v>No Custom2</v>
      </c>
      <c r="O166" s="419" t="s">
        <v>47</v>
      </c>
      <c r="P166" s="419" t="s">
        <v>1847</v>
      </c>
      <c r="Q166" s="419" t="str">
        <f t="shared" si="54"/>
        <v>Actual</v>
      </c>
      <c r="R166" s="419" t="str">
        <f t="shared" si="51"/>
        <v>FCCS_YTD_Input</v>
      </c>
      <c r="S166" s="419" t="s">
        <v>801</v>
      </c>
      <c r="T166" s="419" t="s">
        <v>404</v>
      </c>
    </row>
    <row r="167" spans="1:20">
      <c r="A167" s="424"/>
      <c r="B167" s="418" t="s">
        <v>1088</v>
      </c>
      <c r="C167" s="418" t="s">
        <v>800</v>
      </c>
      <c r="D167" s="511" t="e">
        <f>[2]!HsSetValue(E167,"FCC","Scenario#"&amp;Q167&amp;";Years#"&amp;J167&amp;";Period#"&amp;I167&amp;";View#"&amp;R167&amp;";Entity#"&amp;H167&amp;";Data Source#"&amp;K167&amp;";Account#"&amp;F167&amp;";Intercompany#"&amp;L167&amp;";Movement#"&amp;P167&amp;";Consolidation#"&amp;T167&amp;";Custom1#"&amp;M167&amp;";Custom2#"&amp;N167&amp;";Custom3#"&amp;O167&amp;";Custom4#"&amp;S167&amp;"")</f>
        <v>#VALUE!</v>
      </c>
      <c r="E167" s="511">
        <f ca="1">SUMIF('"F" Credit Quality Risk'!$D$17:$F$33,'FCC Investments - Load Tab'!$C167,'"F" Credit Quality Risk'!O$17:O$33)</f>
        <v>0</v>
      </c>
      <c r="F167" s="419" t="s">
        <v>1092</v>
      </c>
      <c r="G167" s="419" t="str">
        <f t="shared" si="52"/>
        <v>Inv. Analysis - Credit Quality Risk - Certificates of Deposits</v>
      </c>
      <c r="H167" s="431">
        <f t="shared" si="48"/>
        <v>0</v>
      </c>
      <c r="I167" s="431" t="str">
        <f t="shared" si="48"/>
        <v>Jun</v>
      </c>
      <c r="J167" s="419" t="str">
        <f t="shared" si="48"/>
        <v>FY25</v>
      </c>
      <c r="K167" s="419" t="str">
        <f t="shared" si="48"/>
        <v>FCCS_Other Data</v>
      </c>
      <c r="L167" s="419" t="str">
        <f t="shared" si="48"/>
        <v>FCCS_No Intercompany</v>
      </c>
      <c r="M167" s="419" t="str">
        <f t="shared" si="53"/>
        <v>No Custom1</v>
      </c>
      <c r="N167" s="419" t="str">
        <f t="shared" si="48"/>
        <v>No Custom2</v>
      </c>
      <c r="O167" s="419" t="s">
        <v>48</v>
      </c>
      <c r="P167" s="419" t="s">
        <v>1847</v>
      </c>
      <c r="Q167" s="419" t="str">
        <f t="shared" si="54"/>
        <v>Actual</v>
      </c>
      <c r="R167" s="419" t="str">
        <f t="shared" si="51"/>
        <v>FCCS_YTD_Input</v>
      </c>
      <c r="S167" s="419" t="s">
        <v>801</v>
      </c>
      <c r="T167" s="419" t="s">
        <v>404</v>
      </c>
    </row>
    <row r="168" spans="1:20">
      <c r="A168" s="424"/>
      <c r="B168" s="418" t="s">
        <v>1088</v>
      </c>
      <c r="C168" s="418" t="s">
        <v>800</v>
      </c>
      <c r="D168" s="511" t="e">
        <f>[2]!HsSetValue(E168,"FCC","Scenario#"&amp;Q168&amp;";Years#"&amp;J168&amp;";Period#"&amp;I168&amp;";View#"&amp;R168&amp;";Entity#"&amp;H168&amp;";Data Source#"&amp;K168&amp;";Account#"&amp;F168&amp;";Intercompany#"&amp;L168&amp;";Movement#"&amp;P168&amp;";Consolidation#"&amp;T168&amp;";Custom1#"&amp;M168&amp;";Custom2#"&amp;N168&amp;";Custom3#"&amp;O168&amp;";Custom4#"&amp;S168&amp;"")</f>
        <v>#VALUE!</v>
      </c>
      <c r="E168" s="511">
        <f ca="1">SUMIF('"F" Credit Quality Risk'!$D$17:$F$33,'FCC Investments - Load Tab'!$C168,'"F" Credit Quality Risk'!P$17:P$33)</f>
        <v>0</v>
      </c>
      <c r="F168" s="419" t="s">
        <v>1092</v>
      </c>
      <c r="G168" s="419" t="str">
        <f t="shared" si="52"/>
        <v>Inv. Analysis - Credit Quality Risk - Certificates of Deposits</v>
      </c>
      <c r="H168" s="431">
        <f t="shared" si="48"/>
        <v>0</v>
      </c>
      <c r="I168" s="431" t="str">
        <f t="shared" si="48"/>
        <v>Jun</v>
      </c>
      <c r="J168" s="419" t="str">
        <f t="shared" si="48"/>
        <v>FY25</v>
      </c>
      <c r="K168" s="419" t="str">
        <f t="shared" si="48"/>
        <v>FCCS_Other Data</v>
      </c>
      <c r="L168" s="419" t="str">
        <f t="shared" si="48"/>
        <v>FCCS_No Intercompany</v>
      </c>
      <c r="M168" s="419" t="str">
        <f t="shared" si="53"/>
        <v>No Custom1</v>
      </c>
      <c r="N168" s="419" t="str">
        <f t="shared" si="48"/>
        <v>No Custom2</v>
      </c>
      <c r="O168" s="419" t="s">
        <v>1093</v>
      </c>
      <c r="P168" s="419" t="s">
        <v>1847</v>
      </c>
      <c r="Q168" s="419" t="str">
        <f t="shared" si="54"/>
        <v>Actual</v>
      </c>
      <c r="R168" s="419" t="str">
        <f t="shared" si="51"/>
        <v>FCCS_YTD_Input</v>
      </c>
      <c r="S168" s="419" t="s">
        <v>801</v>
      </c>
      <c r="T168" s="419" t="s">
        <v>404</v>
      </c>
    </row>
    <row r="169" spans="1:20">
      <c r="A169" s="424"/>
      <c r="B169" s="418" t="s">
        <v>1088</v>
      </c>
      <c r="C169" s="418" t="s">
        <v>800</v>
      </c>
      <c r="D169" s="511" t="e">
        <f>[2]!HsSetValue(E169,"FCC","Scenario#"&amp;Q169&amp;";Years#"&amp;J169&amp;";Period#"&amp;I169&amp;";View#"&amp;R169&amp;";Entity#"&amp;H169&amp;";Data Source#"&amp;K169&amp;";Account#"&amp;F169&amp;";Intercompany#"&amp;L169&amp;";Movement#"&amp;P169&amp;";Consolidation#"&amp;T169&amp;";Custom1#"&amp;M169&amp;";Custom2#"&amp;N169&amp;";Custom3#"&amp;O169&amp;";Custom4#"&amp;S169&amp;"")</f>
        <v>#VALUE!</v>
      </c>
      <c r="E169" s="511">
        <f ca="1">SUMIF('"F" Credit Quality Risk'!$D$17:$F$33,'FCC Investments - Load Tab'!$C169,'"F" Credit Quality Risk'!Q$17:Q$33)</f>
        <v>0</v>
      </c>
      <c r="F169" s="419" t="s">
        <v>1092</v>
      </c>
      <c r="G169" s="419" t="str">
        <f t="shared" si="52"/>
        <v>Inv. Analysis - Credit Quality Risk - Certificates of Deposits</v>
      </c>
      <c r="H169" s="431">
        <f t="shared" si="48"/>
        <v>0</v>
      </c>
      <c r="I169" s="431" t="str">
        <f t="shared" si="48"/>
        <v>Jun</v>
      </c>
      <c r="J169" s="419" t="str">
        <f t="shared" si="48"/>
        <v>FY25</v>
      </c>
      <c r="K169" s="419" t="str">
        <f t="shared" si="48"/>
        <v>FCCS_Other Data</v>
      </c>
      <c r="L169" s="419" t="str">
        <f t="shared" si="48"/>
        <v>FCCS_No Intercompany</v>
      </c>
      <c r="M169" s="419" t="str">
        <f t="shared" si="53"/>
        <v>No Custom1</v>
      </c>
      <c r="N169" s="419" t="str">
        <f t="shared" si="48"/>
        <v>No Custom2</v>
      </c>
      <c r="O169" s="419" t="s">
        <v>1094</v>
      </c>
      <c r="P169" s="419" t="s">
        <v>1847</v>
      </c>
      <c r="Q169" s="419" t="str">
        <f t="shared" si="54"/>
        <v>Actual</v>
      </c>
      <c r="R169" s="419" t="str">
        <f t="shared" si="51"/>
        <v>FCCS_YTD_Input</v>
      </c>
      <c r="S169" s="419" t="s">
        <v>801</v>
      </c>
      <c r="T169" s="419" t="s">
        <v>404</v>
      </c>
    </row>
    <row r="170" spans="1:20">
      <c r="A170" s="424"/>
      <c r="B170" s="418" t="s">
        <v>1088</v>
      </c>
      <c r="C170" s="418" t="s">
        <v>800</v>
      </c>
      <c r="D170" s="511" t="e">
        <f>[2]!HsSetValue(E170,"FCC","Scenario#"&amp;Q170&amp;";Years#"&amp;J170&amp;";Period#"&amp;I170&amp;";View#"&amp;R170&amp;";Entity#"&amp;H170&amp;";Data Source#"&amp;K170&amp;";Account#"&amp;F170&amp;";Intercompany#"&amp;L170&amp;";Movement#"&amp;P170&amp;";Consolidation#"&amp;T170&amp;";Custom1#"&amp;M170&amp;";Custom2#"&amp;N170&amp;";Custom3#"&amp;O170&amp;";Custom4#"&amp;S170&amp;"")</f>
        <v>#VALUE!</v>
      </c>
      <c r="E170" s="511">
        <f ca="1">SUMIF('"F" Credit Quality Risk'!$D$17:$F$33,'FCC Investments - Load Tab'!$C170,'"F" Credit Quality Risk'!R$17:R$33)</f>
        <v>0</v>
      </c>
      <c r="F170" s="419" t="s">
        <v>1092</v>
      </c>
      <c r="G170" s="419" t="str">
        <f t="shared" si="52"/>
        <v>Inv. Analysis - Credit Quality Risk - Certificates of Deposits</v>
      </c>
      <c r="H170" s="431">
        <f t="shared" ref="H170:L171" si="55">+H$2</f>
        <v>0</v>
      </c>
      <c r="I170" s="431" t="str">
        <f t="shared" si="55"/>
        <v>Jun</v>
      </c>
      <c r="J170" s="419" t="str">
        <f t="shared" si="55"/>
        <v>FY25</v>
      </c>
      <c r="K170" s="419" t="str">
        <f t="shared" si="55"/>
        <v>FCCS_Other Data</v>
      </c>
      <c r="L170" s="419" t="str">
        <f t="shared" si="55"/>
        <v>FCCS_No Intercompany</v>
      </c>
      <c r="M170" s="419" t="str">
        <f t="shared" si="53"/>
        <v>No Custom1</v>
      </c>
      <c r="N170" s="419" t="str">
        <f>+N$2</f>
        <v>No Custom2</v>
      </c>
      <c r="O170" s="419" t="s">
        <v>1095</v>
      </c>
      <c r="P170" s="419" t="s">
        <v>1847</v>
      </c>
      <c r="Q170" s="419" t="str">
        <f t="shared" si="54"/>
        <v>Actual</v>
      </c>
      <c r="R170" s="419" t="str">
        <f t="shared" si="51"/>
        <v>FCCS_YTD_Input</v>
      </c>
      <c r="S170" s="419" t="s">
        <v>801</v>
      </c>
      <c r="T170" s="419" t="s">
        <v>404</v>
      </c>
    </row>
    <row r="171" spans="1:20">
      <c r="A171" s="424"/>
      <c r="B171" s="418" t="s">
        <v>1088</v>
      </c>
      <c r="C171" s="418" t="s">
        <v>800</v>
      </c>
      <c r="D171" s="511" t="e">
        <f>[2]!HsSetValue(E171,"FCC","Scenario#"&amp;Q171&amp;";Years#"&amp;J171&amp;";Period#"&amp;I171&amp;";View#"&amp;R171&amp;";Entity#"&amp;H171&amp;";Data Source#"&amp;K171&amp;";Account#"&amp;F171&amp;";Intercompany#"&amp;L171&amp;";Movement#"&amp;P171&amp;";Consolidation#"&amp;T171&amp;";Custom1#"&amp;M171&amp;";Custom2#"&amp;N171&amp;";Custom3#"&amp;O171&amp;";Custom4#"&amp;S171&amp;"")</f>
        <v>#VALUE!</v>
      </c>
      <c r="E171" s="511">
        <f ca="1">SUMIF('"F" Credit Quality Risk'!$D$17:$F$33,'FCC Investments - Load Tab'!$C171,'"F" Credit Quality Risk'!S$17:S$33)</f>
        <v>0</v>
      </c>
      <c r="F171" s="419" t="s">
        <v>1092</v>
      </c>
      <c r="G171" s="419" t="str">
        <f t="shared" si="52"/>
        <v>Inv. Analysis - Credit Quality Risk - Certificates of Deposits</v>
      </c>
      <c r="H171" s="431">
        <f t="shared" si="55"/>
        <v>0</v>
      </c>
      <c r="I171" s="431" t="str">
        <f t="shared" si="55"/>
        <v>Jun</v>
      </c>
      <c r="J171" s="419" t="str">
        <f t="shared" si="55"/>
        <v>FY25</v>
      </c>
      <c r="K171" s="419" t="str">
        <f t="shared" si="55"/>
        <v>FCCS_Other Data</v>
      </c>
      <c r="L171" s="419" t="str">
        <f t="shared" si="55"/>
        <v>FCCS_No Intercompany</v>
      </c>
      <c r="M171" s="419" t="str">
        <f t="shared" si="53"/>
        <v>No Custom1</v>
      </c>
      <c r="N171" s="419" t="str">
        <f>+N$2</f>
        <v>No Custom2</v>
      </c>
      <c r="O171" s="419" t="s">
        <v>1096</v>
      </c>
      <c r="P171" s="419" t="s">
        <v>1847</v>
      </c>
      <c r="Q171" s="419" t="str">
        <f t="shared" si="54"/>
        <v>Actual</v>
      </c>
      <c r="R171" s="419" t="str">
        <f>+R$2</f>
        <v>FCCS_YTD_Input</v>
      </c>
      <c r="S171" s="419" t="s">
        <v>801</v>
      </c>
      <c r="T171" s="419" t="s">
        <v>404</v>
      </c>
    </row>
    <row r="172" spans="1:20">
      <c r="B172" s="420"/>
      <c r="C172" s="420"/>
      <c r="D172" s="469" t="e">
        <f>[2]!HsSetValue(E172,"FCC","Scenario#"&amp;Q172&amp;";Years#"&amp;J172&amp;";Period#"&amp;I172&amp;";View#"&amp;R172&amp;";Entity#"&amp;H172&amp;";Data Source#"&amp;K172&amp;";Account#"&amp;F172&amp;";Intercompany#"&amp;L172&amp;";Movement#"&amp;P172&amp;";Consolidation#"&amp;T172&amp;";Custom1#"&amp;M172&amp;";Custom2#"&amp;N172&amp;";Custom3#"&amp;O172&amp;";Custom4#"&amp;S172&amp;"")</f>
        <v>#VALUE!</v>
      </c>
      <c r="E172" s="469"/>
    </row>
    <row r="173" spans="1:20">
      <c r="A173" s="424"/>
      <c r="B173" s="336" t="s">
        <v>841</v>
      </c>
      <c r="C173" s="336" t="s">
        <v>1097</v>
      </c>
      <c r="D173" s="508" t="e">
        <f>[2]!HsSetValue(E173,"FCC","Scenario#"&amp;Q173&amp;";Years#"&amp;J173&amp;";Period#"&amp;I173&amp;";View#"&amp;R173&amp;";Entity#"&amp;H173&amp;";Data Source#"&amp;K173&amp;";Account#"&amp;F173&amp;";Intercompany#"&amp;L173&amp;";Movement#"&amp;P173&amp;";Consolidation#"&amp;T173&amp;";Custom1#"&amp;M173&amp;";Custom2#"&amp;N173&amp;";Custom3#"&amp;O173&amp;";Custom4#"&amp;S173&amp;"")</f>
        <v>#VALUE!</v>
      </c>
      <c r="E173" s="508">
        <f>SUMIF('"C" Seg. Time Dist.'!$C$20:$C$33,'FCC Investments - Load Tab'!C173,'"C" Seg. Time Dist.'!$E$20:$E$33)</f>
        <v>0</v>
      </c>
      <c r="F173" s="337" t="s">
        <v>842</v>
      </c>
      <c r="G173" s="337" t="str">
        <f>"Inv. Analysis - Credit Quality Risk - "&amp;C173</f>
        <v xml:space="preserve">Inv. Analysis - Credit Quality Risk - Commingled Funds   </v>
      </c>
      <c r="H173" s="428">
        <f t="shared" ref="H173:J177" si="56">+H$2</f>
        <v>0</v>
      </c>
      <c r="I173" s="428" t="str">
        <f t="shared" si="56"/>
        <v>Jun</v>
      </c>
      <c r="J173" s="337" t="str">
        <f t="shared" si="56"/>
        <v>FY25</v>
      </c>
      <c r="K173" s="337" t="s">
        <v>397</v>
      </c>
      <c r="L173" s="337" t="s">
        <v>398</v>
      </c>
      <c r="M173" s="337" t="s">
        <v>399</v>
      </c>
      <c r="N173" s="337" t="s">
        <v>400</v>
      </c>
      <c r="O173" s="337" t="s">
        <v>844</v>
      </c>
      <c r="P173" s="337" t="s">
        <v>1847</v>
      </c>
      <c r="Q173" s="337" t="s">
        <v>63</v>
      </c>
      <c r="R173" s="337" t="s">
        <v>402</v>
      </c>
      <c r="S173" s="423" t="s">
        <v>1105</v>
      </c>
      <c r="T173" s="337" t="s">
        <v>404</v>
      </c>
    </row>
    <row r="174" spans="1:20">
      <c r="A174" s="424"/>
      <c r="B174" s="336" t="s">
        <v>841</v>
      </c>
      <c r="C174" s="336" t="s">
        <v>1097</v>
      </c>
      <c r="D174" s="508" t="e">
        <f>[2]!HsSetValue(E174,"FCC","Scenario#"&amp;Q174&amp;";Years#"&amp;J174&amp;";Period#"&amp;I174&amp;";View#"&amp;R174&amp;";Entity#"&amp;H174&amp;";Data Source#"&amp;K174&amp;";Account#"&amp;F174&amp;";Intercompany#"&amp;L174&amp;";Movement#"&amp;P174&amp;";Consolidation#"&amp;T174&amp;";Custom1#"&amp;M174&amp;";Custom2#"&amp;N174&amp;";Custom3#"&amp;O174&amp;";Custom4#"&amp;S174&amp;"")</f>
        <v>#VALUE!</v>
      </c>
      <c r="E174" s="508">
        <f>SUMIF('"C" Seg. Time Dist.'!$C$20:$C$33,'FCC Investments - Load Tab'!C174,'"C" Seg. Time Dist.'!$F$20:$F$33)</f>
        <v>0</v>
      </c>
      <c r="F174" s="337" t="s">
        <v>842</v>
      </c>
      <c r="G174" s="337" t="str">
        <f>"Inv. Analysis - Credit Quality Risk - "&amp;C174</f>
        <v xml:space="preserve">Inv. Analysis - Credit Quality Risk - Commingled Funds   </v>
      </c>
      <c r="H174" s="428">
        <f t="shared" si="56"/>
        <v>0</v>
      </c>
      <c r="I174" s="428" t="str">
        <f t="shared" si="56"/>
        <v>Jun</v>
      </c>
      <c r="J174" s="337" t="str">
        <f t="shared" si="56"/>
        <v>FY25</v>
      </c>
      <c r="K174" s="337" t="str">
        <f t="shared" ref="K174:N177" si="57">+K$2</f>
        <v>FCCS_Other Data</v>
      </c>
      <c r="L174" s="337" t="str">
        <f t="shared" si="57"/>
        <v>FCCS_No Intercompany</v>
      </c>
      <c r="M174" s="337" t="str">
        <f t="shared" si="57"/>
        <v>No Custom1</v>
      </c>
      <c r="N174" s="337" t="str">
        <f t="shared" si="57"/>
        <v>No Custom2</v>
      </c>
      <c r="O174" s="337" t="s">
        <v>845</v>
      </c>
      <c r="P174" s="337" t="s">
        <v>1847</v>
      </c>
      <c r="Q174" s="337" t="str">
        <f t="shared" ref="Q174:R177" si="58">+Q$2</f>
        <v>Actual</v>
      </c>
      <c r="R174" s="337" t="str">
        <f t="shared" si="58"/>
        <v>FCCS_YTD_Input</v>
      </c>
      <c r="S174" s="423" t="s">
        <v>1105</v>
      </c>
      <c r="T174" s="337" t="s">
        <v>404</v>
      </c>
    </row>
    <row r="175" spans="1:20">
      <c r="A175" s="424"/>
      <c r="B175" s="336" t="s">
        <v>841</v>
      </c>
      <c r="C175" s="336" t="s">
        <v>1097</v>
      </c>
      <c r="D175" s="508" t="e">
        <f>[2]!HsSetValue(E175,"FCC","Scenario#"&amp;Q175&amp;";Years#"&amp;J175&amp;";Period#"&amp;I175&amp;";View#"&amp;R175&amp;";Entity#"&amp;H175&amp;";Data Source#"&amp;K175&amp;";Account#"&amp;F175&amp;";Intercompany#"&amp;L175&amp;";Movement#"&amp;P175&amp;";Consolidation#"&amp;T175&amp;";Custom1#"&amp;M175&amp;";Custom2#"&amp;N175&amp;";Custom3#"&amp;O175&amp;";Custom4#"&amp;S175&amp;"")</f>
        <v>#VALUE!</v>
      </c>
      <c r="E175" s="508">
        <f>SUMIF('"C" Seg. Time Dist.'!$C$20:$C$33,'FCC Investments - Load Tab'!C175,'"C" Seg. Time Dist.'!$G$20:$G$33)</f>
        <v>0</v>
      </c>
      <c r="F175" s="337" t="s">
        <v>842</v>
      </c>
      <c r="G175" s="337" t="str">
        <f>"Inv. Analysis - Credit Quality Risk - "&amp;C175</f>
        <v xml:space="preserve">Inv. Analysis - Credit Quality Risk - Commingled Funds   </v>
      </c>
      <c r="H175" s="428">
        <f t="shared" si="56"/>
        <v>0</v>
      </c>
      <c r="I175" s="428" t="str">
        <f t="shared" si="56"/>
        <v>Jun</v>
      </c>
      <c r="J175" s="337" t="str">
        <f t="shared" si="56"/>
        <v>FY25</v>
      </c>
      <c r="K175" s="337" t="str">
        <f t="shared" si="57"/>
        <v>FCCS_Other Data</v>
      </c>
      <c r="L175" s="337" t="str">
        <f t="shared" si="57"/>
        <v>FCCS_No Intercompany</v>
      </c>
      <c r="M175" s="337" t="str">
        <f t="shared" si="57"/>
        <v>No Custom1</v>
      </c>
      <c r="N175" s="337" t="str">
        <f t="shared" si="57"/>
        <v>No Custom2</v>
      </c>
      <c r="O175" s="337" t="s">
        <v>846</v>
      </c>
      <c r="P175" s="337" t="s">
        <v>1847</v>
      </c>
      <c r="Q175" s="337" t="str">
        <f t="shared" si="58"/>
        <v>Actual</v>
      </c>
      <c r="R175" s="337" t="str">
        <f t="shared" si="58"/>
        <v>FCCS_YTD_Input</v>
      </c>
      <c r="S175" s="423" t="s">
        <v>1105</v>
      </c>
      <c r="T175" s="337" t="s">
        <v>404</v>
      </c>
    </row>
    <row r="176" spans="1:20">
      <c r="A176" s="424"/>
      <c r="B176" s="336" t="s">
        <v>841</v>
      </c>
      <c r="C176" s="336" t="s">
        <v>1097</v>
      </c>
      <c r="D176" s="508" t="e">
        <f>[2]!HsSetValue(E176,"FCC","Scenario#"&amp;Q176&amp;";Years#"&amp;J176&amp;";Period#"&amp;I176&amp;";View#"&amp;R176&amp;";Entity#"&amp;H176&amp;";Data Source#"&amp;K176&amp;";Account#"&amp;F176&amp;";Intercompany#"&amp;L176&amp;";Movement#"&amp;P176&amp;";Consolidation#"&amp;T176&amp;";Custom1#"&amp;M176&amp;";Custom2#"&amp;N176&amp;";Custom3#"&amp;O176&amp;";Custom4#"&amp;S176&amp;"")</f>
        <v>#VALUE!</v>
      </c>
      <c r="E176" s="508">
        <f>SUMIF('"C" Seg. Time Dist.'!$C$20:$C$33,'FCC Investments - Load Tab'!C176,'"C" Seg. Time Dist.'!$H$20:$H$33)</f>
        <v>0</v>
      </c>
      <c r="F176" s="337" t="s">
        <v>842</v>
      </c>
      <c r="G176" s="337" t="str">
        <f>"Inv. Analysis - Credit Quality Risk - "&amp;C176</f>
        <v xml:space="preserve">Inv. Analysis - Credit Quality Risk - Commingled Funds   </v>
      </c>
      <c r="H176" s="428">
        <f t="shared" si="56"/>
        <v>0</v>
      </c>
      <c r="I176" s="428" t="str">
        <f t="shared" si="56"/>
        <v>Jun</v>
      </c>
      <c r="J176" s="337" t="str">
        <f t="shared" si="56"/>
        <v>FY25</v>
      </c>
      <c r="K176" s="337" t="str">
        <f t="shared" si="57"/>
        <v>FCCS_Other Data</v>
      </c>
      <c r="L176" s="337" t="str">
        <f t="shared" si="57"/>
        <v>FCCS_No Intercompany</v>
      </c>
      <c r="M176" s="337" t="str">
        <f t="shared" si="57"/>
        <v>No Custom1</v>
      </c>
      <c r="N176" s="337" t="str">
        <f t="shared" si="57"/>
        <v>No Custom2</v>
      </c>
      <c r="O176" s="337" t="s">
        <v>847</v>
      </c>
      <c r="P176" s="337" t="s">
        <v>1847</v>
      </c>
      <c r="Q176" s="337" t="str">
        <f t="shared" si="58"/>
        <v>Actual</v>
      </c>
      <c r="R176" s="337" t="str">
        <f t="shared" si="58"/>
        <v>FCCS_YTD_Input</v>
      </c>
      <c r="S176" s="423" t="s">
        <v>1105</v>
      </c>
      <c r="T176" s="337" t="s">
        <v>404</v>
      </c>
    </row>
    <row r="177" spans="1:20">
      <c r="A177" s="424"/>
      <c r="B177" s="336" t="s">
        <v>841</v>
      </c>
      <c r="C177" s="336" t="s">
        <v>1097</v>
      </c>
      <c r="D177" s="508" t="e">
        <f>[2]!HsSetValue(E177,"FCC","Scenario#"&amp;Q177&amp;";Years#"&amp;J177&amp;";Period#"&amp;I177&amp;";View#"&amp;R177&amp;";Entity#"&amp;H177&amp;";Data Source#"&amp;K177&amp;";Account#"&amp;F177&amp;";Intercompany#"&amp;L177&amp;";Movement#"&amp;P177&amp;";Consolidation#"&amp;T177&amp;";Custom1#"&amp;M177&amp;";Custom2#"&amp;N177&amp;";Custom3#"&amp;O177&amp;";Custom4#"&amp;S177&amp;"")</f>
        <v>#VALUE!</v>
      </c>
      <c r="E177" s="508">
        <f>SUMIF('"C" Seg. Time Dist.'!$C$20:$C$33,'FCC Investments - Load Tab'!C177,'"C" Seg. Time Dist.'!$I$20:$I$33)</f>
        <v>0</v>
      </c>
      <c r="F177" s="337" t="s">
        <v>842</v>
      </c>
      <c r="G177" s="337" t="str">
        <f>"Inv. Analysis - Credit Quality Risk - "&amp;C177</f>
        <v xml:space="preserve">Inv. Analysis - Credit Quality Risk - Commingled Funds   </v>
      </c>
      <c r="H177" s="428">
        <f t="shared" si="56"/>
        <v>0</v>
      </c>
      <c r="I177" s="428" t="str">
        <f t="shared" si="56"/>
        <v>Jun</v>
      </c>
      <c r="J177" s="337" t="str">
        <f t="shared" si="56"/>
        <v>FY25</v>
      </c>
      <c r="K177" s="337" t="str">
        <f t="shared" si="57"/>
        <v>FCCS_Other Data</v>
      </c>
      <c r="L177" s="337" t="str">
        <f t="shared" si="57"/>
        <v>FCCS_No Intercompany</v>
      </c>
      <c r="M177" s="337" t="str">
        <f t="shared" si="57"/>
        <v>No Custom1</v>
      </c>
      <c r="N177" s="337" t="str">
        <f t="shared" si="57"/>
        <v>No Custom2</v>
      </c>
      <c r="O177" s="337" t="s">
        <v>848</v>
      </c>
      <c r="P177" s="337" t="s">
        <v>1847</v>
      </c>
      <c r="Q177" s="337" t="str">
        <f t="shared" si="58"/>
        <v>Actual</v>
      </c>
      <c r="R177" s="337" t="str">
        <f t="shared" si="58"/>
        <v>FCCS_YTD_Input</v>
      </c>
      <c r="S177" s="423" t="s">
        <v>1105</v>
      </c>
      <c r="T177" s="337" t="s">
        <v>404</v>
      </c>
    </row>
    <row r="178" spans="1:20">
      <c r="B178" s="420"/>
      <c r="C178" s="420"/>
      <c r="D178" s="469" t="e">
        <f>[2]!HsSetValue(E178,"FCC","Scenario#"&amp;Q178&amp;";Years#"&amp;J178&amp;";Period#"&amp;I178&amp;";View#"&amp;R178&amp;";Entity#"&amp;H178&amp;";Data Source#"&amp;K178&amp;";Account#"&amp;F178&amp;";Intercompany#"&amp;L178&amp;";Movement#"&amp;P178&amp;";Consolidation#"&amp;T178&amp;";Custom1#"&amp;M178&amp;";Custom2#"&amp;N178&amp;";Custom3#"&amp;O178&amp;";Custom4#"&amp;S178&amp;"")</f>
        <v>#VALUE!</v>
      </c>
      <c r="E178" s="469"/>
      <c r="S178" s="423"/>
    </row>
    <row r="179" spans="1:20">
      <c r="A179" s="424"/>
      <c r="B179" s="338" t="s">
        <v>1850</v>
      </c>
      <c r="C179" s="338" t="s">
        <v>1097</v>
      </c>
      <c r="D179" s="512" t="e">
        <f>[2]!HsSetValue(E179,"FCC","Scenario#"&amp;Q179&amp;";Years#"&amp;J179&amp;";Period#"&amp;I179&amp;";View#"&amp;R179&amp;";Entity#"&amp;H179&amp;";Data Source#"&amp;K179&amp;";Account#"&amp;F179&amp;";Intercompany#"&amp;L179&amp;";Movement#"&amp;P179&amp;";Consolidation#"&amp;T179&amp;";Custom1#"&amp;M179&amp;";Custom2#"&amp;N179&amp;";Custom3#"&amp;O179&amp;";Custom4#"&amp;S179&amp;"")</f>
        <v>#VALUE!</v>
      </c>
      <c r="E179" s="512">
        <f ca="1">SUMIF('"E" Fair Value Measurement'!$C$22:$E$38,'FCC Investments - Load Tab'!C179,'"E" Fair Value Measurement'!$G$22:$G$38)</f>
        <v>0</v>
      </c>
      <c r="F179" s="339" t="s">
        <v>849</v>
      </c>
      <c r="G179" s="339" t="str">
        <f>"Inv. Analysis - FV Measurement - "&amp;C179</f>
        <v xml:space="preserve">Inv. Analysis - FV Measurement - Commingled Funds   </v>
      </c>
      <c r="H179" s="430">
        <f t="shared" ref="H179:J182" si="59">+H$2</f>
        <v>0</v>
      </c>
      <c r="I179" s="430" t="str">
        <f t="shared" si="59"/>
        <v>Jun</v>
      </c>
      <c r="J179" s="339" t="str">
        <f t="shared" si="59"/>
        <v>FY25</v>
      </c>
      <c r="K179" s="339" t="s">
        <v>397</v>
      </c>
      <c r="L179" s="339" t="s">
        <v>398</v>
      </c>
      <c r="M179" s="339" t="s">
        <v>399</v>
      </c>
      <c r="N179" s="339" t="s">
        <v>400</v>
      </c>
      <c r="O179" s="339" t="s">
        <v>850</v>
      </c>
      <c r="P179" s="339" t="s">
        <v>1847</v>
      </c>
      <c r="Q179" s="339" t="s">
        <v>63</v>
      </c>
      <c r="R179" s="339" t="s">
        <v>402</v>
      </c>
      <c r="S179" s="423" t="s">
        <v>1105</v>
      </c>
      <c r="T179" s="339" t="s">
        <v>404</v>
      </c>
    </row>
    <row r="180" spans="1:20">
      <c r="A180" s="424"/>
      <c r="B180" s="338" t="s">
        <v>1850</v>
      </c>
      <c r="C180" s="338" t="s">
        <v>1097</v>
      </c>
      <c r="D180" s="512" t="e">
        <f>[2]!HsSetValue(E180,"FCC","Scenario#"&amp;Q180&amp;";Years#"&amp;J180&amp;";Period#"&amp;I180&amp;";View#"&amp;R180&amp;";Entity#"&amp;H180&amp;";Data Source#"&amp;K180&amp;";Account#"&amp;F180&amp;";Intercompany#"&amp;L180&amp;";Movement#"&amp;P180&amp;";Consolidation#"&amp;T180&amp;";Custom1#"&amp;M180&amp;";Custom2#"&amp;N180&amp;";Custom3#"&amp;O180&amp;";Custom4#"&amp;S180&amp;"")</f>
        <v>#VALUE!</v>
      </c>
      <c r="E180" s="512">
        <f ca="1">SUMIF('"E" Fair Value Measurement'!$C$22:$E$38,'FCC Investments - Load Tab'!C180,'"E" Fair Value Measurement'!$H$22:$H$38)</f>
        <v>0</v>
      </c>
      <c r="F180" s="339" t="s">
        <v>849</v>
      </c>
      <c r="G180" s="339" t="str">
        <f>"Inv. Analysis - FV Measurement - "&amp;C180</f>
        <v xml:space="preserve">Inv. Analysis - FV Measurement - Commingled Funds   </v>
      </c>
      <c r="H180" s="430">
        <f t="shared" si="59"/>
        <v>0</v>
      </c>
      <c r="I180" s="430" t="str">
        <f t="shared" si="59"/>
        <v>Jun</v>
      </c>
      <c r="J180" s="339" t="str">
        <f t="shared" si="59"/>
        <v>FY25</v>
      </c>
      <c r="K180" s="339" t="str">
        <f t="shared" ref="K180:N182" si="60">+K$2</f>
        <v>FCCS_Other Data</v>
      </c>
      <c r="L180" s="339" t="str">
        <f t="shared" si="60"/>
        <v>FCCS_No Intercompany</v>
      </c>
      <c r="M180" s="339" t="str">
        <f t="shared" si="60"/>
        <v>No Custom1</v>
      </c>
      <c r="N180" s="339" t="str">
        <f t="shared" si="60"/>
        <v>No Custom2</v>
      </c>
      <c r="O180" s="339" t="s">
        <v>851</v>
      </c>
      <c r="P180" s="339" t="s">
        <v>1847</v>
      </c>
      <c r="Q180" s="339" t="str">
        <f t="shared" ref="Q180:R196" si="61">+Q$2</f>
        <v>Actual</v>
      </c>
      <c r="R180" s="339" t="str">
        <f t="shared" si="61"/>
        <v>FCCS_YTD_Input</v>
      </c>
      <c r="S180" s="423" t="s">
        <v>1105</v>
      </c>
      <c r="T180" s="339" t="s">
        <v>404</v>
      </c>
    </row>
    <row r="181" spans="1:20">
      <c r="A181" s="424"/>
      <c r="B181" s="338" t="s">
        <v>1850</v>
      </c>
      <c r="C181" s="338" t="s">
        <v>1097</v>
      </c>
      <c r="D181" s="512" t="e">
        <f>[2]!HsSetValue(E181,"FCC","Scenario#"&amp;Q181&amp;";Years#"&amp;J181&amp;";Period#"&amp;I181&amp;";View#"&amp;R181&amp;";Entity#"&amp;H181&amp;";Data Source#"&amp;K181&amp;";Account#"&amp;F181&amp;";Intercompany#"&amp;L181&amp;";Movement#"&amp;P181&amp;";Consolidation#"&amp;T181&amp;";Custom1#"&amp;M181&amp;";Custom2#"&amp;N181&amp;";Custom3#"&amp;O181&amp;";Custom4#"&amp;S181&amp;"")</f>
        <v>#VALUE!</v>
      </c>
      <c r="E181" s="512">
        <f ca="1">SUMIF('"E" Fair Value Measurement'!$C$22:$E$38,'FCC Investments - Load Tab'!C181,'"E" Fair Value Measurement'!$I$22:$I$38)</f>
        <v>0</v>
      </c>
      <c r="F181" s="339" t="s">
        <v>849</v>
      </c>
      <c r="G181" s="339" t="str">
        <f>"Inv. Analysis - FV Measurement - "&amp;C181</f>
        <v xml:space="preserve">Inv. Analysis - FV Measurement - Commingled Funds   </v>
      </c>
      <c r="H181" s="430">
        <f t="shared" si="59"/>
        <v>0</v>
      </c>
      <c r="I181" s="430" t="str">
        <f t="shared" si="59"/>
        <v>Jun</v>
      </c>
      <c r="J181" s="339" t="str">
        <f t="shared" si="59"/>
        <v>FY25</v>
      </c>
      <c r="K181" s="339" t="str">
        <f t="shared" si="60"/>
        <v>FCCS_Other Data</v>
      </c>
      <c r="L181" s="339" t="str">
        <f t="shared" si="60"/>
        <v>FCCS_No Intercompany</v>
      </c>
      <c r="M181" s="339" t="str">
        <f t="shared" si="60"/>
        <v>No Custom1</v>
      </c>
      <c r="N181" s="339" t="str">
        <f t="shared" si="60"/>
        <v>No Custom2</v>
      </c>
      <c r="O181" s="339" t="s">
        <v>852</v>
      </c>
      <c r="P181" s="339" t="s">
        <v>1847</v>
      </c>
      <c r="Q181" s="339" t="str">
        <f t="shared" si="61"/>
        <v>Actual</v>
      </c>
      <c r="R181" s="339" t="str">
        <f t="shared" si="61"/>
        <v>FCCS_YTD_Input</v>
      </c>
      <c r="S181" s="423" t="s">
        <v>1105</v>
      </c>
      <c r="T181" s="339" t="s">
        <v>404</v>
      </c>
    </row>
    <row r="182" spans="1:20">
      <c r="A182" s="424"/>
      <c r="B182" s="338" t="s">
        <v>1850</v>
      </c>
      <c r="C182" s="338" t="s">
        <v>1097</v>
      </c>
      <c r="D182" s="512" t="e">
        <f>[2]!HsSetValue(E182,"FCC","Scenario#"&amp;Q182&amp;";Years#"&amp;J182&amp;";Period#"&amp;I182&amp;";View#"&amp;R182&amp;";Entity#"&amp;H182&amp;";Data Source#"&amp;K182&amp;";Account#"&amp;F182&amp;";Intercompany#"&amp;L182&amp;";Movement#"&amp;P182&amp;";Consolidation#"&amp;T182&amp;";Custom1#"&amp;M182&amp;";Custom2#"&amp;N182&amp;";Custom3#"&amp;O182&amp;";Custom4#"&amp;S182&amp;"")</f>
        <v>#VALUE!</v>
      </c>
      <c r="E182" s="512">
        <f ca="1">SUMIF('"E" Fair Value Measurement'!$C$22:$E$38,'FCC Investments - Load Tab'!C182,'"E" Fair Value Measurement'!$J$22:$J$38)</f>
        <v>0</v>
      </c>
      <c r="F182" s="339" t="s">
        <v>849</v>
      </c>
      <c r="G182" s="339" t="str">
        <f>"Inv. Analysis - FV Measurement - "&amp;C182</f>
        <v xml:space="preserve">Inv. Analysis - FV Measurement - Commingled Funds   </v>
      </c>
      <c r="H182" s="430">
        <f t="shared" si="59"/>
        <v>0</v>
      </c>
      <c r="I182" s="430" t="str">
        <f t="shared" si="59"/>
        <v>Jun</v>
      </c>
      <c r="J182" s="339" t="str">
        <f t="shared" si="59"/>
        <v>FY25</v>
      </c>
      <c r="K182" s="339" t="str">
        <f t="shared" si="60"/>
        <v>FCCS_Other Data</v>
      </c>
      <c r="L182" s="339" t="str">
        <f t="shared" si="60"/>
        <v>FCCS_No Intercompany</v>
      </c>
      <c r="M182" s="339" t="str">
        <f t="shared" si="60"/>
        <v>No Custom1</v>
      </c>
      <c r="N182" s="339" t="str">
        <f t="shared" si="60"/>
        <v>No Custom2</v>
      </c>
      <c r="O182" s="339" t="s">
        <v>853</v>
      </c>
      <c r="P182" s="339" t="s">
        <v>1847</v>
      </c>
      <c r="Q182" s="339" t="str">
        <f t="shared" si="61"/>
        <v>Actual</v>
      </c>
      <c r="R182" s="339" t="str">
        <f t="shared" si="61"/>
        <v>FCCS_YTD_Input</v>
      </c>
      <c r="S182" s="423" t="s">
        <v>1105</v>
      </c>
      <c r="T182" s="339" t="s">
        <v>404</v>
      </c>
    </row>
    <row r="183" spans="1:20">
      <c r="B183" s="420"/>
      <c r="C183" s="420"/>
      <c r="D183" s="469" t="e">
        <f>[2]!HsSetValue(E183,"FCC","Scenario#"&amp;Q183&amp;";Years#"&amp;J183&amp;";Period#"&amp;I183&amp;";View#"&amp;R183&amp;";Entity#"&amp;H183&amp;";Data Source#"&amp;K183&amp;";Account#"&amp;F183&amp;";Intercompany#"&amp;L183&amp;";Movement#"&amp;P183&amp;";Consolidation#"&amp;T183&amp;";Custom1#"&amp;M183&amp;";Custom2#"&amp;N183&amp;";Custom3#"&amp;O183&amp;";Custom4#"&amp;S183&amp;"")</f>
        <v>#VALUE!</v>
      </c>
      <c r="E183" s="469"/>
      <c r="S183" s="423"/>
    </row>
    <row r="184" spans="1:20">
      <c r="A184" s="424"/>
      <c r="B184" s="418" t="s">
        <v>1088</v>
      </c>
      <c r="C184" s="418" t="s">
        <v>1097</v>
      </c>
      <c r="D184" s="511" t="e">
        <f>[2]!HsSetValue(E184,"FCC","Scenario#"&amp;Q184&amp;";Years#"&amp;J184&amp;";Period#"&amp;I184&amp;";View#"&amp;R184&amp;";Entity#"&amp;H184&amp;";Data Source#"&amp;K184&amp;";Account#"&amp;F184&amp;";Intercompany#"&amp;L184&amp;";Movement#"&amp;P184&amp;";Consolidation#"&amp;T184&amp;";Custom1#"&amp;M184&amp;";Custom2#"&amp;N184&amp;";Custom3#"&amp;O184&amp;";Custom4#"&amp;S184&amp;"")</f>
        <v>#VALUE!</v>
      </c>
      <c r="E184" s="511">
        <f ca="1">SUMIF('"F" Credit Quality Risk'!$D$17:$F$33,'FCC Investments - Load Tab'!$C184,'"F" Credit Quality Risk'!F$17:F$33)</f>
        <v>0</v>
      </c>
      <c r="F184" s="419" t="s">
        <v>1092</v>
      </c>
      <c r="G184" s="419" t="str">
        <f t="shared" ref="G184:G197" si="62">"Inv. Analysis - Credit Quality Risk - "&amp;C184</f>
        <v xml:space="preserve">Inv. Analysis - Credit Quality Risk - Commingled Funds   </v>
      </c>
      <c r="H184" s="431">
        <f t="shared" ref="H184:N186" si="63">+H$2</f>
        <v>0</v>
      </c>
      <c r="I184" s="431" t="str">
        <f t="shared" si="63"/>
        <v>Jun</v>
      </c>
      <c r="J184" s="419" t="str">
        <f t="shared" si="63"/>
        <v>FY25</v>
      </c>
      <c r="K184" s="419" t="str">
        <f t="shared" si="63"/>
        <v>FCCS_Other Data</v>
      </c>
      <c r="L184" s="419" t="str">
        <f t="shared" si="63"/>
        <v>FCCS_No Intercompany</v>
      </c>
      <c r="M184" s="419" t="str">
        <f t="shared" si="63"/>
        <v>No Custom1</v>
      </c>
      <c r="N184" s="419" t="str">
        <f t="shared" si="63"/>
        <v>No Custom2</v>
      </c>
      <c r="O184" s="419" t="s">
        <v>995</v>
      </c>
      <c r="P184" s="419" t="s">
        <v>1847</v>
      </c>
      <c r="Q184" s="419" t="str">
        <f t="shared" ref="Q184:Q197" si="64">Q$2</f>
        <v>Actual</v>
      </c>
      <c r="R184" s="419" t="str">
        <f t="shared" si="61"/>
        <v>FCCS_YTD_Input</v>
      </c>
      <c r="S184" s="423" t="s">
        <v>1105</v>
      </c>
      <c r="T184" s="419" t="s">
        <v>404</v>
      </c>
    </row>
    <row r="185" spans="1:20">
      <c r="A185" s="424"/>
      <c r="B185" s="418" t="s">
        <v>1088</v>
      </c>
      <c r="C185" s="418" t="s">
        <v>1097</v>
      </c>
      <c r="D185" s="511" t="e">
        <f>[2]!HsSetValue(E185,"FCC","Scenario#"&amp;Q185&amp;";Years#"&amp;J185&amp;";Period#"&amp;I185&amp;";View#"&amp;R185&amp;";Entity#"&amp;H185&amp;";Data Source#"&amp;K185&amp;";Account#"&amp;F185&amp;";Intercompany#"&amp;L185&amp;";Movement#"&amp;P185&amp;";Consolidation#"&amp;T185&amp;";Custom1#"&amp;M185&amp;";Custom2#"&amp;N185&amp;";Custom3#"&amp;O185&amp;";Custom4#"&amp;S185&amp;"")</f>
        <v>#VALUE!</v>
      </c>
      <c r="E185" s="511">
        <f ca="1">SUMIF('"F" Credit Quality Risk'!$D$17:$F$33,'FCC Investments - Load Tab'!$C185,'"F" Credit Quality Risk'!G$17:G$33)</f>
        <v>0</v>
      </c>
      <c r="F185" s="419" t="s">
        <v>1092</v>
      </c>
      <c r="G185" s="419" t="str">
        <f t="shared" si="62"/>
        <v xml:space="preserve">Inv. Analysis - Credit Quality Risk - Commingled Funds   </v>
      </c>
      <c r="H185" s="431">
        <f t="shared" si="63"/>
        <v>0</v>
      </c>
      <c r="I185" s="431" t="str">
        <f t="shared" si="63"/>
        <v>Jun</v>
      </c>
      <c r="J185" s="419" t="str">
        <f t="shared" si="63"/>
        <v>FY25</v>
      </c>
      <c r="K185" s="419" t="str">
        <f t="shared" si="63"/>
        <v>FCCS_Other Data</v>
      </c>
      <c r="L185" s="419" t="str">
        <f t="shared" si="63"/>
        <v>FCCS_No Intercompany</v>
      </c>
      <c r="M185" s="419" t="str">
        <f t="shared" si="63"/>
        <v>No Custom1</v>
      </c>
      <c r="N185" s="419" t="str">
        <f t="shared" si="63"/>
        <v>No Custom2</v>
      </c>
      <c r="O185" s="419" t="s">
        <v>1010</v>
      </c>
      <c r="P185" s="419" t="s">
        <v>1847</v>
      </c>
      <c r="Q185" s="419" t="str">
        <f t="shared" si="64"/>
        <v>Actual</v>
      </c>
      <c r="R185" s="419" t="str">
        <f t="shared" si="61"/>
        <v>FCCS_YTD_Input</v>
      </c>
      <c r="S185" s="423" t="s">
        <v>1105</v>
      </c>
      <c r="T185" s="419" t="s">
        <v>404</v>
      </c>
    </row>
    <row r="186" spans="1:20">
      <c r="A186" s="424"/>
      <c r="B186" s="418" t="s">
        <v>1088</v>
      </c>
      <c r="C186" s="418" t="s">
        <v>1097</v>
      </c>
      <c r="D186" s="511" t="e">
        <f>[2]!HsSetValue(E186,"FCC","Scenario#"&amp;Q186&amp;";Years#"&amp;J186&amp;";Period#"&amp;I186&amp;";View#"&amp;R186&amp;";Entity#"&amp;H186&amp;";Data Source#"&amp;K186&amp;";Account#"&amp;F186&amp;";Intercompany#"&amp;L186&amp;";Movement#"&amp;P186&amp;";Consolidation#"&amp;T186&amp;";Custom1#"&amp;M186&amp;";Custom2#"&amp;N186&amp;";Custom3#"&amp;O186&amp;";Custom4#"&amp;S186&amp;"")</f>
        <v>#VALUE!</v>
      </c>
      <c r="E186" s="511">
        <f ca="1">SUMIF('"F" Credit Quality Risk'!$D$17:$F$33,'FCC Investments - Load Tab'!$C186,'"F" Credit Quality Risk'!H$17:H$33)</f>
        <v>0</v>
      </c>
      <c r="F186" s="419" t="s">
        <v>1092</v>
      </c>
      <c r="G186" s="419" t="str">
        <f t="shared" si="62"/>
        <v xml:space="preserve">Inv. Analysis - Credit Quality Risk - Commingled Funds   </v>
      </c>
      <c r="H186" s="431">
        <f t="shared" si="63"/>
        <v>0</v>
      </c>
      <c r="I186" s="431" t="str">
        <f t="shared" si="63"/>
        <v>Jun</v>
      </c>
      <c r="J186" s="419" t="str">
        <f t="shared" si="63"/>
        <v>FY25</v>
      </c>
      <c r="K186" s="419" t="str">
        <f t="shared" si="63"/>
        <v>FCCS_Other Data</v>
      </c>
      <c r="L186" s="419" t="str">
        <f t="shared" si="63"/>
        <v>FCCS_No Intercompany</v>
      </c>
      <c r="M186" s="419" t="str">
        <f t="shared" si="63"/>
        <v>No Custom1</v>
      </c>
      <c r="N186" s="419" t="str">
        <f t="shared" si="63"/>
        <v>No Custom2</v>
      </c>
      <c r="O186" s="419" t="s">
        <v>45</v>
      </c>
      <c r="P186" s="419" t="s">
        <v>1847</v>
      </c>
      <c r="Q186" s="419" t="str">
        <f t="shared" si="64"/>
        <v>Actual</v>
      </c>
      <c r="R186" s="419" t="str">
        <f t="shared" si="61"/>
        <v>FCCS_YTD_Input</v>
      </c>
      <c r="S186" s="423" t="s">
        <v>1105</v>
      </c>
      <c r="T186" s="419" t="s">
        <v>404</v>
      </c>
    </row>
    <row r="187" spans="1:20">
      <c r="A187" s="424"/>
      <c r="B187" s="418" t="s">
        <v>1088</v>
      </c>
      <c r="C187" s="418" t="s">
        <v>1097</v>
      </c>
      <c r="D187" s="511" t="e">
        <f>[2]!HsSetValue(E187,"FCC","Scenario#"&amp;Q187&amp;";Years#"&amp;J187&amp;";Period#"&amp;I187&amp;";View#"&amp;R187&amp;";Entity#"&amp;H187&amp;";Data Source#"&amp;K187&amp;";Account#"&amp;F187&amp;";Intercompany#"&amp;L187&amp;";Movement#"&amp;P187&amp;";Consolidation#"&amp;T187&amp;";Custom1#"&amp;M187&amp;";Custom2#"&amp;N187&amp;";Custom3#"&amp;O187&amp;";Custom4#"&amp;S187&amp;"")</f>
        <v>#VALUE!</v>
      </c>
      <c r="E187" s="511">
        <f ca="1">SUMIF('"F" Credit Quality Risk'!$D$17:$F$33,'FCC Investments - Load Tab'!$C187,'"F" Credit Quality Risk'!I$17:I$33)</f>
        <v>0</v>
      </c>
      <c r="F187" s="419" t="s">
        <v>1092</v>
      </c>
      <c r="G187" s="419" t="str">
        <f t="shared" si="62"/>
        <v xml:space="preserve">Inv. Analysis - Credit Quality Risk - Commingled Funds   </v>
      </c>
      <c r="H187" s="431">
        <f t="shared" ref="H187:N197" si="65">+H$2</f>
        <v>0</v>
      </c>
      <c r="I187" s="431" t="str">
        <f t="shared" si="65"/>
        <v>Jun</v>
      </c>
      <c r="J187" s="419" t="str">
        <f t="shared" si="65"/>
        <v>FY25</v>
      </c>
      <c r="K187" s="419" t="str">
        <f t="shared" si="65"/>
        <v>FCCS_Other Data</v>
      </c>
      <c r="L187" s="419" t="str">
        <f t="shared" si="65"/>
        <v>FCCS_No Intercompany</v>
      </c>
      <c r="M187" s="419" t="str">
        <f t="shared" ref="M187:M195" si="66">+M$2</f>
        <v>No Custom1</v>
      </c>
      <c r="N187" s="419" t="str">
        <f t="shared" si="65"/>
        <v>No Custom2</v>
      </c>
      <c r="O187" s="419" t="s">
        <v>1023</v>
      </c>
      <c r="P187" s="419" t="s">
        <v>1847</v>
      </c>
      <c r="Q187" s="419" t="str">
        <f t="shared" si="64"/>
        <v>Actual</v>
      </c>
      <c r="R187" s="419" t="str">
        <f t="shared" si="61"/>
        <v>FCCS_YTD_Input</v>
      </c>
      <c r="S187" s="423" t="s">
        <v>1105</v>
      </c>
      <c r="T187" s="419" t="s">
        <v>404</v>
      </c>
    </row>
    <row r="188" spans="1:20">
      <c r="A188" s="424"/>
      <c r="B188" s="418" t="s">
        <v>1088</v>
      </c>
      <c r="C188" s="418" t="s">
        <v>1097</v>
      </c>
      <c r="D188" s="511" t="e">
        <f>[2]!HsSetValue(E188,"FCC","Scenario#"&amp;Q188&amp;";Years#"&amp;J188&amp;";Period#"&amp;I188&amp;";View#"&amp;R188&amp;";Entity#"&amp;H188&amp;";Data Source#"&amp;K188&amp;";Account#"&amp;F188&amp;";Intercompany#"&amp;L188&amp;";Movement#"&amp;P188&amp;";Consolidation#"&amp;T188&amp;";Custom1#"&amp;M188&amp;";Custom2#"&amp;N188&amp;";Custom3#"&amp;O188&amp;";Custom4#"&amp;S188&amp;"")</f>
        <v>#VALUE!</v>
      </c>
      <c r="E188" s="511">
        <f ca="1">SUMIF('"F" Credit Quality Risk'!$D$17:$F$33,'FCC Investments - Load Tab'!$C188,'"F" Credit Quality Risk'!J$17:J$33)</f>
        <v>0</v>
      </c>
      <c r="F188" s="419" t="s">
        <v>1092</v>
      </c>
      <c r="G188" s="419" t="str">
        <f t="shared" si="62"/>
        <v xml:space="preserve">Inv. Analysis - Credit Quality Risk - Commingled Funds   </v>
      </c>
      <c r="H188" s="431">
        <f t="shared" si="65"/>
        <v>0</v>
      </c>
      <c r="I188" s="431" t="str">
        <f t="shared" si="65"/>
        <v>Jun</v>
      </c>
      <c r="J188" s="419" t="str">
        <f t="shared" si="65"/>
        <v>FY25</v>
      </c>
      <c r="K188" s="419" t="str">
        <f t="shared" si="65"/>
        <v>FCCS_Other Data</v>
      </c>
      <c r="L188" s="419" t="str">
        <f t="shared" si="65"/>
        <v>FCCS_No Intercompany</v>
      </c>
      <c r="M188" s="419" t="str">
        <f t="shared" si="66"/>
        <v>No Custom1</v>
      </c>
      <c r="N188" s="419" t="str">
        <f t="shared" si="65"/>
        <v>No Custom2</v>
      </c>
      <c r="O188" s="419" t="s">
        <v>1027</v>
      </c>
      <c r="P188" s="419" t="s">
        <v>1847</v>
      </c>
      <c r="Q188" s="419" t="str">
        <f t="shared" si="64"/>
        <v>Actual</v>
      </c>
      <c r="R188" s="419" t="str">
        <f t="shared" si="61"/>
        <v>FCCS_YTD_Input</v>
      </c>
      <c r="S188" s="423" t="s">
        <v>1105</v>
      </c>
      <c r="T188" s="419" t="s">
        <v>404</v>
      </c>
    </row>
    <row r="189" spans="1:20">
      <c r="A189" s="424"/>
      <c r="B189" s="418" t="s">
        <v>1088</v>
      </c>
      <c r="C189" s="418" t="s">
        <v>1097</v>
      </c>
      <c r="D189" s="511" t="e">
        <f>[2]!HsSetValue(E189,"FCC","Scenario#"&amp;Q189&amp;";Years#"&amp;J189&amp;";Period#"&amp;I189&amp;";View#"&amp;R189&amp;";Entity#"&amp;H189&amp;";Data Source#"&amp;K189&amp;";Account#"&amp;F189&amp;";Intercompany#"&amp;L189&amp;";Movement#"&amp;P189&amp;";Consolidation#"&amp;T189&amp;";Custom1#"&amp;M189&amp;";Custom2#"&amp;N189&amp;";Custom3#"&amp;O189&amp;";Custom4#"&amp;S189&amp;"")</f>
        <v>#VALUE!</v>
      </c>
      <c r="E189" s="511">
        <f ca="1">SUMIF('"F" Credit Quality Risk'!$D$17:$F$33,'FCC Investments - Load Tab'!$C189,'"F" Credit Quality Risk'!K$17:K$33)</f>
        <v>0</v>
      </c>
      <c r="F189" s="419" t="s">
        <v>1092</v>
      </c>
      <c r="G189" s="419" t="str">
        <f t="shared" si="62"/>
        <v xml:space="preserve">Inv. Analysis - Credit Quality Risk - Commingled Funds   </v>
      </c>
      <c r="H189" s="431">
        <f t="shared" si="65"/>
        <v>0</v>
      </c>
      <c r="I189" s="431" t="str">
        <f t="shared" si="65"/>
        <v>Jun</v>
      </c>
      <c r="J189" s="419" t="str">
        <f t="shared" si="65"/>
        <v>FY25</v>
      </c>
      <c r="K189" s="419" t="str">
        <f t="shared" si="65"/>
        <v>FCCS_Other Data</v>
      </c>
      <c r="L189" s="419" t="str">
        <f t="shared" si="65"/>
        <v>FCCS_No Intercompany</v>
      </c>
      <c r="M189" s="419" t="str">
        <f t="shared" si="66"/>
        <v>No Custom1</v>
      </c>
      <c r="N189" s="419" t="str">
        <f t="shared" si="65"/>
        <v>No Custom2</v>
      </c>
      <c r="O189" s="419" t="s">
        <v>46</v>
      </c>
      <c r="P189" s="419" t="s">
        <v>1847</v>
      </c>
      <c r="Q189" s="419" t="str">
        <f t="shared" si="64"/>
        <v>Actual</v>
      </c>
      <c r="R189" s="419" t="str">
        <f t="shared" si="61"/>
        <v>FCCS_YTD_Input</v>
      </c>
      <c r="S189" s="423" t="s">
        <v>1105</v>
      </c>
      <c r="T189" s="419" t="s">
        <v>404</v>
      </c>
    </row>
    <row r="190" spans="1:20">
      <c r="A190" s="424"/>
      <c r="B190" s="418" t="s">
        <v>1088</v>
      </c>
      <c r="C190" s="418" t="s">
        <v>1097</v>
      </c>
      <c r="D190" s="511" t="e">
        <f>[2]!HsSetValue(E190,"FCC","Scenario#"&amp;Q190&amp;";Years#"&amp;J190&amp;";Period#"&amp;I190&amp;";View#"&amp;R190&amp;";Entity#"&amp;H190&amp;";Data Source#"&amp;K190&amp;";Account#"&amp;F190&amp;";Intercompany#"&amp;L190&amp;";Movement#"&amp;P190&amp;";Consolidation#"&amp;T190&amp;";Custom1#"&amp;M190&amp;";Custom2#"&amp;N190&amp;";Custom3#"&amp;O190&amp;";Custom4#"&amp;S190&amp;"")</f>
        <v>#VALUE!</v>
      </c>
      <c r="E190" s="511">
        <f ca="1">SUMIF('"F" Credit Quality Risk'!$D$17:$F$33,'FCC Investments - Load Tab'!$C190,'"F" Credit Quality Risk'!L$17:L$33)</f>
        <v>0</v>
      </c>
      <c r="F190" s="419" t="s">
        <v>1092</v>
      </c>
      <c r="G190" s="419" t="str">
        <f t="shared" si="62"/>
        <v xml:space="preserve">Inv. Analysis - Credit Quality Risk - Commingled Funds   </v>
      </c>
      <c r="H190" s="431">
        <f t="shared" si="65"/>
        <v>0</v>
      </c>
      <c r="I190" s="431" t="str">
        <f t="shared" si="65"/>
        <v>Jun</v>
      </c>
      <c r="J190" s="419" t="str">
        <f t="shared" si="65"/>
        <v>FY25</v>
      </c>
      <c r="K190" s="419" t="str">
        <f t="shared" si="65"/>
        <v>FCCS_Other Data</v>
      </c>
      <c r="L190" s="419" t="str">
        <f t="shared" si="65"/>
        <v>FCCS_No Intercompany</v>
      </c>
      <c r="M190" s="419" t="str">
        <f t="shared" si="66"/>
        <v>No Custom1</v>
      </c>
      <c r="N190" s="419" t="str">
        <f t="shared" si="65"/>
        <v>No Custom2</v>
      </c>
      <c r="O190" s="419" t="s">
        <v>1055</v>
      </c>
      <c r="P190" s="419" t="s">
        <v>1847</v>
      </c>
      <c r="Q190" s="419" t="str">
        <f t="shared" si="64"/>
        <v>Actual</v>
      </c>
      <c r="R190" s="419" t="str">
        <f t="shared" si="61"/>
        <v>FCCS_YTD_Input</v>
      </c>
      <c r="S190" s="423" t="s">
        <v>1105</v>
      </c>
      <c r="T190" s="419" t="s">
        <v>404</v>
      </c>
    </row>
    <row r="191" spans="1:20">
      <c r="A191" s="424"/>
      <c r="B191" s="418" t="s">
        <v>1088</v>
      </c>
      <c r="C191" s="418" t="s">
        <v>1097</v>
      </c>
      <c r="D191" s="511" t="e">
        <f>[2]!HsSetValue(E191,"FCC","Scenario#"&amp;Q191&amp;";Years#"&amp;J191&amp;";Period#"&amp;I191&amp;";View#"&amp;R191&amp;";Entity#"&amp;H191&amp;";Data Source#"&amp;K191&amp;";Account#"&amp;F191&amp;";Intercompany#"&amp;L191&amp;";Movement#"&amp;P191&amp;";Consolidation#"&amp;T191&amp;";Custom1#"&amp;M191&amp;";Custom2#"&amp;N191&amp;";Custom3#"&amp;O191&amp;";Custom4#"&amp;S191&amp;"")</f>
        <v>#VALUE!</v>
      </c>
      <c r="E191" s="511">
        <f ca="1">SUMIF('"F" Credit Quality Risk'!$D$17:$F$33,'FCC Investments - Load Tab'!$C191,'"F" Credit Quality Risk'!M$17:M$33)</f>
        <v>0</v>
      </c>
      <c r="F191" s="419" t="s">
        <v>1092</v>
      </c>
      <c r="G191" s="419" t="str">
        <f t="shared" si="62"/>
        <v xml:space="preserve">Inv. Analysis - Credit Quality Risk - Commingled Funds   </v>
      </c>
      <c r="H191" s="431">
        <f t="shared" si="65"/>
        <v>0</v>
      </c>
      <c r="I191" s="431" t="str">
        <f t="shared" si="65"/>
        <v>Jun</v>
      </c>
      <c r="J191" s="419" t="str">
        <f t="shared" si="65"/>
        <v>FY25</v>
      </c>
      <c r="K191" s="419" t="str">
        <f t="shared" si="65"/>
        <v>FCCS_Other Data</v>
      </c>
      <c r="L191" s="419" t="str">
        <f t="shared" si="65"/>
        <v>FCCS_No Intercompany</v>
      </c>
      <c r="M191" s="419" t="str">
        <f t="shared" si="66"/>
        <v>No Custom1</v>
      </c>
      <c r="N191" s="419" t="str">
        <f t="shared" si="65"/>
        <v>No Custom2</v>
      </c>
      <c r="O191" s="419" t="s">
        <v>1066</v>
      </c>
      <c r="P191" s="419" t="s">
        <v>1847</v>
      </c>
      <c r="Q191" s="419" t="str">
        <f t="shared" si="64"/>
        <v>Actual</v>
      </c>
      <c r="R191" s="419" t="str">
        <f t="shared" si="61"/>
        <v>FCCS_YTD_Input</v>
      </c>
      <c r="S191" s="423" t="s">
        <v>1105</v>
      </c>
      <c r="T191" s="419" t="s">
        <v>404</v>
      </c>
    </row>
    <row r="192" spans="1:20">
      <c r="A192" s="424"/>
      <c r="B192" s="418" t="s">
        <v>1088</v>
      </c>
      <c r="C192" s="418" t="s">
        <v>1097</v>
      </c>
      <c r="D192" s="511" t="e">
        <f>[2]!HsSetValue(E192,"FCC","Scenario#"&amp;Q192&amp;";Years#"&amp;J192&amp;";Period#"&amp;I192&amp;";View#"&amp;R192&amp;";Entity#"&amp;H192&amp;";Data Source#"&amp;K192&amp;";Account#"&amp;F192&amp;";Intercompany#"&amp;L192&amp;";Movement#"&amp;P192&amp;";Consolidation#"&amp;T192&amp;";Custom1#"&amp;M192&amp;";Custom2#"&amp;N192&amp;";Custom3#"&amp;O192&amp;";Custom4#"&amp;S192&amp;"")</f>
        <v>#VALUE!</v>
      </c>
      <c r="E192" s="511">
        <f ca="1">SUMIF('"F" Credit Quality Risk'!$D$17:$F$33,'FCC Investments - Load Tab'!$C192,'"F" Credit Quality Risk'!N$17:N$33)</f>
        <v>0</v>
      </c>
      <c r="F192" s="419" t="s">
        <v>1092</v>
      </c>
      <c r="G192" s="419" t="str">
        <f t="shared" si="62"/>
        <v xml:space="preserve">Inv. Analysis - Credit Quality Risk - Commingled Funds   </v>
      </c>
      <c r="H192" s="431">
        <f t="shared" si="65"/>
        <v>0</v>
      </c>
      <c r="I192" s="431" t="str">
        <f t="shared" si="65"/>
        <v>Jun</v>
      </c>
      <c r="J192" s="419" t="str">
        <f t="shared" si="65"/>
        <v>FY25</v>
      </c>
      <c r="K192" s="419" t="str">
        <f t="shared" si="65"/>
        <v>FCCS_Other Data</v>
      </c>
      <c r="L192" s="419" t="str">
        <f t="shared" si="65"/>
        <v>FCCS_No Intercompany</v>
      </c>
      <c r="M192" s="419" t="str">
        <f t="shared" si="66"/>
        <v>No Custom1</v>
      </c>
      <c r="N192" s="419" t="str">
        <f t="shared" si="65"/>
        <v>No Custom2</v>
      </c>
      <c r="O192" s="419" t="s">
        <v>47</v>
      </c>
      <c r="P192" s="419" t="s">
        <v>1847</v>
      </c>
      <c r="Q192" s="419" t="str">
        <f t="shared" si="64"/>
        <v>Actual</v>
      </c>
      <c r="R192" s="419" t="str">
        <f t="shared" si="61"/>
        <v>FCCS_YTD_Input</v>
      </c>
      <c r="S192" s="423" t="s">
        <v>1105</v>
      </c>
      <c r="T192" s="419" t="s">
        <v>404</v>
      </c>
    </row>
    <row r="193" spans="1:20">
      <c r="A193" s="424"/>
      <c r="B193" s="418" t="s">
        <v>1088</v>
      </c>
      <c r="C193" s="418" t="s">
        <v>1097</v>
      </c>
      <c r="D193" s="511" t="e">
        <f>[2]!HsSetValue(E193,"FCC","Scenario#"&amp;Q193&amp;";Years#"&amp;J193&amp;";Period#"&amp;I193&amp;";View#"&amp;R193&amp;";Entity#"&amp;H193&amp;";Data Source#"&amp;K193&amp;";Account#"&amp;F193&amp;";Intercompany#"&amp;L193&amp;";Movement#"&amp;P193&amp;";Consolidation#"&amp;T193&amp;";Custom1#"&amp;M193&amp;";Custom2#"&amp;N193&amp;";Custom3#"&amp;O193&amp;";Custom4#"&amp;S193&amp;"")</f>
        <v>#VALUE!</v>
      </c>
      <c r="E193" s="511">
        <f ca="1">SUMIF('"F" Credit Quality Risk'!$D$17:$F$33,'FCC Investments - Load Tab'!$C193,'"F" Credit Quality Risk'!O$17:O$33)</f>
        <v>0</v>
      </c>
      <c r="F193" s="419" t="s">
        <v>1092</v>
      </c>
      <c r="G193" s="419" t="str">
        <f t="shared" si="62"/>
        <v xml:space="preserve">Inv. Analysis - Credit Quality Risk - Commingled Funds   </v>
      </c>
      <c r="H193" s="431">
        <f t="shared" si="65"/>
        <v>0</v>
      </c>
      <c r="I193" s="431" t="str">
        <f t="shared" si="65"/>
        <v>Jun</v>
      </c>
      <c r="J193" s="419" t="str">
        <f t="shared" si="65"/>
        <v>FY25</v>
      </c>
      <c r="K193" s="419" t="str">
        <f t="shared" si="65"/>
        <v>FCCS_Other Data</v>
      </c>
      <c r="L193" s="419" t="str">
        <f t="shared" si="65"/>
        <v>FCCS_No Intercompany</v>
      </c>
      <c r="M193" s="419" t="str">
        <f t="shared" si="66"/>
        <v>No Custom1</v>
      </c>
      <c r="N193" s="419" t="str">
        <f t="shared" si="65"/>
        <v>No Custom2</v>
      </c>
      <c r="O193" s="419" t="s">
        <v>48</v>
      </c>
      <c r="P193" s="419" t="s">
        <v>1847</v>
      </c>
      <c r="Q193" s="419" t="str">
        <f t="shared" si="64"/>
        <v>Actual</v>
      </c>
      <c r="R193" s="419" t="str">
        <f t="shared" si="61"/>
        <v>FCCS_YTD_Input</v>
      </c>
      <c r="S193" s="423" t="s">
        <v>1105</v>
      </c>
      <c r="T193" s="419" t="s">
        <v>404</v>
      </c>
    </row>
    <row r="194" spans="1:20">
      <c r="A194" s="424"/>
      <c r="B194" s="418" t="s">
        <v>1088</v>
      </c>
      <c r="C194" s="418" t="s">
        <v>1097</v>
      </c>
      <c r="D194" s="511" t="e">
        <f>[2]!HsSetValue(E194,"FCC","Scenario#"&amp;Q194&amp;";Years#"&amp;J194&amp;";Period#"&amp;I194&amp;";View#"&amp;R194&amp;";Entity#"&amp;H194&amp;";Data Source#"&amp;K194&amp;";Account#"&amp;F194&amp;";Intercompany#"&amp;L194&amp;";Movement#"&amp;P194&amp;";Consolidation#"&amp;T194&amp;";Custom1#"&amp;M194&amp;";Custom2#"&amp;N194&amp;";Custom3#"&amp;O194&amp;";Custom4#"&amp;S194&amp;"")</f>
        <v>#VALUE!</v>
      </c>
      <c r="E194" s="511">
        <f ca="1">SUMIF('"F" Credit Quality Risk'!$D$17:$F$33,'FCC Investments - Load Tab'!$C194,'"F" Credit Quality Risk'!P$17:P$33)</f>
        <v>0</v>
      </c>
      <c r="F194" s="419" t="s">
        <v>1092</v>
      </c>
      <c r="G194" s="419" t="str">
        <f t="shared" si="62"/>
        <v xml:space="preserve">Inv. Analysis - Credit Quality Risk - Commingled Funds   </v>
      </c>
      <c r="H194" s="431">
        <f t="shared" si="65"/>
        <v>0</v>
      </c>
      <c r="I194" s="431" t="str">
        <f t="shared" si="65"/>
        <v>Jun</v>
      </c>
      <c r="J194" s="419" t="str">
        <f t="shared" si="65"/>
        <v>FY25</v>
      </c>
      <c r="K194" s="419" t="str">
        <f t="shared" si="65"/>
        <v>FCCS_Other Data</v>
      </c>
      <c r="L194" s="419" t="str">
        <f t="shared" si="65"/>
        <v>FCCS_No Intercompany</v>
      </c>
      <c r="M194" s="419" t="str">
        <f t="shared" si="66"/>
        <v>No Custom1</v>
      </c>
      <c r="N194" s="419" t="str">
        <f t="shared" si="65"/>
        <v>No Custom2</v>
      </c>
      <c r="O194" s="419" t="s">
        <v>1093</v>
      </c>
      <c r="P194" s="419" t="s">
        <v>1847</v>
      </c>
      <c r="Q194" s="419" t="str">
        <f t="shared" si="64"/>
        <v>Actual</v>
      </c>
      <c r="R194" s="419" t="str">
        <f t="shared" si="61"/>
        <v>FCCS_YTD_Input</v>
      </c>
      <c r="S194" s="423" t="s">
        <v>1105</v>
      </c>
      <c r="T194" s="419" t="s">
        <v>404</v>
      </c>
    </row>
    <row r="195" spans="1:20">
      <c r="A195" s="424"/>
      <c r="B195" s="418" t="s">
        <v>1088</v>
      </c>
      <c r="C195" s="418" t="s">
        <v>1097</v>
      </c>
      <c r="D195" s="511" t="e">
        <f>[2]!HsSetValue(E195,"FCC","Scenario#"&amp;Q195&amp;";Years#"&amp;J195&amp;";Period#"&amp;I195&amp;";View#"&amp;R195&amp;";Entity#"&amp;H195&amp;";Data Source#"&amp;K195&amp;";Account#"&amp;F195&amp;";Intercompany#"&amp;L195&amp;";Movement#"&amp;P195&amp;";Consolidation#"&amp;T195&amp;";Custom1#"&amp;M195&amp;";Custom2#"&amp;N195&amp;";Custom3#"&amp;O195&amp;";Custom4#"&amp;S195&amp;"")</f>
        <v>#VALUE!</v>
      </c>
      <c r="E195" s="511">
        <f ca="1">SUMIF('"F" Credit Quality Risk'!$D$17:$F$33,'FCC Investments - Load Tab'!$C195,'"F" Credit Quality Risk'!Q$17:Q$33)</f>
        <v>0</v>
      </c>
      <c r="F195" s="419" t="s">
        <v>1092</v>
      </c>
      <c r="G195" s="419" t="str">
        <f t="shared" si="62"/>
        <v xml:space="preserve">Inv. Analysis - Credit Quality Risk - Commingled Funds   </v>
      </c>
      <c r="H195" s="431">
        <f t="shared" si="65"/>
        <v>0</v>
      </c>
      <c r="I195" s="431" t="str">
        <f t="shared" si="65"/>
        <v>Jun</v>
      </c>
      <c r="J195" s="419" t="str">
        <f t="shared" si="65"/>
        <v>FY25</v>
      </c>
      <c r="K195" s="419" t="str">
        <f t="shared" si="65"/>
        <v>FCCS_Other Data</v>
      </c>
      <c r="L195" s="419" t="str">
        <f t="shared" si="65"/>
        <v>FCCS_No Intercompany</v>
      </c>
      <c r="M195" s="419" t="str">
        <f t="shared" si="66"/>
        <v>No Custom1</v>
      </c>
      <c r="N195" s="419" t="str">
        <f t="shared" si="65"/>
        <v>No Custom2</v>
      </c>
      <c r="O195" s="419" t="s">
        <v>1094</v>
      </c>
      <c r="P195" s="419" t="s">
        <v>1847</v>
      </c>
      <c r="Q195" s="419" t="str">
        <f t="shared" si="64"/>
        <v>Actual</v>
      </c>
      <c r="R195" s="419" t="str">
        <f t="shared" si="61"/>
        <v>FCCS_YTD_Input</v>
      </c>
      <c r="S195" s="423" t="s">
        <v>1105</v>
      </c>
      <c r="T195" s="419" t="s">
        <v>404</v>
      </c>
    </row>
    <row r="196" spans="1:20">
      <c r="A196" s="424"/>
      <c r="B196" s="418" t="s">
        <v>1088</v>
      </c>
      <c r="C196" s="418" t="s">
        <v>1097</v>
      </c>
      <c r="D196" s="511" t="e">
        <f>[2]!HsSetValue(E196,"FCC","Scenario#"&amp;Q196&amp;";Years#"&amp;J196&amp;";Period#"&amp;I196&amp;";View#"&amp;R196&amp;";Entity#"&amp;H196&amp;";Data Source#"&amp;K196&amp;";Account#"&amp;F196&amp;";Intercompany#"&amp;L196&amp;";Movement#"&amp;P196&amp;";Consolidation#"&amp;T196&amp;";Custom1#"&amp;M196&amp;";Custom2#"&amp;N196&amp;";Custom3#"&amp;O196&amp;";Custom4#"&amp;S196&amp;"")</f>
        <v>#VALUE!</v>
      </c>
      <c r="E196" s="511">
        <f ca="1">SUMIF('"F" Credit Quality Risk'!$D$17:$F$33,'FCC Investments - Load Tab'!$C196,'"F" Credit Quality Risk'!R$17:R$33)</f>
        <v>0</v>
      </c>
      <c r="F196" s="419" t="s">
        <v>1092</v>
      </c>
      <c r="G196" s="419" t="str">
        <f t="shared" si="62"/>
        <v xml:space="preserve">Inv. Analysis - Credit Quality Risk - Commingled Funds   </v>
      </c>
      <c r="H196" s="431">
        <f t="shared" si="65"/>
        <v>0</v>
      </c>
      <c r="I196" s="431" t="str">
        <f t="shared" si="65"/>
        <v>Jun</v>
      </c>
      <c r="J196" s="419" t="str">
        <f t="shared" si="65"/>
        <v>FY25</v>
      </c>
      <c r="K196" s="419" t="str">
        <f t="shared" si="65"/>
        <v>FCCS_Other Data</v>
      </c>
      <c r="L196" s="419" t="str">
        <f t="shared" si="65"/>
        <v>FCCS_No Intercompany</v>
      </c>
      <c r="M196" s="419" t="str">
        <f t="shared" si="65"/>
        <v>No Custom1</v>
      </c>
      <c r="N196" s="419" t="str">
        <f t="shared" si="65"/>
        <v>No Custom2</v>
      </c>
      <c r="O196" s="419" t="s">
        <v>1095</v>
      </c>
      <c r="P196" s="419" t="s">
        <v>1847</v>
      </c>
      <c r="Q196" s="419" t="str">
        <f t="shared" si="64"/>
        <v>Actual</v>
      </c>
      <c r="R196" s="419" t="str">
        <f t="shared" si="61"/>
        <v>FCCS_YTD_Input</v>
      </c>
      <c r="S196" s="423" t="s">
        <v>1105</v>
      </c>
      <c r="T196" s="419" t="s">
        <v>404</v>
      </c>
    </row>
    <row r="197" spans="1:20">
      <c r="A197" s="424"/>
      <c r="B197" s="418" t="s">
        <v>1088</v>
      </c>
      <c r="C197" s="418" t="s">
        <v>1097</v>
      </c>
      <c r="D197" s="511" t="e">
        <f>[2]!HsSetValue(E197,"FCC","Scenario#"&amp;Q197&amp;";Years#"&amp;J197&amp;";Period#"&amp;I197&amp;";View#"&amp;R197&amp;";Entity#"&amp;H197&amp;";Data Source#"&amp;K197&amp;";Account#"&amp;F197&amp;";Intercompany#"&amp;L197&amp;";Movement#"&amp;P197&amp;";Consolidation#"&amp;T197&amp;";Custom1#"&amp;M197&amp;";Custom2#"&amp;N197&amp;";Custom3#"&amp;O197&amp;";Custom4#"&amp;S197&amp;"")</f>
        <v>#VALUE!</v>
      </c>
      <c r="E197" s="511">
        <f ca="1">SUMIF('"F" Credit Quality Risk'!$D$17:$F$33,'FCC Investments - Load Tab'!$C197,'"F" Credit Quality Risk'!S$17:S$33)</f>
        <v>0</v>
      </c>
      <c r="F197" s="419" t="s">
        <v>1092</v>
      </c>
      <c r="G197" s="419" t="str">
        <f t="shared" si="62"/>
        <v xml:space="preserve">Inv. Analysis - Credit Quality Risk - Commingled Funds   </v>
      </c>
      <c r="H197" s="431">
        <f t="shared" si="65"/>
        <v>0</v>
      </c>
      <c r="I197" s="431" t="str">
        <f t="shared" si="65"/>
        <v>Jun</v>
      </c>
      <c r="J197" s="419" t="str">
        <f t="shared" si="65"/>
        <v>FY25</v>
      </c>
      <c r="K197" s="419" t="str">
        <f t="shared" si="65"/>
        <v>FCCS_Other Data</v>
      </c>
      <c r="L197" s="419" t="str">
        <f t="shared" si="65"/>
        <v>FCCS_No Intercompany</v>
      </c>
      <c r="M197" s="419" t="str">
        <f t="shared" si="65"/>
        <v>No Custom1</v>
      </c>
      <c r="N197" s="419" t="str">
        <f t="shared" si="65"/>
        <v>No Custom2</v>
      </c>
      <c r="O197" s="419" t="s">
        <v>1096</v>
      </c>
      <c r="P197" s="419" t="s">
        <v>1847</v>
      </c>
      <c r="Q197" s="419" t="str">
        <f t="shared" si="64"/>
        <v>Actual</v>
      </c>
      <c r="R197" s="419" t="str">
        <f>+R$2</f>
        <v>FCCS_YTD_Input</v>
      </c>
      <c r="S197" s="423" t="s">
        <v>1105</v>
      </c>
      <c r="T197" s="419" t="s">
        <v>404</v>
      </c>
    </row>
    <row r="198" spans="1:20">
      <c r="D198" s="469" t="e">
        <f>[2]!HsSetValue(E198,"FCC","Scenario#"&amp;Q198&amp;";Years#"&amp;J198&amp;";Period#"&amp;I198&amp;";View#"&amp;R198&amp;";Entity#"&amp;H198&amp;";Data Source#"&amp;K198&amp;";Account#"&amp;F198&amp;";Intercompany#"&amp;L198&amp;";Movement#"&amp;P198&amp;";Consolidation#"&amp;T198&amp;";Custom1#"&amp;M198&amp;";Custom2#"&amp;N198&amp;";Custom3#"&amp;O198&amp;";Custom4#"&amp;S198&amp;"")</f>
        <v>#VALUE!</v>
      </c>
      <c r="E198" s="469"/>
    </row>
    <row r="199" spans="1:20">
      <c r="B199" s="336" t="s">
        <v>841</v>
      </c>
      <c r="C199" s="336" t="s">
        <v>802</v>
      </c>
      <c r="D199" s="508" t="e">
        <f>[2]!HsSetValue(E199,"FCC","Scenario#"&amp;Q199&amp;";Years#"&amp;J199&amp;";Period#"&amp;I199&amp;";View#"&amp;R199&amp;";Entity#"&amp;H199&amp;";Data Source#"&amp;K199&amp;";Account#"&amp;F199&amp;";Intercompany#"&amp;L199&amp;";Movement#"&amp;P199&amp;";Consolidation#"&amp;T199&amp;";Custom1#"&amp;M199&amp;";Custom2#"&amp;N199&amp;";Custom3#"&amp;O199&amp;";Custom4#"&amp;S199&amp;"")</f>
        <v>#VALUE!</v>
      </c>
      <c r="E199" s="508">
        <f>SUMIF('"C" Seg. Time Dist.'!$C$20:$C$33,'FCC Investments - Load Tab'!C199,'"C" Seg. Time Dist.'!$E$20:$E$33)</f>
        <v>0</v>
      </c>
      <c r="F199" s="337" t="s">
        <v>842</v>
      </c>
      <c r="G199" s="337" t="s">
        <v>857</v>
      </c>
      <c r="H199" s="428">
        <f t="shared" ref="H199:J203" si="67">+H$2</f>
        <v>0</v>
      </c>
      <c r="I199" s="428" t="str">
        <f t="shared" si="67"/>
        <v>Jun</v>
      </c>
      <c r="J199" s="337" t="str">
        <f t="shared" si="67"/>
        <v>FY25</v>
      </c>
      <c r="K199" s="337" t="s">
        <v>397</v>
      </c>
      <c r="L199" s="337" t="s">
        <v>398</v>
      </c>
      <c r="M199" s="337" t="s">
        <v>399</v>
      </c>
      <c r="N199" s="337" t="s">
        <v>400</v>
      </c>
      <c r="O199" s="337" t="s">
        <v>844</v>
      </c>
      <c r="P199" s="337" t="s">
        <v>1847</v>
      </c>
      <c r="Q199" s="337" t="s">
        <v>63</v>
      </c>
      <c r="R199" s="337" t="s">
        <v>402</v>
      </c>
      <c r="S199" s="337" t="s">
        <v>803</v>
      </c>
      <c r="T199" s="337" t="s">
        <v>404</v>
      </c>
    </row>
    <row r="200" spans="1:20">
      <c r="B200" s="336" t="s">
        <v>841</v>
      </c>
      <c r="C200" s="336" t="s">
        <v>802</v>
      </c>
      <c r="D200" s="508" t="e">
        <f>[2]!HsSetValue(E200,"FCC","Scenario#"&amp;Q200&amp;";Years#"&amp;J200&amp;";Period#"&amp;I200&amp;";View#"&amp;R200&amp;";Entity#"&amp;H200&amp;";Data Source#"&amp;K200&amp;";Account#"&amp;F200&amp;";Intercompany#"&amp;L200&amp;";Movement#"&amp;P200&amp;";Consolidation#"&amp;T200&amp;";Custom1#"&amp;M200&amp;";Custom2#"&amp;N200&amp;";Custom3#"&amp;O200&amp;";Custom4#"&amp;S200&amp;"")</f>
        <v>#VALUE!</v>
      </c>
      <c r="E200" s="508">
        <f>SUMIF('"C" Seg. Time Dist.'!$C$20:$C$33,'FCC Investments - Load Tab'!C200,'"C" Seg. Time Dist.'!$F$20:$F$33)</f>
        <v>0</v>
      </c>
      <c r="F200" s="337" t="s">
        <v>842</v>
      </c>
      <c r="G200" s="337" t="s">
        <v>857</v>
      </c>
      <c r="H200" s="428">
        <f t="shared" si="67"/>
        <v>0</v>
      </c>
      <c r="I200" s="428" t="str">
        <f t="shared" si="67"/>
        <v>Jun</v>
      </c>
      <c r="J200" s="337" t="str">
        <f t="shared" si="67"/>
        <v>FY25</v>
      </c>
      <c r="K200" s="337" t="str">
        <f t="shared" ref="K200:N203" si="68">+K$2</f>
        <v>FCCS_Other Data</v>
      </c>
      <c r="L200" s="337" t="str">
        <f t="shared" si="68"/>
        <v>FCCS_No Intercompany</v>
      </c>
      <c r="M200" s="337" t="str">
        <f t="shared" si="68"/>
        <v>No Custom1</v>
      </c>
      <c r="N200" s="337" t="str">
        <f t="shared" si="68"/>
        <v>No Custom2</v>
      </c>
      <c r="O200" s="337" t="s">
        <v>845</v>
      </c>
      <c r="P200" s="337" t="s">
        <v>1847</v>
      </c>
      <c r="Q200" s="337" t="str">
        <f t="shared" ref="Q200:R203" si="69">+Q$2</f>
        <v>Actual</v>
      </c>
      <c r="R200" s="337" t="str">
        <f t="shared" si="69"/>
        <v>FCCS_YTD_Input</v>
      </c>
      <c r="S200" s="337" t="s">
        <v>803</v>
      </c>
      <c r="T200" s="337" t="s">
        <v>404</v>
      </c>
    </row>
    <row r="201" spans="1:20">
      <c r="B201" s="336" t="s">
        <v>841</v>
      </c>
      <c r="C201" s="336" t="s">
        <v>802</v>
      </c>
      <c r="D201" s="508" t="e">
        <f>[2]!HsSetValue(E201,"FCC","Scenario#"&amp;Q201&amp;";Years#"&amp;J201&amp;";Period#"&amp;I201&amp;";View#"&amp;R201&amp;";Entity#"&amp;H201&amp;";Data Source#"&amp;K201&amp;";Account#"&amp;F201&amp;";Intercompany#"&amp;L201&amp;";Movement#"&amp;P201&amp;";Consolidation#"&amp;T201&amp;";Custom1#"&amp;M201&amp;";Custom2#"&amp;N201&amp;";Custom3#"&amp;O201&amp;";Custom4#"&amp;S201&amp;"")</f>
        <v>#VALUE!</v>
      </c>
      <c r="E201" s="508">
        <f>SUMIF('"C" Seg. Time Dist.'!$C$20:$C$33,'FCC Investments - Load Tab'!C201,'"C" Seg. Time Dist.'!$G$20:$G$33)</f>
        <v>0</v>
      </c>
      <c r="F201" s="337" t="s">
        <v>842</v>
      </c>
      <c r="G201" s="337" t="s">
        <v>857</v>
      </c>
      <c r="H201" s="428">
        <f t="shared" si="67"/>
        <v>0</v>
      </c>
      <c r="I201" s="428" t="str">
        <f t="shared" si="67"/>
        <v>Jun</v>
      </c>
      <c r="J201" s="337" t="str">
        <f t="shared" si="67"/>
        <v>FY25</v>
      </c>
      <c r="K201" s="337" t="str">
        <f t="shared" si="68"/>
        <v>FCCS_Other Data</v>
      </c>
      <c r="L201" s="337" t="str">
        <f t="shared" si="68"/>
        <v>FCCS_No Intercompany</v>
      </c>
      <c r="M201" s="337" t="str">
        <f t="shared" si="68"/>
        <v>No Custom1</v>
      </c>
      <c r="N201" s="337" t="str">
        <f t="shared" si="68"/>
        <v>No Custom2</v>
      </c>
      <c r="O201" s="337" t="s">
        <v>846</v>
      </c>
      <c r="P201" s="337" t="s">
        <v>1847</v>
      </c>
      <c r="Q201" s="337" t="str">
        <f t="shared" si="69"/>
        <v>Actual</v>
      </c>
      <c r="R201" s="337" t="str">
        <f t="shared" si="69"/>
        <v>FCCS_YTD_Input</v>
      </c>
      <c r="S201" s="337" t="s">
        <v>803</v>
      </c>
      <c r="T201" s="337" t="s">
        <v>404</v>
      </c>
    </row>
    <row r="202" spans="1:20">
      <c r="B202" s="336" t="s">
        <v>841</v>
      </c>
      <c r="C202" s="336" t="s">
        <v>802</v>
      </c>
      <c r="D202" s="508" t="e">
        <f>[2]!HsSetValue(E202,"FCC","Scenario#"&amp;Q202&amp;";Years#"&amp;J202&amp;";Period#"&amp;I202&amp;";View#"&amp;R202&amp;";Entity#"&amp;H202&amp;";Data Source#"&amp;K202&amp;";Account#"&amp;F202&amp;";Intercompany#"&amp;L202&amp;";Movement#"&amp;P202&amp;";Consolidation#"&amp;T202&amp;";Custom1#"&amp;M202&amp;";Custom2#"&amp;N202&amp;";Custom3#"&amp;O202&amp;";Custom4#"&amp;S202&amp;"")</f>
        <v>#VALUE!</v>
      </c>
      <c r="E202" s="508">
        <f>SUMIF('"C" Seg. Time Dist.'!$C$20:$C$33,'FCC Investments - Load Tab'!C202,'"C" Seg. Time Dist.'!$H$20:$H$33)</f>
        <v>0</v>
      </c>
      <c r="F202" s="337" t="s">
        <v>842</v>
      </c>
      <c r="G202" s="337" t="s">
        <v>857</v>
      </c>
      <c r="H202" s="428">
        <f t="shared" si="67"/>
        <v>0</v>
      </c>
      <c r="I202" s="428" t="str">
        <f t="shared" si="67"/>
        <v>Jun</v>
      </c>
      <c r="J202" s="337" t="str">
        <f t="shared" si="67"/>
        <v>FY25</v>
      </c>
      <c r="K202" s="337" t="str">
        <f t="shared" si="68"/>
        <v>FCCS_Other Data</v>
      </c>
      <c r="L202" s="337" t="str">
        <f t="shared" si="68"/>
        <v>FCCS_No Intercompany</v>
      </c>
      <c r="M202" s="337" t="str">
        <f t="shared" si="68"/>
        <v>No Custom1</v>
      </c>
      <c r="N202" s="337" t="str">
        <f t="shared" si="68"/>
        <v>No Custom2</v>
      </c>
      <c r="O202" s="337" t="s">
        <v>847</v>
      </c>
      <c r="P202" s="337" t="s">
        <v>1847</v>
      </c>
      <c r="Q202" s="337" t="str">
        <f t="shared" si="69"/>
        <v>Actual</v>
      </c>
      <c r="R202" s="337" t="str">
        <f t="shared" si="69"/>
        <v>FCCS_YTD_Input</v>
      </c>
      <c r="S202" s="337" t="s">
        <v>803</v>
      </c>
      <c r="T202" s="337" t="s">
        <v>404</v>
      </c>
    </row>
    <row r="203" spans="1:20">
      <c r="B203" s="336" t="s">
        <v>841</v>
      </c>
      <c r="C203" s="336" t="s">
        <v>802</v>
      </c>
      <c r="D203" s="508" t="e">
        <f>[2]!HsSetValue(E203,"FCC","Scenario#"&amp;Q203&amp;";Years#"&amp;J203&amp;";Period#"&amp;I203&amp;";View#"&amp;R203&amp;";Entity#"&amp;H203&amp;";Data Source#"&amp;K203&amp;";Account#"&amp;F203&amp;";Intercompany#"&amp;L203&amp;";Movement#"&amp;P203&amp;";Consolidation#"&amp;T203&amp;";Custom1#"&amp;M203&amp;";Custom2#"&amp;N203&amp;";Custom3#"&amp;O203&amp;";Custom4#"&amp;S203&amp;"")</f>
        <v>#VALUE!</v>
      </c>
      <c r="E203" s="508">
        <f>SUMIF('"C" Seg. Time Dist.'!$C$20:$C$33,'FCC Investments - Load Tab'!C203,'"C" Seg. Time Dist.'!$I$20:$I$33)</f>
        <v>0</v>
      </c>
      <c r="F203" s="337" t="s">
        <v>842</v>
      </c>
      <c r="G203" s="337" t="s">
        <v>857</v>
      </c>
      <c r="H203" s="428">
        <f t="shared" si="67"/>
        <v>0</v>
      </c>
      <c r="I203" s="428" t="str">
        <f t="shared" si="67"/>
        <v>Jun</v>
      </c>
      <c r="J203" s="337" t="str">
        <f t="shared" si="67"/>
        <v>FY25</v>
      </c>
      <c r="K203" s="337" t="str">
        <f t="shared" si="68"/>
        <v>FCCS_Other Data</v>
      </c>
      <c r="L203" s="337" t="str">
        <f t="shared" si="68"/>
        <v>FCCS_No Intercompany</v>
      </c>
      <c r="M203" s="337" t="str">
        <f t="shared" si="68"/>
        <v>No Custom1</v>
      </c>
      <c r="N203" s="337" t="str">
        <f t="shared" si="68"/>
        <v>No Custom2</v>
      </c>
      <c r="O203" s="337" t="s">
        <v>848</v>
      </c>
      <c r="P203" s="337" t="s">
        <v>1847</v>
      </c>
      <c r="Q203" s="337" t="str">
        <f t="shared" si="69"/>
        <v>Actual</v>
      </c>
      <c r="R203" s="337" t="str">
        <f t="shared" si="69"/>
        <v>FCCS_YTD_Input</v>
      </c>
      <c r="S203" s="337" t="s">
        <v>803</v>
      </c>
      <c r="T203" s="337" t="s">
        <v>404</v>
      </c>
    </row>
    <row r="204" spans="1:20">
      <c r="B204" s="420"/>
      <c r="C204" s="420"/>
      <c r="D204" s="469" t="e">
        <f>[2]!HsSetValue(E204,"FCC","Scenario#"&amp;Q204&amp;";Years#"&amp;J204&amp;";Period#"&amp;I204&amp;";View#"&amp;R204&amp;";Entity#"&amp;H204&amp;";Data Source#"&amp;K204&amp;";Account#"&amp;F204&amp;";Intercompany#"&amp;L204&amp;";Movement#"&amp;P204&amp;";Consolidation#"&amp;T204&amp;";Custom1#"&amp;M204&amp;";Custom2#"&amp;N204&amp;";Custom3#"&amp;O204&amp;";Custom4#"&amp;S204&amp;"")</f>
        <v>#VALUE!</v>
      </c>
      <c r="E204" s="469"/>
    </row>
    <row r="205" spans="1:20">
      <c r="B205" s="338" t="s">
        <v>1850</v>
      </c>
      <c r="C205" s="338" t="s">
        <v>802</v>
      </c>
      <c r="D205" s="512" t="e">
        <f>[2]!HsSetValue(E205,"FCC","Scenario#"&amp;Q205&amp;";Years#"&amp;J205&amp;";Period#"&amp;I205&amp;";View#"&amp;R205&amp;";Entity#"&amp;H205&amp;";Data Source#"&amp;K205&amp;";Account#"&amp;F205&amp;";Intercompany#"&amp;L205&amp;";Movement#"&amp;P205&amp;";Consolidation#"&amp;T205&amp;";Custom1#"&amp;M205&amp;";Custom2#"&amp;N205&amp;";Custom3#"&amp;O205&amp;";Custom4#"&amp;S205&amp;"")</f>
        <v>#VALUE!</v>
      </c>
      <c r="E205" s="512">
        <f ca="1">SUMIF('"E" Fair Value Measurement'!$C$22:$E$38,'FCC Investments - Load Tab'!C205,'"E" Fair Value Measurement'!$G$22:$G$38)</f>
        <v>0</v>
      </c>
      <c r="F205" s="339" t="s">
        <v>849</v>
      </c>
      <c r="G205" s="339" t="s">
        <v>1855</v>
      </c>
      <c r="H205" s="430">
        <f t="shared" ref="H205:N236" si="70">+H$2</f>
        <v>0</v>
      </c>
      <c r="I205" s="430" t="str">
        <f t="shared" si="70"/>
        <v>Jun</v>
      </c>
      <c r="J205" s="339" t="str">
        <f>+J$2</f>
        <v>FY25</v>
      </c>
      <c r="K205" s="339" t="s">
        <v>397</v>
      </c>
      <c r="L205" s="339" t="s">
        <v>398</v>
      </c>
      <c r="M205" s="339" t="s">
        <v>399</v>
      </c>
      <c r="N205" s="339" t="s">
        <v>400</v>
      </c>
      <c r="O205" s="339" t="s">
        <v>850</v>
      </c>
      <c r="P205" s="339" t="s">
        <v>1847</v>
      </c>
      <c r="Q205" s="339" t="s">
        <v>63</v>
      </c>
      <c r="R205" s="339" t="s">
        <v>402</v>
      </c>
      <c r="S205" s="339" t="s">
        <v>803</v>
      </c>
      <c r="T205" s="339" t="s">
        <v>404</v>
      </c>
    </row>
    <row r="206" spans="1:20">
      <c r="B206" s="338" t="s">
        <v>1850</v>
      </c>
      <c r="C206" s="338" t="s">
        <v>802</v>
      </c>
      <c r="D206" s="512" t="e">
        <f>[2]!HsSetValue(E206,"FCC","Scenario#"&amp;Q206&amp;";Years#"&amp;J206&amp;";Period#"&amp;I206&amp;";View#"&amp;R206&amp;";Entity#"&amp;H206&amp;";Data Source#"&amp;K206&amp;";Account#"&amp;F206&amp;";Intercompany#"&amp;L206&amp;";Movement#"&amp;P206&amp;";Consolidation#"&amp;T206&amp;";Custom1#"&amp;M206&amp;";Custom2#"&amp;N206&amp;";Custom3#"&amp;O206&amp;";Custom4#"&amp;S206&amp;"")</f>
        <v>#VALUE!</v>
      </c>
      <c r="E206" s="512">
        <f ca="1">SUMIF('"E" Fair Value Measurement'!$C$22:$E$38,'FCC Investments - Load Tab'!C206,'"E" Fair Value Measurement'!$H$22:$H$38)</f>
        <v>0</v>
      </c>
      <c r="F206" s="339" t="s">
        <v>849</v>
      </c>
      <c r="G206" s="339" t="s">
        <v>1855</v>
      </c>
      <c r="H206" s="430">
        <f t="shared" si="70"/>
        <v>0</v>
      </c>
      <c r="I206" s="430" t="str">
        <f t="shared" si="70"/>
        <v>Jun</v>
      </c>
      <c r="J206" s="339" t="str">
        <f>+J$2</f>
        <v>FY25</v>
      </c>
      <c r="K206" s="339" t="str">
        <f t="shared" ref="K206:N208" si="71">+K$2</f>
        <v>FCCS_Other Data</v>
      </c>
      <c r="L206" s="339" t="str">
        <f t="shared" si="71"/>
        <v>FCCS_No Intercompany</v>
      </c>
      <c r="M206" s="339" t="str">
        <f t="shared" si="71"/>
        <v>No Custom1</v>
      </c>
      <c r="N206" s="339" t="str">
        <f t="shared" si="71"/>
        <v>No Custom2</v>
      </c>
      <c r="O206" s="339" t="s">
        <v>851</v>
      </c>
      <c r="P206" s="339" t="s">
        <v>1847</v>
      </c>
      <c r="Q206" s="339" t="str">
        <f t="shared" ref="Q206:R222" si="72">+Q$2</f>
        <v>Actual</v>
      </c>
      <c r="R206" s="339" t="str">
        <f t="shared" si="72"/>
        <v>FCCS_YTD_Input</v>
      </c>
      <c r="S206" s="339" t="s">
        <v>803</v>
      </c>
      <c r="T206" s="339" t="s">
        <v>404</v>
      </c>
    </row>
    <row r="207" spans="1:20">
      <c r="B207" s="338" t="s">
        <v>1850</v>
      </c>
      <c r="C207" s="338" t="s">
        <v>802</v>
      </c>
      <c r="D207" s="512" t="e">
        <f>[2]!HsSetValue(E207,"FCC","Scenario#"&amp;Q207&amp;";Years#"&amp;J207&amp;";Period#"&amp;I207&amp;";View#"&amp;R207&amp;";Entity#"&amp;H207&amp;";Data Source#"&amp;K207&amp;";Account#"&amp;F207&amp;";Intercompany#"&amp;L207&amp;";Movement#"&amp;P207&amp;";Consolidation#"&amp;T207&amp;";Custom1#"&amp;M207&amp;";Custom2#"&amp;N207&amp;";Custom3#"&amp;O207&amp;";Custom4#"&amp;S207&amp;"")</f>
        <v>#VALUE!</v>
      </c>
      <c r="E207" s="512">
        <f ca="1">SUMIF('"E" Fair Value Measurement'!$C$22:$E$38,'FCC Investments - Load Tab'!C207,'"E" Fair Value Measurement'!$I$22:$I$38)</f>
        <v>0</v>
      </c>
      <c r="F207" s="339" t="s">
        <v>849</v>
      </c>
      <c r="G207" s="339" t="s">
        <v>1855</v>
      </c>
      <c r="H207" s="430">
        <f t="shared" si="70"/>
        <v>0</v>
      </c>
      <c r="I207" s="430" t="str">
        <f t="shared" si="70"/>
        <v>Jun</v>
      </c>
      <c r="J207" s="339" t="str">
        <f>+J$2</f>
        <v>FY25</v>
      </c>
      <c r="K207" s="339" t="str">
        <f t="shared" si="71"/>
        <v>FCCS_Other Data</v>
      </c>
      <c r="L207" s="339" t="str">
        <f t="shared" si="71"/>
        <v>FCCS_No Intercompany</v>
      </c>
      <c r="M207" s="339" t="str">
        <f t="shared" si="71"/>
        <v>No Custom1</v>
      </c>
      <c r="N207" s="339" t="str">
        <f t="shared" si="71"/>
        <v>No Custom2</v>
      </c>
      <c r="O207" s="339" t="s">
        <v>852</v>
      </c>
      <c r="P207" s="339" t="s">
        <v>1847</v>
      </c>
      <c r="Q207" s="339" t="str">
        <f t="shared" si="72"/>
        <v>Actual</v>
      </c>
      <c r="R207" s="339" t="str">
        <f t="shared" si="72"/>
        <v>FCCS_YTD_Input</v>
      </c>
      <c r="S207" s="339" t="s">
        <v>803</v>
      </c>
      <c r="T207" s="339" t="s">
        <v>404</v>
      </c>
    </row>
    <row r="208" spans="1:20">
      <c r="B208" s="338" t="s">
        <v>1850</v>
      </c>
      <c r="C208" s="338" t="s">
        <v>802</v>
      </c>
      <c r="D208" s="512" t="e">
        <f>[2]!HsSetValue(E208,"FCC","Scenario#"&amp;Q208&amp;";Years#"&amp;J208&amp;";Period#"&amp;I208&amp;";View#"&amp;R208&amp;";Entity#"&amp;H208&amp;";Data Source#"&amp;K208&amp;";Account#"&amp;F208&amp;";Intercompany#"&amp;L208&amp;";Movement#"&amp;P208&amp;";Consolidation#"&amp;T208&amp;";Custom1#"&amp;M208&amp;";Custom2#"&amp;N208&amp;";Custom3#"&amp;O208&amp;";Custom4#"&amp;S208&amp;"")</f>
        <v>#VALUE!</v>
      </c>
      <c r="E208" s="512">
        <f ca="1">SUMIF('"E" Fair Value Measurement'!$C$22:$E$38,'FCC Investments - Load Tab'!C208,'"E" Fair Value Measurement'!$J$22:$J$38)</f>
        <v>0</v>
      </c>
      <c r="F208" s="339" t="s">
        <v>849</v>
      </c>
      <c r="G208" s="339" t="s">
        <v>1855</v>
      </c>
      <c r="H208" s="430">
        <f t="shared" si="70"/>
        <v>0</v>
      </c>
      <c r="I208" s="430" t="str">
        <f t="shared" si="70"/>
        <v>Jun</v>
      </c>
      <c r="J208" s="339" t="str">
        <f>+J$2</f>
        <v>FY25</v>
      </c>
      <c r="K208" s="339" t="str">
        <f t="shared" si="71"/>
        <v>FCCS_Other Data</v>
      </c>
      <c r="L208" s="339" t="str">
        <f t="shared" si="71"/>
        <v>FCCS_No Intercompany</v>
      </c>
      <c r="M208" s="339" t="str">
        <f t="shared" si="71"/>
        <v>No Custom1</v>
      </c>
      <c r="N208" s="339" t="str">
        <f t="shared" si="71"/>
        <v>No Custom2</v>
      </c>
      <c r="O208" s="339" t="s">
        <v>853</v>
      </c>
      <c r="P208" s="339" t="s">
        <v>1847</v>
      </c>
      <c r="Q208" s="339" t="str">
        <f t="shared" si="72"/>
        <v>Actual</v>
      </c>
      <c r="R208" s="339" t="str">
        <f t="shared" si="72"/>
        <v>FCCS_YTD_Input</v>
      </c>
      <c r="S208" s="339" t="s">
        <v>803</v>
      </c>
      <c r="T208" s="339" t="s">
        <v>404</v>
      </c>
    </row>
    <row r="209" spans="1:20">
      <c r="B209" s="420"/>
      <c r="C209" s="420"/>
      <c r="D209" s="469" t="e">
        <f>[2]!HsSetValue(E209,"FCC","Scenario#"&amp;Q209&amp;";Years#"&amp;J209&amp;";Period#"&amp;I209&amp;";View#"&amp;R209&amp;";Entity#"&amp;H209&amp;";Data Source#"&amp;K209&amp;";Account#"&amp;F209&amp;";Intercompany#"&amp;L209&amp;";Movement#"&amp;P209&amp;";Consolidation#"&amp;T209&amp;";Custom1#"&amp;M209&amp;";Custom2#"&amp;N209&amp;";Custom3#"&amp;O209&amp;";Custom4#"&amp;S209&amp;"")</f>
        <v>#VALUE!</v>
      </c>
      <c r="E209" s="469"/>
    </row>
    <row r="210" spans="1:20">
      <c r="A210" s="424"/>
      <c r="B210" s="418" t="s">
        <v>1088</v>
      </c>
      <c r="C210" s="418" t="s">
        <v>802</v>
      </c>
      <c r="D210" s="511" t="e">
        <f>[2]!HsSetValue(E210,"FCC","Scenario#"&amp;Q210&amp;";Years#"&amp;J210&amp;";Period#"&amp;I210&amp;";View#"&amp;R210&amp;";Entity#"&amp;H210&amp;";Data Source#"&amp;K210&amp;";Account#"&amp;F210&amp;";Intercompany#"&amp;L210&amp;";Movement#"&amp;P210&amp;";Consolidation#"&amp;T210&amp;";Custom1#"&amp;M210&amp;";Custom2#"&amp;N210&amp;";Custom3#"&amp;O210&amp;";Custom4#"&amp;S210&amp;"")</f>
        <v>#VALUE!</v>
      </c>
      <c r="E210" s="511">
        <f ca="1">SUMIF('"F" Credit Quality Risk'!$D$17:$F$33,'FCC Investments - Load Tab'!$C210,'"F" Credit Quality Risk'!F$17:F$33)</f>
        <v>0</v>
      </c>
      <c r="F210" s="419" t="s">
        <v>1092</v>
      </c>
      <c r="G210" s="419" t="str">
        <f t="shared" ref="G210:G223" si="73">"Inv. Analysis - Credit Quality Risk - "&amp;C210</f>
        <v>Inv. Analysis - Credit Quality Risk - Corporate Debt-Domestic</v>
      </c>
      <c r="H210" s="431">
        <f t="shared" si="70"/>
        <v>0</v>
      </c>
      <c r="I210" s="431" t="str">
        <f t="shared" si="70"/>
        <v>Jun</v>
      </c>
      <c r="J210" s="419" t="str">
        <f t="shared" si="70"/>
        <v>FY25</v>
      </c>
      <c r="K210" s="419" t="str">
        <f t="shared" si="70"/>
        <v>FCCS_Other Data</v>
      </c>
      <c r="L210" s="419" t="str">
        <f t="shared" si="70"/>
        <v>FCCS_No Intercompany</v>
      </c>
      <c r="M210" s="419" t="str">
        <f t="shared" ref="M210:M221" si="74">+M$2</f>
        <v>No Custom1</v>
      </c>
      <c r="N210" s="419" t="str">
        <f t="shared" si="70"/>
        <v>No Custom2</v>
      </c>
      <c r="O210" s="419" t="s">
        <v>995</v>
      </c>
      <c r="P210" s="419" t="s">
        <v>1847</v>
      </c>
      <c r="Q210" s="419" t="str">
        <f t="shared" ref="Q210:Q223" si="75">Q$2</f>
        <v>Actual</v>
      </c>
      <c r="R210" s="419" t="str">
        <f t="shared" si="72"/>
        <v>FCCS_YTD_Input</v>
      </c>
      <c r="S210" s="419" t="s">
        <v>803</v>
      </c>
      <c r="T210" s="419" t="s">
        <v>404</v>
      </c>
    </row>
    <row r="211" spans="1:20">
      <c r="A211" s="424"/>
      <c r="B211" s="418" t="s">
        <v>1088</v>
      </c>
      <c r="C211" s="418" t="s">
        <v>802</v>
      </c>
      <c r="D211" s="511" t="e">
        <f>[2]!HsSetValue(E211,"FCC","Scenario#"&amp;Q211&amp;";Years#"&amp;J211&amp;";Period#"&amp;I211&amp;";View#"&amp;R211&amp;";Entity#"&amp;H211&amp;";Data Source#"&amp;K211&amp;";Account#"&amp;F211&amp;";Intercompany#"&amp;L211&amp;";Movement#"&amp;P211&amp;";Consolidation#"&amp;T211&amp;";Custom1#"&amp;M211&amp;";Custom2#"&amp;N211&amp;";Custom3#"&amp;O211&amp;";Custom4#"&amp;S211&amp;"")</f>
        <v>#VALUE!</v>
      </c>
      <c r="E211" s="511">
        <f ca="1">SUMIF('"F" Credit Quality Risk'!$D$17:$F$33,'FCC Investments - Load Tab'!$C211,'"F" Credit Quality Risk'!G$17:G$33)</f>
        <v>0</v>
      </c>
      <c r="F211" s="419" t="s">
        <v>1092</v>
      </c>
      <c r="G211" s="419" t="str">
        <f t="shared" si="73"/>
        <v>Inv. Analysis - Credit Quality Risk - Corporate Debt-Domestic</v>
      </c>
      <c r="H211" s="431">
        <f t="shared" si="70"/>
        <v>0</v>
      </c>
      <c r="I211" s="431" t="str">
        <f t="shared" si="70"/>
        <v>Jun</v>
      </c>
      <c r="J211" s="419" t="str">
        <f t="shared" si="70"/>
        <v>FY25</v>
      </c>
      <c r="K211" s="419" t="str">
        <f t="shared" si="70"/>
        <v>FCCS_Other Data</v>
      </c>
      <c r="L211" s="419" t="str">
        <f t="shared" si="70"/>
        <v>FCCS_No Intercompany</v>
      </c>
      <c r="M211" s="419" t="str">
        <f t="shared" si="74"/>
        <v>No Custom1</v>
      </c>
      <c r="N211" s="419" t="str">
        <f t="shared" si="70"/>
        <v>No Custom2</v>
      </c>
      <c r="O211" s="419" t="s">
        <v>1010</v>
      </c>
      <c r="P211" s="419" t="s">
        <v>1847</v>
      </c>
      <c r="Q211" s="419" t="str">
        <f t="shared" si="75"/>
        <v>Actual</v>
      </c>
      <c r="R211" s="419" t="str">
        <f t="shared" si="72"/>
        <v>FCCS_YTD_Input</v>
      </c>
      <c r="S211" s="419" t="s">
        <v>803</v>
      </c>
      <c r="T211" s="419" t="s">
        <v>404</v>
      </c>
    </row>
    <row r="212" spans="1:20">
      <c r="A212" s="424"/>
      <c r="B212" s="418" t="s">
        <v>1088</v>
      </c>
      <c r="C212" s="418" t="s">
        <v>802</v>
      </c>
      <c r="D212" s="511" t="e">
        <f>[2]!HsSetValue(E212,"FCC","Scenario#"&amp;Q212&amp;";Years#"&amp;J212&amp;";Period#"&amp;I212&amp;";View#"&amp;R212&amp;";Entity#"&amp;H212&amp;";Data Source#"&amp;K212&amp;";Account#"&amp;F212&amp;";Intercompany#"&amp;L212&amp;";Movement#"&amp;P212&amp;";Consolidation#"&amp;T212&amp;";Custom1#"&amp;M212&amp;";Custom2#"&amp;N212&amp;";Custom3#"&amp;O212&amp;";Custom4#"&amp;S212&amp;"")</f>
        <v>#VALUE!</v>
      </c>
      <c r="E212" s="511">
        <f ca="1">SUMIF('"F" Credit Quality Risk'!$D$17:$F$33,'FCC Investments - Load Tab'!$C212,'"F" Credit Quality Risk'!H$17:H$33)</f>
        <v>0</v>
      </c>
      <c r="F212" s="419" t="s">
        <v>1092</v>
      </c>
      <c r="G212" s="419" t="str">
        <f t="shared" si="73"/>
        <v>Inv. Analysis - Credit Quality Risk - Corporate Debt-Domestic</v>
      </c>
      <c r="H212" s="431">
        <f t="shared" si="70"/>
        <v>0</v>
      </c>
      <c r="I212" s="431" t="str">
        <f t="shared" si="70"/>
        <v>Jun</v>
      </c>
      <c r="J212" s="419" t="str">
        <f t="shared" si="70"/>
        <v>FY25</v>
      </c>
      <c r="K212" s="419" t="str">
        <f t="shared" si="70"/>
        <v>FCCS_Other Data</v>
      </c>
      <c r="L212" s="419" t="str">
        <f t="shared" si="70"/>
        <v>FCCS_No Intercompany</v>
      </c>
      <c r="M212" s="419" t="str">
        <f t="shared" si="74"/>
        <v>No Custom1</v>
      </c>
      <c r="N212" s="419" t="str">
        <f t="shared" si="70"/>
        <v>No Custom2</v>
      </c>
      <c r="O212" s="419" t="s">
        <v>45</v>
      </c>
      <c r="P212" s="419" t="s">
        <v>1847</v>
      </c>
      <c r="Q212" s="419" t="str">
        <f t="shared" si="75"/>
        <v>Actual</v>
      </c>
      <c r="R212" s="419" t="str">
        <f t="shared" si="72"/>
        <v>FCCS_YTD_Input</v>
      </c>
      <c r="S212" s="419" t="s">
        <v>803</v>
      </c>
      <c r="T212" s="419" t="s">
        <v>404</v>
      </c>
    </row>
    <row r="213" spans="1:20">
      <c r="A213" s="424"/>
      <c r="B213" s="418" t="s">
        <v>1088</v>
      </c>
      <c r="C213" s="418" t="s">
        <v>802</v>
      </c>
      <c r="D213" s="511" t="e">
        <f>[2]!HsSetValue(E213,"FCC","Scenario#"&amp;Q213&amp;";Years#"&amp;J213&amp;";Period#"&amp;I213&amp;";View#"&amp;R213&amp;";Entity#"&amp;H213&amp;";Data Source#"&amp;K213&amp;";Account#"&amp;F213&amp;";Intercompany#"&amp;L213&amp;";Movement#"&amp;P213&amp;";Consolidation#"&amp;T213&amp;";Custom1#"&amp;M213&amp;";Custom2#"&amp;N213&amp;";Custom3#"&amp;O213&amp;";Custom4#"&amp;S213&amp;"")</f>
        <v>#VALUE!</v>
      </c>
      <c r="E213" s="511">
        <f ca="1">SUMIF('"F" Credit Quality Risk'!$D$17:$F$33,'FCC Investments - Load Tab'!$C213,'"F" Credit Quality Risk'!I$17:I$33)</f>
        <v>0</v>
      </c>
      <c r="F213" s="419" t="s">
        <v>1092</v>
      </c>
      <c r="G213" s="419" t="str">
        <f t="shared" si="73"/>
        <v>Inv. Analysis - Credit Quality Risk - Corporate Debt-Domestic</v>
      </c>
      <c r="H213" s="431">
        <f t="shared" si="70"/>
        <v>0</v>
      </c>
      <c r="I213" s="431" t="str">
        <f t="shared" si="70"/>
        <v>Jun</v>
      </c>
      <c r="J213" s="419" t="str">
        <f t="shared" si="70"/>
        <v>FY25</v>
      </c>
      <c r="K213" s="419" t="str">
        <f t="shared" si="70"/>
        <v>FCCS_Other Data</v>
      </c>
      <c r="L213" s="419" t="str">
        <f t="shared" si="70"/>
        <v>FCCS_No Intercompany</v>
      </c>
      <c r="M213" s="419" t="str">
        <f t="shared" si="74"/>
        <v>No Custom1</v>
      </c>
      <c r="N213" s="419" t="str">
        <f t="shared" si="70"/>
        <v>No Custom2</v>
      </c>
      <c r="O213" s="419" t="s">
        <v>1023</v>
      </c>
      <c r="P213" s="419" t="s">
        <v>1847</v>
      </c>
      <c r="Q213" s="419" t="str">
        <f t="shared" si="75"/>
        <v>Actual</v>
      </c>
      <c r="R213" s="419" t="str">
        <f t="shared" si="72"/>
        <v>FCCS_YTD_Input</v>
      </c>
      <c r="S213" s="419" t="s">
        <v>803</v>
      </c>
      <c r="T213" s="419" t="s">
        <v>404</v>
      </c>
    </row>
    <row r="214" spans="1:20">
      <c r="A214" s="424"/>
      <c r="B214" s="418" t="s">
        <v>1088</v>
      </c>
      <c r="C214" s="418" t="s">
        <v>802</v>
      </c>
      <c r="D214" s="511" t="e">
        <f>[2]!HsSetValue(E214,"FCC","Scenario#"&amp;Q214&amp;";Years#"&amp;J214&amp;";Period#"&amp;I214&amp;";View#"&amp;R214&amp;";Entity#"&amp;H214&amp;";Data Source#"&amp;K214&amp;";Account#"&amp;F214&amp;";Intercompany#"&amp;L214&amp;";Movement#"&amp;P214&amp;";Consolidation#"&amp;T214&amp;";Custom1#"&amp;M214&amp;";Custom2#"&amp;N214&amp;";Custom3#"&amp;O214&amp;";Custom4#"&amp;S214&amp;"")</f>
        <v>#VALUE!</v>
      </c>
      <c r="E214" s="511">
        <f ca="1">SUMIF('"F" Credit Quality Risk'!$D$17:$F$33,'FCC Investments - Load Tab'!$C214,'"F" Credit Quality Risk'!J$17:J$33)</f>
        <v>0</v>
      </c>
      <c r="F214" s="419" t="s">
        <v>1092</v>
      </c>
      <c r="G214" s="419" t="str">
        <f t="shared" si="73"/>
        <v>Inv. Analysis - Credit Quality Risk - Corporate Debt-Domestic</v>
      </c>
      <c r="H214" s="431">
        <f t="shared" si="70"/>
        <v>0</v>
      </c>
      <c r="I214" s="431" t="str">
        <f t="shared" si="70"/>
        <v>Jun</v>
      </c>
      <c r="J214" s="419" t="str">
        <f t="shared" si="70"/>
        <v>FY25</v>
      </c>
      <c r="K214" s="419" t="str">
        <f t="shared" si="70"/>
        <v>FCCS_Other Data</v>
      </c>
      <c r="L214" s="419" t="str">
        <f t="shared" si="70"/>
        <v>FCCS_No Intercompany</v>
      </c>
      <c r="M214" s="419" t="str">
        <f t="shared" si="74"/>
        <v>No Custom1</v>
      </c>
      <c r="N214" s="419" t="str">
        <f t="shared" si="70"/>
        <v>No Custom2</v>
      </c>
      <c r="O214" s="419" t="s">
        <v>1027</v>
      </c>
      <c r="P214" s="419" t="s">
        <v>1847</v>
      </c>
      <c r="Q214" s="419" t="str">
        <f t="shared" si="75"/>
        <v>Actual</v>
      </c>
      <c r="R214" s="419" t="str">
        <f t="shared" si="72"/>
        <v>FCCS_YTD_Input</v>
      </c>
      <c r="S214" s="419" t="s">
        <v>803</v>
      </c>
      <c r="T214" s="419" t="s">
        <v>404</v>
      </c>
    </row>
    <row r="215" spans="1:20">
      <c r="A215" s="424"/>
      <c r="B215" s="418" t="s">
        <v>1088</v>
      </c>
      <c r="C215" s="418" t="s">
        <v>802</v>
      </c>
      <c r="D215" s="511" t="e">
        <f>[2]!HsSetValue(E215,"FCC","Scenario#"&amp;Q215&amp;";Years#"&amp;J215&amp;";Period#"&amp;I215&amp;";View#"&amp;R215&amp;";Entity#"&amp;H215&amp;";Data Source#"&amp;K215&amp;";Account#"&amp;F215&amp;";Intercompany#"&amp;L215&amp;";Movement#"&amp;P215&amp;";Consolidation#"&amp;T215&amp;";Custom1#"&amp;M215&amp;";Custom2#"&amp;N215&amp;";Custom3#"&amp;O215&amp;";Custom4#"&amp;S215&amp;"")</f>
        <v>#VALUE!</v>
      </c>
      <c r="E215" s="511">
        <f ca="1">SUMIF('"F" Credit Quality Risk'!$D$17:$F$33,'FCC Investments - Load Tab'!$C215,'"F" Credit Quality Risk'!K$17:K$33)</f>
        <v>0</v>
      </c>
      <c r="F215" s="419" t="s">
        <v>1092</v>
      </c>
      <c r="G215" s="419" t="str">
        <f t="shared" si="73"/>
        <v>Inv. Analysis - Credit Quality Risk - Corporate Debt-Domestic</v>
      </c>
      <c r="H215" s="431">
        <f t="shared" si="70"/>
        <v>0</v>
      </c>
      <c r="I215" s="431" t="str">
        <f t="shared" si="70"/>
        <v>Jun</v>
      </c>
      <c r="J215" s="419" t="str">
        <f t="shared" si="70"/>
        <v>FY25</v>
      </c>
      <c r="K215" s="419" t="str">
        <f t="shared" si="70"/>
        <v>FCCS_Other Data</v>
      </c>
      <c r="L215" s="419" t="str">
        <f t="shared" si="70"/>
        <v>FCCS_No Intercompany</v>
      </c>
      <c r="M215" s="419" t="str">
        <f t="shared" si="74"/>
        <v>No Custom1</v>
      </c>
      <c r="N215" s="419" t="str">
        <f t="shared" si="70"/>
        <v>No Custom2</v>
      </c>
      <c r="O215" s="419" t="s">
        <v>46</v>
      </c>
      <c r="P215" s="419" t="s">
        <v>1847</v>
      </c>
      <c r="Q215" s="419" t="str">
        <f t="shared" si="75"/>
        <v>Actual</v>
      </c>
      <c r="R215" s="419" t="str">
        <f t="shared" si="72"/>
        <v>FCCS_YTD_Input</v>
      </c>
      <c r="S215" s="419" t="s">
        <v>803</v>
      </c>
      <c r="T215" s="419" t="s">
        <v>404</v>
      </c>
    </row>
    <row r="216" spans="1:20">
      <c r="A216" s="424"/>
      <c r="B216" s="418" t="s">
        <v>1088</v>
      </c>
      <c r="C216" s="418" t="s">
        <v>802</v>
      </c>
      <c r="D216" s="511" t="e">
        <f>[2]!HsSetValue(E216,"FCC","Scenario#"&amp;Q216&amp;";Years#"&amp;J216&amp;";Period#"&amp;I216&amp;";View#"&amp;R216&amp;";Entity#"&amp;H216&amp;";Data Source#"&amp;K216&amp;";Account#"&amp;F216&amp;";Intercompany#"&amp;L216&amp;";Movement#"&amp;P216&amp;";Consolidation#"&amp;T216&amp;";Custom1#"&amp;M216&amp;";Custom2#"&amp;N216&amp;";Custom3#"&amp;O216&amp;";Custom4#"&amp;S216&amp;"")</f>
        <v>#VALUE!</v>
      </c>
      <c r="E216" s="511">
        <f ca="1">SUMIF('"F" Credit Quality Risk'!$D$17:$F$33,'FCC Investments - Load Tab'!$C216,'"F" Credit Quality Risk'!L$17:L$33)</f>
        <v>0</v>
      </c>
      <c r="F216" s="419" t="s">
        <v>1092</v>
      </c>
      <c r="G216" s="419" t="str">
        <f t="shared" si="73"/>
        <v>Inv. Analysis - Credit Quality Risk - Corporate Debt-Domestic</v>
      </c>
      <c r="H216" s="431">
        <f t="shared" si="70"/>
        <v>0</v>
      </c>
      <c r="I216" s="431" t="str">
        <f t="shared" si="70"/>
        <v>Jun</v>
      </c>
      <c r="J216" s="419" t="str">
        <f t="shared" si="70"/>
        <v>FY25</v>
      </c>
      <c r="K216" s="419" t="str">
        <f t="shared" si="70"/>
        <v>FCCS_Other Data</v>
      </c>
      <c r="L216" s="419" t="str">
        <f t="shared" si="70"/>
        <v>FCCS_No Intercompany</v>
      </c>
      <c r="M216" s="419" t="str">
        <f t="shared" si="74"/>
        <v>No Custom1</v>
      </c>
      <c r="N216" s="419" t="str">
        <f t="shared" si="70"/>
        <v>No Custom2</v>
      </c>
      <c r="O216" s="419" t="s">
        <v>1055</v>
      </c>
      <c r="P216" s="419" t="s">
        <v>1847</v>
      </c>
      <c r="Q216" s="419" t="str">
        <f t="shared" si="75"/>
        <v>Actual</v>
      </c>
      <c r="R216" s="419" t="str">
        <f t="shared" si="72"/>
        <v>FCCS_YTD_Input</v>
      </c>
      <c r="S216" s="419" t="s">
        <v>803</v>
      </c>
      <c r="T216" s="419" t="s">
        <v>404</v>
      </c>
    </row>
    <row r="217" spans="1:20">
      <c r="A217" s="424"/>
      <c r="B217" s="418" t="s">
        <v>1088</v>
      </c>
      <c r="C217" s="418" t="s">
        <v>802</v>
      </c>
      <c r="D217" s="511" t="e">
        <f>[2]!HsSetValue(E217,"FCC","Scenario#"&amp;Q217&amp;";Years#"&amp;J217&amp;";Period#"&amp;I217&amp;";View#"&amp;R217&amp;";Entity#"&amp;H217&amp;";Data Source#"&amp;K217&amp;";Account#"&amp;F217&amp;";Intercompany#"&amp;L217&amp;";Movement#"&amp;P217&amp;";Consolidation#"&amp;T217&amp;";Custom1#"&amp;M217&amp;";Custom2#"&amp;N217&amp;";Custom3#"&amp;O217&amp;";Custom4#"&amp;S217&amp;"")</f>
        <v>#VALUE!</v>
      </c>
      <c r="E217" s="511">
        <f ca="1">SUMIF('"F" Credit Quality Risk'!$D$17:$F$33,'FCC Investments - Load Tab'!$C217,'"F" Credit Quality Risk'!M$17:M$33)</f>
        <v>0</v>
      </c>
      <c r="F217" s="419" t="s">
        <v>1092</v>
      </c>
      <c r="G217" s="419" t="str">
        <f t="shared" si="73"/>
        <v>Inv. Analysis - Credit Quality Risk - Corporate Debt-Domestic</v>
      </c>
      <c r="H217" s="431">
        <f t="shared" si="70"/>
        <v>0</v>
      </c>
      <c r="I217" s="431" t="str">
        <f t="shared" si="70"/>
        <v>Jun</v>
      </c>
      <c r="J217" s="419" t="str">
        <f t="shared" si="70"/>
        <v>FY25</v>
      </c>
      <c r="K217" s="419" t="str">
        <f t="shared" si="70"/>
        <v>FCCS_Other Data</v>
      </c>
      <c r="L217" s="419" t="str">
        <f t="shared" si="70"/>
        <v>FCCS_No Intercompany</v>
      </c>
      <c r="M217" s="419" t="str">
        <f t="shared" si="74"/>
        <v>No Custom1</v>
      </c>
      <c r="N217" s="419" t="str">
        <f t="shared" si="70"/>
        <v>No Custom2</v>
      </c>
      <c r="O217" s="419" t="s">
        <v>1066</v>
      </c>
      <c r="P217" s="419" t="s">
        <v>1847</v>
      </c>
      <c r="Q217" s="419" t="str">
        <f t="shared" si="75"/>
        <v>Actual</v>
      </c>
      <c r="R217" s="419" t="str">
        <f t="shared" si="72"/>
        <v>FCCS_YTD_Input</v>
      </c>
      <c r="S217" s="419" t="s">
        <v>803</v>
      </c>
      <c r="T217" s="419" t="s">
        <v>404</v>
      </c>
    </row>
    <row r="218" spans="1:20">
      <c r="A218" s="424"/>
      <c r="B218" s="418" t="s">
        <v>1088</v>
      </c>
      <c r="C218" s="418" t="s">
        <v>802</v>
      </c>
      <c r="D218" s="511" t="e">
        <f>[2]!HsSetValue(E218,"FCC","Scenario#"&amp;Q218&amp;";Years#"&amp;J218&amp;";Period#"&amp;I218&amp;";View#"&amp;R218&amp;";Entity#"&amp;H218&amp;";Data Source#"&amp;K218&amp;";Account#"&amp;F218&amp;";Intercompany#"&amp;L218&amp;";Movement#"&amp;P218&amp;";Consolidation#"&amp;T218&amp;";Custom1#"&amp;M218&amp;";Custom2#"&amp;N218&amp;";Custom3#"&amp;O218&amp;";Custom4#"&amp;S218&amp;"")</f>
        <v>#VALUE!</v>
      </c>
      <c r="E218" s="511">
        <f ca="1">SUMIF('"F" Credit Quality Risk'!$D$17:$F$33,'FCC Investments - Load Tab'!$C218,'"F" Credit Quality Risk'!N$17:N$33)</f>
        <v>0</v>
      </c>
      <c r="F218" s="419" t="s">
        <v>1092</v>
      </c>
      <c r="G218" s="419" t="str">
        <f t="shared" si="73"/>
        <v>Inv. Analysis - Credit Quality Risk - Corporate Debt-Domestic</v>
      </c>
      <c r="H218" s="431">
        <f t="shared" si="70"/>
        <v>0</v>
      </c>
      <c r="I218" s="431" t="str">
        <f t="shared" si="70"/>
        <v>Jun</v>
      </c>
      <c r="J218" s="419" t="str">
        <f t="shared" si="70"/>
        <v>FY25</v>
      </c>
      <c r="K218" s="419" t="str">
        <f t="shared" si="70"/>
        <v>FCCS_Other Data</v>
      </c>
      <c r="L218" s="419" t="str">
        <f t="shared" si="70"/>
        <v>FCCS_No Intercompany</v>
      </c>
      <c r="M218" s="419" t="str">
        <f t="shared" si="74"/>
        <v>No Custom1</v>
      </c>
      <c r="N218" s="419" t="str">
        <f t="shared" si="70"/>
        <v>No Custom2</v>
      </c>
      <c r="O218" s="419" t="s">
        <v>47</v>
      </c>
      <c r="P218" s="419" t="s">
        <v>1847</v>
      </c>
      <c r="Q218" s="419" t="str">
        <f t="shared" si="75"/>
        <v>Actual</v>
      </c>
      <c r="R218" s="419" t="str">
        <f t="shared" si="72"/>
        <v>FCCS_YTD_Input</v>
      </c>
      <c r="S218" s="419" t="s">
        <v>803</v>
      </c>
      <c r="T218" s="419" t="s">
        <v>404</v>
      </c>
    </row>
    <row r="219" spans="1:20">
      <c r="A219" s="424"/>
      <c r="B219" s="418" t="s">
        <v>1088</v>
      </c>
      <c r="C219" s="418" t="s">
        <v>802</v>
      </c>
      <c r="D219" s="511" t="e">
        <f>[2]!HsSetValue(E219,"FCC","Scenario#"&amp;Q219&amp;";Years#"&amp;J219&amp;";Period#"&amp;I219&amp;";View#"&amp;R219&amp;";Entity#"&amp;H219&amp;";Data Source#"&amp;K219&amp;";Account#"&amp;F219&amp;";Intercompany#"&amp;L219&amp;";Movement#"&amp;P219&amp;";Consolidation#"&amp;T219&amp;";Custom1#"&amp;M219&amp;";Custom2#"&amp;N219&amp;";Custom3#"&amp;O219&amp;";Custom4#"&amp;S219&amp;"")</f>
        <v>#VALUE!</v>
      </c>
      <c r="E219" s="511">
        <f ca="1">SUMIF('"F" Credit Quality Risk'!$D$17:$F$33,'FCC Investments - Load Tab'!$C219,'"F" Credit Quality Risk'!O$17:O$33)</f>
        <v>0</v>
      </c>
      <c r="F219" s="419" t="s">
        <v>1092</v>
      </c>
      <c r="G219" s="419" t="str">
        <f t="shared" si="73"/>
        <v>Inv. Analysis - Credit Quality Risk - Corporate Debt-Domestic</v>
      </c>
      <c r="H219" s="431">
        <f t="shared" si="70"/>
        <v>0</v>
      </c>
      <c r="I219" s="431" t="str">
        <f t="shared" si="70"/>
        <v>Jun</v>
      </c>
      <c r="J219" s="419" t="str">
        <f t="shared" si="70"/>
        <v>FY25</v>
      </c>
      <c r="K219" s="419" t="str">
        <f t="shared" si="70"/>
        <v>FCCS_Other Data</v>
      </c>
      <c r="L219" s="419" t="str">
        <f t="shared" si="70"/>
        <v>FCCS_No Intercompany</v>
      </c>
      <c r="M219" s="419" t="str">
        <f t="shared" si="74"/>
        <v>No Custom1</v>
      </c>
      <c r="N219" s="419" t="str">
        <f t="shared" si="70"/>
        <v>No Custom2</v>
      </c>
      <c r="O219" s="419" t="s">
        <v>48</v>
      </c>
      <c r="P219" s="419" t="s">
        <v>1847</v>
      </c>
      <c r="Q219" s="419" t="str">
        <f t="shared" si="75"/>
        <v>Actual</v>
      </c>
      <c r="R219" s="419" t="str">
        <f t="shared" si="72"/>
        <v>FCCS_YTD_Input</v>
      </c>
      <c r="S219" s="419" t="s">
        <v>803</v>
      </c>
      <c r="T219" s="419" t="s">
        <v>404</v>
      </c>
    </row>
    <row r="220" spans="1:20">
      <c r="A220" s="424"/>
      <c r="B220" s="418" t="s">
        <v>1088</v>
      </c>
      <c r="C220" s="418" t="s">
        <v>802</v>
      </c>
      <c r="D220" s="511" t="e">
        <f>[2]!HsSetValue(E220,"FCC","Scenario#"&amp;Q220&amp;";Years#"&amp;J220&amp;";Period#"&amp;I220&amp;";View#"&amp;R220&amp;";Entity#"&amp;H220&amp;";Data Source#"&amp;K220&amp;";Account#"&amp;F220&amp;";Intercompany#"&amp;L220&amp;";Movement#"&amp;P220&amp;";Consolidation#"&amp;T220&amp;";Custom1#"&amp;M220&amp;";Custom2#"&amp;N220&amp;";Custom3#"&amp;O220&amp;";Custom4#"&amp;S220&amp;"")</f>
        <v>#VALUE!</v>
      </c>
      <c r="E220" s="511">
        <f ca="1">SUMIF('"F" Credit Quality Risk'!$D$17:$F$33,'FCC Investments - Load Tab'!$C220,'"F" Credit Quality Risk'!P$17:P$33)</f>
        <v>0</v>
      </c>
      <c r="F220" s="419" t="s">
        <v>1092</v>
      </c>
      <c r="G220" s="419" t="str">
        <f t="shared" si="73"/>
        <v>Inv. Analysis - Credit Quality Risk - Corporate Debt-Domestic</v>
      </c>
      <c r="H220" s="431">
        <f t="shared" si="70"/>
        <v>0</v>
      </c>
      <c r="I220" s="431" t="str">
        <f t="shared" si="70"/>
        <v>Jun</v>
      </c>
      <c r="J220" s="419" t="str">
        <f t="shared" si="70"/>
        <v>FY25</v>
      </c>
      <c r="K220" s="419" t="str">
        <f t="shared" si="70"/>
        <v>FCCS_Other Data</v>
      </c>
      <c r="L220" s="419" t="str">
        <f t="shared" si="70"/>
        <v>FCCS_No Intercompany</v>
      </c>
      <c r="M220" s="419" t="str">
        <f t="shared" si="74"/>
        <v>No Custom1</v>
      </c>
      <c r="N220" s="419" t="str">
        <f t="shared" si="70"/>
        <v>No Custom2</v>
      </c>
      <c r="O220" s="419" t="s">
        <v>1093</v>
      </c>
      <c r="P220" s="419" t="s">
        <v>1847</v>
      </c>
      <c r="Q220" s="419" t="str">
        <f t="shared" si="75"/>
        <v>Actual</v>
      </c>
      <c r="R220" s="419" t="str">
        <f t="shared" si="72"/>
        <v>FCCS_YTD_Input</v>
      </c>
      <c r="S220" s="419" t="s">
        <v>803</v>
      </c>
      <c r="T220" s="419" t="s">
        <v>404</v>
      </c>
    </row>
    <row r="221" spans="1:20">
      <c r="A221" s="424"/>
      <c r="B221" s="418" t="s">
        <v>1088</v>
      </c>
      <c r="C221" s="418" t="s">
        <v>802</v>
      </c>
      <c r="D221" s="511" t="e">
        <f>[2]!HsSetValue(E221,"FCC","Scenario#"&amp;Q221&amp;";Years#"&amp;J221&amp;";Period#"&amp;I221&amp;";View#"&amp;R221&amp;";Entity#"&amp;H221&amp;";Data Source#"&amp;K221&amp;";Account#"&amp;F221&amp;";Intercompany#"&amp;L221&amp;";Movement#"&amp;P221&amp;";Consolidation#"&amp;T221&amp;";Custom1#"&amp;M221&amp;";Custom2#"&amp;N221&amp;";Custom3#"&amp;O221&amp;";Custom4#"&amp;S221&amp;"")</f>
        <v>#VALUE!</v>
      </c>
      <c r="E221" s="511">
        <f ca="1">SUMIF('"F" Credit Quality Risk'!$D$17:$F$33,'FCC Investments - Load Tab'!$C221,'"F" Credit Quality Risk'!Q$17:Q$33)</f>
        <v>0</v>
      </c>
      <c r="F221" s="419" t="s">
        <v>1092</v>
      </c>
      <c r="G221" s="419" t="str">
        <f t="shared" si="73"/>
        <v>Inv. Analysis - Credit Quality Risk - Corporate Debt-Domestic</v>
      </c>
      <c r="H221" s="431">
        <f t="shared" si="70"/>
        <v>0</v>
      </c>
      <c r="I221" s="431" t="str">
        <f t="shared" si="70"/>
        <v>Jun</v>
      </c>
      <c r="J221" s="419" t="str">
        <f t="shared" si="70"/>
        <v>FY25</v>
      </c>
      <c r="K221" s="419" t="str">
        <f t="shared" si="70"/>
        <v>FCCS_Other Data</v>
      </c>
      <c r="L221" s="419" t="str">
        <f t="shared" si="70"/>
        <v>FCCS_No Intercompany</v>
      </c>
      <c r="M221" s="419" t="str">
        <f t="shared" si="74"/>
        <v>No Custom1</v>
      </c>
      <c r="N221" s="419" t="str">
        <f t="shared" si="70"/>
        <v>No Custom2</v>
      </c>
      <c r="O221" s="419" t="s">
        <v>1094</v>
      </c>
      <c r="P221" s="419" t="s">
        <v>1847</v>
      </c>
      <c r="Q221" s="419" t="str">
        <f t="shared" si="75"/>
        <v>Actual</v>
      </c>
      <c r="R221" s="419" t="str">
        <f t="shared" si="72"/>
        <v>FCCS_YTD_Input</v>
      </c>
      <c r="S221" s="419" t="s">
        <v>803</v>
      </c>
      <c r="T221" s="419" t="s">
        <v>404</v>
      </c>
    </row>
    <row r="222" spans="1:20">
      <c r="A222" s="424"/>
      <c r="B222" s="418" t="s">
        <v>1088</v>
      </c>
      <c r="C222" s="418" t="s">
        <v>802</v>
      </c>
      <c r="D222" s="511" t="e">
        <f>[2]!HsSetValue(E222,"FCC","Scenario#"&amp;Q222&amp;";Years#"&amp;J222&amp;";Period#"&amp;I222&amp;";View#"&amp;R222&amp;";Entity#"&amp;H222&amp;";Data Source#"&amp;K222&amp;";Account#"&amp;F222&amp;";Intercompany#"&amp;L222&amp;";Movement#"&amp;P222&amp;";Consolidation#"&amp;T222&amp;";Custom1#"&amp;M222&amp;";Custom2#"&amp;N222&amp;";Custom3#"&amp;O222&amp;";Custom4#"&amp;S222&amp;"")</f>
        <v>#VALUE!</v>
      </c>
      <c r="E222" s="511">
        <f ca="1">SUMIF('"F" Credit Quality Risk'!$D$17:$F$33,'FCC Investments - Load Tab'!$C222,'"F" Credit Quality Risk'!R$17:R$33)</f>
        <v>0</v>
      </c>
      <c r="F222" s="419" t="s">
        <v>1092</v>
      </c>
      <c r="G222" s="419" t="str">
        <f t="shared" si="73"/>
        <v>Inv. Analysis - Credit Quality Risk - Corporate Debt-Domestic</v>
      </c>
      <c r="H222" s="431">
        <f t="shared" si="70"/>
        <v>0</v>
      </c>
      <c r="I222" s="431" t="str">
        <f t="shared" si="70"/>
        <v>Jun</v>
      </c>
      <c r="J222" s="419" t="str">
        <f t="shared" si="70"/>
        <v>FY25</v>
      </c>
      <c r="K222" s="419" t="str">
        <f t="shared" si="70"/>
        <v>FCCS_Other Data</v>
      </c>
      <c r="L222" s="419" t="str">
        <f t="shared" si="70"/>
        <v>FCCS_No Intercompany</v>
      </c>
      <c r="M222" s="419" t="str">
        <f t="shared" si="70"/>
        <v>No Custom1</v>
      </c>
      <c r="N222" s="419" t="str">
        <f t="shared" si="70"/>
        <v>No Custom2</v>
      </c>
      <c r="O222" s="419" t="s">
        <v>1095</v>
      </c>
      <c r="P222" s="419" t="s">
        <v>1847</v>
      </c>
      <c r="Q222" s="419" t="str">
        <f t="shared" si="75"/>
        <v>Actual</v>
      </c>
      <c r="R222" s="419" t="str">
        <f t="shared" si="72"/>
        <v>FCCS_YTD_Input</v>
      </c>
      <c r="S222" s="419" t="s">
        <v>803</v>
      </c>
      <c r="T222" s="419" t="s">
        <v>404</v>
      </c>
    </row>
    <row r="223" spans="1:20">
      <c r="A223" s="424"/>
      <c r="B223" s="418" t="s">
        <v>1088</v>
      </c>
      <c r="C223" s="418" t="s">
        <v>802</v>
      </c>
      <c r="D223" s="511" t="e">
        <f>[2]!HsSetValue(E223,"FCC","Scenario#"&amp;Q223&amp;";Years#"&amp;J223&amp;";Period#"&amp;I223&amp;";View#"&amp;R223&amp;";Entity#"&amp;H223&amp;";Data Source#"&amp;K223&amp;";Account#"&amp;F223&amp;";Intercompany#"&amp;L223&amp;";Movement#"&amp;P223&amp;";Consolidation#"&amp;T223&amp;";Custom1#"&amp;M223&amp;";Custom2#"&amp;N223&amp;";Custom3#"&amp;O223&amp;";Custom4#"&amp;S223&amp;"")</f>
        <v>#VALUE!</v>
      </c>
      <c r="E223" s="511">
        <f ca="1">SUMIF('"F" Credit Quality Risk'!$D$17:$F$33,'FCC Investments - Load Tab'!$C223,'"F" Credit Quality Risk'!S$17:S$33)</f>
        <v>0</v>
      </c>
      <c r="F223" s="419" t="s">
        <v>1092</v>
      </c>
      <c r="G223" s="419" t="str">
        <f t="shared" si="73"/>
        <v>Inv. Analysis - Credit Quality Risk - Corporate Debt-Domestic</v>
      </c>
      <c r="H223" s="431">
        <f t="shared" si="70"/>
        <v>0</v>
      </c>
      <c r="I223" s="431" t="str">
        <f t="shared" si="70"/>
        <v>Jun</v>
      </c>
      <c r="J223" s="419" t="str">
        <f t="shared" si="70"/>
        <v>FY25</v>
      </c>
      <c r="K223" s="419" t="str">
        <f t="shared" si="70"/>
        <v>FCCS_Other Data</v>
      </c>
      <c r="L223" s="419" t="str">
        <f t="shared" si="70"/>
        <v>FCCS_No Intercompany</v>
      </c>
      <c r="M223" s="419" t="str">
        <f t="shared" si="70"/>
        <v>No Custom1</v>
      </c>
      <c r="N223" s="419" t="str">
        <f t="shared" si="70"/>
        <v>No Custom2</v>
      </c>
      <c r="O223" s="419" t="s">
        <v>1096</v>
      </c>
      <c r="P223" s="419" t="s">
        <v>1847</v>
      </c>
      <c r="Q223" s="419" t="str">
        <f t="shared" si="75"/>
        <v>Actual</v>
      </c>
      <c r="R223" s="419" t="str">
        <f>+R$2</f>
        <v>FCCS_YTD_Input</v>
      </c>
      <c r="S223" s="419" t="s">
        <v>803</v>
      </c>
      <c r="T223" s="419" t="s">
        <v>404</v>
      </c>
    </row>
    <row r="224" spans="1:20">
      <c r="B224" s="420"/>
      <c r="C224" s="420"/>
      <c r="D224" s="469" t="e">
        <f>[2]!HsSetValue(E224,"FCC","Scenario#"&amp;Q224&amp;";Years#"&amp;J224&amp;";Period#"&amp;I224&amp;";View#"&amp;R224&amp;";Entity#"&amp;H224&amp;";Data Source#"&amp;K224&amp;";Account#"&amp;F224&amp;";Intercompany#"&amp;L224&amp;";Movement#"&amp;P224&amp;";Consolidation#"&amp;T224&amp;";Custom1#"&amp;M224&amp;";Custom2#"&amp;N224&amp;";Custom3#"&amp;O224&amp;";Custom4#"&amp;S224&amp;"")</f>
        <v>#VALUE!</v>
      </c>
      <c r="E224" s="469"/>
    </row>
    <row r="225" spans="1:20">
      <c r="B225" s="336" t="s">
        <v>841</v>
      </c>
      <c r="C225" s="336" t="s">
        <v>804</v>
      </c>
      <c r="D225" s="508" t="e">
        <f>[2]!HsSetValue(E225,"FCC","Scenario#"&amp;Q225&amp;";Years#"&amp;J225&amp;";Period#"&amp;I225&amp;";View#"&amp;R225&amp;";Entity#"&amp;H225&amp;";Data Source#"&amp;K225&amp;";Account#"&amp;F225&amp;";Intercompany#"&amp;L225&amp;";Movement#"&amp;P225&amp;";Consolidation#"&amp;T225&amp;";Custom1#"&amp;M225&amp;";Custom2#"&amp;N225&amp;";Custom3#"&amp;O225&amp;";Custom4#"&amp;S225&amp;"")</f>
        <v>#VALUE!</v>
      </c>
      <c r="E225" s="508">
        <f>SUMIF('"C" Seg. Time Dist.'!$C$20:$C$33,'FCC Investments - Load Tab'!C225,'"C" Seg. Time Dist.'!$E$20:$E$33)</f>
        <v>0</v>
      </c>
      <c r="F225" s="337" t="s">
        <v>842</v>
      </c>
      <c r="G225" s="337" t="s">
        <v>858</v>
      </c>
      <c r="H225" s="428">
        <f>+H$2</f>
        <v>0</v>
      </c>
      <c r="I225" s="428" t="str">
        <f t="shared" si="70"/>
        <v>Jun</v>
      </c>
      <c r="J225" s="337" t="str">
        <f>+J$2</f>
        <v>FY25</v>
      </c>
      <c r="K225" s="337" t="s">
        <v>397</v>
      </c>
      <c r="L225" s="337" t="s">
        <v>398</v>
      </c>
      <c r="M225" s="337" t="s">
        <v>399</v>
      </c>
      <c r="N225" s="337" t="s">
        <v>400</v>
      </c>
      <c r="O225" s="337" t="s">
        <v>844</v>
      </c>
      <c r="P225" s="337" t="s">
        <v>1847</v>
      </c>
      <c r="Q225" s="337" t="s">
        <v>63</v>
      </c>
      <c r="R225" s="337" t="s">
        <v>402</v>
      </c>
      <c r="S225" s="337" t="s">
        <v>805</v>
      </c>
      <c r="T225" s="337" t="s">
        <v>404</v>
      </c>
    </row>
    <row r="226" spans="1:20">
      <c r="B226" s="336" t="s">
        <v>841</v>
      </c>
      <c r="C226" s="336" t="s">
        <v>804</v>
      </c>
      <c r="D226" s="508" t="e">
        <f>[2]!HsSetValue(E226,"FCC","Scenario#"&amp;Q226&amp;";Years#"&amp;J226&amp;";Period#"&amp;I226&amp;";View#"&amp;R226&amp;";Entity#"&amp;H226&amp;";Data Source#"&amp;K226&amp;";Account#"&amp;F226&amp;";Intercompany#"&amp;L226&amp;";Movement#"&amp;P226&amp;";Consolidation#"&amp;T226&amp;";Custom1#"&amp;M226&amp;";Custom2#"&amp;N226&amp;";Custom3#"&amp;O226&amp;";Custom4#"&amp;S226&amp;"")</f>
        <v>#VALUE!</v>
      </c>
      <c r="E226" s="508">
        <f>SUMIF('"C" Seg. Time Dist.'!$C$20:$C$33,'FCC Investments - Load Tab'!C226,'"C" Seg. Time Dist.'!$F$20:$F$33)</f>
        <v>0</v>
      </c>
      <c r="F226" s="337" t="s">
        <v>842</v>
      </c>
      <c r="G226" s="337" t="s">
        <v>858</v>
      </c>
      <c r="H226" s="428">
        <f>+H$2</f>
        <v>0</v>
      </c>
      <c r="I226" s="428" t="str">
        <f t="shared" si="70"/>
        <v>Jun</v>
      </c>
      <c r="J226" s="337" t="str">
        <f t="shared" si="70"/>
        <v>FY25</v>
      </c>
      <c r="K226" s="337" t="s">
        <v>397</v>
      </c>
      <c r="L226" s="337" t="s">
        <v>398</v>
      </c>
      <c r="M226" s="337" t="s">
        <v>399</v>
      </c>
      <c r="N226" s="337" t="s">
        <v>400</v>
      </c>
      <c r="O226" s="337" t="s">
        <v>845</v>
      </c>
      <c r="P226" s="337" t="s">
        <v>1847</v>
      </c>
      <c r="Q226" s="337" t="s">
        <v>63</v>
      </c>
      <c r="R226" s="337" t="s">
        <v>402</v>
      </c>
      <c r="S226" s="337" t="s">
        <v>805</v>
      </c>
      <c r="T226" s="337" t="s">
        <v>404</v>
      </c>
    </row>
    <row r="227" spans="1:20">
      <c r="B227" s="336" t="s">
        <v>841</v>
      </c>
      <c r="C227" s="336" t="s">
        <v>804</v>
      </c>
      <c r="D227" s="508" t="e">
        <f>[2]!HsSetValue(E227,"FCC","Scenario#"&amp;Q227&amp;";Years#"&amp;J227&amp;";Period#"&amp;I227&amp;";View#"&amp;R227&amp;";Entity#"&amp;H227&amp;";Data Source#"&amp;K227&amp;";Account#"&amp;F227&amp;";Intercompany#"&amp;L227&amp;";Movement#"&amp;P227&amp;";Consolidation#"&amp;T227&amp;";Custom1#"&amp;M227&amp;";Custom2#"&amp;N227&amp;";Custom3#"&amp;O227&amp;";Custom4#"&amp;S227&amp;"")</f>
        <v>#VALUE!</v>
      </c>
      <c r="E227" s="508">
        <f>SUMIF('"C" Seg. Time Dist.'!$C$20:$C$33,'FCC Investments - Load Tab'!C227,'"C" Seg. Time Dist.'!$G$20:$G$33)</f>
        <v>0</v>
      </c>
      <c r="F227" s="337" t="s">
        <v>842</v>
      </c>
      <c r="G227" s="337" t="s">
        <v>858</v>
      </c>
      <c r="H227" s="428">
        <f>+H$2</f>
        <v>0</v>
      </c>
      <c r="I227" s="428" t="str">
        <f t="shared" si="70"/>
        <v>Jun</v>
      </c>
      <c r="J227" s="337" t="str">
        <f t="shared" si="70"/>
        <v>FY25</v>
      </c>
      <c r="K227" s="337" t="s">
        <v>397</v>
      </c>
      <c r="L227" s="337" t="s">
        <v>398</v>
      </c>
      <c r="M227" s="337" t="s">
        <v>399</v>
      </c>
      <c r="N227" s="337" t="s">
        <v>400</v>
      </c>
      <c r="O227" s="337" t="s">
        <v>846</v>
      </c>
      <c r="P227" s="337" t="s">
        <v>1847</v>
      </c>
      <c r="Q227" s="337" t="s">
        <v>63</v>
      </c>
      <c r="R227" s="337" t="s">
        <v>402</v>
      </c>
      <c r="S227" s="337" t="s">
        <v>805</v>
      </c>
      <c r="T227" s="337" t="s">
        <v>404</v>
      </c>
    </row>
    <row r="228" spans="1:20">
      <c r="B228" s="336" t="s">
        <v>841</v>
      </c>
      <c r="C228" s="336" t="s">
        <v>804</v>
      </c>
      <c r="D228" s="508" t="e">
        <f>[2]!HsSetValue(E228,"FCC","Scenario#"&amp;Q228&amp;";Years#"&amp;J228&amp;";Period#"&amp;I228&amp;";View#"&amp;R228&amp;";Entity#"&amp;H228&amp;";Data Source#"&amp;K228&amp;";Account#"&amp;F228&amp;";Intercompany#"&amp;L228&amp;";Movement#"&amp;P228&amp;";Consolidation#"&amp;T228&amp;";Custom1#"&amp;M228&amp;";Custom2#"&amp;N228&amp;";Custom3#"&amp;O228&amp;";Custom4#"&amp;S228&amp;"")</f>
        <v>#VALUE!</v>
      </c>
      <c r="E228" s="508">
        <f>SUMIF('"C" Seg. Time Dist.'!$C$20:$C$33,'FCC Investments - Load Tab'!C228,'"C" Seg. Time Dist.'!$H$20:$H$33)</f>
        <v>0</v>
      </c>
      <c r="F228" s="337" t="s">
        <v>842</v>
      </c>
      <c r="G228" s="337" t="s">
        <v>858</v>
      </c>
      <c r="H228" s="428">
        <f>+H$2</f>
        <v>0</v>
      </c>
      <c r="I228" s="428" t="str">
        <f t="shared" si="70"/>
        <v>Jun</v>
      </c>
      <c r="J228" s="337" t="str">
        <f t="shared" si="70"/>
        <v>FY25</v>
      </c>
      <c r="K228" s="337" t="s">
        <v>397</v>
      </c>
      <c r="L228" s="337" t="s">
        <v>398</v>
      </c>
      <c r="M228" s="337" t="s">
        <v>399</v>
      </c>
      <c r="N228" s="337" t="s">
        <v>400</v>
      </c>
      <c r="O228" s="337" t="s">
        <v>847</v>
      </c>
      <c r="P228" s="337" t="s">
        <v>1847</v>
      </c>
      <c r="Q228" s="337" t="s">
        <v>63</v>
      </c>
      <c r="R228" s="337" t="s">
        <v>402</v>
      </c>
      <c r="S228" s="337" t="s">
        <v>805</v>
      </c>
      <c r="T228" s="337" t="s">
        <v>404</v>
      </c>
    </row>
    <row r="229" spans="1:20">
      <c r="B229" s="336" t="s">
        <v>841</v>
      </c>
      <c r="C229" s="336" t="s">
        <v>804</v>
      </c>
      <c r="D229" s="508" t="e">
        <f>[2]!HsSetValue(E229,"FCC","Scenario#"&amp;Q229&amp;";Years#"&amp;J229&amp;";Period#"&amp;I229&amp;";View#"&amp;R229&amp;";Entity#"&amp;H229&amp;";Data Source#"&amp;K229&amp;";Account#"&amp;F229&amp;";Intercompany#"&amp;L229&amp;";Movement#"&amp;P229&amp;";Consolidation#"&amp;T229&amp;";Custom1#"&amp;M229&amp;";Custom2#"&amp;N229&amp;";Custom3#"&amp;O229&amp;";Custom4#"&amp;S229&amp;"")</f>
        <v>#VALUE!</v>
      </c>
      <c r="E229" s="508">
        <f>SUMIF('"C" Seg. Time Dist.'!$C$20:$C$33,'FCC Investments - Load Tab'!C229,'"C" Seg. Time Dist.'!$I$20:$I$33)</f>
        <v>0</v>
      </c>
      <c r="F229" s="337" t="s">
        <v>842</v>
      </c>
      <c r="G229" s="337" t="s">
        <v>858</v>
      </c>
      <c r="H229" s="428">
        <f>+H$2</f>
        <v>0</v>
      </c>
      <c r="I229" s="428" t="str">
        <f t="shared" si="70"/>
        <v>Jun</v>
      </c>
      <c r="J229" s="337" t="str">
        <f t="shared" si="70"/>
        <v>FY25</v>
      </c>
      <c r="K229" s="337" t="s">
        <v>397</v>
      </c>
      <c r="L229" s="337" t="s">
        <v>398</v>
      </c>
      <c r="M229" s="337" t="s">
        <v>399</v>
      </c>
      <c r="N229" s="337" t="s">
        <v>400</v>
      </c>
      <c r="O229" s="337" t="s">
        <v>848</v>
      </c>
      <c r="P229" s="337" t="s">
        <v>1847</v>
      </c>
      <c r="Q229" s="337" t="s">
        <v>63</v>
      </c>
      <c r="R229" s="337" t="s">
        <v>402</v>
      </c>
      <c r="S229" s="337" t="s">
        <v>805</v>
      </c>
      <c r="T229" s="337" t="s">
        <v>404</v>
      </c>
    </row>
    <row r="230" spans="1:20">
      <c r="B230" s="420"/>
      <c r="C230" s="420"/>
      <c r="D230" s="469" t="e">
        <f>[2]!HsSetValue(E230,"FCC","Scenario#"&amp;Q230&amp;";Years#"&amp;J230&amp;";Period#"&amp;I230&amp;";View#"&amp;R230&amp;";Entity#"&amp;H230&amp;";Data Source#"&amp;K230&amp;";Account#"&amp;F230&amp;";Intercompany#"&amp;L230&amp;";Movement#"&amp;P230&amp;";Consolidation#"&amp;T230&amp;";Custom1#"&amp;M230&amp;";Custom2#"&amp;N230&amp;";Custom3#"&amp;O230&amp;";Custom4#"&amp;S230&amp;"")</f>
        <v>#VALUE!</v>
      </c>
      <c r="E230" s="469"/>
    </row>
    <row r="231" spans="1:20">
      <c r="B231" s="338" t="s">
        <v>1850</v>
      </c>
      <c r="C231" s="338" t="s">
        <v>804</v>
      </c>
      <c r="D231" s="512" t="e">
        <f>[2]!HsSetValue(E231,"FCC","Scenario#"&amp;Q231&amp;";Years#"&amp;J231&amp;";Period#"&amp;I231&amp;";View#"&amp;R231&amp;";Entity#"&amp;H231&amp;";Data Source#"&amp;K231&amp;";Account#"&amp;F231&amp;";Intercompany#"&amp;L231&amp;";Movement#"&amp;P231&amp;";Consolidation#"&amp;T231&amp;";Custom1#"&amp;M231&amp;";Custom2#"&amp;N231&amp;";Custom3#"&amp;O231&amp;";Custom4#"&amp;S231&amp;"")</f>
        <v>#VALUE!</v>
      </c>
      <c r="E231" s="512">
        <f ca="1">SUMIF('"E" Fair Value Measurement'!$C$22:$E$38,'FCC Investments - Load Tab'!C231,'"E" Fair Value Measurement'!$G$22:$G$38)</f>
        <v>0</v>
      </c>
      <c r="F231" s="339" t="s">
        <v>849</v>
      </c>
      <c r="G231" s="339" t="s">
        <v>1856</v>
      </c>
      <c r="H231" s="430">
        <f>+H$2</f>
        <v>0</v>
      </c>
      <c r="I231" s="430" t="str">
        <f t="shared" si="70"/>
        <v>Jun</v>
      </c>
      <c r="J231" s="339" t="str">
        <f>+J$2</f>
        <v>FY25</v>
      </c>
      <c r="K231" s="339" t="s">
        <v>397</v>
      </c>
      <c r="L231" s="339" t="s">
        <v>398</v>
      </c>
      <c r="M231" s="339" t="s">
        <v>399</v>
      </c>
      <c r="N231" s="339" t="s">
        <v>400</v>
      </c>
      <c r="O231" s="339" t="s">
        <v>850</v>
      </c>
      <c r="P231" s="339" t="s">
        <v>1847</v>
      </c>
      <c r="Q231" s="339" t="s">
        <v>63</v>
      </c>
      <c r="R231" s="339" t="s">
        <v>402</v>
      </c>
      <c r="S231" s="339" t="s">
        <v>805</v>
      </c>
      <c r="T231" s="339" t="s">
        <v>404</v>
      </c>
    </row>
    <row r="232" spans="1:20">
      <c r="B232" s="338" t="s">
        <v>1850</v>
      </c>
      <c r="C232" s="338" t="s">
        <v>804</v>
      </c>
      <c r="D232" s="512" t="e">
        <f>[2]!HsSetValue(E232,"FCC","Scenario#"&amp;Q232&amp;";Years#"&amp;J232&amp;";Period#"&amp;I232&amp;";View#"&amp;R232&amp;";Entity#"&amp;H232&amp;";Data Source#"&amp;K232&amp;";Account#"&amp;F232&amp;";Intercompany#"&amp;L232&amp;";Movement#"&amp;P232&amp;";Consolidation#"&amp;T232&amp;";Custom1#"&amp;M232&amp;";Custom2#"&amp;N232&amp;";Custom3#"&amp;O232&amp;";Custom4#"&amp;S232&amp;"")</f>
        <v>#VALUE!</v>
      </c>
      <c r="E232" s="512">
        <f ca="1">SUMIF('"E" Fair Value Measurement'!$C$22:$E$38,'FCC Investments - Load Tab'!C232,'"E" Fair Value Measurement'!$H$22:$H$38)</f>
        <v>0</v>
      </c>
      <c r="F232" s="339" t="s">
        <v>849</v>
      </c>
      <c r="G232" s="339" t="s">
        <v>1856</v>
      </c>
      <c r="H232" s="430">
        <f>+H$2</f>
        <v>0</v>
      </c>
      <c r="I232" s="430" t="str">
        <f t="shared" si="70"/>
        <v>Jun</v>
      </c>
      <c r="J232" s="339" t="str">
        <f t="shared" si="70"/>
        <v>FY25</v>
      </c>
      <c r="K232" s="339" t="s">
        <v>397</v>
      </c>
      <c r="L232" s="339" t="s">
        <v>398</v>
      </c>
      <c r="M232" s="339" t="s">
        <v>399</v>
      </c>
      <c r="N232" s="339" t="s">
        <v>400</v>
      </c>
      <c r="O232" s="339" t="s">
        <v>851</v>
      </c>
      <c r="P232" s="339" t="s">
        <v>1847</v>
      </c>
      <c r="Q232" s="339" t="s">
        <v>63</v>
      </c>
      <c r="R232" s="339" t="s">
        <v>402</v>
      </c>
      <c r="S232" s="339" t="s">
        <v>805</v>
      </c>
      <c r="T232" s="339" t="s">
        <v>404</v>
      </c>
    </row>
    <row r="233" spans="1:20">
      <c r="B233" s="338" t="s">
        <v>1850</v>
      </c>
      <c r="C233" s="338" t="s">
        <v>804</v>
      </c>
      <c r="D233" s="512" t="e">
        <f>[2]!HsSetValue(E233,"FCC","Scenario#"&amp;Q233&amp;";Years#"&amp;J233&amp;";Period#"&amp;I233&amp;";View#"&amp;R233&amp;";Entity#"&amp;H233&amp;";Data Source#"&amp;K233&amp;";Account#"&amp;F233&amp;";Intercompany#"&amp;L233&amp;";Movement#"&amp;P233&amp;";Consolidation#"&amp;T233&amp;";Custom1#"&amp;M233&amp;";Custom2#"&amp;N233&amp;";Custom3#"&amp;O233&amp;";Custom4#"&amp;S233&amp;"")</f>
        <v>#VALUE!</v>
      </c>
      <c r="E233" s="512">
        <f ca="1">SUMIF('"E" Fair Value Measurement'!$C$22:$E$38,'FCC Investments - Load Tab'!C233,'"E" Fair Value Measurement'!$I$22:$I$38)</f>
        <v>0</v>
      </c>
      <c r="F233" s="339" t="s">
        <v>849</v>
      </c>
      <c r="G233" s="339" t="s">
        <v>1856</v>
      </c>
      <c r="H233" s="430">
        <f>+H$2</f>
        <v>0</v>
      </c>
      <c r="I233" s="430" t="str">
        <f t="shared" si="70"/>
        <v>Jun</v>
      </c>
      <c r="J233" s="339" t="str">
        <f t="shared" si="70"/>
        <v>FY25</v>
      </c>
      <c r="K233" s="339" t="s">
        <v>397</v>
      </c>
      <c r="L233" s="339" t="s">
        <v>398</v>
      </c>
      <c r="M233" s="339" t="s">
        <v>399</v>
      </c>
      <c r="N233" s="339" t="s">
        <v>400</v>
      </c>
      <c r="O233" s="339" t="s">
        <v>852</v>
      </c>
      <c r="P233" s="339" t="s">
        <v>1847</v>
      </c>
      <c r="Q233" s="339" t="s">
        <v>63</v>
      </c>
      <c r="R233" s="339" t="s">
        <v>402</v>
      </c>
      <c r="S233" s="339" t="s">
        <v>805</v>
      </c>
      <c r="T233" s="339" t="s">
        <v>404</v>
      </c>
    </row>
    <row r="234" spans="1:20">
      <c r="B234" s="338" t="s">
        <v>1850</v>
      </c>
      <c r="C234" s="338" t="s">
        <v>804</v>
      </c>
      <c r="D234" s="512" t="e">
        <f>[2]!HsSetValue(E234,"FCC","Scenario#"&amp;Q234&amp;";Years#"&amp;J234&amp;";Period#"&amp;I234&amp;";View#"&amp;R234&amp;";Entity#"&amp;H234&amp;";Data Source#"&amp;K234&amp;";Account#"&amp;F234&amp;";Intercompany#"&amp;L234&amp;";Movement#"&amp;P234&amp;";Consolidation#"&amp;T234&amp;";Custom1#"&amp;M234&amp;";Custom2#"&amp;N234&amp;";Custom3#"&amp;O234&amp;";Custom4#"&amp;S234&amp;"")</f>
        <v>#VALUE!</v>
      </c>
      <c r="E234" s="512">
        <f ca="1">SUMIF('"E" Fair Value Measurement'!$C$22:$E$38,'FCC Investments - Load Tab'!C234,'"E" Fair Value Measurement'!$J$22:$J$38)</f>
        <v>0</v>
      </c>
      <c r="F234" s="339" t="s">
        <v>849</v>
      </c>
      <c r="G234" s="339" t="s">
        <v>1856</v>
      </c>
      <c r="H234" s="430">
        <f>+H$2</f>
        <v>0</v>
      </c>
      <c r="I234" s="430" t="str">
        <f t="shared" si="70"/>
        <v>Jun</v>
      </c>
      <c r="J234" s="339" t="str">
        <f t="shared" si="70"/>
        <v>FY25</v>
      </c>
      <c r="K234" s="339" t="s">
        <v>397</v>
      </c>
      <c r="L234" s="339" t="s">
        <v>398</v>
      </c>
      <c r="M234" s="339" t="s">
        <v>399</v>
      </c>
      <c r="N234" s="339" t="s">
        <v>400</v>
      </c>
      <c r="O234" s="339" t="s">
        <v>853</v>
      </c>
      <c r="P234" s="339" t="s">
        <v>1847</v>
      </c>
      <c r="Q234" s="339" t="s">
        <v>63</v>
      </c>
      <c r="R234" s="339" t="s">
        <v>402</v>
      </c>
      <c r="S234" s="339" t="s">
        <v>805</v>
      </c>
      <c r="T234" s="339" t="s">
        <v>404</v>
      </c>
    </row>
    <row r="235" spans="1:20">
      <c r="B235" s="420"/>
      <c r="C235" s="420"/>
      <c r="D235" s="469" t="e">
        <f>[2]!HsSetValue(E235,"FCC","Scenario#"&amp;Q235&amp;";Years#"&amp;J235&amp;";Period#"&amp;I235&amp;";View#"&amp;R235&amp;";Entity#"&amp;H235&amp;";Data Source#"&amp;K235&amp;";Account#"&amp;F235&amp;";Intercompany#"&amp;L235&amp;";Movement#"&amp;P235&amp;";Consolidation#"&amp;T235&amp;";Custom1#"&amp;M235&amp;";Custom2#"&amp;N235&amp;";Custom3#"&amp;O235&amp;";Custom4#"&amp;S235&amp;"")</f>
        <v>#VALUE!</v>
      </c>
      <c r="E235" s="469"/>
    </row>
    <row r="236" spans="1:20">
      <c r="A236" s="424"/>
      <c r="B236" s="418" t="s">
        <v>1088</v>
      </c>
      <c r="C236" s="418" t="s">
        <v>804</v>
      </c>
      <c r="D236" s="511" t="e">
        <f>[2]!HsSetValue(E236,"FCC","Scenario#"&amp;Q236&amp;";Years#"&amp;J236&amp;";Period#"&amp;I236&amp;";View#"&amp;R236&amp;";Entity#"&amp;H236&amp;";Data Source#"&amp;K236&amp;";Account#"&amp;F236&amp;";Intercompany#"&amp;L236&amp;";Movement#"&amp;P236&amp;";Consolidation#"&amp;T236&amp;";Custom1#"&amp;M236&amp;";Custom2#"&amp;N236&amp;";Custom3#"&amp;O236&amp;";Custom4#"&amp;S236&amp;"")</f>
        <v>#VALUE!</v>
      </c>
      <c r="E236" s="511">
        <f ca="1">SUMIF('"F" Credit Quality Risk'!$D$17:$F$33,'FCC Investments - Load Tab'!$C236,'"F" Credit Quality Risk'!F$17:F$33)</f>
        <v>0</v>
      </c>
      <c r="F236" s="419" t="s">
        <v>1092</v>
      </c>
      <c r="G236" s="419" t="str">
        <f t="shared" ref="G236:G249" si="76">"Inv. Analysis - Credit Quality Risk - "&amp;C236</f>
        <v>Inv. Analysis - Credit Quality Risk - Corporate Debt-International</v>
      </c>
      <c r="H236" s="431">
        <f t="shared" si="70"/>
        <v>0</v>
      </c>
      <c r="I236" s="431" t="str">
        <f t="shared" si="70"/>
        <v>Jun</v>
      </c>
      <c r="J236" s="419" t="str">
        <f t="shared" si="70"/>
        <v>FY25</v>
      </c>
      <c r="K236" s="419" t="str">
        <f t="shared" si="70"/>
        <v>FCCS_Other Data</v>
      </c>
      <c r="L236" s="419" t="str">
        <f t="shared" si="70"/>
        <v>FCCS_No Intercompany</v>
      </c>
      <c r="M236" s="419" t="str">
        <f t="shared" si="70"/>
        <v>No Custom1</v>
      </c>
      <c r="N236" s="419" t="str">
        <f t="shared" si="70"/>
        <v>No Custom2</v>
      </c>
      <c r="O236" s="419" t="s">
        <v>995</v>
      </c>
      <c r="P236" s="419" t="s">
        <v>1847</v>
      </c>
      <c r="Q236" s="419" t="str">
        <f t="shared" ref="Q236:Q249" si="77">Q$2</f>
        <v>Actual</v>
      </c>
      <c r="R236" s="419" t="str">
        <f t="shared" ref="R236:R249" si="78">+R$2</f>
        <v>FCCS_YTD_Input</v>
      </c>
      <c r="S236" s="419" t="s">
        <v>805</v>
      </c>
      <c r="T236" s="419" t="s">
        <v>404</v>
      </c>
    </row>
    <row r="237" spans="1:20">
      <c r="A237" s="424"/>
      <c r="B237" s="418" t="s">
        <v>1088</v>
      </c>
      <c r="C237" s="418" t="s">
        <v>804</v>
      </c>
      <c r="D237" s="511" t="e">
        <f>[2]!HsSetValue(E237,"FCC","Scenario#"&amp;Q237&amp;";Years#"&amp;J237&amp;";Period#"&amp;I237&amp;";View#"&amp;R237&amp;";Entity#"&amp;H237&amp;";Data Source#"&amp;K237&amp;";Account#"&amp;F237&amp;";Intercompany#"&amp;L237&amp;";Movement#"&amp;P237&amp;";Consolidation#"&amp;T237&amp;";Custom1#"&amp;M237&amp;";Custom2#"&amp;N237&amp;";Custom3#"&amp;O237&amp;";Custom4#"&amp;S237&amp;"")</f>
        <v>#VALUE!</v>
      </c>
      <c r="E237" s="511">
        <f ca="1">SUMIF('"F" Credit Quality Risk'!$D$17:$F$33,'FCC Investments - Load Tab'!$C237,'"F" Credit Quality Risk'!G$17:G$33)</f>
        <v>0</v>
      </c>
      <c r="F237" s="419" t="s">
        <v>1092</v>
      </c>
      <c r="G237" s="419" t="str">
        <f t="shared" si="76"/>
        <v>Inv. Analysis - Credit Quality Risk - Corporate Debt-International</v>
      </c>
      <c r="H237" s="431">
        <f t="shared" ref="H237:N249" si="79">+H$2</f>
        <v>0</v>
      </c>
      <c r="I237" s="431" t="str">
        <f t="shared" si="79"/>
        <v>Jun</v>
      </c>
      <c r="J237" s="419" t="str">
        <f t="shared" si="79"/>
        <v>FY25</v>
      </c>
      <c r="K237" s="419" t="str">
        <f t="shared" si="79"/>
        <v>FCCS_Other Data</v>
      </c>
      <c r="L237" s="419" t="str">
        <f t="shared" si="79"/>
        <v>FCCS_No Intercompany</v>
      </c>
      <c r="M237" s="419" t="str">
        <f t="shared" si="79"/>
        <v>No Custom1</v>
      </c>
      <c r="N237" s="419" t="str">
        <f t="shared" si="79"/>
        <v>No Custom2</v>
      </c>
      <c r="O237" s="419" t="s">
        <v>1010</v>
      </c>
      <c r="P237" s="419" t="s">
        <v>1847</v>
      </c>
      <c r="Q237" s="419" t="str">
        <f t="shared" si="77"/>
        <v>Actual</v>
      </c>
      <c r="R237" s="419" t="str">
        <f t="shared" si="78"/>
        <v>FCCS_YTD_Input</v>
      </c>
      <c r="S237" s="419" t="s">
        <v>805</v>
      </c>
      <c r="T237" s="419" t="s">
        <v>404</v>
      </c>
    </row>
    <row r="238" spans="1:20">
      <c r="A238" s="424"/>
      <c r="B238" s="418" t="s">
        <v>1088</v>
      </c>
      <c r="C238" s="418" t="s">
        <v>804</v>
      </c>
      <c r="D238" s="511" t="e">
        <f>[2]!HsSetValue(E238,"FCC","Scenario#"&amp;Q238&amp;";Years#"&amp;J238&amp;";Period#"&amp;I238&amp;";View#"&amp;R238&amp;";Entity#"&amp;H238&amp;";Data Source#"&amp;K238&amp;";Account#"&amp;F238&amp;";Intercompany#"&amp;L238&amp;";Movement#"&amp;P238&amp;";Consolidation#"&amp;T238&amp;";Custom1#"&amp;M238&amp;";Custom2#"&amp;N238&amp;";Custom3#"&amp;O238&amp;";Custom4#"&amp;S238&amp;"")</f>
        <v>#VALUE!</v>
      </c>
      <c r="E238" s="511">
        <f ca="1">SUMIF('"F" Credit Quality Risk'!$D$17:$F$33,'FCC Investments - Load Tab'!$C238,'"F" Credit Quality Risk'!H$17:H$33)</f>
        <v>0</v>
      </c>
      <c r="F238" s="419" t="s">
        <v>1092</v>
      </c>
      <c r="G238" s="419" t="str">
        <f t="shared" si="76"/>
        <v>Inv. Analysis - Credit Quality Risk - Corporate Debt-International</v>
      </c>
      <c r="H238" s="431">
        <f t="shared" si="79"/>
        <v>0</v>
      </c>
      <c r="I238" s="431" t="str">
        <f t="shared" si="79"/>
        <v>Jun</v>
      </c>
      <c r="J238" s="419" t="str">
        <f t="shared" si="79"/>
        <v>FY25</v>
      </c>
      <c r="K238" s="419" t="str">
        <f t="shared" si="79"/>
        <v>FCCS_Other Data</v>
      </c>
      <c r="L238" s="419" t="str">
        <f t="shared" si="79"/>
        <v>FCCS_No Intercompany</v>
      </c>
      <c r="M238" s="419" t="str">
        <f t="shared" si="79"/>
        <v>No Custom1</v>
      </c>
      <c r="N238" s="419" t="str">
        <f t="shared" si="79"/>
        <v>No Custom2</v>
      </c>
      <c r="O238" s="419" t="s">
        <v>45</v>
      </c>
      <c r="P238" s="419" t="s">
        <v>1847</v>
      </c>
      <c r="Q238" s="419" t="str">
        <f t="shared" si="77"/>
        <v>Actual</v>
      </c>
      <c r="R238" s="419" t="str">
        <f t="shared" si="78"/>
        <v>FCCS_YTD_Input</v>
      </c>
      <c r="S238" s="419" t="s">
        <v>805</v>
      </c>
      <c r="T238" s="419" t="s">
        <v>404</v>
      </c>
    </row>
    <row r="239" spans="1:20">
      <c r="A239" s="424"/>
      <c r="B239" s="418" t="s">
        <v>1088</v>
      </c>
      <c r="C239" s="418" t="s">
        <v>804</v>
      </c>
      <c r="D239" s="511" t="e">
        <f>[2]!HsSetValue(E239,"FCC","Scenario#"&amp;Q239&amp;";Years#"&amp;J239&amp;";Period#"&amp;I239&amp;";View#"&amp;R239&amp;";Entity#"&amp;H239&amp;";Data Source#"&amp;K239&amp;";Account#"&amp;F239&amp;";Intercompany#"&amp;L239&amp;";Movement#"&amp;P239&amp;";Consolidation#"&amp;T239&amp;";Custom1#"&amp;M239&amp;";Custom2#"&amp;N239&amp;";Custom3#"&amp;O239&amp;";Custom4#"&amp;S239&amp;"")</f>
        <v>#VALUE!</v>
      </c>
      <c r="E239" s="511">
        <f ca="1">SUMIF('"F" Credit Quality Risk'!$D$17:$F$33,'FCC Investments - Load Tab'!$C239,'"F" Credit Quality Risk'!I$17:I$33)</f>
        <v>0</v>
      </c>
      <c r="F239" s="419" t="s">
        <v>1092</v>
      </c>
      <c r="G239" s="419" t="str">
        <f t="shared" si="76"/>
        <v>Inv. Analysis - Credit Quality Risk - Corporate Debt-International</v>
      </c>
      <c r="H239" s="431">
        <f t="shared" si="79"/>
        <v>0</v>
      </c>
      <c r="I239" s="431" t="str">
        <f t="shared" si="79"/>
        <v>Jun</v>
      </c>
      <c r="J239" s="419" t="str">
        <f t="shared" si="79"/>
        <v>FY25</v>
      </c>
      <c r="K239" s="419" t="str">
        <f t="shared" si="79"/>
        <v>FCCS_Other Data</v>
      </c>
      <c r="L239" s="419" t="str">
        <f t="shared" si="79"/>
        <v>FCCS_No Intercompany</v>
      </c>
      <c r="M239" s="419" t="str">
        <f t="shared" si="79"/>
        <v>No Custom1</v>
      </c>
      <c r="N239" s="419" t="str">
        <f t="shared" si="79"/>
        <v>No Custom2</v>
      </c>
      <c r="O239" s="419" t="s">
        <v>1023</v>
      </c>
      <c r="P239" s="419" t="s">
        <v>1847</v>
      </c>
      <c r="Q239" s="419" t="str">
        <f t="shared" si="77"/>
        <v>Actual</v>
      </c>
      <c r="R239" s="419" t="str">
        <f t="shared" si="78"/>
        <v>FCCS_YTD_Input</v>
      </c>
      <c r="S239" s="419" t="s">
        <v>805</v>
      </c>
      <c r="T239" s="419" t="s">
        <v>404</v>
      </c>
    </row>
    <row r="240" spans="1:20">
      <c r="A240" s="424"/>
      <c r="B240" s="418" t="s">
        <v>1088</v>
      </c>
      <c r="C240" s="418" t="s">
        <v>804</v>
      </c>
      <c r="D240" s="511" t="e">
        <f>[2]!HsSetValue(E240,"FCC","Scenario#"&amp;Q240&amp;";Years#"&amp;J240&amp;";Period#"&amp;I240&amp;";View#"&amp;R240&amp;";Entity#"&amp;H240&amp;";Data Source#"&amp;K240&amp;";Account#"&amp;F240&amp;";Intercompany#"&amp;L240&amp;";Movement#"&amp;P240&amp;";Consolidation#"&amp;T240&amp;";Custom1#"&amp;M240&amp;";Custom2#"&amp;N240&amp;";Custom3#"&amp;O240&amp;";Custom4#"&amp;S240&amp;"")</f>
        <v>#VALUE!</v>
      </c>
      <c r="E240" s="511">
        <f ca="1">SUMIF('"F" Credit Quality Risk'!$D$17:$F$33,'FCC Investments - Load Tab'!$C240,'"F" Credit Quality Risk'!J$17:J$33)</f>
        <v>0</v>
      </c>
      <c r="F240" s="419" t="s">
        <v>1092</v>
      </c>
      <c r="G240" s="419" t="str">
        <f t="shared" si="76"/>
        <v>Inv. Analysis - Credit Quality Risk - Corporate Debt-International</v>
      </c>
      <c r="H240" s="431">
        <f t="shared" si="79"/>
        <v>0</v>
      </c>
      <c r="I240" s="431" t="str">
        <f t="shared" si="79"/>
        <v>Jun</v>
      </c>
      <c r="J240" s="419" t="str">
        <f t="shared" si="79"/>
        <v>FY25</v>
      </c>
      <c r="K240" s="419" t="str">
        <f t="shared" si="79"/>
        <v>FCCS_Other Data</v>
      </c>
      <c r="L240" s="419" t="str">
        <f t="shared" si="79"/>
        <v>FCCS_No Intercompany</v>
      </c>
      <c r="M240" s="419" t="str">
        <f t="shared" si="79"/>
        <v>No Custom1</v>
      </c>
      <c r="N240" s="419" t="str">
        <f t="shared" si="79"/>
        <v>No Custom2</v>
      </c>
      <c r="O240" s="419" t="s">
        <v>1027</v>
      </c>
      <c r="P240" s="419" t="s">
        <v>1847</v>
      </c>
      <c r="Q240" s="419" t="str">
        <f t="shared" si="77"/>
        <v>Actual</v>
      </c>
      <c r="R240" s="419" t="str">
        <f t="shared" si="78"/>
        <v>FCCS_YTD_Input</v>
      </c>
      <c r="S240" s="419" t="s">
        <v>805</v>
      </c>
      <c r="T240" s="419" t="s">
        <v>404</v>
      </c>
    </row>
    <row r="241" spans="1:20">
      <c r="A241" s="424"/>
      <c r="B241" s="418" t="s">
        <v>1088</v>
      </c>
      <c r="C241" s="418" t="s">
        <v>804</v>
      </c>
      <c r="D241" s="511" t="e">
        <f>[2]!HsSetValue(E241,"FCC","Scenario#"&amp;Q241&amp;";Years#"&amp;J241&amp;";Period#"&amp;I241&amp;";View#"&amp;R241&amp;";Entity#"&amp;H241&amp;";Data Source#"&amp;K241&amp;";Account#"&amp;F241&amp;";Intercompany#"&amp;L241&amp;";Movement#"&amp;P241&amp;";Consolidation#"&amp;T241&amp;";Custom1#"&amp;M241&amp;";Custom2#"&amp;N241&amp;";Custom3#"&amp;O241&amp;";Custom4#"&amp;S241&amp;"")</f>
        <v>#VALUE!</v>
      </c>
      <c r="E241" s="511">
        <f ca="1">SUMIF('"F" Credit Quality Risk'!$D$17:$F$33,'FCC Investments - Load Tab'!$C241,'"F" Credit Quality Risk'!K$17:K$33)</f>
        <v>0</v>
      </c>
      <c r="F241" s="419" t="s">
        <v>1092</v>
      </c>
      <c r="G241" s="419" t="str">
        <f t="shared" si="76"/>
        <v>Inv. Analysis - Credit Quality Risk - Corporate Debt-International</v>
      </c>
      <c r="H241" s="431">
        <f t="shared" si="79"/>
        <v>0</v>
      </c>
      <c r="I241" s="431" t="str">
        <f t="shared" si="79"/>
        <v>Jun</v>
      </c>
      <c r="J241" s="419" t="str">
        <f t="shared" si="79"/>
        <v>FY25</v>
      </c>
      <c r="K241" s="419" t="str">
        <f t="shared" si="79"/>
        <v>FCCS_Other Data</v>
      </c>
      <c r="L241" s="419" t="str">
        <f t="shared" si="79"/>
        <v>FCCS_No Intercompany</v>
      </c>
      <c r="M241" s="419" t="str">
        <f t="shared" si="79"/>
        <v>No Custom1</v>
      </c>
      <c r="N241" s="419" t="str">
        <f t="shared" si="79"/>
        <v>No Custom2</v>
      </c>
      <c r="O241" s="419" t="s">
        <v>46</v>
      </c>
      <c r="P241" s="419" t="s">
        <v>1847</v>
      </c>
      <c r="Q241" s="419" t="str">
        <f t="shared" si="77"/>
        <v>Actual</v>
      </c>
      <c r="R241" s="419" t="str">
        <f t="shared" si="78"/>
        <v>FCCS_YTD_Input</v>
      </c>
      <c r="S241" s="419" t="s">
        <v>805</v>
      </c>
      <c r="T241" s="419" t="s">
        <v>404</v>
      </c>
    </row>
    <row r="242" spans="1:20">
      <c r="A242" s="424"/>
      <c r="B242" s="418" t="s">
        <v>1088</v>
      </c>
      <c r="C242" s="418" t="s">
        <v>804</v>
      </c>
      <c r="D242" s="511" t="e">
        <f>[2]!HsSetValue(E242,"FCC","Scenario#"&amp;Q242&amp;";Years#"&amp;J242&amp;";Period#"&amp;I242&amp;";View#"&amp;R242&amp;";Entity#"&amp;H242&amp;";Data Source#"&amp;K242&amp;";Account#"&amp;F242&amp;";Intercompany#"&amp;L242&amp;";Movement#"&amp;P242&amp;";Consolidation#"&amp;T242&amp;";Custom1#"&amp;M242&amp;";Custom2#"&amp;N242&amp;";Custom3#"&amp;O242&amp;";Custom4#"&amp;S242&amp;"")</f>
        <v>#VALUE!</v>
      </c>
      <c r="E242" s="511">
        <f ca="1">SUMIF('"F" Credit Quality Risk'!$D$17:$F$33,'FCC Investments - Load Tab'!$C242,'"F" Credit Quality Risk'!L$17:L$33)</f>
        <v>0</v>
      </c>
      <c r="F242" s="419" t="s">
        <v>1092</v>
      </c>
      <c r="G242" s="419" t="str">
        <f t="shared" si="76"/>
        <v>Inv. Analysis - Credit Quality Risk - Corporate Debt-International</v>
      </c>
      <c r="H242" s="431">
        <f t="shared" si="79"/>
        <v>0</v>
      </c>
      <c r="I242" s="431" t="str">
        <f t="shared" si="79"/>
        <v>Jun</v>
      </c>
      <c r="J242" s="419" t="str">
        <f t="shared" si="79"/>
        <v>FY25</v>
      </c>
      <c r="K242" s="419" t="str">
        <f t="shared" si="79"/>
        <v>FCCS_Other Data</v>
      </c>
      <c r="L242" s="419" t="str">
        <f t="shared" si="79"/>
        <v>FCCS_No Intercompany</v>
      </c>
      <c r="M242" s="419" t="str">
        <f t="shared" si="79"/>
        <v>No Custom1</v>
      </c>
      <c r="N242" s="419" t="str">
        <f t="shared" si="79"/>
        <v>No Custom2</v>
      </c>
      <c r="O242" s="419" t="s">
        <v>1055</v>
      </c>
      <c r="P242" s="419" t="s">
        <v>1847</v>
      </c>
      <c r="Q242" s="419" t="str">
        <f t="shared" si="77"/>
        <v>Actual</v>
      </c>
      <c r="R242" s="419" t="str">
        <f t="shared" si="78"/>
        <v>FCCS_YTD_Input</v>
      </c>
      <c r="S242" s="419" t="s">
        <v>805</v>
      </c>
      <c r="T242" s="419" t="s">
        <v>404</v>
      </c>
    </row>
    <row r="243" spans="1:20">
      <c r="A243" s="424"/>
      <c r="B243" s="418" t="s">
        <v>1088</v>
      </c>
      <c r="C243" s="418" t="s">
        <v>804</v>
      </c>
      <c r="D243" s="511" t="e">
        <f>[2]!HsSetValue(E243,"FCC","Scenario#"&amp;Q243&amp;";Years#"&amp;J243&amp;";Period#"&amp;I243&amp;";View#"&amp;R243&amp;";Entity#"&amp;H243&amp;";Data Source#"&amp;K243&amp;";Account#"&amp;F243&amp;";Intercompany#"&amp;L243&amp;";Movement#"&amp;P243&amp;";Consolidation#"&amp;T243&amp;";Custom1#"&amp;M243&amp;";Custom2#"&amp;N243&amp;";Custom3#"&amp;O243&amp;";Custom4#"&amp;S243&amp;"")</f>
        <v>#VALUE!</v>
      </c>
      <c r="E243" s="511">
        <f ca="1">SUMIF('"F" Credit Quality Risk'!$D$17:$F$33,'FCC Investments - Load Tab'!$C243,'"F" Credit Quality Risk'!M$17:M$33)</f>
        <v>0</v>
      </c>
      <c r="F243" s="419" t="s">
        <v>1092</v>
      </c>
      <c r="G243" s="419" t="str">
        <f t="shared" si="76"/>
        <v>Inv. Analysis - Credit Quality Risk - Corporate Debt-International</v>
      </c>
      <c r="H243" s="431">
        <f t="shared" si="79"/>
        <v>0</v>
      </c>
      <c r="I243" s="431" t="str">
        <f t="shared" si="79"/>
        <v>Jun</v>
      </c>
      <c r="J243" s="419" t="str">
        <f t="shared" si="79"/>
        <v>FY25</v>
      </c>
      <c r="K243" s="419" t="str">
        <f t="shared" si="79"/>
        <v>FCCS_Other Data</v>
      </c>
      <c r="L243" s="419" t="str">
        <f t="shared" si="79"/>
        <v>FCCS_No Intercompany</v>
      </c>
      <c r="M243" s="419" t="str">
        <f t="shared" si="79"/>
        <v>No Custom1</v>
      </c>
      <c r="N243" s="419" t="str">
        <f t="shared" si="79"/>
        <v>No Custom2</v>
      </c>
      <c r="O243" s="419" t="s">
        <v>1066</v>
      </c>
      <c r="P243" s="419" t="s">
        <v>1847</v>
      </c>
      <c r="Q243" s="419" t="str">
        <f t="shared" si="77"/>
        <v>Actual</v>
      </c>
      <c r="R243" s="419" t="str">
        <f t="shared" si="78"/>
        <v>FCCS_YTD_Input</v>
      </c>
      <c r="S243" s="419" t="s">
        <v>805</v>
      </c>
      <c r="T243" s="419" t="s">
        <v>404</v>
      </c>
    </row>
    <row r="244" spans="1:20">
      <c r="A244" s="424"/>
      <c r="B244" s="418" t="s">
        <v>1088</v>
      </c>
      <c r="C244" s="418" t="s">
        <v>804</v>
      </c>
      <c r="D244" s="511" t="e">
        <f>[2]!HsSetValue(E244,"FCC","Scenario#"&amp;Q244&amp;";Years#"&amp;J244&amp;";Period#"&amp;I244&amp;";View#"&amp;R244&amp;";Entity#"&amp;H244&amp;";Data Source#"&amp;K244&amp;";Account#"&amp;F244&amp;";Intercompany#"&amp;L244&amp;";Movement#"&amp;P244&amp;";Consolidation#"&amp;T244&amp;";Custom1#"&amp;M244&amp;";Custom2#"&amp;N244&amp;";Custom3#"&amp;O244&amp;";Custom4#"&amp;S244&amp;"")</f>
        <v>#VALUE!</v>
      </c>
      <c r="E244" s="511">
        <f ca="1">SUMIF('"F" Credit Quality Risk'!$D$17:$F$33,'FCC Investments - Load Tab'!$C244,'"F" Credit Quality Risk'!N$17:N$33)</f>
        <v>0</v>
      </c>
      <c r="F244" s="419" t="s">
        <v>1092</v>
      </c>
      <c r="G244" s="419" t="str">
        <f t="shared" si="76"/>
        <v>Inv. Analysis - Credit Quality Risk - Corporate Debt-International</v>
      </c>
      <c r="H244" s="431">
        <f t="shared" si="79"/>
        <v>0</v>
      </c>
      <c r="I244" s="431" t="str">
        <f t="shared" si="79"/>
        <v>Jun</v>
      </c>
      <c r="J244" s="419" t="str">
        <f t="shared" si="79"/>
        <v>FY25</v>
      </c>
      <c r="K244" s="419" t="str">
        <f t="shared" si="79"/>
        <v>FCCS_Other Data</v>
      </c>
      <c r="L244" s="419" t="str">
        <f t="shared" si="79"/>
        <v>FCCS_No Intercompany</v>
      </c>
      <c r="M244" s="419" t="str">
        <f t="shared" si="79"/>
        <v>No Custom1</v>
      </c>
      <c r="N244" s="419" t="str">
        <f t="shared" si="79"/>
        <v>No Custom2</v>
      </c>
      <c r="O244" s="419" t="s">
        <v>47</v>
      </c>
      <c r="P244" s="419" t="s">
        <v>1847</v>
      </c>
      <c r="Q244" s="419" t="str">
        <f t="shared" si="77"/>
        <v>Actual</v>
      </c>
      <c r="R244" s="419" t="str">
        <f t="shared" si="78"/>
        <v>FCCS_YTD_Input</v>
      </c>
      <c r="S244" s="419" t="s">
        <v>805</v>
      </c>
      <c r="T244" s="419" t="s">
        <v>404</v>
      </c>
    </row>
    <row r="245" spans="1:20">
      <c r="A245" s="424"/>
      <c r="B245" s="418" t="s">
        <v>1088</v>
      </c>
      <c r="C245" s="418" t="s">
        <v>804</v>
      </c>
      <c r="D245" s="511" t="e">
        <f>[2]!HsSetValue(E245,"FCC","Scenario#"&amp;Q245&amp;";Years#"&amp;J245&amp;";Period#"&amp;I245&amp;";View#"&amp;R245&amp;";Entity#"&amp;H245&amp;";Data Source#"&amp;K245&amp;";Account#"&amp;F245&amp;";Intercompany#"&amp;L245&amp;";Movement#"&amp;P245&amp;";Consolidation#"&amp;T245&amp;";Custom1#"&amp;M245&amp;";Custom2#"&amp;N245&amp;";Custom3#"&amp;O245&amp;";Custom4#"&amp;S245&amp;"")</f>
        <v>#VALUE!</v>
      </c>
      <c r="E245" s="511">
        <f ca="1">SUMIF('"F" Credit Quality Risk'!$D$17:$F$33,'FCC Investments - Load Tab'!$C245,'"F" Credit Quality Risk'!O$17:O$33)</f>
        <v>0</v>
      </c>
      <c r="F245" s="419" t="s">
        <v>1092</v>
      </c>
      <c r="G245" s="419" t="str">
        <f t="shared" si="76"/>
        <v>Inv. Analysis - Credit Quality Risk - Corporate Debt-International</v>
      </c>
      <c r="H245" s="431">
        <f t="shared" si="79"/>
        <v>0</v>
      </c>
      <c r="I245" s="431" t="str">
        <f t="shared" si="79"/>
        <v>Jun</v>
      </c>
      <c r="J245" s="419" t="str">
        <f t="shared" si="79"/>
        <v>FY25</v>
      </c>
      <c r="K245" s="419" t="str">
        <f t="shared" si="79"/>
        <v>FCCS_Other Data</v>
      </c>
      <c r="L245" s="419" t="str">
        <f t="shared" si="79"/>
        <v>FCCS_No Intercompany</v>
      </c>
      <c r="M245" s="419" t="str">
        <f t="shared" si="79"/>
        <v>No Custom1</v>
      </c>
      <c r="N245" s="419" t="str">
        <f t="shared" si="79"/>
        <v>No Custom2</v>
      </c>
      <c r="O245" s="419" t="s">
        <v>48</v>
      </c>
      <c r="P245" s="419" t="s">
        <v>1847</v>
      </c>
      <c r="Q245" s="419" t="str">
        <f t="shared" si="77"/>
        <v>Actual</v>
      </c>
      <c r="R245" s="419" t="str">
        <f t="shared" si="78"/>
        <v>FCCS_YTD_Input</v>
      </c>
      <c r="S245" s="419" t="s">
        <v>805</v>
      </c>
      <c r="T245" s="419" t="s">
        <v>404</v>
      </c>
    </row>
    <row r="246" spans="1:20">
      <c r="A246" s="424"/>
      <c r="B246" s="418" t="s">
        <v>1088</v>
      </c>
      <c r="C246" s="418" t="s">
        <v>804</v>
      </c>
      <c r="D246" s="511" t="e">
        <f>[2]!HsSetValue(E246,"FCC","Scenario#"&amp;Q246&amp;";Years#"&amp;J246&amp;";Period#"&amp;I246&amp;";View#"&amp;R246&amp;";Entity#"&amp;H246&amp;";Data Source#"&amp;K246&amp;";Account#"&amp;F246&amp;";Intercompany#"&amp;L246&amp;";Movement#"&amp;P246&amp;";Consolidation#"&amp;T246&amp;";Custom1#"&amp;M246&amp;";Custom2#"&amp;N246&amp;";Custom3#"&amp;O246&amp;";Custom4#"&amp;S246&amp;"")</f>
        <v>#VALUE!</v>
      </c>
      <c r="E246" s="511">
        <f ca="1">SUMIF('"F" Credit Quality Risk'!$D$17:$F$33,'FCC Investments - Load Tab'!$C246,'"F" Credit Quality Risk'!P$17:P$33)</f>
        <v>0</v>
      </c>
      <c r="F246" s="419" t="s">
        <v>1092</v>
      </c>
      <c r="G246" s="419" t="str">
        <f t="shared" si="76"/>
        <v>Inv. Analysis - Credit Quality Risk - Corporate Debt-International</v>
      </c>
      <c r="H246" s="431">
        <f t="shared" si="79"/>
        <v>0</v>
      </c>
      <c r="I246" s="431" t="str">
        <f t="shared" si="79"/>
        <v>Jun</v>
      </c>
      <c r="J246" s="419" t="str">
        <f t="shared" si="79"/>
        <v>FY25</v>
      </c>
      <c r="K246" s="419" t="str">
        <f t="shared" si="79"/>
        <v>FCCS_Other Data</v>
      </c>
      <c r="L246" s="419" t="str">
        <f t="shared" si="79"/>
        <v>FCCS_No Intercompany</v>
      </c>
      <c r="M246" s="419" t="str">
        <f t="shared" si="79"/>
        <v>No Custom1</v>
      </c>
      <c r="N246" s="419" t="str">
        <f t="shared" si="79"/>
        <v>No Custom2</v>
      </c>
      <c r="O246" s="419" t="s">
        <v>1093</v>
      </c>
      <c r="P246" s="419" t="s">
        <v>1847</v>
      </c>
      <c r="Q246" s="419" t="str">
        <f t="shared" si="77"/>
        <v>Actual</v>
      </c>
      <c r="R246" s="419" t="str">
        <f t="shared" si="78"/>
        <v>FCCS_YTD_Input</v>
      </c>
      <c r="S246" s="419" t="s">
        <v>805</v>
      </c>
      <c r="T246" s="419" t="s">
        <v>404</v>
      </c>
    </row>
    <row r="247" spans="1:20">
      <c r="A247" s="424"/>
      <c r="B247" s="418" t="s">
        <v>1088</v>
      </c>
      <c r="C247" s="418" t="s">
        <v>804</v>
      </c>
      <c r="D247" s="511" t="e">
        <f>[2]!HsSetValue(E247,"FCC","Scenario#"&amp;Q247&amp;";Years#"&amp;J247&amp;";Period#"&amp;I247&amp;";View#"&amp;R247&amp;";Entity#"&amp;H247&amp;";Data Source#"&amp;K247&amp;";Account#"&amp;F247&amp;";Intercompany#"&amp;L247&amp;";Movement#"&amp;P247&amp;";Consolidation#"&amp;T247&amp;";Custom1#"&amp;M247&amp;";Custom2#"&amp;N247&amp;";Custom3#"&amp;O247&amp;";Custom4#"&amp;S247&amp;"")</f>
        <v>#VALUE!</v>
      </c>
      <c r="E247" s="511">
        <f ca="1">SUMIF('"F" Credit Quality Risk'!$D$17:$F$33,'FCC Investments - Load Tab'!$C247,'"F" Credit Quality Risk'!Q$17:Q$33)</f>
        <v>0</v>
      </c>
      <c r="F247" s="419" t="s">
        <v>1092</v>
      </c>
      <c r="G247" s="419" t="str">
        <f t="shared" si="76"/>
        <v>Inv. Analysis - Credit Quality Risk - Corporate Debt-International</v>
      </c>
      <c r="H247" s="431">
        <f t="shared" si="79"/>
        <v>0</v>
      </c>
      <c r="I247" s="431" t="str">
        <f t="shared" si="79"/>
        <v>Jun</v>
      </c>
      <c r="J247" s="419" t="str">
        <f t="shared" si="79"/>
        <v>FY25</v>
      </c>
      <c r="K247" s="419" t="str">
        <f t="shared" si="79"/>
        <v>FCCS_Other Data</v>
      </c>
      <c r="L247" s="419" t="str">
        <f t="shared" si="79"/>
        <v>FCCS_No Intercompany</v>
      </c>
      <c r="M247" s="419" t="str">
        <f t="shared" si="79"/>
        <v>No Custom1</v>
      </c>
      <c r="N247" s="419" t="str">
        <f t="shared" si="79"/>
        <v>No Custom2</v>
      </c>
      <c r="O247" s="419" t="s">
        <v>1094</v>
      </c>
      <c r="P247" s="419" t="s">
        <v>1847</v>
      </c>
      <c r="Q247" s="419" t="str">
        <f t="shared" si="77"/>
        <v>Actual</v>
      </c>
      <c r="R247" s="419" t="str">
        <f t="shared" si="78"/>
        <v>FCCS_YTD_Input</v>
      </c>
      <c r="S247" s="419" t="s">
        <v>805</v>
      </c>
      <c r="T247" s="419" t="s">
        <v>404</v>
      </c>
    </row>
    <row r="248" spans="1:20">
      <c r="A248" s="424"/>
      <c r="B248" s="418" t="s">
        <v>1088</v>
      </c>
      <c r="C248" s="418" t="s">
        <v>804</v>
      </c>
      <c r="D248" s="511" t="e">
        <f>[2]!HsSetValue(E248,"FCC","Scenario#"&amp;Q248&amp;";Years#"&amp;J248&amp;";Period#"&amp;I248&amp;";View#"&amp;R248&amp;";Entity#"&amp;H248&amp;";Data Source#"&amp;K248&amp;";Account#"&amp;F248&amp;";Intercompany#"&amp;L248&amp;";Movement#"&amp;P248&amp;";Consolidation#"&amp;T248&amp;";Custom1#"&amp;M248&amp;";Custom2#"&amp;N248&amp;";Custom3#"&amp;O248&amp;";Custom4#"&amp;S248&amp;"")</f>
        <v>#VALUE!</v>
      </c>
      <c r="E248" s="511">
        <f ca="1">SUMIF('"F" Credit Quality Risk'!$D$17:$F$33,'FCC Investments - Load Tab'!$C248,'"F" Credit Quality Risk'!R$17:R$33)</f>
        <v>0</v>
      </c>
      <c r="F248" s="419" t="s">
        <v>1092</v>
      </c>
      <c r="G248" s="419" t="str">
        <f t="shared" si="76"/>
        <v>Inv. Analysis - Credit Quality Risk - Corporate Debt-International</v>
      </c>
      <c r="H248" s="431">
        <f t="shared" si="79"/>
        <v>0</v>
      </c>
      <c r="I248" s="431" t="str">
        <f t="shared" si="79"/>
        <v>Jun</v>
      </c>
      <c r="J248" s="419" t="str">
        <f t="shared" si="79"/>
        <v>FY25</v>
      </c>
      <c r="K248" s="419" t="str">
        <f t="shared" si="79"/>
        <v>FCCS_Other Data</v>
      </c>
      <c r="L248" s="419" t="str">
        <f t="shared" si="79"/>
        <v>FCCS_No Intercompany</v>
      </c>
      <c r="M248" s="419" t="str">
        <f t="shared" si="79"/>
        <v>No Custom1</v>
      </c>
      <c r="N248" s="419" t="str">
        <f t="shared" si="79"/>
        <v>No Custom2</v>
      </c>
      <c r="O248" s="419" t="s">
        <v>1095</v>
      </c>
      <c r="P248" s="419" t="s">
        <v>1847</v>
      </c>
      <c r="Q248" s="419" t="str">
        <f t="shared" si="77"/>
        <v>Actual</v>
      </c>
      <c r="R248" s="419" t="str">
        <f t="shared" si="78"/>
        <v>FCCS_YTD_Input</v>
      </c>
      <c r="S248" s="419" t="s">
        <v>805</v>
      </c>
      <c r="T248" s="419" t="s">
        <v>404</v>
      </c>
    </row>
    <row r="249" spans="1:20">
      <c r="A249" s="424"/>
      <c r="B249" s="418" t="s">
        <v>1088</v>
      </c>
      <c r="C249" s="418" t="s">
        <v>804</v>
      </c>
      <c r="D249" s="511" t="e">
        <f>[2]!HsSetValue(E249,"FCC","Scenario#"&amp;Q249&amp;";Years#"&amp;J249&amp;";Period#"&amp;I249&amp;";View#"&amp;R249&amp;";Entity#"&amp;H249&amp;";Data Source#"&amp;K249&amp;";Account#"&amp;F249&amp;";Intercompany#"&amp;L249&amp;";Movement#"&amp;P249&amp;";Consolidation#"&amp;T249&amp;";Custom1#"&amp;M249&amp;";Custom2#"&amp;N249&amp;";Custom3#"&amp;O249&amp;";Custom4#"&amp;S249&amp;"")</f>
        <v>#VALUE!</v>
      </c>
      <c r="E249" s="511">
        <f ca="1">SUMIF('"F" Credit Quality Risk'!$D$17:$F$33,'FCC Investments - Load Tab'!$C249,'"F" Credit Quality Risk'!S$17:S$33)</f>
        <v>0</v>
      </c>
      <c r="F249" s="419" t="s">
        <v>1092</v>
      </c>
      <c r="G249" s="419" t="str">
        <f t="shared" si="76"/>
        <v>Inv. Analysis - Credit Quality Risk - Corporate Debt-International</v>
      </c>
      <c r="H249" s="431">
        <f t="shared" si="79"/>
        <v>0</v>
      </c>
      <c r="I249" s="431" t="str">
        <f t="shared" si="79"/>
        <v>Jun</v>
      </c>
      <c r="J249" s="419" t="str">
        <f t="shared" si="79"/>
        <v>FY25</v>
      </c>
      <c r="K249" s="419" t="str">
        <f t="shared" si="79"/>
        <v>FCCS_Other Data</v>
      </c>
      <c r="L249" s="419" t="str">
        <f t="shared" si="79"/>
        <v>FCCS_No Intercompany</v>
      </c>
      <c r="M249" s="419" t="str">
        <f t="shared" si="79"/>
        <v>No Custom1</v>
      </c>
      <c r="N249" s="419" t="str">
        <f t="shared" si="79"/>
        <v>No Custom2</v>
      </c>
      <c r="O249" s="419" t="s">
        <v>1096</v>
      </c>
      <c r="P249" s="419" t="s">
        <v>1847</v>
      </c>
      <c r="Q249" s="419" t="str">
        <f t="shared" si="77"/>
        <v>Actual</v>
      </c>
      <c r="R249" s="419" t="str">
        <f t="shared" si="78"/>
        <v>FCCS_YTD_Input</v>
      </c>
      <c r="S249" s="419" t="s">
        <v>805</v>
      </c>
      <c r="T249" s="419" t="s">
        <v>404</v>
      </c>
    </row>
    <row r="250" spans="1:20">
      <c r="D250" s="469" t="e">
        <f>[2]!HsSetValue(E250,"FCC","Scenario#"&amp;Q250&amp;";Years#"&amp;J250&amp;";Period#"&amp;I250&amp;";View#"&amp;R250&amp;";Entity#"&amp;H250&amp;";Data Source#"&amp;K250&amp;";Account#"&amp;F250&amp;";Intercompany#"&amp;L250&amp;";Movement#"&amp;P250&amp;";Consolidation#"&amp;T250&amp;";Custom1#"&amp;M250&amp;";Custom2#"&amp;N250&amp;";Custom3#"&amp;O250&amp;";Custom4#"&amp;S250&amp;"")</f>
        <v>#VALUE!</v>
      </c>
      <c r="E250" s="469"/>
    </row>
    <row r="251" spans="1:20">
      <c r="B251" s="336" t="s">
        <v>841</v>
      </c>
      <c r="C251" s="336" t="s">
        <v>806</v>
      </c>
      <c r="D251" s="508" t="e">
        <f>[2]!HsSetValue(E251,"FCC","Scenario#"&amp;Q251&amp;";Years#"&amp;J251&amp;";Period#"&amp;I251&amp;";View#"&amp;R251&amp;";Entity#"&amp;H251&amp;";Data Source#"&amp;K251&amp;";Account#"&amp;F251&amp;";Intercompany#"&amp;L251&amp;";Movement#"&amp;P251&amp;";Consolidation#"&amp;T251&amp;";Custom1#"&amp;M251&amp;";Custom2#"&amp;N251&amp;";Custom3#"&amp;O251&amp;";Custom4#"&amp;S251&amp;"")</f>
        <v>#VALUE!</v>
      </c>
      <c r="E251" s="508">
        <f>SUMIF('"C" Seg. Time Dist.'!$C$20:$C$33,'FCC Investments - Load Tab'!C251,'"C" Seg. Time Dist.'!$E$20:$E$33)</f>
        <v>0</v>
      </c>
      <c r="F251" s="337" t="s">
        <v>842</v>
      </c>
      <c r="G251" s="337" t="s">
        <v>859</v>
      </c>
      <c r="H251" s="428">
        <f t="shared" ref="H251:J255" si="80">+H$2</f>
        <v>0</v>
      </c>
      <c r="I251" s="428" t="str">
        <f t="shared" si="80"/>
        <v>Jun</v>
      </c>
      <c r="J251" s="337" t="str">
        <f t="shared" si="80"/>
        <v>FY25</v>
      </c>
      <c r="K251" s="337" t="s">
        <v>397</v>
      </c>
      <c r="L251" s="337" t="s">
        <v>398</v>
      </c>
      <c r="M251" s="337" t="s">
        <v>399</v>
      </c>
      <c r="N251" s="337" t="s">
        <v>400</v>
      </c>
      <c r="O251" s="337" t="s">
        <v>844</v>
      </c>
      <c r="P251" s="337" t="s">
        <v>1847</v>
      </c>
      <c r="Q251" s="337" t="s">
        <v>63</v>
      </c>
      <c r="R251" s="337" t="s">
        <v>402</v>
      </c>
      <c r="S251" s="337" t="s">
        <v>807</v>
      </c>
      <c r="T251" s="337" t="s">
        <v>404</v>
      </c>
    </row>
    <row r="252" spans="1:20">
      <c r="B252" s="336" t="s">
        <v>841</v>
      </c>
      <c r="C252" s="336" t="s">
        <v>806</v>
      </c>
      <c r="D252" s="508" t="e">
        <f>[2]!HsSetValue(E252,"FCC","Scenario#"&amp;Q252&amp;";Years#"&amp;J252&amp;";Period#"&amp;I252&amp;";View#"&amp;R252&amp;";Entity#"&amp;H252&amp;";Data Source#"&amp;K252&amp;";Account#"&amp;F252&amp;";Intercompany#"&amp;L252&amp;";Movement#"&amp;P252&amp;";Consolidation#"&amp;T252&amp;";Custom1#"&amp;M252&amp;";Custom2#"&amp;N252&amp;";Custom3#"&amp;O252&amp;";Custom4#"&amp;S252&amp;"")</f>
        <v>#VALUE!</v>
      </c>
      <c r="E252" s="508">
        <f>SUMIF('"C" Seg. Time Dist.'!$C$20:$C$33,'FCC Investments - Load Tab'!C252,'"C" Seg. Time Dist.'!$F$20:$F$33)</f>
        <v>0</v>
      </c>
      <c r="F252" s="337" t="s">
        <v>842</v>
      </c>
      <c r="G252" s="337" t="s">
        <v>859</v>
      </c>
      <c r="H252" s="428">
        <f t="shared" si="80"/>
        <v>0</v>
      </c>
      <c r="I252" s="428" t="str">
        <f t="shared" si="80"/>
        <v>Jun</v>
      </c>
      <c r="J252" s="337" t="str">
        <f t="shared" si="80"/>
        <v>FY25</v>
      </c>
      <c r="K252" s="337" t="str">
        <f t="shared" ref="K252:N255" si="81">+K$2</f>
        <v>FCCS_Other Data</v>
      </c>
      <c r="L252" s="337" t="str">
        <f t="shared" si="81"/>
        <v>FCCS_No Intercompany</v>
      </c>
      <c r="M252" s="337" t="str">
        <f t="shared" si="81"/>
        <v>No Custom1</v>
      </c>
      <c r="N252" s="337" t="str">
        <f t="shared" si="81"/>
        <v>No Custom2</v>
      </c>
      <c r="O252" s="337" t="s">
        <v>845</v>
      </c>
      <c r="P252" s="337" t="s">
        <v>1847</v>
      </c>
      <c r="Q252" s="337" t="str">
        <f t="shared" ref="Q252:R255" si="82">+Q$2</f>
        <v>Actual</v>
      </c>
      <c r="R252" s="337" t="str">
        <f t="shared" si="82"/>
        <v>FCCS_YTD_Input</v>
      </c>
      <c r="S252" s="337" t="s">
        <v>807</v>
      </c>
      <c r="T252" s="337" t="s">
        <v>404</v>
      </c>
    </row>
    <row r="253" spans="1:20">
      <c r="B253" s="336" t="s">
        <v>841</v>
      </c>
      <c r="C253" s="336" t="s">
        <v>806</v>
      </c>
      <c r="D253" s="508" t="e">
        <f>[2]!HsSetValue(E253,"FCC","Scenario#"&amp;Q253&amp;";Years#"&amp;J253&amp;";Period#"&amp;I253&amp;";View#"&amp;R253&amp;";Entity#"&amp;H253&amp;";Data Source#"&amp;K253&amp;";Account#"&amp;F253&amp;";Intercompany#"&amp;L253&amp;";Movement#"&amp;P253&amp;";Consolidation#"&amp;T253&amp;";Custom1#"&amp;M253&amp;";Custom2#"&amp;N253&amp;";Custom3#"&amp;O253&amp;";Custom4#"&amp;S253&amp;"")</f>
        <v>#VALUE!</v>
      </c>
      <c r="E253" s="508">
        <f>SUMIF('"C" Seg. Time Dist.'!$C$20:$C$33,'FCC Investments - Load Tab'!C253,'"C" Seg. Time Dist.'!$G$20:$G$33)</f>
        <v>0</v>
      </c>
      <c r="F253" s="337" t="s">
        <v>842</v>
      </c>
      <c r="G253" s="337" t="s">
        <v>859</v>
      </c>
      <c r="H253" s="428">
        <f t="shared" si="80"/>
        <v>0</v>
      </c>
      <c r="I253" s="428" t="str">
        <f t="shared" si="80"/>
        <v>Jun</v>
      </c>
      <c r="J253" s="337" t="str">
        <f t="shared" si="80"/>
        <v>FY25</v>
      </c>
      <c r="K253" s="337" t="str">
        <f t="shared" si="81"/>
        <v>FCCS_Other Data</v>
      </c>
      <c r="L253" s="337" t="str">
        <f t="shared" si="81"/>
        <v>FCCS_No Intercompany</v>
      </c>
      <c r="M253" s="337" t="str">
        <f t="shared" si="81"/>
        <v>No Custom1</v>
      </c>
      <c r="N253" s="337" t="str">
        <f t="shared" si="81"/>
        <v>No Custom2</v>
      </c>
      <c r="O253" s="337" t="s">
        <v>846</v>
      </c>
      <c r="P253" s="337" t="s">
        <v>1847</v>
      </c>
      <c r="Q253" s="337" t="str">
        <f t="shared" si="82"/>
        <v>Actual</v>
      </c>
      <c r="R253" s="337" t="str">
        <f t="shared" si="82"/>
        <v>FCCS_YTD_Input</v>
      </c>
      <c r="S253" s="337" t="s">
        <v>807</v>
      </c>
      <c r="T253" s="337" t="s">
        <v>404</v>
      </c>
    </row>
    <row r="254" spans="1:20">
      <c r="B254" s="336" t="s">
        <v>841</v>
      </c>
      <c r="C254" s="336" t="s">
        <v>806</v>
      </c>
      <c r="D254" s="508" t="e">
        <f>[2]!HsSetValue(E254,"FCC","Scenario#"&amp;Q254&amp;";Years#"&amp;J254&amp;";Period#"&amp;I254&amp;";View#"&amp;R254&amp;";Entity#"&amp;H254&amp;";Data Source#"&amp;K254&amp;";Account#"&amp;F254&amp;";Intercompany#"&amp;L254&amp;";Movement#"&amp;P254&amp;";Consolidation#"&amp;T254&amp;";Custom1#"&amp;M254&amp;";Custom2#"&amp;N254&amp;";Custom3#"&amp;O254&amp;";Custom4#"&amp;S254&amp;"")</f>
        <v>#VALUE!</v>
      </c>
      <c r="E254" s="508">
        <f>SUMIF('"C" Seg. Time Dist.'!$C$20:$C$33,'FCC Investments - Load Tab'!C254,'"C" Seg. Time Dist.'!$H$20:$H$33)</f>
        <v>0</v>
      </c>
      <c r="F254" s="337" t="s">
        <v>842</v>
      </c>
      <c r="G254" s="337" t="s">
        <v>859</v>
      </c>
      <c r="H254" s="428">
        <f t="shared" si="80"/>
        <v>0</v>
      </c>
      <c r="I254" s="428" t="str">
        <f t="shared" si="80"/>
        <v>Jun</v>
      </c>
      <c r="J254" s="337" t="str">
        <f t="shared" si="80"/>
        <v>FY25</v>
      </c>
      <c r="K254" s="337" t="str">
        <f t="shared" si="81"/>
        <v>FCCS_Other Data</v>
      </c>
      <c r="L254" s="337" t="str">
        <f t="shared" si="81"/>
        <v>FCCS_No Intercompany</v>
      </c>
      <c r="M254" s="337" t="str">
        <f t="shared" si="81"/>
        <v>No Custom1</v>
      </c>
      <c r="N254" s="337" t="str">
        <f t="shared" si="81"/>
        <v>No Custom2</v>
      </c>
      <c r="O254" s="337" t="s">
        <v>847</v>
      </c>
      <c r="P254" s="337" t="s">
        <v>1847</v>
      </c>
      <c r="Q254" s="337" t="str">
        <f t="shared" si="82"/>
        <v>Actual</v>
      </c>
      <c r="R254" s="337" t="str">
        <f t="shared" si="82"/>
        <v>FCCS_YTD_Input</v>
      </c>
      <c r="S254" s="337" t="s">
        <v>807</v>
      </c>
      <c r="T254" s="337" t="s">
        <v>404</v>
      </c>
    </row>
    <row r="255" spans="1:20">
      <c r="B255" s="336" t="s">
        <v>841</v>
      </c>
      <c r="C255" s="336" t="s">
        <v>806</v>
      </c>
      <c r="D255" s="508" t="e">
        <f>[2]!HsSetValue(E255,"FCC","Scenario#"&amp;Q255&amp;";Years#"&amp;J255&amp;";Period#"&amp;I255&amp;";View#"&amp;R255&amp;";Entity#"&amp;H255&amp;";Data Source#"&amp;K255&amp;";Account#"&amp;F255&amp;";Intercompany#"&amp;L255&amp;";Movement#"&amp;P255&amp;";Consolidation#"&amp;T255&amp;";Custom1#"&amp;M255&amp;";Custom2#"&amp;N255&amp;";Custom3#"&amp;O255&amp;";Custom4#"&amp;S255&amp;"")</f>
        <v>#VALUE!</v>
      </c>
      <c r="E255" s="508">
        <f>SUMIF('"C" Seg. Time Dist.'!$C$20:$C$33,'FCC Investments - Load Tab'!C255,'"C" Seg. Time Dist.'!$I$20:$I$33)</f>
        <v>0</v>
      </c>
      <c r="F255" s="337" t="s">
        <v>842</v>
      </c>
      <c r="G255" s="337" t="s">
        <v>859</v>
      </c>
      <c r="H255" s="428">
        <f t="shared" si="80"/>
        <v>0</v>
      </c>
      <c r="I255" s="428" t="str">
        <f t="shared" si="80"/>
        <v>Jun</v>
      </c>
      <c r="J255" s="337" t="str">
        <f t="shared" si="80"/>
        <v>FY25</v>
      </c>
      <c r="K255" s="337" t="str">
        <f t="shared" si="81"/>
        <v>FCCS_Other Data</v>
      </c>
      <c r="L255" s="337" t="str">
        <f t="shared" si="81"/>
        <v>FCCS_No Intercompany</v>
      </c>
      <c r="M255" s="337" t="str">
        <f t="shared" si="81"/>
        <v>No Custom1</v>
      </c>
      <c r="N255" s="337" t="str">
        <f t="shared" si="81"/>
        <v>No Custom2</v>
      </c>
      <c r="O255" s="337" t="s">
        <v>848</v>
      </c>
      <c r="P255" s="337" t="s">
        <v>1847</v>
      </c>
      <c r="Q255" s="337" t="str">
        <f t="shared" si="82"/>
        <v>Actual</v>
      </c>
      <c r="R255" s="337" t="str">
        <f t="shared" si="82"/>
        <v>FCCS_YTD_Input</v>
      </c>
      <c r="S255" s="337" t="s">
        <v>807</v>
      </c>
      <c r="T255" s="337" t="s">
        <v>404</v>
      </c>
    </row>
    <row r="256" spans="1:20">
      <c r="B256" s="420"/>
      <c r="C256" s="420"/>
      <c r="D256" s="469" t="e">
        <f>[2]!HsSetValue(E256,"FCC","Scenario#"&amp;Q256&amp;";Years#"&amp;J256&amp;";Period#"&amp;I256&amp;";View#"&amp;R256&amp;";Entity#"&amp;H256&amp;";Data Source#"&amp;K256&amp;";Account#"&amp;F256&amp;";Intercompany#"&amp;L256&amp;";Movement#"&amp;P256&amp;";Consolidation#"&amp;T256&amp;";Custom1#"&amp;M256&amp;";Custom2#"&amp;N256&amp;";Custom3#"&amp;O256&amp;";Custom4#"&amp;S256&amp;"")</f>
        <v>#VALUE!</v>
      </c>
      <c r="E256" s="469"/>
    </row>
    <row r="257" spans="1:20">
      <c r="B257" s="338" t="s">
        <v>1850</v>
      </c>
      <c r="C257" s="338" t="s">
        <v>806</v>
      </c>
      <c r="D257" s="512" t="e">
        <f>[2]!HsSetValue(E257,"FCC","Scenario#"&amp;Q257&amp;";Years#"&amp;J257&amp;";Period#"&amp;I257&amp;";View#"&amp;R257&amp;";Entity#"&amp;H257&amp;";Data Source#"&amp;K257&amp;";Account#"&amp;F257&amp;";Intercompany#"&amp;L257&amp;";Movement#"&amp;P257&amp;";Consolidation#"&amp;T257&amp;";Custom1#"&amp;M257&amp;";Custom2#"&amp;N257&amp;";Custom3#"&amp;O257&amp;";Custom4#"&amp;S257&amp;"")</f>
        <v>#VALUE!</v>
      </c>
      <c r="E257" s="512">
        <f ca="1">SUMIF('"E" Fair Value Measurement'!$C$22:$E$38,'FCC Investments - Load Tab'!C257,'"E" Fair Value Measurement'!$G$22:$G$38)</f>
        <v>0</v>
      </c>
      <c r="F257" s="339" t="s">
        <v>849</v>
      </c>
      <c r="G257" s="339" t="s">
        <v>1857</v>
      </c>
      <c r="H257" s="430">
        <f t="shared" ref="H257:N273" si="83">+H$2</f>
        <v>0</v>
      </c>
      <c r="I257" s="430" t="str">
        <f t="shared" ref="I257:J260" si="84">+I$2</f>
        <v>Jun</v>
      </c>
      <c r="J257" s="339" t="str">
        <f t="shared" si="84"/>
        <v>FY25</v>
      </c>
      <c r="K257" s="339" t="s">
        <v>397</v>
      </c>
      <c r="L257" s="339" t="s">
        <v>398</v>
      </c>
      <c r="M257" s="339" t="s">
        <v>399</v>
      </c>
      <c r="N257" s="339" t="s">
        <v>400</v>
      </c>
      <c r="O257" s="339" t="s">
        <v>850</v>
      </c>
      <c r="P257" s="339" t="s">
        <v>1847</v>
      </c>
      <c r="Q257" s="339" t="s">
        <v>63</v>
      </c>
      <c r="R257" s="339" t="s">
        <v>402</v>
      </c>
      <c r="S257" s="339" t="s">
        <v>807</v>
      </c>
      <c r="T257" s="339" t="s">
        <v>404</v>
      </c>
    </row>
    <row r="258" spans="1:20">
      <c r="B258" s="338" t="s">
        <v>1850</v>
      </c>
      <c r="C258" s="338" t="s">
        <v>806</v>
      </c>
      <c r="D258" s="512" t="e">
        <f>[2]!HsSetValue(E258,"FCC","Scenario#"&amp;Q258&amp;";Years#"&amp;J258&amp;";Period#"&amp;I258&amp;";View#"&amp;R258&amp;";Entity#"&amp;H258&amp;";Data Source#"&amp;K258&amp;";Account#"&amp;F258&amp;";Intercompany#"&amp;L258&amp;";Movement#"&amp;P258&amp;";Consolidation#"&amp;T258&amp;";Custom1#"&amp;M258&amp;";Custom2#"&amp;N258&amp;";Custom3#"&amp;O258&amp;";Custom4#"&amp;S258&amp;"")</f>
        <v>#VALUE!</v>
      </c>
      <c r="E258" s="512">
        <f ca="1">SUMIF('"E" Fair Value Measurement'!$C$22:$E$38,'FCC Investments - Load Tab'!C258,'"E" Fair Value Measurement'!$H$22:$H$38)</f>
        <v>0</v>
      </c>
      <c r="F258" s="339" t="s">
        <v>849</v>
      </c>
      <c r="G258" s="339" t="s">
        <v>1858</v>
      </c>
      <c r="H258" s="430">
        <f t="shared" si="83"/>
        <v>0</v>
      </c>
      <c r="I258" s="430" t="str">
        <f t="shared" si="84"/>
        <v>Jun</v>
      </c>
      <c r="J258" s="339" t="str">
        <f t="shared" si="84"/>
        <v>FY25</v>
      </c>
      <c r="K258" s="339" t="str">
        <f t="shared" ref="K258:N260" si="85">+K$2</f>
        <v>FCCS_Other Data</v>
      </c>
      <c r="L258" s="339" t="str">
        <f t="shared" si="85"/>
        <v>FCCS_No Intercompany</v>
      </c>
      <c r="M258" s="339" t="str">
        <f t="shared" si="85"/>
        <v>No Custom1</v>
      </c>
      <c r="N258" s="339" t="str">
        <f t="shared" si="85"/>
        <v>No Custom2</v>
      </c>
      <c r="O258" s="339" t="s">
        <v>851</v>
      </c>
      <c r="P258" s="339" t="s">
        <v>1847</v>
      </c>
      <c r="Q258" s="339" t="str">
        <f t="shared" ref="Q258:R274" si="86">+Q$2</f>
        <v>Actual</v>
      </c>
      <c r="R258" s="339" t="str">
        <f t="shared" si="86"/>
        <v>FCCS_YTD_Input</v>
      </c>
      <c r="S258" s="339" t="s">
        <v>807</v>
      </c>
      <c r="T258" s="339" t="s">
        <v>404</v>
      </c>
    </row>
    <row r="259" spans="1:20">
      <c r="B259" s="338" t="s">
        <v>1850</v>
      </c>
      <c r="C259" s="338" t="s">
        <v>806</v>
      </c>
      <c r="D259" s="512" t="e">
        <f>[2]!HsSetValue(E259,"FCC","Scenario#"&amp;Q259&amp;";Years#"&amp;J259&amp;";Period#"&amp;I259&amp;";View#"&amp;R259&amp;";Entity#"&amp;H259&amp;";Data Source#"&amp;K259&amp;";Account#"&amp;F259&amp;";Intercompany#"&amp;L259&amp;";Movement#"&amp;P259&amp;";Consolidation#"&amp;T259&amp;";Custom1#"&amp;M259&amp;";Custom2#"&amp;N259&amp;";Custom3#"&amp;O259&amp;";Custom4#"&amp;S259&amp;"")</f>
        <v>#VALUE!</v>
      </c>
      <c r="E259" s="512">
        <f ca="1">SUMIF('"E" Fair Value Measurement'!$C$22:$E$38,'FCC Investments - Load Tab'!C259,'"E" Fair Value Measurement'!$I$22:$I$38)</f>
        <v>0</v>
      </c>
      <c r="F259" s="339" t="s">
        <v>849</v>
      </c>
      <c r="G259" s="339" t="s">
        <v>1857</v>
      </c>
      <c r="H259" s="430">
        <f t="shared" si="83"/>
        <v>0</v>
      </c>
      <c r="I259" s="430" t="str">
        <f t="shared" si="84"/>
        <v>Jun</v>
      </c>
      <c r="J259" s="339" t="str">
        <f t="shared" si="84"/>
        <v>FY25</v>
      </c>
      <c r="K259" s="339" t="str">
        <f t="shared" si="85"/>
        <v>FCCS_Other Data</v>
      </c>
      <c r="L259" s="339" t="str">
        <f t="shared" si="85"/>
        <v>FCCS_No Intercompany</v>
      </c>
      <c r="M259" s="339" t="str">
        <f t="shared" si="85"/>
        <v>No Custom1</v>
      </c>
      <c r="N259" s="339" t="str">
        <f t="shared" si="85"/>
        <v>No Custom2</v>
      </c>
      <c r="O259" s="339" t="s">
        <v>852</v>
      </c>
      <c r="P259" s="339" t="s">
        <v>1847</v>
      </c>
      <c r="Q259" s="339" t="str">
        <f t="shared" si="86"/>
        <v>Actual</v>
      </c>
      <c r="R259" s="339" t="str">
        <f t="shared" si="86"/>
        <v>FCCS_YTD_Input</v>
      </c>
      <c r="S259" s="339" t="s">
        <v>807</v>
      </c>
      <c r="T259" s="339" t="s">
        <v>404</v>
      </c>
    </row>
    <row r="260" spans="1:20">
      <c r="B260" s="338" t="s">
        <v>1850</v>
      </c>
      <c r="C260" s="338" t="s">
        <v>806</v>
      </c>
      <c r="D260" s="512" t="e">
        <f>[2]!HsSetValue(E260,"FCC","Scenario#"&amp;Q260&amp;";Years#"&amp;J260&amp;";Period#"&amp;I260&amp;";View#"&amp;R260&amp;";Entity#"&amp;H260&amp;";Data Source#"&amp;K260&amp;";Account#"&amp;F260&amp;";Intercompany#"&amp;L260&amp;";Movement#"&amp;P260&amp;";Consolidation#"&amp;T260&amp;";Custom1#"&amp;M260&amp;";Custom2#"&amp;N260&amp;";Custom3#"&amp;O260&amp;";Custom4#"&amp;S260&amp;"")</f>
        <v>#VALUE!</v>
      </c>
      <c r="E260" s="512">
        <f ca="1">SUMIF('"E" Fair Value Measurement'!$C$22:$E$38,'FCC Investments - Load Tab'!C260,'"E" Fair Value Measurement'!$J$22:$J$38)</f>
        <v>0</v>
      </c>
      <c r="F260" s="339" t="s">
        <v>849</v>
      </c>
      <c r="G260" s="339" t="s">
        <v>1857</v>
      </c>
      <c r="H260" s="430">
        <f t="shared" si="83"/>
        <v>0</v>
      </c>
      <c r="I260" s="430" t="str">
        <f t="shared" si="84"/>
        <v>Jun</v>
      </c>
      <c r="J260" s="339" t="str">
        <f t="shared" si="84"/>
        <v>FY25</v>
      </c>
      <c r="K260" s="339" t="str">
        <f t="shared" si="85"/>
        <v>FCCS_Other Data</v>
      </c>
      <c r="L260" s="339" t="str">
        <f t="shared" si="85"/>
        <v>FCCS_No Intercompany</v>
      </c>
      <c r="M260" s="339" t="str">
        <f t="shared" si="85"/>
        <v>No Custom1</v>
      </c>
      <c r="N260" s="339" t="str">
        <f t="shared" si="85"/>
        <v>No Custom2</v>
      </c>
      <c r="O260" s="339" t="s">
        <v>853</v>
      </c>
      <c r="P260" s="339" t="s">
        <v>1847</v>
      </c>
      <c r="Q260" s="339" t="str">
        <f t="shared" si="86"/>
        <v>Actual</v>
      </c>
      <c r="R260" s="339" t="str">
        <f t="shared" si="86"/>
        <v>FCCS_YTD_Input</v>
      </c>
      <c r="S260" s="339" t="s">
        <v>807</v>
      </c>
      <c r="T260" s="339" t="s">
        <v>404</v>
      </c>
    </row>
    <row r="261" spans="1:20">
      <c r="B261" s="420"/>
      <c r="C261" s="420"/>
      <c r="D261" s="469" t="e">
        <f>[2]!HsSetValue(E261,"FCC","Scenario#"&amp;Q261&amp;";Years#"&amp;J261&amp;";Period#"&amp;I261&amp;";View#"&amp;R261&amp;";Entity#"&amp;H261&amp;";Data Source#"&amp;K261&amp;";Account#"&amp;F261&amp;";Intercompany#"&amp;L261&amp;";Movement#"&amp;P261&amp;";Consolidation#"&amp;T261&amp;";Custom1#"&amp;M261&amp;";Custom2#"&amp;N261&amp;";Custom3#"&amp;O261&amp;";Custom4#"&amp;S261&amp;"")</f>
        <v>#VALUE!</v>
      </c>
      <c r="E261" s="469"/>
    </row>
    <row r="262" spans="1:20">
      <c r="A262" s="424"/>
      <c r="B262" s="418" t="s">
        <v>1088</v>
      </c>
      <c r="C262" s="418" t="s">
        <v>806</v>
      </c>
      <c r="D262" s="511" t="e">
        <f>[2]!HsSetValue(E262,"FCC","Scenario#"&amp;Q262&amp;";Years#"&amp;J262&amp;";Period#"&amp;I262&amp;";View#"&amp;R262&amp;";Entity#"&amp;H262&amp;";Data Source#"&amp;K262&amp;";Account#"&amp;F262&amp;";Intercompany#"&amp;L262&amp;";Movement#"&amp;P262&amp;";Consolidation#"&amp;T262&amp;";Custom1#"&amp;M262&amp;";Custom2#"&amp;N262&amp;";Custom3#"&amp;O262&amp;";Custom4#"&amp;S262&amp;"")</f>
        <v>#VALUE!</v>
      </c>
      <c r="E262" s="511">
        <f ca="1">SUMIF('"F" Credit Quality Risk'!$D$17:$F$33,'FCC Investments - Load Tab'!$C262,'"F" Credit Quality Risk'!F$17:F$33)</f>
        <v>0</v>
      </c>
      <c r="F262" s="419" t="s">
        <v>1092</v>
      </c>
      <c r="G262" s="419" t="str">
        <f t="shared" ref="G262:G275" si="87">"Inv. Analysis - Credit Quality Risk - "&amp;C262</f>
        <v>Inv. Analysis - Credit Quality Risk - Equity Securities-Domestic</v>
      </c>
      <c r="H262" s="431">
        <f t="shared" si="83"/>
        <v>0</v>
      </c>
      <c r="I262" s="431" t="str">
        <f t="shared" si="83"/>
        <v>Jun</v>
      </c>
      <c r="J262" s="419" t="str">
        <f t="shared" si="83"/>
        <v>FY25</v>
      </c>
      <c r="K262" s="419" t="str">
        <f t="shared" si="83"/>
        <v>FCCS_Other Data</v>
      </c>
      <c r="L262" s="419" t="str">
        <f t="shared" si="83"/>
        <v>FCCS_No Intercompany</v>
      </c>
      <c r="M262" s="419" t="str">
        <f t="shared" si="83"/>
        <v>No Custom1</v>
      </c>
      <c r="N262" s="419" t="str">
        <f t="shared" si="83"/>
        <v>No Custom2</v>
      </c>
      <c r="O262" s="419" t="s">
        <v>995</v>
      </c>
      <c r="P262" s="419" t="s">
        <v>1847</v>
      </c>
      <c r="Q262" s="419" t="str">
        <f t="shared" ref="Q262:Q275" si="88">Q$2</f>
        <v>Actual</v>
      </c>
      <c r="R262" s="419" t="str">
        <f t="shared" si="86"/>
        <v>FCCS_YTD_Input</v>
      </c>
      <c r="S262" s="419" t="s">
        <v>807</v>
      </c>
      <c r="T262" s="419" t="s">
        <v>404</v>
      </c>
    </row>
    <row r="263" spans="1:20">
      <c r="A263" s="424"/>
      <c r="B263" s="418" t="s">
        <v>1088</v>
      </c>
      <c r="C263" s="418" t="s">
        <v>806</v>
      </c>
      <c r="D263" s="511" t="e">
        <f>[2]!HsSetValue(E263,"FCC","Scenario#"&amp;Q263&amp;";Years#"&amp;J263&amp;";Period#"&amp;I263&amp;";View#"&amp;R263&amp;";Entity#"&amp;H263&amp;";Data Source#"&amp;K263&amp;";Account#"&amp;F263&amp;";Intercompany#"&amp;L263&amp;";Movement#"&amp;P263&amp;";Consolidation#"&amp;T263&amp;";Custom1#"&amp;M263&amp;";Custom2#"&amp;N263&amp;";Custom3#"&amp;O263&amp;";Custom4#"&amp;S263&amp;"")</f>
        <v>#VALUE!</v>
      </c>
      <c r="E263" s="511">
        <f ca="1">SUMIF('"F" Credit Quality Risk'!$D$17:$F$33,'FCC Investments - Load Tab'!$C263,'"F" Credit Quality Risk'!G$17:G$33)</f>
        <v>0</v>
      </c>
      <c r="F263" s="419" t="s">
        <v>1092</v>
      </c>
      <c r="G263" s="419" t="str">
        <f t="shared" si="87"/>
        <v>Inv. Analysis - Credit Quality Risk - Equity Securities-Domestic</v>
      </c>
      <c r="H263" s="431">
        <f t="shared" si="83"/>
        <v>0</v>
      </c>
      <c r="I263" s="431" t="str">
        <f t="shared" si="83"/>
        <v>Jun</v>
      </c>
      <c r="J263" s="419" t="str">
        <f t="shared" si="83"/>
        <v>FY25</v>
      </c>
      <c r="K263" s="419" t="str">
        <f t="shared" si="83"/>
        <v>FCCS_Other Data</v>
      </c>
      <c r="L263" s="419" t="str">
        <f t="shared" si="83"/>
        <v>FCCS_No Intercompany</v>
      </c>
      <c r="M263" s="419" t="str">
        <f t="shared" si="83"/>
        <v>No Custom1</v>
      </c>
      <c r="N263" s="419" t="str">
        <f t="shared" si="83"/>
        <v>No Custom2</v>
      </c>
      <c r="O263" s="419" t="s">
        <v>1010</v>
      </c>
      <c r="P263" s="419" t="s">
        <v>1847</v>
      </c>
      <c r="Q263" s="419" t="str">
        <f t="shared" si="88"/>
        <v>Actual</v>
      </c>
      <c r="R263" s="419" t="str">
        <f t="shared" si="86"/>
        <v>FCCS_YTD_Input</v>
      </c>
      <c r="S263" s="419" t="s">
        <v>807</v>
      </c>
      <c r="T263" s="419" t="s">
        <v>404</v>
      </c>
    </row>
    <row r="264" spans="1:20">
      <c r="A264" s="424"/>
      <c r="B264" s="418" t="s">
        <v>1088</v>
      </c>
      <c r="C264" s="418" t="s">
        <v>806</v>
      </c>
      <c r="D264" s="511" t="e">
        <f>[2]!HsSetValue(E264,"FCC","Scenario#"&amp;Q264&amp;";Years#"&amp;J264&amp;";Period#"&amp;I264&amp;";View#"&amp;R264&amp;";Entity#"&amp;H264&amp;";Data Source#"&amp;K264&amp;";Account#"&amp;F264&amp;";Intercompany#"&amp;L264&amp;";Movement#"&amp;P264&amp;";Consolidation#"&amp;T264&amp;";Custom1#"&amp;M264&amp;";Custom2#"&amp;N264&amp;";Custom3#"&amp;O264&amp;";Custom4#"&amp;S264&amp;"")</f>
        <v>#VALUE!</v>
      </c>
      <c r="E264" s="511">
        <f ca="1">SUMIF('"F" Credit Quality Risk'!$D$17:$F$33,'FCC Investments - Load Tab'!$C264,'"F" Credit Quality Risk'!H$17:H$33)</f>
        <v>0</v>
      </c>
      <c r="F264" s="419" t="s">
        <v>1092</v>
      </c>
      <c r="G264" s="419" t="str">
        <f t="shared" si="87"/>
        <v>Inv. Analysis - Credit Quality Risk - Equity Securities-Domestic</v>
      </c>
      <c r="H264" s="431">
        <f t="shared" si="83"/>
        <v>0</v>
      </c>
      <c r="I264" s="431" t="str">
        <f t="shared" si="83"/>
        <v>Jun</v>
      </c>
      <c r="J264" s="419" t="str">
        <f t="shared" si="83"/>
        <v>FY25</v>
      </c>
      <c r="K264" s="419" t="str">
        <f t="shared" si="83"/>
        <v>FCCS_Other Data</v>
      </c>
      <c r="L264" s="419" t="str">
        <f t="shared" si="83"/>
        <v>FCCS_No Intercompany</v>
      </c>
      <c r="M264" s="419" t="str">
        <f t="shared" si="83"/>
        <v>No Custom1</v>
      </c>
      <c r="N264" s="419" t="str">
        <f t="shared" si="83"/>
        <v>No Custom2</v>
      </c>
      <c r="O264" s="419" t="s">
        <v>45</v>
      </c>
      <c r="P264" s="419" t="s">
        <v>1847</v>
      </c>
      <c r="Q264" s="419" t="str">
        <f t="shared" si="88"/>
        <v>Actual</v>
      </c>
      <c r="R264" s="419" t="str">
        <f t="shared" si="86"/>
        <v>FCCS_YTD_Input</v>
      </c>
      <c r="S264" s="419" t="s">
        <v>807</v>
      </c>
      <c r="T264" s="419" t="s">
        <v>404</v>
      </c>
    </row>
    <row r="265" spans="1:20">
      <c r="A265" s="424"/>
      <c r="B265" s="418" t="s">
        <v>1088</v>
      </c>
      <c r="C265" s="418" t="s">
        <v>806</v>
      </c>
      <c r="D265" s="511" t="e">
        <f>[2]!HsSetValue(E265,"FCC","Scenario#"&amp;Q265&amp;";Years#"&amp;J265&amp;";Period#"&amp;I265&amp;";View#"&amp;R265&amp;";Entity#"&amp;H265&amp;";Data Source#"&amp;K265&amp;";Account#"&amp;F265&amp;";Intercompany#"&amp;L265&amp;";Movement#"&amp;P265&amp;";Consolidation#"&amp;T265&amp;";Custom1#"&amp;M265&amp;";Custom2#"&amp;N265&amp;";Custom3#"&amp;O265&amp;";Custom4#"&amp;S265&amp;"")</f>
        <v>#VALUE!</v>
      </c>
      <c r="E265" s="511">
        <f ca="1">SUMIF('"F" Credit Quality Risk'!$D$17:$F$33,'FCC Investments - Load Tab'!$C265,'"F" Credit Quality Risk'!I$17:I$33)</f>
        <v>0</v>
      </c>
      <c r="F265" s="419" t="s">
        <v>1092</v>
      </c>
      <c r="G265" s="419" t="str">
        <f t="shared" si="87"/>
        <v>Inv. Analysis - Credit Quality Risk - Equity Securities-Domestic</v>
      </c>
      <c r="H265" s="431">
        <f t="shared" si="83"/>
        <v>0</v>
      </c>
      <c r="I265" s="431" t="str">
        <f t="shared" si="83"/>
        <v>Jun</v>
      </c>
      <c r="J265" s="419" t="str">
        <f t="shared" si="83"/>
        <v>FY25</v>
      </c>
      <c r="K265" s="419" t="str">
        <f t="shared" si="83"/>
        <v>FCCS_Other Data</v>
      </c>
      <c r="L265" s="419" t="str">
        <f t="shared" si="83"/>
        <v>FCCS_No Intercompany</v>
      </c>
      <c r="M265" s="419" t="str">
        <f t="shared" si="83"/>
        <v>No Custom1</v>
      </c>
      <c r="N265" s="419" t="str">
        <f t="shared" si="83"/>
        <v>No Custom2</v>
      </c>
      <c r="O265" s="419" t="s">
        <v>1023</v>
      </c>
      <c r="P265" s="419" t="s">
        <v>1847</v>
      </c>
      <c r="Q265" s="419" t="str">
        <f t="shared" si="88"/>
        <v>Actual</v>
      </c>
      <c r="R265" s="419" t="str">
        <f t="shared" si="86"/>
        <v>FCCS_YTD_Input</v>
      </c>
      <c r="S265" s="419" t="s">
        <v>807</v>
      </c>
      <c r="T265" s="419" t="s">
        <v>404</v>
      </c>
    </row>
    <row r="266" spans="1:20">
      <c r="A266" s="424"/>
      <c r="B266" s="418" t="s">
        <v>1088</v>
      </c>
      <c r="C266" s="418" t="s">
        <v>806</v>
      </c>
      <c r="D266" s="511" t="e">
        <f>[2]!HsSetValue(E266,"FCC","Scenario#"&amp;Q266&amp;";Years#"&amp;J266&amp;";Period#"&amp;I266&amp;";View#"&amp;R266&amp;";Entity#"&amp;H266&amp;";Data Source#"&amp;K266&amp;";Account#"&amp;F266&amp;";Intercompany#"&amp;L266&amp;";Movement#"&amp;P266&amp;";Consolidation#"&amp;T266&amp;";Custom1#"&amp;M266&amp;";Custom2#"&amp;N266&amp;";Custom3#"&amp;O266&amp;";Custom4#"&amp;S266&amp;"")</f>
        <v>#VALUE!</v>
      </c>
      <c r="E266" s="511">
        <f ca="1">SUMIF('"F" Credit Quality Risk'!$D$17:$F$33,'FCC Investments - Load Tab'!$C266,'"F" Credit Quality Risk'!J$17:J$33)</f>
        <v>0</v>
      </c>
      <c r="F266" s="419" t="s">
        <v>1092</v>
      </c>
      <c r="G266" s="419" t="str">
        <f t="shared" si="87"/>
        <v>Inv. Analysis - Credit Quality Risk - Equity Securities-Domestic</v>
      </c>
      <c r="H266" s="431">
        <f t="shared" si="83"/>
        <v>0</v>
      </c>
      <c r="I266" s="431" t="str">
        <f t="shared" si="83"/>
        <v>Jun</v>
      </c>
      <c r="J266" s="419" t="str">
        <f t="shared" si="83"/>
        <v>FY25</v>
      </c>
      <c r="K266" s="419" t="str">
        <f t="shared" si="83"/>
        <v>FCCS_Other Data</v>
      </c>
      <c r="L266" s="419" t="str">
        <f t="shared" si="83"/>
        <v>FCCS_No Intercompany</v>
      </c>
      <c r="M266" s="419" t="str">
        <f t="shared" si="83"/>
        <v>No Custom1</v>
      </c>
      <c r="N266" s="419" t="str">
        <f t="shared" si="83"/>
        <v>No Custom2</v>
      </c>
      <c r="O266" s="419" t="s">
        <v>1027</v>
      </c>
      <c r="P266" s="419" t="s">
        <v>1847</v>
      </c>
      <c r="Q266" s="419" t="str">
        <f t="shared" si="88"/>
        <v>Actual</v>
      </c>
      <c r="R266" s="419" t="str">
        <f t="shared" si="86"/>
        <v>FCCS_YTD_Input</v>
      </c>
      <c r="S266" s="419" t="s">
        <v>807</v>
      </c>
      <c r="T266" s="419" t="s">
        <v>404</v>
      </c>
    </row>
    <row r="267" spans="1:20">
      <c r="A267" s="424"/>
      <c r="B267" s="418" t="s">
        <v>1088</v>
      </c>
      <c r="C267" s="418" t="s">
        <v>806</v>
      </c>
      <c r="D267" s="511" t="e">
        <f>[2]!HsSetValue(E267,"FCC","Scenario#"&amp;Q267&amp;";Years#"&amp;J267&amp;";Period#"&amp;I267&amp;";View#"&amp;R267&amp;";Entity#"&amp;H267&amp;";Data Source#"&amp;K267&amp;";Account#"&amp;F267&amp;";Intercompany#"&amp;L267&amp;";Movement#"&amp;P267&amp;";Consolidation#"&amp;T267&amp;";Custom1#"&amp;M267&amp;";Custom2#"&amp;N267&amp;";Custom3#"&amp;O267&amp;";Custom4#"&amp;S267&amp;"")</f>
        <v>#VALUE!</v>
      </c>
      <c r="E267" s="511">
        <f ca="1">SUMIF('"F" Credit Quality Risk'!$D$17:$F$33,'FCC Investments - Load Tab'!$C267,'"F" Credit Quality Risk'!K$17:K$33)</f>
        <v>0</v>
      </c>
      <c r="F267" s="419" t="s">
        <v>1092</v>
      </c>
      <c r="G267" s="419" t="str">
        <f t="shared" si="87"/>
        <v>Inv. Analysis - Credit Quality Risk - Equity Securities-Domestic</v>
      </c>
      <c r="H267" s="431">
        <f t="shared" si="83"/>
        <v>0</v>
      </c>
      <c r="I267" s="431" t="str">
        <f t="shared" si="83"/>
        <v>Jun</v>
      </c>
      <c r="J267" s="419" t="str">
        <f t="shared" si="83"/>
        <v>FY25</v>
      </c>
      <c r="K267" s="419" t="str">
        <f t="shared" si="83"/>
        <v>FCCS_Other Data</v>
      </c>
      <c r="L267" s="419" t="str">
        <f t="shared" si="83"/>
        <v>FCCS_No Intercompany</v>
      </c>
      <c r="M267" s="419" t="str">
        <f t="shared" si="83"/>
        <v>No Custom1</v>
      </c>
      <c r="N267" s="419" t="str">
        <f t="shared" si="83"/>
        <v>No Custom2</v>
      </c>
      <c r="O267" s="419" t="s">
        <v>46</v>
      </c>
      <c r="P267" s="419" t="s">
        <v>1847</v>
      </c>
      <c r="Q267" s="419" t="str">
        <f t="shared" si="88"/>
        <v>Actual</v>
      </c>
      <c r="R267" s="419" t="str">
        <f t="shared" si="86"/>
        <v>FCCS_YTD_Input</v>
      </c>
      <c r="S267" s="419" t="s">
        <v>807</v>
      </c>
      <c r="T267" s="419" t="s">
        <v>404</v>
      </c>
    </row>
    <row r="268" spans="1:20">
      <c r="A268" s="424"/>
      <c r="B268" s="418" t="s">
        <v>1088</v>
      </c>
      <c r="C268" s="418" t="s">
        <v>806</v>
      </c>
      <c r="D268" s="511" t="e">
        <f>[2]!HsSetValue(E268,"FCC","Scenario#"&amp;Q268&amp;";Years#"&amp;J268&amp;";Period#"&amp;I268&amp;";View#"&amp;R268&amp;";Entity#"&amp;H268&amp;";Data Source#"&amp;K268&amp;";Account#"&amp;F268&amp;";Intercompany#"&amp;L268&amp;";Movement#"&amp;P268&amp;";Consolidation#"&amp;T268&amp;";Custom1#"&amp;M268&amp;";Custom2#"&amp;N268&amp;";Custom3#"&amp;O268&amp;";Custom4#"&amp;S268&amp;"")</f>
        <v>#VALUE!</v>
      </c>
      <c r="E268" s="511">
        <f ca="1">SUMIF('"F" Credit Quality Risk'!$D$17:$F$33,'FCC Investments - Load Tab'!$C268,'"F" Credit Quality Risk'!L$17:L$33)</f>
        <v>0</v>
      </c>
      <c r="F268" s="419" t="s">
        <v>1092</v>
      </c>
      <c r="G268" s="419" t="str">
        <f t="shared" si="87"/>
        <v>Inv. Analysis - Credit Quality Risk - Equity Securities-Domestic</v>
      </c>
      <c r="H268" s="431">
        <f t="shared" si="83"/>
        <v>0</v>
      </c>
      <c r="I268" s="431" t="str">
        <f t="shared" si="83"/>
        <v>Jun</v>
      </c>
      <c r="J268" s="419" t="str">
        <f t="shared" si="83"/>
        <v>FY25</v>
      </c>
      <c r="K268" s="419" t="str">
        <f t="shared" si="83"/>
        <v>FCCS_Other Data</v>
      </c>
      <c r="L268" s="419" t="str">
        <f t="shared" si="83"/>
        <v>FCCS_No Intercompany</v>
      </c>
      <c r="M268" s="419" t="str">
        <f t="shared" si="83"/>
        <v>No Custom1</v>
      </c>
      <c r="N268" s="419" t="str">
        <f t="shared" si="83"/>
        <v>No Custom2</v>
      </c>
      <c r="O268" s="419" t="s">
        <v>1055</v>
      </c>
      <c r="P268" s="419" t="s">
        <v>1847</v>
      </c>
      <c r="Q268" s="419" t="str">
        <f t="shared" si="88"/>
        <v>Actual</v>
      </c>
      <c r="R268" s="419" t="str">
        <f t="shared" si="86"/>
        <v>FCCS_YTD_Input</v>
      </c>
      <c r="S268" s="419" t="s">
        <v>807</v>
      </c>
      <c r="T268" s="419" t="s">
        <v>404</v>
      </c>
    </row>
    <row r="269" spans="1:20">
      <c r="A269" s="424"/>
      <c r="B269" s="418" t="s">
        <v>1088</v>
      </c>
      <c r="C269" s="418" t="s">
        <v>806</v>
      </c>
      <c r="D269" s="511" t="e">
        <f>[2]!HsSetValue(E269,"FCC","Scenario#"&amp;Q269&amp;";Years#"&amp;J269&amp;";Period#"&amp;I269&amp;";View#"&amp;R269&amp;";Entity#"&amp;H269&amp;";Data Source#"&amp;K269&amp;";Account#"&amp;F269&amp;";Intercompany#"&amp;L269&amp;";Movement#"&amp;P269&amp;";Consolidation#"&amp;T269&amp;";Custom1#"&amp;M269&amp;";Custom2#"&amp;N269&amp;";Custom3#"&amp;O269&amp;";Custom4#"&amp;S269&amp;"")</f>
        <v>#VALUE!</v>
      </c>
      <c r="E269" s="511">
        <f ca="1">SUMIF('"F" Credit Quality Risk'!$D$17:$F$33,'FCC Investments - Load Tab'!$C269,'"F" Credit Quality Risk'!M$17:M$33)</f>
        <v>0</v>
      </c>
      <c r="F269" s="419" t="s">
        <v>1092</v>
      </c>
      <c r="G269" s="419" t="str">
        <f t="shared" si="87"/>
        <v>Inv. Analysis - Credit Quality Risk - Equity Securities-Domestic</v>
      </c>
      <c r="H269" s="431">
        <f t="shared" si="83"/>
        <v>0</v>
      </c>
      <c r="I269" s="431" t="str">
        <f t="shared" si="83"/>
        <v>Jun</v>
      </c>
      <c r="J269" s="419" t="str">
        <f t="shared" si="83"/>
        <v>FY25</v>
      </c>
      <c r="K269" s="419" t="str">
        <f t="shared" si="83"/>
        <v>FCCS_Other Data</v>
      </c>
      <c r="L269" s="419" t="str">
        <f t="shared" si="83"/>
        <v>FCCS_No Intercompany</v>
      </c>
      <c r="M269" s="419" t="str">
        <f t="shared" si="83"/>
        <v>No Custom1</v>
      </c>
      <c r="N269" s="419" t="str">
        <f t="shared" si="83"/>
        <v>No Custom2</v>
      </c>
      <c r="O269" s="419" t="s">
        <v>1066</v>
      </c>
      <c r="P269" s="419" t="s">
        <v>1847</v>
      </c>
      <c r="Q269" s="419" t="str">
        <f t="shared" si="88"/>
        <v>Actual</v>
      </c>
      <c r="R269" s="419" t="str">
        <f t="shared" si="86"/>
        <v>FCCS_YTD_Input</v>
      </c>
      <c r="S269" s="419" t="s">
        <v>807</v>
      </c>
      <c r="T269" s="419" t="s">
        <v>404</v>
      </c>
    </row>
    <row r="270" spans="1:20">
      <c r="A270" s="424"/>
      <c r="B270" s="418" t="s">
        <v>1088</v>
      </c>
      <c r="C270" s="418" t="s">
        <v>806</v>
      </c>
      <c r="D270" s="511" t="e">
        <f>[2]!HsSetValue(E270,"FCC","Scenario#"&amp;Q270&amp;";Years#"&amp;J270&amp;";Period#"&amp;I270&amp;";View#"&amp;R270&amp;";Entity#"&amp;H270&amp;";Data Source#"&amp;K270&amp;";Account#"&amp;F270&amp;";Intercompany#"&amp;L270&amp;";Movement#"&amp;P270&amp;";Consolidation#"&amp;T270&amp;";Custom1#"&amp;M270&amp;";Custom2#"&amp;N270&amp;";Custom3#"&amp;O270&amp;";Custom4#"&amp;S270&amp;"")</f>
        <v>#VALUE!</v>
      </c>
      <c r="E270" s="511">
        <f ca="1">SUMIF('"F" Credit Quality Risk'!$D$17:$F$33,'FCC Investments - Load Tab'!$C270,'"F" Credit Quality Risk'!N$17:N$33)</f>
        <v>0</v>
      </c>
      <c r="F270" s="419" t="s">
        <v>1092</v>
      </c>
      <c r="G270" s="419" t="str">
        <f t="shared" si="87"/>
        <v>Inv. Analysis - Credit Quality Risk - Equity Securities-Domestic</v>
      </c>
      <c r="H270" s="431">
        <f t="shared" si="83"/>
        <v>0</v>
      </c>
      <c r="I270" s="431" t="str">
        <f t="shared" si="83"/>
        <v>Jun</v>
      </c>
      <c r="J270" s="419" t="str">
        <f t="shared" si="83"/>
        <v>FY25</v>
      </c>
      <c r="K270" s="419" t="str">
        <f t="shared" si="83"/>
        <v>FCCS_Other Data</v>
      </c>
      <c r="L270" s="419" t="str">
        <f t="shared" si="83"/>
        <v>FCCS_No Intercompany</v>
      </c>
      <c r="M270" s="419" t="str">
        <f t="shared" si="83"/>
        <v>No Custom1</v>
      </c>
      <c r="N270" s="419" t="str">
        <f t="shared" si="83"/>
        <v>No Custom2</v>
      </c>
      <c r="O270" s="419" t="s">
        <v>47</v>
      </c>
      <c r="P270" s="419" t="s">
        <v>1847</v>
      </c>
      <c r="Q270" s="419" t="str">
        <f t="shared" si="88"/>
        <v>Actual</v>
      </c>
      <c r="R270" s="419" t="str">
        <f t="shared" si="86"/>
        <v>FCCS_YTD_Input</v>
      </c>
      <c r="S270" s="419" t="s">
        <v>807</v>
      </c>
      <c r="T270" s="419" t="s">
        <v>404</v>
      </c>
    </row>
    <row r="271" spans="1:20">
      <c r="A271" s="424"/>
      <c r="B271" s="418" t="s">
        <v>1088</v>
      </c>
      <c r="C271" s="418" t="s">
        <v>806</v>
      </c>
      <c r="D271" s="511" t="e">
        <f>[2]!HsSetValue(E271,"FCC","Scenario#"&amp;Q271&amp;";Years#"&amp;J271&amp;";Period#"&amp;I271&amp;";View#"&amp;R271&amp;";Entity#"&amp;H271&amp;";Data Source#"&amp;K271&amp;";Account#"&amp;F271&amp;";Intercompany#"&amp;L271&amp;";Movement#"&amp;P271&amp;";Consolidation#"&amp;T271&amp;";Custom1#"&amp;M271&amp;";Custom2#"&amp;N271&amp;";Custom3#"&amp;O271&amp;";Custom4#"&amp;S271&amp;"")</f>
        <v>#VALUE!</v>
      </c>
      <c r="E271" s="511">
        <f ca="1">SUMIF('"F" Credit Quality Risk'!$D$17:$F$33,'FCC Investments - Load Tab'!$C271,'"F" Credit Quality Risk'!O$17:O$33)</f>
        <v>0</v>
      </c>
      <c r="F271" s="419" t="s">
        <v>1092</v>
      </c>
      <c r="G271" s="419" t="str">
        <f t="shared" si="87"/>
        <v>Inv. Analysis - Credit Quality Risk - Equity Securities-Domestic</v>
      </c>
      <c r="H271" s="431">
        <f t="shared" si="83"/>
        <v>0</v>
      </c>
      <c r="I271" s="431" t="str">
        <f t="shared" si="83"/>
        <v>Jun</v>
      </c>
      <c r="J271" s="419" t="str">
        <f t="shared" si="83"/>
        <v>FY25</v>
      </c>
      <c r="K271" s="419" t="str">
        <f t="shared" si="83"/>
        <v>FCCS_Other Data</v>
      </c>
      <c r="L271" s="419" t="str">
        <f t="shared" si="83"/>
        <v>FCCS_No Intercompany</v>
      </c>
      <c r="M271" s="419" t="str">
        <f t="shared" si="83"/>
        <v>No Custom1</v>
      </c>
      <c r="N271" s="419" t="str">
        <f t="shared" si="83"/>
        <v>No Custom2</v>
      </c>
      <c r="O271" s="419" t="s">
        <v>48</v>
      </c>
      <c r="P271" s="419" t="s">
        <v>1847</v>
      </c>
      <c r="Q271" s="419" t="str">
        <f t="shared" si="88"/>
        <v>Actual</v>
      </c>
      <c r="R271" s="419" t="str">
        <f t="shared" si="86"/>
        <v>FCCS_YTD_Input</v>
      </c>
      <c r="S271" s="419" t="s">
        <v>807</v>
      </c>
      <c r="T271" s="419" t="s">
        <v>404</v>
      </c>
    </row>
    <row r="272" spans="1:20">
      <c r="A272" s="424"/>
      <c r="B272" s="418" t="s">
        <v>1088</v>
      </c>
      <c r="C272" s="418" t="s">
        <v>806</v>
      </c>
      <c r="D272" s="511" t="e">
        <f>[2]!HsSetValue(E272,"FCC","Scenario#"&amp;Q272&amp;";Years#"&amp;J272&amp;";Period#"&amp;I272&amp;";View#"&amp;R272&amp;";Entity#"&amp;H272&amp;";Data Source#"&amp;K272&amp;";Account#"&amp;F272&amp;";Intercompany#"&amp;L272&amp;";Movement#"&amp;P272&amp;";Consolidation#"&amp;T272&amp;";Custom1#"&amp;M272&amp;";Custom2#"&amp;N272&amp;";Custom3#"&amp;O272&amp;";Custom4#"&amp;S272&amp;"")</f>
        <v>#VALUE!</v>
      </c>
      <c r="E272" s="511">
        <f ca="1">SUMIF('"F" Credit Quality Risk'!$D$17:$F$33,'FCC Investments - Load Tab'!$C272,'"F" Credit Quality Risk'!P$17:P$33)</f>
        <v>0</v>
      </c>
      <c r="F272" s="419" t="s">
        <v>1092</v>
      </c>
      <c r="G272" s="419" t="str">
        <f t="shared" si="87"/>
        <v>Inv. Analysis - Credit Quality Risk - Equity Securities-Domestic</v>
      </c>
      <c r="H272" s="431">
        <f t="shared" si="83"/>
        <v>0</v>
      </c>
      <c r="I272" s="431" t="str">
        <f t="shared" si="83"/>
        <v>Jun</v>
      </c>
      <c r="J272" s="419" t="str">
        <f t="shared" si="83"/>
        <v>FY25</v>
      </c>
      <c r="K272" s="419" t="str">
        <f t="shared" si="83"/>
        <v>FCCS_Other Data</v>
      </c>
      <c r="L272" s="419" t="str">
        <f t="shared" si="83"/>
        <v>FCCS_No Intercompany</v>
      </c>
      <c r="M272" s="419" t="str">
        <f t="shared" si="83"/>
        <v>No Custom1</v>
      </c>
      <c r="N272" s="419" t="str">
        <f t="shared" si="83"/>
        <v>No Custom2</v>
      </c>
      <c r="O272" s="419" t="s">
        <v>1093</v>
      </c>
      <c r="P272" s="419" t="s">
        <v>1847</v>
      </c>
      <c r="Q272" s="419" t="str">
        <f t="shared" si="88"/>
        <v>Actual</v>
      </c>
      <c r="R272" s="419" t="str">
        <f t="shared" si="86"/>
        <v>FCCS_YTD_Input</v>
      </c>
      <c r="S272" s="419" t="s">
        <v>807</v>
      </c>
      <c r="T272" s="419" t="s">
        <v>404</v>
      </c>
    </row>
    <row r="273" spans="1:20">
      <c r="A273" s="424"/>
      <c r="B273" s="418" t="s">
        <v>1088</v>
      </c>
      <c r="C273" s="418" t="s">
        <v>806</v>
      </c>
      <c r="D273" s="511" t="e">
        <f>[2]!HsSetValue(E273,"FCC","Scenario#"&amp;Q273&amp;";Years#"&amp;J273&amp;";Period#"&amp;I273&amp;";View#"&amp;R273&amp;";Entity#"&amp;H273&amp;";Data Source#"&amp;K273&amp;";Account#"&amp;F273&amp;";Intercompany#"&amp;L273&amp;";Movement#"&amp;P273&amp;";Consolidation#"&amp;T273&amp;";Custom1#"&amp;M273&amp;";Custom2#"&amp;N273&amp;";Custom3#"&amp;O273&amp;";Custom4#"&amp;S273&amp;"")</f>
        <v>#VALUE!</v>
      </c>
      <c r="E273" s="511">
        <f ca="1">SUMIF('"F" Credit Quality Risk'!$D$17:$F$33,'FCC Investments - Load Tab'!$C273,'"F" Credit Quality Risk'!Q$17:Q$33)</f>
        <v>0</v>
      </c>
      <c r="F273" s="419" t="s">
        <v>1092</v>
      </c>
      <c r="G273" s="419" t="str">
        <f t="shared" si="87"/>
        <v>Inv. Analysis - Credit Quality Risk - Equity Securities-Domestic</v>
      </c>
      <c r="H273" s="431">
        <f t="shared" si="83"/>
        <v>0</v>
      </c>
      <c r="I273" s="431" t="str">
        <f t="shared" si="83"/>
        <v>Jun</v>
      </c>
      <c r="J273" s="419" t="str">
        <f t="shared" si="83"/>
        <v>FY25</v>
      </c>
      <c r="K273" s="419" t="str">
        <f t="shared" si="83"/>
        <v>FCCS_Other Data</v>
      </c>
      <c r="L273" s="419" t="str">
        <f t="shared" si="83"/>
        <v>FCCS_No Intercompany</v>
      </c>
      <c r="M273" s="419" t="str">
        <f t="shared" si="83"/>
        <v>No Custom1</v>
      </c>
      <c r="N273" s="419" t="str">
        <f t="shared" si="83"/>
        <v>No Custom2</v>
      </c>
      <c r="O273" s="419" t="s">
        <v>1094</v>
      </c>
      <c r="P273" s="419" t="s">
        <v>1847</v>
      </c>
      <c r="Q273" s="419" t="str">
        <f t="shared" si="88"/>
        <v>Actual</v>
      </c>
      <c r="R273" s="419" t="str">
        <f t="shared" si="86"/>
        <v>FCCS_YTD_Input</v>
      </c>
      <c r="S273" s="419" t="s">
        <v>807</v>
      </c>
      <c r="T273" s="419" t="s">
        <v>404</v>
      </c>
    </row>
    <row r="274" spans="1:20">
      <c r="A274" s="424"/>
      <c r="B274" s="418" t="s">
        <v>1088</v>
      </c>
      <c r="C274" s="418" t="s">
        <v>806</v>
      </c>
      <c r="D274" s="511" t="e">
        <f>[2]!HsSetValue(E274,"FCC","Scenario#"&amp;Q274&amp;";Years#"&amp;J274&amp;";Period#"&amp;I274&amp;";View#"&amp;R274&amp;";Entity#"&amp;H274&amp;";Data Source#"&amp;K274&amp;";Account#"&amp;F274&amp;";Intercompany#"&amp;L274&amp;";Movement#"&amp;P274&amp;";Consolidation#"&amp;T274&amp;";Custom1#"&amp;M274&amp;";Custom2#"&amp;N274&amp;";Custom3#"&amp;O274&amp;";Custom4#"&amp;S274&amp;"")</f>
        <v>#VALUE!</v>
      </c>
      <c r="E274" s="511">
        <f ca="1">SUMIF('"F" Credit Quality Risk'!$D$17:$F$33,'FCC Investments - Load Tab'!$C274,'"F" Credit Quality Risk'!R$17:R$33)</f>
        <v>0</v>
      </c>
      <c r="F274" s="419" t="s">
        <v>1092</v>
      </c>
      <c r="G274" s="419" t="str">
        <f t="shared" si="87"/>
        <v>Inv. Analysis - Credit Quality Risk - Equity Securities-Domestic</v>
      </c>
      <c r="H274" s="431">
        <f t="shared" ref="H274:N275" si="89">+H$2</f>
        <v>0</v>
      </c>
      <c r="I274" s="431" t="str">
        <f t="shared" si="89"/>
        <v>Jun</v>
      </c>
      <c r="J274" s="419" t="str">
        <f t="shared" si="89"/>
        <v>FY25</v>
      </c>
      <c r="K274" s="419" t="str">
        <f t="shared" si="89"/>
        <v>FCCS_Other Data</v>
      </c>
      <c r="L274" s="419" t="str">
        <f t="shared" si="89"/>
        <v>FCCS_No Intercompany</v>
      </c>
      <c r="M274" s="419" t="str">
        <f t="shared" si="89"/>
        <v>No Custom1</v>
      </c>
      <c r="N274" s="419" t="str">
        <f t="shared" si="89"/>
        <v>No Custom2</v>
      </c>
      <c r="O274" s="419" t="s">
        <v>1095</v>
      </c>
      <c r="P274" s="419" t="s">
        <v>1847</v>
      </c>
      <c r="Q274" s="419" t="str">
        <f t="shared" si="88"/>
        <v>Actual</v>
      </c>
      <c r="R274" s="419" t="str">
        <f t="shared" si="86"/>
        <v>FCCS_YTD_Input</v>
      </c>
      <c r="S274" s="419" t="s">
        <v>807</v>
      </c>
      <c r="T274" s="419" t="s">
        <v>404</v>
      </c>
    </row>
    <row r="275" spans="1:20">
      <c r="A275" s="424"/>
      <c r="B275" s="418" t="s">
        <v>1088</v>
      </c>
      <c r="C275" s="418" t="s">
        <v>806</v>
      </c>
      <c r="D275" s="511" t="e">
        <f>[2]!HsSetValue(E275,"FCC","Scenario#"&amp;Q275&amp;";Years#"&amp;J275&amp;";Period#"&amp;I275&amp;";View#"&amp;R275&amp;";Entity#"&amp;H275&amp;";Data Source#"&amp;K275&amp;";Account#"&amp;F275&amp;";Intercompany#"&amp;L275&amp;";Movement#"&amp;P275&amp;";Consolidation#"&amp;T275&amp;";Custom1#"&amp;M275&amp;";Custom2#"&amp;N275&amp;";Custom3#"&amp;O275&amp;";Custom4#"&amp;S275&amp;"")</f>
        <v>#VALUE!</v>
      </c>
      <c r="E275" s="511">
        <f ca="1">SUMIF('"F" Credit Quality Risk'!$D$17:$F$33,'FCC Investments - Load Tab'!$C275,'"F" Credit Quality Risk'!S$17:S$33)</f>
        <v>0</v>
      </c>
      <c r="F275" s="419" t="s">
        <v>1092</v>
      </c>
      <c r="G275" s="419" t="str">
        <f t="shared" si="87"/>
        <v>Inv. Analysis - Credit Quality Risk - Equity Securities-Domestic</v>
      </c>
      <c r="H275" s="431">
        <f t="shared" si="89"/>
        <v>0</v>
      </c>
      <c r="I275" s="431" t="str">
        <f t="shared" si="89"/>
        <v>Jun</v>
      </c>
      <c r="J275" s="419" t="str">
        <f t="shared" si="89"/>
        <v>FY25</v>
      </c>
      <c r="K275" s="419" t="str">
        <f t="shared" si="89"/>
        <v>FCCS_Other Data</v>
      </c>
      <c r="L275" s="419" t="str">
        <f t="shared" si="89"/>
        <v>FCCS_No Intercompany</v>
      </c>
      <c r="M275" s="419" t="str">
        <f t="shared" si="89"/>
        <v>No Custom1</v>
      </c>
      <c r="N275" s="419" t="str">
        <f t="shared" si="89"/>
        <v>No Custom2</v>
      </c>
      <c r="O275" s="419" t="s">
        <v>1096</v>
      </c>
      <c r="P275" s="419" t="s">
        <v>1847</v>
      </c>
      <c r="Q275" s="419" t="str">
        <f t="shared" si="88"/>
        <v>Actual</v>
      </c>
      <c r="R275" s="419" t="str">
        <f>+R$2</f>
        <v>FCCS_YTD_Input</v>
      </c>
      <c r="S275" s="419" t="s">
        <v>807</v>
      </c>
      <c r="T275" s="419" t="s">
        <v>404</v>
      </c>
    </row>
    <row r="276" spans="1:20">
      <c r="B276" s="420"/>
      <c r="C276" s="420"/>
      <c r="D276" s="469" t="e">
        <f>[2]!HsSetValue(E276,"FCC","Scenario#"&amp;Q276&amp;";Years#"&amp;J276&amp;";Period#"&amp;I276&amp;";View#"&amp;R276&amp;";Entity#"&amp;H276&amp;";Data Source#"&amp;K276&amp;";Account#"&amp;F276&amp;";Intercompany#"&amp;L276&amp;";Movement#"&amp;P276&amp;";Consolidation#"&amp;T276&amp;";Custom1#"&amp;M276&amp;";Custom2#"&amp;N276&amp;";Custom3#"&amp;O276&amp;";Custom4#"&amp;S276&amp;"")</f>
        <v>#VALUE!</v>
      </c>
      <c r="E276" s="469"/>
    </row>
    <row r="277" spans="1:20">
      <c r="B277" s="336" t="s">
        <v>841</v>
      </c>
      <c r="C277" s="336" t="s">
        <v>808</v>
      </c>
      <c r="D277" s="508" t="e">
        <f>[2]!HsSetValue(E277,"FCC","Scenario#"&amp;Q277&amp;";Years#"&amp;J277&amp;";Period#"&amp;I277&amp;";View#"&amp;R277&amp;";Entity#"&amp;H277&amp;";Data Source#"&amp;K277&amp;";Account#"&amp;F277&amp;";Intercompany#"&amp;L277&amp;";Movement#"&amp;P277&amp;";Consolidation#"&amp;T277&amp;";Custom1#"&amp;M277&amp;";Custom2#"&amp;N277&amp;";Custom3#"&amp;O277&amp;";Custom4#"&amp;S277&amp;"")</f>
        <v>#VALUE!</v>
      </c>
      <c r="E277" s="508">
        <f>SUMIF('"C" Seg. Time Dist.'!$C$20:$C$33,'FCC Investments - Load Tab'!C277,'"C" Seg. Time Dist.'!$E$20:$E$33)</f>
        <v>0</v>
      </c>
      <c r="F277" s="337" t="s">
        <v>842</v>
      </c>
      <c r="G277" s="337" t="s">
        <v>860</v>
      </c>
      <c r="H277" s="428">
        <f t="shared" ref="H277:J281" si="90">+H$2</f>
        <v>0</v>
      </c>
      <c r="I277" s="428" t="str">
        <f t="shared" si="90"/>
        <v>Jun</v>
      </c>
      <c r="J277" s="337" t="str">
        <f t="shared" si="90"/>
        <v>FY25</v>
      </c>
      <c r="K277" s="337" t="s">
        <v>397</v>
      </c>
      <c r="L277" s="337" t="s">
        <v>398</v>
      </c>
      <c r="M277" s="337" t="s">
        <v>399</v>
      </c>
      <c r="N277" s="337" t="s">
        <v>400</v>
      </c>
      <c r="O277" s="337" t="s">
        <v>844</v>
      </c>
      <c r="P277" s="337" t="s">
        <v>1847</v>
      </c>
      <c r="Q277" s="337" t="s">
        <v>63</v>
      </c>
      <c r="R277" s="337" t="s">
        <v>402</v>
      </c>
      <c r="S277" s="337" t="s">
        <v>809</v>
      </c>
      <c r="T277" s="337" t="s">
        <v>404</v>
      </c>
    </row>
    <row r="278" spans="1:20">
      <c r="B278" s="336" t="s">
        <v>841</v>
      </c>
      <c r="C278" s="336" t="s">
        <v>808</v>
      </c>
      <c r="D278" s="508" t="e">
        <f>[2]!HsSetValue(E278,"FCC","Scenario#"&amp;Q278&amp;";Years#"&amp;J278&amp;";Period#"&amp;I278&amp;";View#"&amp;R278&amp;";Entity#"&amp;H278&amp;";Data Source#"&amp;K278&amp;";Account#"&amp;F278&amp;";Intercompany#"&amp;L278&amp;";Movement#"&amp;P278&amp;";Consolidation#"&amp;T278&amp;";Custom1#"&amp;M278&amp;";Custom2#"&amp;N278&amp;";Custom3#"&amp;O278&amp;";Custom4#"&amp;S278&amp;"")</f>
        <v>#VALUE!</v>
      </c>
      <c r="E278" s="508">
        <f>SUMIF('"C" Seg. Time Dist.'!$C$20:$C$33,'FCC Investments - Load Tab'!C278,'"C" Seg. Time Dist.'!$F$20:$F$33)</f>
        <v>0</v>
      </c>
      <c r="F278" s="337" t="s">
        <v>842</v>
      </c>
      <c r="G278" s="337" t="s">
        <v>860</v>
      </c>
      <c r="H278" s="428">
        <f t="shared" si="90"/>
        <v>0</v>
      </c>
      <c r="I278" s="428" t="str">
        <f t="shared" si="90"/>
        <v>Jun</v>
      </c>
      <c r="J278" s="337" t="str">
        <f t="shared" si="90"/>
        <v>FY25</v>
      </c>
      <c r="K278" s="337" t="str">
        <f t="shared" ref="K278:N281" si="91">+K$2</f>
        <v>FCCS_Other Data</v>
      </c>
      <c r="L278" s="337" t="str">
        <f t="shared" si="91"/>
        <v>FCCS_No Intercompany</v>
      </c>
      <c r="M278" s="337" t="str">
        <f t="shared" si="91"/>
        <v>No Custom1</v>
      </c>
      <c r="N278" s="337" t="str">
        <f t="shared" si="91"/>
        <v>No Custom2</v>
      </c>
      <c r="O278" s="337" t="s">
        <v>845</v>
      </c>
      <c r="P278" s="337" t="s">
        <v>1847</v>
      </c>
      <c r="Q278" s="337" t="str">
        <f t="shared" ref="Q278:R281" si="92">+Q$2</f>
        <v>Actual</v>
      </c>
      <c r="R278" s="337" t="str">
        <f t="shared" si="92"/>
        <v>FCCS_YTD_Input</v>
      </c>
      <c r="S278" s="337" t="s">
        <v>809</v>
      </c>
      <c r="T278" s="337" t="s">
        <v>404</v>
      </c>
    </row>
    <row r="279" spans="1:20">
      <c r="B279" s="336" t="s">
        <v>841</v>
      </c>
      <c r="C279" s="336" t="s">
        <v>808</v>
      </c>
      <c r="D279" s="508" t="e">
        <f>[2]!HsSetValue(E279,"FCC","Scenario#"&amp;Q279&amp;";Years#"&amp;J279&amp;";Period#"&amp;I279&amp;";View#"&amp;R279&amp;";Entity#"&amp;H279&amp;";Data Source#"&amp;K279&amp;";Account#"&amp;F279&amp;";Intercompany#"&amp;L279&amp;";Movement#"&amp;P279&amp;";Consolidation#"&amp;T279&amp;";Custom1#"&amp;M279&amp;";Custom2#"&amp;N279&amp;";Custom3#"&amp;O279&amp;";Custom4#"&amp;S279&amp;"")</f>
        <v>#VALUE!</v>
      </c>
      <c r="E279" s="508">
        <f>SUMIF('"C" Seg. Time Dist.'!$C$20:$C$33,'FCC Investments - Load Tab'!C279,'"C" Seg. Time Dist.'!$G$20:$G$33)</f>
        <v>0</v>
      </c>
      <c r="F279" s="337" t="s">
        <v>842</v>
      </c>
      <c r="G279" s="337" t="s">
        <v>860</v>
      </c>
      <c r="H279" s="428">
        <f t="shared" si="90"/>
        <v>0</v>
      </c>
      <c r="I279" s="428" t="str">
        <f t="shared" si="90"/>
        <v>Jun</v>
      </c>
      <c r="J279" s="337" t="str">
        <f t="shared" si="90"/>
        <v>FY25</v>
      </c>
      <c r="K279" s="337" t="str">
        <f t="shared" si="91"/>
        <v>FCCS_Other Data</v>
      </c>
      <c r="L279" s="337" t="str">
        <f t="shared" si="91"/>
        <v>FCCS_No Intercompany</v>
      </c>
      <c r="M279" s="337" t="str">
        <f t="shared" si="91"/>
        <v>No Custom1</v>
      </c>
      <c r="N279" s="337" t="str">
        <f t="shared" si="91"/>
        <v>No Custom2</v>
      </c>
      <c r="O279" s="337" t="s">
        <v>846</v>
      </c>
      <c r="P279" s="337" t="s">
        <v>1847</v>
      </c>
      <c r="Q279" s="337" t="str">
        <f t="shared" si="92"/>
        <v>Actual</v>
      </c>
      <c r="R279" s="337" t="str">
        <f t="shared" si="92"/>
        <v>FCCS_YTD_Input</v>
      </c>
      <c r="S279" s="337" t="s">
        <v>809</v>
      </c>
      <c r="T279" s="337" t="s">
        <v>404</v>
      </c>
    </row>
    <row r="280" spans="1:20">
      <c r="B280" s="336" t="s">
        <v>841</v>
      </c>
      <c r="C280" s="336" t="s">
        <v>808</v>
      </c>
      <c r="D280" s="508" t="e">
        <f>[2]!HsSetValue(E280,"FCC","Scenario#"&amp;Q280&amp;";Years#"&amp;J280&amp;";Period#"&amp;I280&amp;";View#"&amp;R280&amp;";Entity#"&amp;H280&amp;";Data Source#"&amp;K280&amp;";Account#"&amp;F280&amp;";Intercompany#"&amp;L280&amp;";Movement#"&amp;P280&amp;";Consolidation#"&amp;T280&amp;";Custom1#"&amp;M280&amp;";Custom2#"&amp;N280&amp;";Custom3#"&amp;O280&amp;";Custom4#"&amp;S280&amp;"")</f>
        <v>#VALUE!</v>
      </c>
      <c r="E280" s="508">
        <f>SUMIF('"C" Seg. Time Dist.'!$C$20:$C$33,'FCC Investments - Load Tab'!C280,'"C" Seg. Time Dist.'!$H$20:$H$33)</f>
        <v>0</v>
      </c>
      <c r="F280" s="337" t="s">
        <v>842</v>
      </c>
      <c r="G280" s="337" t="s">
        <v>860</v>
      </c>
      <c r="H280" s="428">
        <f t="shared" si="90"/>
        <v>0</v>
      </c>
      <c r="I280" s="428" t="str">
        <f t="shared" si="90"/>
        <v>Jun</v>
      </c>
      <c r="J280" s="337" t="str">
        <f t="shared" si="90"/>
        <v>FY25</v>
      </c>
      <c r="K280" s="337" t="str">
        <f t="shared" si="91"/>
        <v>FCCS_Other Data</v>
      </c>
      <c r="L280" s="337" t="str">
        <f t="shared" si="91"/>
        <v>FCCS_No Intercompany</v>
      </c>
      <c r="M280" s="337" t="str">
        <f t="shared" si="91"/>
        <v>No Custom1</v>
      </c>
      <c r="N280" s="337" t="str">
        <f t="shared" si="91"/>
        <v>No Custom2</v>
      </c>
      <c r="O280" s="337" t="s">
        <v>847</v>
      </c>
      <c r="P280" s="337" t="s">
        <v>1847</v>
      </c>
      <c r="Q280" s="337" t="str">
        <f t="shared" si="92"/>
        <v>Actual</v>
      </c>
      <c r="R280" s="337" t="str">
        <f t="shared" si="92"/>
        <v>FCCS_YTD_Input</v>
      </c>
      <c r="S280" s="337" t="s">
        <v>809</v>
      </c>
      <c r="T280" s="337" t="s">
        <v>404</v>
      </c>
    </row>
    <row r="281" spans="1:20">
      <c r="B281" s="336" t="s">
        <v>841</v>
      </c>
      <c r="C281" s="336" t="s">
        <v>808</v>
      </c>
      <c r="D281" s="508" t="e">
        <f>[2]!HsSetValue(E281,"FCC","Scenario#"&amp;Q281&amp;";Years#"&amp;J281&amp;";Period#"&amp;I281&amp;";View#"&amp;R281&amp;";Entity#"&amp;H281&amp;";Data Source#"&amp;K281&amp;";Account#"&amp;F281&amp;";Intercompany#"&amp;L281&amp;";Movement#"&amp;P281&amp;";Consolidation#"&amp;T281&amp;";Custom1#"&amp;M281&amp;";Custom2#"&amp;N281&amp;";Custom3#"&amp;O281&amp;";Custom4#"&amp;S281&amp;"")</f>
        <v>#VALUE!</v>
      </c>
      <c r="E281" s="508">
        <f>SUMIF('"C" Seg. Time Dist.'!$C$20:$C$33,'FCC Investments - Load Tab'!C281,'"C" Seg. Time Dist.'!$I$20:$I$33)</f>
        <v>0</v>
      </c>
      <c r="F281" s="337" t="s">
        <v>842</v>
      </c>
      <c r="G281" s="337" t="s">
        <v>860</v>
      </c>
      <c r="H281" s="428">
        <f t="shared" si="90"/>
        <v>0</v>
      </c>
      <c r="I281" s="428" t="str">
        <f t="shared" si="90"/>
        <v>Jun</v>
      </c>
      <c r="J281" s="337" t="str">
        <f t="shared" si="90"/>
        <v>FY25</v>
      </c>
      <c r="K281" s="337" t="str">
        <f t="shared" si="91"/>
        <v>FCCS_Other Data</v>
      </c>
      <c r="L281" s="337" t="str">
        <f t="shared" si="91"/>
        <v>FCCS_No Intercompany</v>
      </c>
      <c r="M281" s="337" t="str">
        <f t="shared" si="91"/>
        <v>No Custom1</v>
      </c>
      <c r="N281" s="337" t="str">
        <f t="shared" si="91"/>
        <v>No Custom2</v>
      </c>
      <c r="O281" s="337" t="s">
        <v>848</v>
      </c>
      <c r="P281" s="337" t="s">
        <v>1847</v>
      </c>
      <c r="Q281" s="337" t="str">
        <f t="shared" si="92"/>
        <v>Actual</v>
      </c>
      <c r="R281" s="337" t="str">
        <f t="shared" si="92"/>
        <v>FCCS_YTD_Input</v>
      </c>
      <c r="S281" s="337" t="s">
        <v>809</v>
      </c>
      <c r="T281" s="337" t="s">
        <v>404</v>
      </c>
    </row>
    <row r="282" spans="1:20">
      <c r="B282" s="420"/>
      <c r="C282" s="420"/>
      <c r="D282" s="469" t="e">
        <f>[2]!HsSetValue(E282,"FCC","Scenario#"&amp;Q282&amp;";Years#"&amp;J282&amp;";Period#"&amp;I282&amp;";View#"&amp;R282&amp;";Entity#"&amp;H282&amp;";Data Source#"&amp;K282&amp;";Account#"&amp;F282&amp;";Intercompany#"&amp;L282&amp;";Movement#"&amp;P282&amp;";Consolidation#"&amp;T282&amp;";Custom1#"&amp;M282&amp;";Custom2#"&amp;N282&amp;";Custom3#"&amp;O282&amp;";Custom4#"&amp;S282&amp;"")</f>
        <v>#VALUE!</v>
      </c>
      <c r="E282" s="469"/>
    </row>
    <row r="283" spans="1:20">
      <c r="B283" s="338" t="s">
        <v>1850</v>
      </c>
      <c r="C283" s="338" t="s">
        <v>808</v>
      </c>
      <c r="D283" s="512" t="e">
        <f>[2]!HsSetValue(E283,"FCC","Scenario#"&amp;Q283&amp;";Years#"&amp;J283&amp;";Period#"&amp;I283&amp;";View#"&amp;R283&amp;";Entity#"&amp;H283&amp;";Data Source#"&amp;K283&amp;";Account#"&amp;F283&amp;";Intercompany#"&amp;L283&amp;";Movement#"&amp;P283&amp;";Consolidation#"&amp;T283&amp;";Custom1#"&amp;M283&amp;";Custom2#"&amp;N283&amp;";Custom3#"&amp;O283&amp;";Custom4#"&amp;S283&amp;"")</f>
        <v>#VALUE!</v>
      </c>
      <c r="E283" s="512">
        <f ca="1">SUMIF('"E" Fair Value Measurement'!$C$22:$E$38,'FCC Investments - Load Tab'!C283,'"E" Fair Value Measurement'!$G$22:$G$38)</f>
        <v>0</v>
      </c>
      <c r="F283" s="339" t="s">
        <v>849</v>
      </c>
      <c r="G283" s="339" t="s">
        <v>1859</v>
      </c>
      <c r="H283" s="430">
        <f t="shared" ref="H283:N314" si="93">+H$2</f>
        <v>0</v>
      </c>
      <c r="I283" s="430" t="str">
        <f t="shared" si="93"/>
        <v>Jun</v>
      </c>
      <c r="J283" s="339" t="str">
        <f>+J$2</f>
        <v>FY25</v>
      </c>
      <c r="K283" s="339" t="s">
        <v>397</v>
      </c>
      <c r="L283" s="339" t="s">
        <v>398</v>
      </c>
      <c r="M283" s="339" t="s">
        <v>399</v>
      </c>
      <c r="N283" s="339" t="s">
        <v>400</v>
      </c>
      <c r="O283" s="339" t="s">
        <v>850</v>
      </c>
      <c r="P283" s="339" t="s">
        <v>1847</v>
      </c>
      <c r="Q283" s="339" t="s">
        <v>63</v>
      </c>
      <c r="R283" s="339" t="s">
        <v>402</v>
      </c>
      <c r="S283" s="339" t="s">
        <v>809</v>
      </c>
      <c r="T283" s="339" t="s">
        <v>404</v>
      </c>
    </row>
    <row r="284" spans="1:20">
      <c r="B284" s="338" t="s">
        <v>1850</v>
      </c>
      <c r="C284" s="338" t="s">
        <v>808</v>
      </c>
      <c r="D284" s="512" t="e">
        <f>[2]!HsSetValue(E284,"FCC","Scenario#"&amp;Q284&amp;";Years#"&amp;J284&amp;";Period#"&amp;I284&amp;";View#"&amp;R284&amp;";Entity#"&amp;H284&amp;";Data Source#"&amp;K284&amp;";Account#"&amp;F284&amp;";Intercompany#"&amp;L284&amp;";Movement#"&amp;P284&amp;";Consolidation#"&amp;T284&amp;";Custom1#"&amp;M284&amp;";Custom2#"&amp;N284&amp;";Custom3#"&amp;O284&amp;";Custom4#"&amp;S284&amp;"")</f>
        <v>#VALUE!</v>
      </c>
      <c r="E284" s="512">
        <f ca="1">SUMIF('"E" Fair Value Measurement'!$C$22:$E$38,'FCC Investments - Load Tab'!C284,'"E" Fair Value Measurement'!$H$22:$H$38)</f>
        <v>0</v>
      </c>
      <c r="F284" s="339" t="s">
        <v>849</v>
      </c>
      <c r="G284" s="339" t="s">
        <v>1859</v>
      </c>
      <c r="H284" s="430">
        <f t="shared" si="93"/>
        <v>0</v>
      </c>
      <c r="I284" s="430" t="str">
        <f t="shared" si="93"/>
        <v>Jun</v>
      </c>
      <c r="J284" s="339" t="str">
        <f>+J$2</f>
        <v>FY25</v>
      </c>
      <c r="K284" s="339" t="str">
        <f t="shared" ref="K284:N286" si="94">+K$2</f>
        <v>FCCS_Other Data</v>
      </c>
      <c r="L284" s="339" t="str">
        <f t="shared" si="94"/>
        <v>FCCS_No Intercompany</v>
      </c>
      <c r="M284" s="339" t="str">
        <f t="shared" si="94"/>
        <v>No Custom1</v>
      </c>
      <c r="N284" s="339" t="str">
        <f t="shared" si="94"/>
        <v>No Custom2</v>
      </c>
      <c r="O284" s="339" t="s">
        <v>851</v>
      </c>
      <c r="P284" s="339" t="s">
        <v>1847</v>
      </c>
      <c r="Q284" s="339" t="str">
        <f t="shared" ref="Q284:R300" si="95">+Q$2</f>
        <v>Actual</v>
      </c>
      <c r="R284" s="339" t="str">
        <f t="shared" si="95"/>
        <v>FCCS_YTD_Input</v>
      </c>
      <c r="S284" s="339" t="s">
        <v>809</v>
      </c>
      <c r="T284" s="339" t="s">
        <v>404</v>
      </c>
    </row>
    <row r="285" spans="1:20">
      <c r="B285" s="338" t="s">
        <v>1850</v>
      </c>
      <c r="C285" s="338" t="s">
        <v>808</v>
      </c>
      <c r="D285" s="512" t="e">
        <f>[2]!HsSetValue(E285,"FCC","Scenario#"&amp;Q285&amp;";Years#"&amp;J285&amp;";Period#"&amp;I285&amp;";View#"&amp;R285&amp;";Entity#"&amp;H285&amp;";Data Source#"&amp;K285&amp;";Account#"&amp;F285&amp;";Intercompany#"&amp;L285&amp;";Movement#"&amp;P285&amp;";Consolidation#"&amp;T285&amp;";Custom1#"&amp;M285&amp;";Custom2#"&amp;N285&amp;";Custom3#"&amp;O285&amp;";Custom4#"&amp;S285&amp;"")</f>
        <v>#VALUE!</v>
      </c>
      <c r="E285" s="512">
        <f ca="1">SUMIF('"E" Fair Value Measurement'!$C$22:$E$38,'FCC Investments - Load Tab'!C285,'"E" Fair Value Measurement'!$I$22:$I$38)</f>
        <v>0</v>
      </c>
      <c r="F285" s="339" t="s">
        <v>849</v>
      </c>
      <c r="G285" s="339" t="s">
        <v>1859</v>
      </c>
      <c r="H285" s="430">
        <f t="shared" si="93"/>
        <v>0</v>
      </c>
      <c r="I285" s="430" t="str">
        <f t="shared" si="93"/>
        <v>Jun</v>
      </c>
      <c r="J285" s="339" t="str">
        <f>+J$2</f>
        <v>FY25</v>
      </c>
      <c r="K285" s="339" t="str">
        <f t="shared" si="94"/>
        <v>FCCS_Other Data</v>
      </c>
      <c r="L285" s="339" t="str">
        <f t="shared" si="94"/>
        <v>FCCS_No Intercompany</v>
      </c>
      <c r="M285" s="339" t="str">
        <f t="shared" si="94"/>
        <v>No Custom1</v>
      </c>
      <c r="N285" s="339" t="str">
        <f t="shared" si="94"/>
        <v>No Custom2</v>
      </c>
      <c r="O285" s="339" t="s">
        <v>852</v>
      </c>
      <c r="P285" s="339" t="s">
        <v>1847</v>
      </c>
      <c r="Q285" s="339" t="str">
        <f t="shared" si="95"/>
        <v>Actual</v>
      </c>
      <c r="R285" s="339" t="str">
        <f t="shared" si="95"/>
        <v>FCCS_YTD_Input</v>
      </c>
      <c r="S285" s="339" t="s">
        <v>809</v>
      </c>
      <c r="T285" s="339" t="s">
        <v>404</v>
      </c>
    </row>
    <row r="286" spans="1:20">
      <c r="B286" s="338" t="s">
        <v>1850</v>
      </c>
      <c r="C286" s="338" t="s">
        <v>808</v>
      </c>
      <c r="D286" s="512" t="e">
        <f>[2]!HsSetValue(E286,"FCC","Scenario#"&amp;Q286&amp;";Years#"&amp;J286&amp;";Period#"&amp;I286&amp;";View#"&amp;R286&amp;";Entity#"&amp;H286&amp;";Data Source#"&amp;K286&amp;";Account#"&amp;F286&amp;";Intercompany#"&amp;L286&amp;";Movement#"&amp;P286&amp;";Consolidation#"&amp;T286&amp;";Custom1#"&amp;M286&amp;";Custom2#"&amp;N286&amp;";Custom3#"&amp;O286&amp;";Custom4#"&amp;S286&amp;"")</f>
        <v>#VALUE!</v>
      </c>
      <c r="E286" s="512">
        <f ca="1">SUMIF('"E" Fair Value Measurement'!$C$22:$E$38,'FCC Investments - Load Tab'!C286,'"E" Fair Value Measurement'!$J$22:$J$38)</f>
        <v>0</v>
      </c>
      <c r="F286" s="339" t="s">
        <v>849</v>
      </c>
      <c r="G286" s="339" t="s">
        <v>1859</v>
      </c>
      <c r="H286" s="430">
        <f t="shared" si="93"/>
        <v>0</v>
      </c>
      <c r="I286" s="430" t="str">
        <f t="shared" si="93"/>
        <v>Jun</v>
      </c>
      <c r="J286" s="339" t="str">
        <f>+J$2</f>
        <v>FY25</v>
      </c>
      <c r="K286" s="339" t="str">
        <f t="shared" si="94"/>
        <v>FCCS_Other Data</v>
      </c>
      <c r="L286" s="339" t="str">
        <f t="shared" si="94"/>
        <v>FCCS_No Intercompany</v>
      </c>
      <c r="M286" s="339" t="str">
        <f t="shared" si="94"/>
        <v>No Custom1</v>
      </c>
      <c r="N286" s="339" t="str">
        <f t="shared" si="94"/>
        <v>No Custom2</v>
      </c>
      <c r="O286" s="339" t="s">
        <v>853</v>
      </c>
      <c r="P286" s="339" t="s">
        <v>1847</v>
      </c>
      <c r="Q286" s="339" t="str">
        <f t="shared" si="95"/>
        <v>Actual</v>
      </c>
      <c r="R286" s="339" t="str">
        <f t="shared" si="95"/>
        <v>FCCS_YTD_Input</v>
      </c>
      <c r="S286" s="339" t="s">
        <v>809</v>
      </c>
      <c r="T286" s="339" t="s">
        <v>404</v>
      </c>
    </row>
    <row r="287" spans="1:20">
      <c r="B287" s="420"/>
      <c r="C287" s="420"/>
      <c r="D287" s="469" t="e">
        <f>[2]!HsSetValue(E287,"FCC","Scenario#"&amp;Q287&amp;";Years#"&amp;J287&amp;";Period#"&amp;I287&amp;";View#"&amp;R287&amp;";Entity#"&amp;H287&amp;";Data Source#"&amp;K287&amp;";Account#"&amp;F287&amp;";Intercompany#"&amp;L287&amp;";Movement#"&amp;P287&amp;";Consolidation#"&amp;T287&amp;";Custom1#"&amp;M287&amp;";Custom2#"&amp;N287&amp;";Custom3#"&amp;O287&amp;";Custom4#"&amp;S287&amp;"")</f>
        <v>#VALUE!</v>
      </c>
      <c r="E287" s="469"/>
    </row>
    <row r="288" spans="1:20">
      <c r="A288" s="424"/>
      <c r="B288" s="418" t="s">
        <v>1088</v>
      </c>
      <c r="C288" s="418" t="s">
        <v>808</v>
      </c>
      <c r="D288" s="511" t="e">
        <f>[2]!HsSetValue(E288,"FCC","Scenario#"&amp;Q288&amp;";Years#"&amp;J288&amp;";Period#"&amp;I288&amp;";View#"&amp;R288&amp;";Entity#"&amp;H288&amp;";Data Source#"&amp;K288&amp;";Account#"&amp;F288&amp;";Intercompany#"&amp;L288&amp;";Movement#"&amp;P288&amp;";Consolidation#"&amp;T288&amp;";Custom1#"&amp;M288&amp;";Custom2#"&amp;N288&amp;";Custom3#"&amp;O288&amp;";Custom4#"&amp;S288&amp;"")</f>
        <v>#VALUE!</v>
      </c>
      <c r="E288" s="511">
        <f ca="1">SUMIF('"F" Credit Quality Risk'!$D$17:$F$33,'FCC Investments - Load Tab'!$C288,'"F" Credit Quality Risk'!F$17:F$33)</f>
        <v>0</v>
      </c>
      <c r="F288" s="419" t="s">
        <v>1092</v>
      </c>
      <c r="G288" s="419" t="str">
        <f t="shared" ref="G288:G301" si="96">"Inv. Analysis - Credit Quality Risk - "&amp;C288</f>
        <v>Inv. Analysis - Credit Quality Risk - Equity Securities-International</v>
      </c>
      <c r="H288" s="431">
        <f t="shared" si="93"/>
        <v>0</v>
      </c>
      <c r="I288" s="431" t="str">
        <f t="shared" si="93"/>
        <v>Jun</v>
      </c>
      <c r="J288" s="419" t="str">
        <f t="shared" si="93"/>
        <v>FY25</v>
      </c>
      <c r="K288" s="419" t="str">
        <f t="shared" si="93"/>
        <v>FCCS_Other Data</v>
      </c>
      <c r="L288" s="419" t="str">
        <f t="shared" si="93"/>
        <v>FCCS_No Intercompany</v>
      </c>
      <c r="M288" s="419" t="str">
        <f t="shared" si="93"/>
        <v>No Custom1</v>
      </c>
      <c r="N288" s="419" t="str">
        <f t="shared" si="93"/>
        <v>No Custom2</v>
      </c>
      <c r="O288" s="419" t="s">
        <v>995</v>
      </c>
      <c r="P288" s="419" t="s">
        <v>1847</v>
      </c>
      <c r="Q288" s="419" t="str">
        <f t="shared" ref="Q288:Q301" si="97">Q$2</f>
        <v>Actual</v>
      </c>
      <c r="R288" s="419" t="str">
        <f t="shared" si="95"/>
        <v>FCCS_YTD_Input</v>
      </c>
      <c r="S288" s="419" t="s">
        <v>809</v>
      </c>
      <c r="T288" s="419" t="s">
        <v>404</v>
      </c>
    </row>
    <row r="289" spans="1:20">
      <c r="A289" s="424"/>
      <c r="B289" s="418" t="s">
        <v>1088</v>
      </c>
      <c r="C289" s="418" t="s">
        <v>808</v>
      </c>
      <c r="D289" s="511" t="e">
        <f>[2]!HsSetValue(E289,"FCC","Scenario#"&amp;Q289&amp;";Years#"&amp;J289&amp;";Period#"&amp;I289&amp;";View#"&amp;R289&amp;";Entity#"&amp;H289&amp;";Data Source#"&amp;K289&amp;";Account#"&amp;F289&amp;";Intercompany#"&amp;L289&amp;";Movement#"&amp;P289&amp;";Consolidation#"&amp;T289&amp;";Custom1#"&amp;M289&amp;";Custom2#"&amp;N289&amp;";Custom3#"&amp;O289&amp;";Custom4#"&amp;S289&amp;"")</f>
        <v>#VALUE!</v>
      </c>
      <c r="E289" s="511">
        <f ca="1">SUMIF('"F" Credit Quality Risk'!$D$17:$F$33,'FCC Investments - Load Tab'!$C289,'"F" Credit Quality Risk'!G$17:G$33)</f>
        <v>0</v>
      </c>
      <c r="F289" s="419" t="s">
        <v>1092</v>
      </c>
      <c r="G289" s="419" t="str">
        <f t="shared" si="96"/>
        <v>Inv. Analysis - Credit Quality Risk - Equity Securities-International</v>
      </c>
      <c r="H289" s="431">
        <f t="shared" si="93"/>
        <v>0</v>
      </c>
      <c r="I289" s="431" t="str">
        <f t="shared" si="93"/>
        <v>Jun</v>
      </c>
      <c r="J289" s="419" t="str">
        <f t="shared" si="93"/>
        <v>FY25</v>
      </c>
      <c r="K289" s="419" t="str">
        <f t="shared" si="93"/>
        <v>FCCS_Other Data</v>
      </c>
      <c r="L289" s="419" t="str">
        <f t="shared" si="93"/>
        <v>FCCS_No Intercompany</v>
      </c>
      <c r="M289" s="419" t="str">
        <f t="shared" si="93"/>
        <v>No Custom1</v>
      </c>
      <c r="N289" s="419" t="str">
        <f t="shared" si="93"/>
        <v>No Custom2</v>
      </c>
      <c r="O289" s="419" t="s">
        <v>1010</v>
      </c>
      <c r="P289" s="419" t="s">
        <v>1847</v>
      </c>
      <c r="Q289" s="419" t="str">
        <f t="shared" si="97"/>
        <v>Actual</v>
      </c>
      <c r="R289" s="419" t="str">
        <f t="shared" si="95"/>
        <v>FCCS_YTD_Input</v>
      </c>
      <c r="S289" s="419" t="s">
        <v>809</v>
      </c>
      <c r="T289" s="419" t="s">
        <v>404</v>
      </c>
    </row>
    <row r="290" spans="1:20">
      <c r="A290" s="424"/>
      <c r="B290" s="418" t="s">
        <v>1088</v>
      </c>
      <c r="C290" s="418" t="s">
        <v>808</v>
      </c>
      <c r="D290" s="511" t="e">
        <f>[2]!HsSetValue(E290,"FCC","Scenario#"&amp;Q290&amp;";Years#"&amp;J290&amp;";Period#"&amp;I290&amp;";View#"&amp;R290&amp;";Entity#"&amp;H290&amp;";Data Source#"&amp;K290&amp;";Account#"&amp;F290&amp;";Intercompany#"&amp;L290&amp;";Movement#"&amp;P290&amp;";Consolidation#"&amp;T290&amp;";Custom1#"&amp;M290&amp;";Custom2#"&amp;N290&amp;";Custom3#"&amp;O290&amp;";Custom4#"&amp;S290&amp;"")</f>
        <v>#VALUE!</v>
      </c>
      <c r="E290" s="511">
        <f ca="1">SUMIF('"F" Credit Quality Risk'!$D$17:$F$33,'FCC Investments - Load Tab'!$C290,'"F" Credit Quality Risk'!H$17:H$33)</f>
        <v>0</v>
      </c>
      <c r="F290" s="419" t="s">
        <v>1092</v>
      </c>
      <c r="G290" s="419" t="str">
        <f t="shared" si="96"/>
        <v>Inv. Analysis - Credit Quality Risk - Equity Securities-International</v>
      </c>
      <c r="H290" s="431">
        <f t="shared" si="93"/>
        <v>0</v>
      </c>
      <c r="I290" s="431" t="str">
        <f t="shared" si="93"/>
        <v>Jun</v>
      </c>
      <c r="J290" s="419" t="str">
        <f t="shared" si="93"/>
        <v>FY25</v>
      </c>
      <c r="K290" s="419" t="str">
        <f t="shared" si="93"/>
        <v>FCCS_Other Data</v>
      </c>
      <c r="L290" s="419" t="str">
        <f t="shared" si="93"/>
        <v>FCCS_No Intercompany</v>
      </c>
      <c r="M290" s="419" t="str">
        <f t="shared" si="93"/>
        <v>No Custom1</v>
      </c>
      <c r="N290" s="419" t="str">
        <f t="shared" si="93"/>
        <v>No Custom2</v>
      </c>
      <c r="O290" s="419" t="s">
        <v>45</v>
      </c>
      <c r="P290" s="419" t="s">
        <v>1847</v>
      </c>
      <c r="Q290" s="419" t="str">
        <f t="shared" si="97"/>
        <v>Actual</v>
      </c>
      <c r="R290" s="419" t="str">
        <f t="shared" si="95"/>
        <v>FCCS_YTD_Input</v>
      </c>
      <c r="S290" s="419" t="s">
        <v>809</v>
      </c>
      <c r="T290" s="419" t="s">
        <v>404</v>
      </c>
    </row>
    <row r="291" spans="1:20">
      <c r="A291" s="424"/>
      <c r="B291" s="418" t="s">
        <v>1088</v>
      </c>
      <c r="C291" s="418" t="s">
        <v>808</v>
      </c>
      <c r="D291" s="511" t="e">
        <f>[2]!HsSetValue(E291,"FCC","Scenario#"&amp;Q291&amp;";Years#"&amp;J291&amp;";Period#"&amp;I291&amp;";View#"&amp;R291&amp;";Entity#"&amp;H291&amp;";Data Source#"&amp;K291&amp;";Account#"&amp;F291&amp;";Intercompany#"&amp;L291&amp;";Movement#"&amp;P291&amp;";Consolidation#"&amp;T291&amp;";Custom1#"&amp;M291&amp;";Custom2#"&amp;N291&amp;";Custom3#"&amp;O291&amp;";Custom4#"&amp;S291&amp;"")</f>
        <v>#VALUE!</v>
      </c>
      <c r="E291" s="511">
        <f ca="1">SUMIF('"F" Credit Quality Risk'!$D$17:$F$33,'FCC Investments - Load Tab'!$C291,'"F" Credit Quality Risk'!I$17:I$33)</f>
        <v>0</v>
      </c>
      <c r="F291" s="419" t="s">
        <v>1092</v>
      </c>
      <c r="G291" s="419" t="str">
        <f t="shared" si="96"/>
        <v>Inv. Analysis - Credit Quality Risk - Equity Securities-International</v>
      </c>
      <c r="H291" s="431">
        <f t="shared" si="93"/>
        <v>0</v>
      </c>
      <c r="I291" s="431" t="str">
        <f t="shared" si="93"/>
        <v>Jun</v>
      </c>
      <c r="J291" s="419" t="str">
        <f t="shared" si="93"/>
        <v>FY25</v>
      </c>
      <c r="K291" s="419" t="str">
        <f t="shared" si="93"/>
        <v>FCCS_Other Data</v>
      </c>
      <c r="L291" s="419" t="str">
        <f t="shared" si="93"/>
        <v>FCCS_No Intercompany</v>
      </c>
      <c r="M291" s="419" t="str">
        <f t="shared" si="93"/>
        <v>No Custom1</v>
      </c>
      <c r="N291" s="419" t="str">
        <f t="shared" si="93"/>
        <v>No Custom2</v>
      </c>
      <c r="O291" s="419" t="s">
        <v>1023</v>
      </c>
      <c r="P291" s="419" t="s">
        <v>1847</v>
      </c>
      <c r="Q291" s="419" t="str">
        <f t="shared" si="97"/>
        <v>Actual</v>
      </c>
      <c r="R291" s="419" t="str">
        <f t="shared" si="95"/>
        <v>FCCS_YTD_Input</v>
      </c>
      <c r="S291" s="419" t="s">
        <v>809</v>
      </c>
      <c r="T291" s="419" t="s">
        <v>404</v>
      </c>
    </row>
    <row r="292" spans="1:20">
      <c r="A292" s="424"/>
      <c r="B292" s="418" t="s">
        <v>1088</v>
      </c>
      <c r="C292" s="418" t="s">
        <v>808</v>
      </c>
      <c r="D292" s="511" t="e">
        <f>[2]!HsSetValue(E292,"FCC","Scenario#"&amp;Q292&amp;";Years#"&amp;J292&amp;";Period#"&amp;I292&amp;";View#"&amp;R292&amp;";Entity#"&amp;H292&amp;";Data Source#"&amp;K292&amp;";Account#"&amp;F292&amp;";Intercompany#"&amp;L292&amp;";Movement#"&amp;P292&amp;";Consolidation#"&amp;T292&amp;";Custom1#"&amp;M292&amp;";Custom2#"&amp;N292&amp;";Custom3#"&amp;O292&amp;";Custom4#"&amp;S292&amp;"")</f>
        <v>#VALUE!</v>
      </c>
      <c r="E292" s="511">
        <f ca="1">SUMIF('"F" Credit Quality Risk'!$D$17:$F$33,'FCC Investments - Load Tab'!$C292,'"F" Credit Quality Risk'!J$17:J$33)</f>
        <v>0</v>
      </c>
      <c r="F292" s="419" t="s">
        <v>1092</v>
      </c>
      <c r="G292" s="419" t="str">
        <f t="shared" si="96"/>
        <v>Inv. Analysis - Credit Quality Risk - Equity Securities-International</v>
      </c>
      <c r="H292" s="431">
        <f t="shared" si="93"/>
        <v>0</v>
      </c>
      <c r="I292" s="431" t="str">
        <f t="shared" si="93"/>
        <v>Jun</v>
      </c>
      <c r="J292" s="419" t="str">
        <f t="shared" si="93"/>
        <v>FY25</v>
      </c>
      <c r="K292" s="419" t="str">
        <f t="shared" si="93"/>
        <v>FCCS_Other Data</v>
      </c>
      <c r="L292" s="419" t="str">
        <f t="shared" si="93"/>
        <v>FCCS_No Intercompany</v>
      </c>
      <c r="M292" s="419" t="str">
        <f t="shared" si="93"/>
        <v>No Custom1</v>
      </c>
      <c r="N292" s="419" t="str">
        <f t="shared" si="93"/>
        <v>No Custom2</v>
      </c>
      <c r="O292" s="419" t="s">
        <v>1027</v>
      </c>
      <c r="P292" s="419" t="s">
        <v>1847</v>
      </c>
      <c r="Q292" s="419" t="str">
        <f t="shared" si="97"/>
        <v>Actual</v>
      </c>
      <c r="R292" s="419" t="str">
        <f t="shared" si="95"/>
        <v>FCCS_YTD_Input</v>
      </c>
      <c r="S292" s="419" t="s">
        <v>809</v>
      </c>
      <c r="T292" s="419" t="s">
        <v>404</v>
      </c>
    </row>
    <row r="293" spans="1:20">
      <c r="A293" s="424"/>
      <c r="B293" s="418" t="s">
        <v>1088</v>
      </c>
      <c r="C293" s="418" t="s">
        <v>808</v>
      </c>
      <c r="D293" s="511" t="e">
        <f>[2]!HsSetValue(E293,"FCC","Scenario#"&amp;Q293&amp;";Years#"&amp;J293&amp;";Period#"&amp;I293&amp;";View#"&amp;R293&amp;";Entity#"&amp;H293&amp;";Data Source#"&amp;K293&amp;";Account#"&amp;F293&amp;";Intercompany#"&amp;L293&amp;";Movement#"&amp;P293&amp;";Consolidation#"&amp;T293&amp;";Custom1#"&amp;M293&amp;";Custom2#"&amp;N293&amp;";Custom3#"&amp;O293&amp;";Custom4#"&amp;S293&amp;"")</f>
        <v>#VALUE!</v>
      </c>
      <c r="E293" s="511">
        <f ca="1">SUMIF('"F" Credit Quality Risk'!$D$17:$F$33,'FCC Investments - Load Tab'!$C293,'"F" Credit Quality Risk'!K$17:K$33)</f>
        <v>0</v>
      </c>
      <c r="F293" s="419" t="s">
        <v>1092</v>
      </c>
      <c r="G293" s="419" t="str">
        <f t="shared" si="96"/>
        <v>Inv. Analysis - Credit Quality Risk - Equity Securities-International</v>
      </c>
      <c r="H293" s="431">
        <f t="shared" si="93"/>
        <v>0</v>
      </c>
      <c r="I293" s="431" t="str">
        <f t="shared" si="93"/>
        <v>Jun</v>
      </c>
      <c r="J293" s="419" t="str">
        <f t="shared" si="93"/>
        <v>FY25</v>
      </c>
      <c r="K293" s="419" t="str">
        <f t="shared" si="93"/>
        <v>FCCS_Other Data</v>
      </c>
      <c r="L293" s="419" t="str">
        <f t="shared" si="93"/>
        <v>FCCS_No Intercompany</v>
      </c>
      <c r="M293" s="419" t="str">
        <f t="shared" si="93"/>
        <v>No Custom1</v>
      </c>
      <c r="N293" s="419" t="str">
        <f t="shared" si="93"/>
        <v>No Custom2</v>
      </c>
      <c r="O293" s="419" t="s">
        <v>46</v>
      </c>
      <c r="P293" s="419" t="s">
        <v>1847</v>
      </c>
      <c r="Q293" s="419" t="str">
        <f t="shared" si="97"/>
        <v>Actual</v>
      </c>
      <c r="R293" s="419" t="str">
        <f t="shared" si="95"/>
        <v>FCCS_YTD_Input</v>
      </c>
      <c r="S293" s="419" t="s">
        <v>809</v>
      </c>
      <c r="T293" s="419" t="s">
        <v>404</v>
      </c>
    </row>
    <row r="294" spans="1:20">
      <c r="A294" s="424"/>
      <c r="B294" s="418" t="s">
        <v>1088</v>
      </c>
      <c r="C294" s="418" t="s">
        <v>808</v>
      </c>
      <c r="D294" s="511" t="e">
        <f>[2]!HsSetValue(E294,"FCC","Scenario#"&amp;Q294&amp;";Years#"&amp;J294&amp;";Period#"&amp;I294&amp;";View#"&amp;R294&amp;";Entity#"&amp;H294&amp;";Data Source#"&amp;K294&amp;";Account#"&amp;F294&amp;";Intercompany#"&amp;L294&amp;";Movement#"&amp;P294&amp;";Consolidation#"&amp;T294&amp;";Custom1#"&amp;M294&amp;";Custom2#"&amp;N294&amp;";Custom3#"&amp;O294&amp;";Custom4#"&amp;S294&amp;"")</f>
        <v>#VALUE!</v>
      </c>
      <c r="E294" s="511">
        <f ca="1">SUMIF('"F" Credit Quality Risk'!$D$17:$F$33,'FCC Investments - Load Tab'!$C294,'"F" Credit Quality Risk'!L$17:L$33)</f>
        <v>0</v>
      </c>
      <c r="F294" s="419" t="s">
        <v>1092</v>
      </c>
      <c r="G294" s="419" t="str">
        <f t="shared" si="96"/>
        <v>Inv. Analysis - Credit Quality Risk - Equity Securities-International</v>
      </c>
      <c r="H294" s="431">
        <f t="shared" si="93"/>
        <v>0</v>
      </c>
      <c r="I294" s="431" t="str">
        <f t="shared" si="93"/>
        <v>Jun</v>
      </c>
      <c r="J294" s="419" t="str">
        <f t="shared" si="93"/>
        <v>FY25</v>
      </c>
      <c r="K294" s="419" t="str">
        <f t="shared" si="93"/>
        <v>FCCS_Other Data</v>
      </c>
      <c r="L294" s="419" t="str">
        <f t="shared" si="93"/>
        <v>FCCS_No Intercompany</v>
      </c>
      <c r="M294" s="419" t="str">
        <f t="shared" si="93"/>
        <v>No Custom1</v>
      </c>
      <c r="N294" s="419" t="str">
        <f t="shared" si="93"/>
        <v>No Custom2</v>
      </c>
      <c r="O294" s="419" t="s">
        <v>1055</v>
      </c>
      <c r="P294" s="419" t="s">
        <v>1847</v>
      </c>
      <c r="Q294" s="419" t="str">
        <f t="shared" si="97"/>
        <v>Actual</v>
      </c>
      <c r="R294" s="419" t="str">
        <f t="shared" si="95"/>
        <v>FCCS_YTD_Input</v>
      </c>
      <c r="S294" s="419" t="s">
        <v>809</v>
      </c>
      <c r="T294" s="419" t="s">
        <v>404</v>
      </c>
    </row>
    <row r="295" spans="1:20">
      <c r="A295" s="424"/>
      <c r="B295" s="418" t="s">
        <v>1088</v>
      </c>
      <c r="C295" s="418" t="s">
        <v>808</v>
      </c>
      <c r="D295" s="511" t="e">
        <f>[2]!HsSetValue(E295,"FCC","Scenario#"&amp;Q295&amp;";Years#"&amp;J295&amp;";Period#"&amp;I295&amp;";View#"&amp;R295&amp;";Entity#"&amp;H295&amp;";Data Source#"&amp;K295&amp;";Account#"&amp;F295&amp;";Intercompany#"&amp;L295&amp;";Movement#"&amp;P295&amp;";Consolidation#"&amp;T295&amp;";Custom1#"&amp;M295&amp;";Custom2#"&amp;N295&amp;";Custom3#"&amp;O295&amp;";Custom4#"&amp;S295&amp;"")</f>
        <v>#VALUE!</v>
      </c>
      <c r="E295" s="511">
        <f ca="1">SUMIF('"F" Credit Quality Risk'!$D$17:$F$33,'FCC Investments - Load Tab'!$C295,'"F" Credit Quality Risk'!M$17:M$33)</f>
        <v>0</v>
      </c>
      <c r="F295" s="419" t="s">
        <v>1092</v>
      </c>
      <c r="G295" s="419" t="str">
        <f t="shared" si="96"/>
        <v>Inv. Analysis - Credit Quality Risk - Equity Securities-International</v>
      </c>
      <c r="H295" s="431">
        <f t="shared" si="93"/>
        <v>0</v>
      </c>
      <c r="I295" s="431" t="str">
        <f t="shared" si="93"/>
        <v>Jun</v>
      </c>
      <c r="J295" s="419" t="str">
        <f t="shared" si="93"/>
        <v>FY25</v>
      </c>
      <c r="K295" s="419" t="str">
        <f t="shared" si="93"/>
        <v>FCCS_Other Data</v>
      </c>
      <c r="L295" s="419" t="str">
        <f t="shared" si="93"/>
        <v>FCCS_No Intercompany</v>
      </c>
      <c r="M295" s="419" t="str">
        <f t="shared" si="93"/>
        <v>No Custom1</v>
      </c>
      <c r="N295" s="419" t="str">
        <f t="shared" si="93"/>
        <v>No Custom2</v>
      </c>
      <c r="O295" s="419" t="s">
        <v>1066</v>
      </c>
      <c r="P295" s="419" t="s">
        <v>1847</v>
      </c>
      <c r="Q295" s="419" t="str">
        <f t="shared" si="97"/>
        <v>Actual</v>
      </c>
      <c r="R295" s="419" t="str">
        <f t="shared" si="95"/>
        <v>FCCS_YTD_Input</v>
      </c>
      <c r="S295" s="419" t="s">
        <v>809</v>
      </c>
      <c r="T295" s="419" t="s">
        <v>404</v>
      </c>
    </row>
    <row r="296" spans="1:20">
      <c r="A296" s="424"/>
      <c r="B296" s="418" t="s">
        <v>1088</v>
      </c>
      <c r="C296" s="418" t="s">
        <v>808</v>
      </c>
      <c r="D296" s="511" t="e">
        <f>[2]!HsSetValue(E296,"FCC","Scenario#"&amp;Q296&amp;";Years#"&amp;J296&amp;";Period#"&amp;I296&amp;";View#"&amp;R296&amp;";Entity#"&amp;H296&amp;";Data Source#"&amp;K296&amp;";Account#"&amp;F296&amp;";Intercompany#"&amp;L296&amp;";Movement#"&amp;P296&amp;";Consolidation#"&amp;T296&amp;";Custom1#"&amp;M296&amp;";Custom2#"&amp;N296&amp;";Custom3#"&amp;O296&amp;";Custom4#"&amp;S296&amp;"")</f>
        <v>#VALUE!</v>
      </c>
      <c r="E296" s="511">
        <f ca="1">SUMIF('"F" Credit Quality Risk'!$D$17:$F$33,'FCC Investments - Load Tab'!$C296,'"F" Credit Quality Risk'!N$17:N$33)</f>
        <v>0</v>
      </c>
      <c r="F296" s="419" t="s">
        <v>1092</v>
      </c>
      <c r="G296" s="419" t="str">
        <f t="shared" si="96"/>
        <v>Inv. Analysis - Credit Quality Risk - Equity Securities-International</v>
      </c>
      <c r="H296" s="431">
        <f t="shared" si="93"/>
        <v>0</v>
      </c>
      <c r="I296" s="431" t="str">
        <f t="shared" si="93"/>
        <v>Jun</v>
      </c>
      <c r="J296" s="419" t="str">
        <f t="shared" si="93"/>
        <v>FY25</v>
      </c>
      <c r="K296" s="419" t="str">
        <f t="shared" si="93"/>
        <v>FCCS_Other Data</v>
      </c>
      <c r="L296" s="419" t="str">
        <f t="shared" si="93"/>
        <v>FCCS_No Intercompany</v>
      </c>
      <c r="M296" s="419" t="str">
        <f t="shared" si="93"/>
        <v>No Custom1</v>
      </c>
      <c r="N296" s="419" t="str">
        <f t="shared" si="93"/>
        <v>No Custom2</v>
      </c>
      <c r="O296" s="419" t="s">
        <v>47</v>
      </c>
      <c r="P296" s="419" t="s">
        <v>1847</v>
      </c>
      <c r="Q296" s="419" t="str">
        <f t="shared" si="97"/>
        <v>Actual</v>
      </c>
      <c r="R296" s="419" t="str">
        <f t="shared" si="95"/>
        <v>FCCS_YTD_Input</v>
      </c>
      <c r="S296" s="419" t="s">
        <v>809</v>
      </c>
      <c r="T296" s="419" t="s">
        <v>404</v>
      </c>
    </row>
    <row r="297" spans="1:20">
      <c r="A297" s="424"/>
      <c r="B297" s="418" t="s">
        <v>1088</v>
      </c>
      <c r="C297" s="418" t="s">
        <v>808</v>
      </c>
      <c r="D297" s="511" t="e">
        <f>[2]!HsSetValue(E297,"FCC","Scenario#"&amp;Q297&amp;";Years#"&amp;J297&amp;";Period#"&amp;I297&amp;";View#"&amp;R297&amp;";Entity#"&amp;H297&amp;";Data Source#"&amp;K297&amp;";Account#"&amp;F297&amp;";Intercompany#"&amp;L297&amp;";Movement#"&amp;P297&amp;";Consolidation#"&amp;T297&amp;";Custom1#"&amp;M297&amp;";Custom2#"&amp;N297&amp;";Custom3#"&amp;O297&amp;";Custom4#"&amp;S297&amp;"")</f>
        <v>#VALUE!</v>
      </c>
      <c r="E297" s="511">
        <f ca="1">SUMIF('"F" Credit Quality Risk'!$D$17:$F$33,'FCC Investments - Load Tab'!$C297,'"F" Credit Quality Risk'!O$17:O$33)</f>
        <v>0</v>
      </c>
      <c r="F297" s="419" t="s">
        <v>1092</v>
      </c>
      <c r="G297" s="419" t="str">
        <f t="shared" si="96"/>
        <v>Inv. Analysis - Credit Quality Risk - Equity Securities-International</v>
      </c>
      <c r="H297" s="431">
        <f t="shared" si="93"/>
        <v>0</v>
      </c>
      <c r="I297" s="431" t="str">
        <f t="shared" si="93"/>
        <v>Jun</v>
      </c>
      <c r="J297" s="419" t="str">
        <f t="shared" si="93"/>
        <v>FY25</v>
      </c>
      <c r="K297" s="419" t="str">
        <f t="shared" si="93"/>
        <v>FCCS_Other Data</v>
      </c>
      <c r="L297" s="419" t="str">
        <f t="shared" si="93"/>
        <v>FCCS_No Intercompany</v>
      </c>
      <c r="M297" s="419" t="str">
        <f t="shared" si="93"/>
        <v>No Custom1</v>
      </c>
      <c r="N297" s="419" t="str">
        <f t="shared" si="93"/>
        <v>No Custom2</v>
      </c>
      <c r="O297" s="419" t="s">
        <v>48</v>
      </c>
      <c r="P297" s="419" t="s">
        <v>1847</v>
      </c>
      <c r="Q297" s="419" t="str">
        <f t="shared" si="97"/>
        <v>Actual</v>
      </c>
      <c r="R297" s="419" t="str">
        <f t="shared" si="95"/>
        <v>FCCS_YTD_Input</v>
      </c>
      <c r="S297" s="419" t="s">
        <v>809</v>
      </c>
      <c r="T297" s="419" t="s">
        <v>404</v>
      </c>
    </row>
    <row r="298" spans="1:20">
      <c r="A298" s="424"/>
      <c r="B298" s="418" t="s">
        <v>1088</v>
      </c>
      <c r="C298" s="418" t="s">
        <v>808</v>
      </c>
      <c r="D298" s="511" t="e">
        <f>[2]!HsSetValue(E298,"FCC","Scenario#"&amp;Q298&amp;";Years#"&amp;J298&amp;";Period#"&amp;I298&amp;";View#"&amp;R298&amp;";Entity#"&amp;H298&amp;";Data Source#"&amp;K298&amp;";Account#"&amp;F298&amp;";Intercompany#"&amp;L298&amp;";Movement#"&amp;P298&amp;";Consolidation#"&amp;T298&amp;";Custom1#"&amp;M298&amp;";Custom2#"&amp;N298&amp;";Custom3#"&amp;O298&amp;";Custom4#"&amp;S298&amp;"")</f>
        <v>#VALUE!</v>
      </c>
      <c r="E298" s="511">
        <f ca="1">SUMIF('"F" Credit Quality Risk'!$D$17:$F$33,'FCC Investments - Load Tab'!$C298,'"F" Credit Quality Risk'!P$17:P$33)</f>
        <v>0</v>
      </c>
      <c r="F298" s="419" t="s">
        <v>1092</v>
      </c>
      <c r="G298" s="419" t="str">
        <f t="shared" si="96"/>
        <v>Inv. Analysis - Credit Quality Risk - Equity Securities-International</v>
      </c>
      <c r="H298" s="431">
        <f t="shared" si="93"/>
        <v>0</v>
      </c>
      <c r="I298" s="431" t="str">
        <f t="shared" si="93"/>
        <v>Jun</v>
      </c>
      <c r="J298" s="419" t="str">
        <f t="shared" si="93"/>
        <v>FY25</v>
      </c>
      <c r="K298" s="419" t="str">
        <f t="shared" si="93"/>
        <v>FCCS_Other Data</v>
      </c>
      <c r="L298" s="419" t="str">
        <f t="shared" si="93"/>
        <v>FCCS_No Intercompany</v>
      </c>
      <c r="M298" s="419" t="str">
        <f t="shared" si="93"/>
        <v>No Custom1</v>
      </c>
      <c r="N298" s="419" t="str">
        <f t="shared" si="93"/>
        <v>No Custom2</v>
      </c>
      <c r="O298" s="419" t="s">
        <v>1093</v>
      </c>
      <c r="P298" s="419" t="s">
        <v>1847</v>
      </c>
      <c r="Q298" s="419" t="str">
        <f t="shared" si="97"/>
        <v>Actual</v>
      </c>
      <c r="R298" s="419" t="str">
        <f t="shared" si="95"/>
        <v>FCCS_YTD_Input</v>
      </c>
      <c r="S298" s="419" t="s">
        <v>809</v>
      </c>
      <c r="T298" s="419" t="s">
        <v>404</v>
      </c>
    </row>
    <row r="299" spans="1:20">
      <c r="A299" s="424"/>
      <c r="B299" s="418" t="s">
        <v>1088</v>
      </c>
      <c r="C299" s="418" t="s">
        <v>808</v>
      </c>
      <c r="D299" s="511" t="e">
        <f>[2]!HsSetValue(E299,"FCC","Scenario#"&amp;Q299&amp;";Years#"&amp;J299&amp;";Period#"&amp;I299&amp;";View#"&amp;R299&amp;";Entity#"&amp;H299&amp;";Data Source#"&amp;K299&amp;";Account#"&amp;F299&amp;";Intercompany#"&amp;L299&amp;";Movement#"&amp;P299&amp;";Consolidation#"&amp;T299&amp;";Custom1#"&amp;M299&amp;";Custom2#"&amp;N299&amp;";Custom3#"&amp;O299&amp;";Custom4#"&amp;S299&amp;"")</f>
        <v>#VALUE!</v>
      </c>
      <c r="E299" s="511">
        <f ca="1">SUMIF('"F" Credit Quality Risk'!$D$17:$F$33,'FCC Investments - Load Tab'!$C299,'"F" Credit Quality Risk'!Q$17:Q$33)</f>
        <v>0</v>
      </c>
      <c r="F299" s="419" t="s">
        <v>1092</v>
      </c>
      <c r="G299" s="419" t="str">
        <f t="shared" si="96"/>
        <v>Inv. Analysis - Credit Quality Risk - Equity Securities-International</v>
      </c>
      <c r="H299" s="431">
        <f t="shared" si="93"/>
        <v>0</v>
      </c>
      <c r="I299" s="431" t="str">
        <f t="shared" si="93"/>
        <v>Jun</v>
      </c>
      <c r="J299" s="419" t="str">
        <f t="shared" si="93"/>
        <v>FY25</v>
      </c>
      <c r="K299" s="419" t="str">
        <f t="shared" si="93"/>
        <v>FCCS_Other Data</v>
      </c>
      <c r="L299" s="419" t="str">
        <f t="shared" si="93"/>
        <v>FCCS_No Intercompany</v>
      </c>
      <c r="M299" s="419" t="str">
        <f t="shared" si="93"/>
        <v>No Custom1</v>
      </c>
      <c r="N299" s="419" t="str">
        <f t="shared" si="93"/>
        <v>No Custom2</v>
      </c>
      <c r="O299" s="419" t="s">
        <v>1094</v>
      </c>
      <c r="P299" s="419" t="s">
        <v>1847</v>
      </c>
      <c r="Q299" s="419" t="str">
        <f t="shared" si="97"/>
        <v>Actual</v>
      </c>
      <c r="R299" s="419" t="str">
        <f t="shared" si="95"/>
        <v>FCCS_YTD_Input</v>
      </c>
      <c r="S299" s="419" t="s">
        <v>809</v>
      </c>
      <c r="T299" s="419" t="s">
        <v>404</v>
      </c>
    </row>
    <row r="300" spans="1:20">
      <c r="A300" s="424"/>
      <c r="B300" s="418" t="s">
        <v>1088</v>
      </c>
      <c r="C300" s="418" t="s">
        <v>808</v>
      </c>
      <c r="D300" s="511" t="e">
        <f>[2]!HsSetValue(E300,"FCC","Scenario#"&amp;Q300&amp;";Years#"&amp;J300&amp;";Period#"&amp;I300&amp;";View#"&amp;R300&amp;";Entity#"&amp;H300&amp;";Data Source#"&amp;K300&amp;";Account#"&amp;F300&amp;";Intercompany#"&amp;L300&amp;";Movement#"&amp;P300&amp;";Consolidation#"&amp;T300&amp;";Custom1#"&amp;M300&amp;";Custom2#"&amp;N300&amp;";Custom3#"&amp;O300&amp;";Custom4#"&amp;S300&amp;"")</f>
        <v>#VALUE!</v>
      </c>
      <c r="E300" s="511">
        <f ca="1">SUMIF('"F" Credit Quality Risk'!$D$17:$F$33,'FCC Investments - Load Tab'!$C300,'"F" Credit Quality Risk'!R$17:R$33)</f>
        <v>0</v>
      </c>
      <c r="F300" s="419" t="s">
        <v>1092</v>
      </c>
      <c r="G300" s="419" t="str">
        <f t="shared" si="96"/>
        <v>Inv. Analysis - Credit Quality Risk - Equity Securities-International</v>
      </c>
      <c r="H300" s="431">
        <f t="shared" si="93"/>
        <v>0</v>
      </c>
      <c r="I300" s="431" t="str">
        <f t="shared" si="93"/>
        <v>Jun</v>
      </c>
      <c r="J300" s="419" t="str">
        <f t="shared" si="93"/>
        <v>FY25</v>
      </c>
      <c r="K300" s="419" t="str">
        <f t="shared" si="93"/>
        <v>FCCS_Other Data</v>
      </c>
      <c r="L300" s="419" t="str">
        <f t="shared" si="93"/>
        <v>FCCS_No Intercompany</v>
      </c>
      <c r="M300" s="419" t="str">
        <f t="shared" si="93"/>
        <v>No Custom1</v>
      </c>
      <c r="N300" s="419" t="str">
        <f t="shared" si="93"/>
        <v>No Custom2</v>
      </c>
      <c r="O300" s="419" t="s">
        <v>1095</v>
      </c>
      <c r="P300" s="419" t="s">
        <v>1847</v>
      </c>
      <c r="Q300" s="419" t="str">
        <f t="shared" si="97"/>
        <v>Actual</v>
      </c>
      <c r="R300" s="419" t="str">
        <f t="shared" si="95"/>
        <v>FCCS_YTD_Input</v>
      </c>
      <c r="S300" s="419" t="s">
        <v>809</v>
      </c>
      <c r="T300" s="419" t="s">
        <v>404</v>
      </c>
    </row>
    <row r="301" spans="1:20">
      <c r="A301" s="424"/>
      <c r="B301" s="418" t="s">
        <v>1088</v>
      </c>
      <c r="C301" s="418" t="s">
        <v>808</v>
      </c>
      <c r="D301" s="511" t="e">
        <f>[2]!HsSetValue(E301,"FCC","Scenario#"&amp;Q301&amp;";Years#"&amp;J301&amp;";Period#"&amp;I301&amp;";View#"&amp;R301&amp;";Entity#"&amp;H301&amp;";Data Source#"&amp;K301&amp;";Account#"&amp;F301&amp;";Intercompany#"&amp;L301&amp;";Movement#"&amp;P301&amp;";Consolidation#"&amp;T301&amp;";Custom1#"&amp;M301&amp;";Custom2#"&amp;N301&amp;";Custom3#"&amp;O301&amp;";Custom4#"&amp;S301&amp;"")</f>
        <v>#VALUE!</v>
      </c>
      <c r="E301" s="511">
        <f ca="1">SUMIF('"F" Credit Quality Risk'!$D$17:$F$33,'FCC Investments - Load Tab'!$C301,'"F" Credit Quality Risk'!S$17:S$33)</f>
        <v>0</v>
      </c>
      <c r="F301" s="419" t="s">
        <v>1092</v>
      </c>
      <c r="G301" s="419" t="str">
        <f t="shared" si="96"/>
        <v>Inv. Analysis - Credit Quality Risk - Equity Securities-International</v>
      </c>
      <c r="H301" s="431">
        <f t="shared" si="93"/>
        <v>0</v>
      </c>
      <c r="I301" s="431" t="str">
        <f t="shared" si="93"/>
        <v>Jun</v>
      </c>
      <c r="J301" s="419" t="str">
        <f t="shared" si="93"/>
        <v>FY25</v>
      </c>
      <c r="K301" s="419" t="str">
        <f t="shared" si="93"/>
        <v>FCCS_Other Data</v>
      </c>
      <c r="L301" s="419" t="str">
        <f t="shared" si="93"/>
        <v>FCCS_No Intercompany</v>
      </c>
      <c r="M301" s="419" t="str">
        <f t="shared" si="93"/>
        <v>No Custom1</v>
      </c>
      <c r="N301" s="419" t="str">
        <f t="shared" si="93"/>
        <v>No Custom2</v>
      </c>
      <c r="O301" s="419" t="s">
        <v>1096</v>
      </c>
      <c r="P301" s="419" t="s">
        <v>1847</v>
      </c>
      <c r="Q301" s="419" t="str">
        <f t="shared" si="97"/>
        <v>Actual</v>
      </c>
      <c r="R301" s="419" t="str">
        <f>+R$2</f>
        <v>FCCS_YTD_Input</v>
      </c>
      <c r="S301" s="419" t="s">
        <v>809</v>
      </c>
      <c r="T301" s="419" t="s">
        <v>404</v>
      </c>
    </row>
    <row r="302" spans="1:20">
      <c r="D302" s="469" t="e">
        <f>[2]!HsSetValue(E302,"FCC","Scenario#"&amp;Q302&amp;";Years#"&amp;J302&amp;";Period#"&amp;I302&amp;";View#"&amp;R302&amp;";Entity#"&amp;H302&amp;";Data Source#"&amp;K302&amp;";Account#"&amp;F302&amp;";Intercompany#"&amp;L302&amp;";Movement#"&amp;P302&amp;";Consolidation#"&amp;T302&amp;";Custom1#"&amp;M302&amp;";Custom2#"&amp;N302&amp;";Custom3#"&amp;O302&amp;";Custom4#"&amp;S302&amp;"")</f>
        <v>#VALUE!</v>
      </c>
      <c r="E302" s="469"/>
    </row>
    <row r="303" spans="1:20">
      <c r="B303" s="336" t="s">
        <v>841</v>
      </c>
      <c r="C303" s="336" t="s">
        <v>810</v>
      </c>
      <c r="D303" s="508" t="e">
        <f>[2]!HsSetValue(E303,"FCC","Scenario#"&amp;Q303&amp;";Years#"&amp;J303&amp;";Period#"&amp;I303&amp;";View#"&amp;R303&amp;";Entity#"&amp;H303&amp;";Data Source#"&amp;K303&amp;";Account#"&amp;F303&amp;";Intercompany#"&amp;L303&amp;";Movement#"&amp;P303&amp;";Consolidation#"&amp;T303&amp;";Custom1#"&amp;M303&amp;";Custom2#"&amp;N303&amp;";Custom3#"&amp;O303&amp;";Custom4#"&amp;S303&amp;"")</f>
        <v>#VALUE!</v>
      </c>
      <c r="E303" s="508">
        <f>SUMIF('"C" Seg. Time Dist.'!$C$20:$C$33,'FCC Investments - Load Tab'!C303,'"C" Seg. Time Dist.'!$E$20:$E$33)</f>
        <v>0</v>
      </c>
      <c r="F303" s="337" t="s">
        <v>842</v>
      </c>
      <c r="G303" s="337" t="s">
        <v>861</v>
      </c>
      <c r="H303" s="428">
        <f>+H$2</f>
        <v>0</v>
      </c>
      <c r="I303" s="428" t="str">
        <f t="shared" si="93"/>
        <v>Jun</v>
      </c>
      <c r="J303" s="337" t="str">
        <f>+J$2</f>
        <v>FY25</v>
      </c>
      <c r="K303" s="337" t="s">
        <v>397</v>
      </c>
      <c r="L303" s="337" t="s">
        <v>398</v>
      </c>
      <c r="M303" s="337" t="s">
        <v>399</v>
      </c>
      <c r="N303" s="337" t="s">
        <v>400</v>
      </c>
      <c r="O303" s="337" t="s">
        <v>844</v>
      </c>
      <c r="P303" s="337" t="s">
        <v>1847</v>
      </c>
      <c r="Q303" s="337" t="s">
        <v>63</v>
      </c>
      <c r="R303" s="337" t="s">
        <v>402</v>
      </c>
      <c r="S303" s="337" t="s">
        <v>811</v>
      </c>
      <c r="T303" s="337" t="s">
        <v>404</v>
      </c>
    </row>
    <row r="304" spans="1:20">
      <c r="B304" s="336" t="s">
        <v>841</v>
      </c>
      <c r="C304" s="336" t="s">
        <v>810</v>
      </c>
      <c r="D304" s="508" t="e">
        <f>[2]!HsSetValue(E304,"FCC","Scenario#"&amp;Q304&amp;";Years#"&amp;J304&amp;";Period#"&amp;I304&amp;";View#"&amp;R304&amp;";Entity#"&amp;H304&amp;";Data Source#"&amp;K304&amp;";Account#"&amp;F304&amp;";Intercompany#"&amp;L304&amp;";Movement#"&amp;P304&amp;";Consolidation#"&amp;T304&amp;";Custom1#"&amp;M304&amp;";Custom2#"&amp;N304&amp;";Custom3#"&amp;O304&amp;";Custom4#"&amp;S304&amp;"")</f>
        <v>#VALUE!</v>
      </c>
      <c r="E304" s="508">
        <f>SUMIF('"C" Seg. Time Dist.'!$C$20:$C$33,'FCC Investments - Load Tab'!C304,'"C" Seg. Time Dist.'!$F$20:$F$33)</f>
        <v>0</v>
      </c>
      <c r="F304" s="337" t="s">
        <v>842</v>
      </c>
      <c r="G304" s="337" t="s">
        <v>861</v>
      </c>
      <c r="H304" s="428">
        <f>+H$2</f>
        <v>0</v>
      </c>
      <c r="I304" s="428" t="str">
        <f t="shared" si="93"/>
        <v>Jun</v>
      </c>
      <c r="J304" s="337" t="str">
        <f>+J$2</f>
        <v>FY25</v>
      </c>
      <c r="K304" s="337" t="str">
        <f t="shared" ref="K304:N307" si="98">+K$2</f>
        <v>FCCS_Other Data</v>
      </c>
      <c r="L304" s="337" t="str">
        <f t="shared" si="98"/>
        <v>FCCS_No Intercompany</v>
      </c>
      <c r="M304" s="337" t="str">
        <f t="shared" si="98"/>
        <v>No Custom1</v>
      </c>
      <c r="N304" s="337" t="str">
        <f t="shared" si="98"/>
        <v>No Custom2</v>
      </c>
      <c r="O304" s="337" t="s">
        <v>845</v>
      </c>
      <c r="P304" s="337" t="s">
        <v>1847</v>
      </c>
      <c r="Q304" s="337" t="str">
        <f t="shared" ref="Q304:R307" si="99">+Q$2</f>
        <v>Actual</v>
      </c>
      <c r="R304" s="337" t="str">
        <f t="shared" si="99"/>
        <v>FCCS_YTD_Input</v>
      </c>
      <c r="S304" s="337" t="s">
        <v>811</v>
      </c>
      <c r="T304" s="337" t="s">
        <v>404</v>
      </c>
    </row>
    <row r="305" spans="1:20">
      <c r="B305" s="336" t="s">
        <v>841</v>
      </c>
      <c r="C305" s="336" t="s">
        <v>810</v>
      </c>
      <c r="D305" s="508" t="e">
        <f>[2]!HsSetValue(E305,"FCC","Scenario#"&amp;Q305&amp;";Years#"&amp;J305&amp;";Period#"&amp;I305&amp;";View#"&amp;R305&amp;";Entity#"&amp;H305&amp;";Data Source#"&amp;K305&amp;";Account#"&amp;F305&amp;";Intercompany#"&amp;L305&amp;";Movement#"&amp;P305&amp;";Consolidation#"&amp;T305&amp;";Custom1#"&amp;M305&amp;";Custom2#"&amp;N305&amp;";Custom3#"&amp;O305&amp;";Custom4#"&amp;S305&amp;"")</f>
        <v>#VALUE!</v>
      </c>
      <c r="E305" s="508">
        <f>SUMIF('"C" Seg. Time Dist.'!$C$20:$C$33,'FCC Investments - Load Tab'!C305,'"C" Seg. Time Dist.'!$G$20:$G$33)</f>
        <v>0</v>
      </c>
      <c r="F305" s="337" t="s">
        <v>842</v>
      </c>
      <c r="G305" s="337" t="s">
        <v>861</v>
      </c>
      <c r="H305" s="428">
        <f>+H$2</f>
        <v>0</v>
      </c>
      <c r="I305" s="428" t="str">
        <f t="shared" si="93"/>
        <v>Jun</v>
      </c>
      <c r="J305" s="337" t="str">
        <f>+J$2</f>
        <v>FY25</v>
      </c>
      <c r="K305" s="337" t="str">
        <f t="shared" si="98"/>
        <v>FCCS_Other Data</v>
      </c>
      <c r="L305" s="337" t="str">
        <f t="shared" si="98"/>
        <v>FCCS_No Intercompany</v>
      </c>
      <c r="M305" s="337" t="str">
        <f t="shared" si="98"/>
        <v>No Custom1</v>
      </c>
      <c r="N305" s="337" t="str">
        <f t="shared" si="98"/>
        <v>No Custom2</v>
      </c>
      <c r="O305" s="337" t="s">
        <v>846</v>
      </c>
      <c r="P305" s="337" t="s">
        <v>1847</v>
      </c>
      <c r="Q305" s="337" t="str">
        <f t="shared" si="99"/>
        <v>Actual</v>
      </c>
      <c r="R305" s="337" t="str">
        <f t="shared" si="99"/>
        <v>FCCS_YTD_Input</v>
      </c>
      <c r="S305" s="337" t="s">
        <v>811</v>
      </c>
      <c r="T305" s="337" t="s">
        <v>404</v>
      </c>
    </row>
    <row r="306" spans="1:20">
      <c r="B306" s="336" t="s">
        <v>841</v>
      </c>
      <c r="C306" s="336" t="s">
        <v>810</v>
      </c>
      <c r="D306" s="508" t="e">
        <f>[2]!HsSetValue(E306,"FCC","Scenario#"&amp;Q306&amp;";Years#"&amp;J306&amp;";Period#"&amp;I306&amp;";View#"&amp;R306&amp;";Entity#"&amp;H306&amp;";Data Source#"&amp;K306&amp;";Account#"&amp;F306&amp;";Intercompany#"&amp;L306&amp;";Movement#"&amp;P306&amp;";Consolidation#"&amp;T306&amp;";Custom1#"&amp;M306&amp;";Custom2#"&amp;N306&amp;";Custom3#"&amp;O306&amp;";Custom4#"&amp;S306&amp;"")</f>
        <v>#VALUE!</v>
      </c>
      <c r="E306" s="508">
        <f>SUMIF('"C" Seg. Time Dist.'!$C$20:$C$33,'FCC Investments - Load Tab'!C306,'"C" Seg. Time Dist.'!$H$20:$H$33)</f>
        <v>0</v>
      </c>
      <c r="F306" s="337" t="s">
        <v>842</v>
      </c>
      <c r="G306" s="337" t="s">
        <v>861</v>
      </c>
      <c r="H306" s="428">
        <f>+H$2</f>
        <v>0</v>
      </c>
      <c r="I306" s="428" t="str">
        <f t="shared" si="93"/>
        <v>Jun</v>
      </c>
      <c r="J306" s="337" t="str">
        <f>+J$2</f>
        <v>FY25</v>
      </c>
      <c r="K306" s="337" t="str">
        <f t="shared" si="98"/>
        <v>FCCS_Other Data</v>
      </c>
      <c r="L306" s="337" t="str">
        <f t="shared" si="98"/>
        <v>FCCS_No Intercompany</v>
      </c>
      <c r="M306" s="337" t="str">
        <f t="shared" si="98"/>
        <v>No Custom1</v>
      </c>
      <c r="N306" s="337" t="str">
        <f t="shared" si="98"/>
        <v>No Custom2</v>
      </c>
      <c r="O306" s="337" t="s">
        <v>847</v>
      </c>
      <c r="P306" s="337" t="s">
        <v>1847</v>
      </c>
      <c r="Q306" s="337" t="str">
        <f t="shared" si="99"/>
        <v>Actual</v>
      </c>
      <c r="R306" s="337" t="str">
        <f t="shared" si="99"/>
        <v>FCCS_YTD_Input</v>
      </c>
      <c r="S306" s="337" t="s">
        <v>811</v>
      </c>
      <c r="T306" s="337" t="s">
        <v>404</v>
      </c>
    </row>
    <row r="307" spans="1:20">
      <c r="B307" s="336" t="s">
        <v>841</v>
      </c>
      <c r="C307" s="336" t="s">
        <v>810</v>
      </c>
      <c r="D307" s="508" t="e">
        <f>[2]!HsSetValue(E307,"FCC","Scenario#"&amp;Q307&amp;";Years#"&amp;J307&amp;";Period#"&amp;I307&amp;";View#"&amp;R307&amp;";Entity#"&amp;H307&amp;";Data Source#"&amp;K307&amp;";Account#"&amp;F307&amp;";Intercompany#"&amp;L307&amp;";Movement#"&amp;P307&amp;";Consolidation#"&amp;T307&amp;";Custom1#"&amp;M307&amp;";Custom2#"&amp;N307&amp;";Custom3#"&amp;O307&amp;";Custom4#"&amp;S307&amp;"")</f>
        <v>#VALUE!</v>
      </c>
      <c r="E307" s="508">
        <f>SUMIF('"C" Seg. Time Dist.'!$C$20:$C$33,'FCC Investments - Load Tab'!C307,'"C" Seg. Time Dist.'!$I$20:$I$33)</f>
        <v>0</v>
      </c>
      <c r="F307" s="337" t="s">
        <v>842</v>
      </c>
      <c r="G307" s="337" t="s">
        <v>861</v>
      </c>
      <c r="H307" s="428">
        <f>+H$2</f>
        <v>0</v>
      </c>
      <c r="I307" s="428" t="str">
        <f t="shared" si="93"/>
        <v>Jun</v>
      </c>
      <c r="J307" s="337" t="str">
        <f>+J$2</f>
        <v>FY25</v>
      </c>
      <c r="K307" s="337" t="str">
        <f t="shared" si="98"/>
        <v>FCCS_Other Data</v>
      </c>
      <c r="L307" s="337" t="str">
        <f t="shared" si="98"/>
        <v>FCCS_No Intercompany</v>
      </c>
      <c r="M307" s="337" t="str">
        <f t="shared" si="98"/>
        <v>No Custom1</v>
      </c>
      <c r="N307" s="337" t="str">
        <f t="shared" si="98"/>
        <v>No Custom2</v>
      </c>
      <c r="O307" s="337" t="s">
        <v>848</v>
      </c>
      <c r="P307" s="337" t="s">
        <v>1847</v>
      </c>
      <c r="Q307" s="337" t="str">
        <f t="shared" si="99"/>
        <v>Actual</v>
      </c>
      <c r="R307" s="337" t="str">
        <f t="shared" si="99"/>
        <v>FCCS_YTD_Input</v>
      </c>
      <c r="S307" s="337" t="s">
        <v>811</v>
      </c>
      <c r="T307" s="337" t="s">
        <v>404</v>
      </c>
    </row>
    <row r="308" spans="1:20">
      <c r="B308" s="420"/>
      <c r="C308" s="420"/>
      <c r="D308" s="469" t="e">
        <f>[2]!HsSetValue(E308,"FCC","Scenario#"&amp;Q308&amp;";Years#"&amp;J308&amp;";Period#"&amp;I308&amp;";View#"&amp;R308&amp;";Entity#"&amp;H308&amp;";Data Source#"&amp;K308&amp;";Account#"&amp;F308&amp;";Intercompany#"&amp;L308&amp;";Movement#"&amp;P308&amp;";Consolidation#"&amp;T308&amp;";Custom1#"&amp;M308&amp;";Custom2#"&amp;N308&amp;";Custom3#"&amp;O308&amp;";Custom4#"&amp;S308&amp;"")</f>
        <v>#VALUE!</v>
      </c>
      <c r="E308" s="469"/>
    </row>
    <row r="309" spans="1:20">
      <c r="B309" s="338" t="s">
        <v>1850</v>
      </c>
      <c r="C309" s="338" t="s">
        <v>810</v>
      </c>
      <c r="D309" s="512" t="e">
        <f>[2]!HsSetValue(E309,"FCC","Scenario#"&amp;Q309&amp;";Years#"&amp;J309&amp;";Period#"&amp;I309&amp;";View#"&amp;R309&amp;";Entity#"&amp;H309&amp;";Data Source#"&amp;K309&amp;";Account#"&amp;F309&amp;";Intercompany#"&amp;L309&amp;";Movement#"&amp;P309&amp;";Consolidation#"&amp;T309&amp;";Custom1#"&amp;M309&amp;";Custom2#"&amp;N309&amp;";Custom3#"&amp;O309&amp;";Custom4#"&amp;S309&amp;"")</f>
        <v>#VALUE!</v>
      </c>
      <c r="E309" s="512">
        <f ca="1">SUMIF('"E" Fair Value Measurement'!$C$22:$E$38,'FCC Investments - Load Tab'!C309,'"E" Fair Value Measurement'!$G$22:$G$38)</f>
        <v>0</v>
      </c>
      <c r="F309" s="339" t="s">
        <v>849</v>
      </c>
      <c r="G309" s="339" t="s">
        <v>1860</v>
      </c>
      <c r="H309" s="430">
        <f>+H$2</f>
        <v>0</v>
      </c>
      <c r="I309" s="430" t="str">
        <f t="shared" si="93"/>
        <v>Jun</v>
      </c>
      <c r="J309" s="339" t="str">
        <f>+J$2</f>
        <v>FY25</v>
      </c>
      <c r="K309" s="339" t="s">
        <v>397</v>
      </c>
      <c r="L309" s="339" t="s">
        <v>398</v>
      </c>
      <c r="M309" s="339" t="s">
        <v>399</v>
      </c>
      <c r="N309" s="339" t="s">
        <v>400</v>
      </c>
      <c r="O309" s="339" t="s">
        <v>850</v>
      </c>
      <c r="P309" s="339" t="s">
        <v>1847</v>
      </c>
      <c r="Q309" s="339" t="s">
        <v>63</v>
      </c>
      <c r="R309" s="339" t="s">
        <v>402</v>
      </c>
      <c r="S309" s="339" t="s">
        <v>811</v>
      </c>
      <c r="T309" s="339" t="s">
        <v>404</v>
      </c>
    </row>
    <row r="310" spans="1:20">
      <c r="B310" s="338" t="s">
        <v>1850</v>
      </c>
      <c r="C310" s="338" t="s">
        <v>810</v>
      </c>
      <c r="D310" s="512" t="e">
        <f>[2]!HsSetValue(E310,"FCC","Scenario#"&amp;Q310&amp;";Years#"&amp;J310&amp;";Period#"&amp;I310&amp;";View#"&amp;R310&amp;";Entity#"&amp;H310&amp;";Data Source#"&amp;K310&amp;";Account#"&amp;F310&amp;";Intercompany#"&amp;L310&amp;";Movement#"&amp;P310&amp;";Consolidation#"&amp;T310&amp;";Custom1#"&amp;M310&amp;";Custom2#"&amp;N310&amp;";Custom3#"&amp;O310&amp;";Custom4#"&amp;S310&amp;"")</f>
        <v>#VALUE!</v>
      </c>
      <c r="E310" s="512">
        <f ca="1">SUMIF('"E" Fair Value Measurement'!$C$22:$E$38,'FCC Investments - Load Tab'!C310,'"E" Fair Value Measurement'!$H$22:$H$38)</f>
        <v>0</v>
      </c>
      <c r="F310" s="339" t="s">
        <v>849</v>
      </c>
      <c r="G310" s="339" t="s">
        <v>1860</v>
      </c>
      <c r="H310" s="430">
        <f>+H$2</f>
        <v>0</v>
      </c>
      <c r="I310" s="430" t="str">
        <f t="shared" si="93"/>
        <v>Jun</v>
      </c>
      <c r="J310" s="339" t="str">
        <f>+J$2</f>
        <v>FY25</v>
      </c>
      <c r="K310" s="339" t="str">
        <f t="shared" ref="K310:N312" si="100">+K$2</f>
        <v>FCCS_Other Data</v>
      </c>
      <c r="L310" s="339" t="str">
        <f t="shared" si="100"/>
        <v>FCCS_No Intercompany</v>
      </c>
      <c r="M310" s="339" t="str">
        <f t="shared" si="100"/>
        <v>No Custom1</v>
      </c>
      <c r="N310" s="339" t="str">
        <f t="shared" si="100"/>
        <v>No Custom2</v>
      </c>
      <c r="O310" s="339" t="s">
        <v>851</v>
      </c>
      <c r="P310" s="339" t="s">
        <v>1847</v>
      </c>
      <c r="Q310" s="339" t="str">
        <f t="shared" ref="Q310:R326" si="101">+Q$2</f>
        <v>Actual</v>
      </c>
      <c r="R310" s="339" t="str">
        <f t="shared" si="101"/>
        <v>FCCS_YTD_Input</v>
      </c>
      <c r="S310" s="339" t="s">
        <v>811</v>
      </c>
      <c r="T310" s="339" t="s">
        <v>404</v>
      </c>
    </row>
    <row r="311" spans="1:20">
      <c r="B311" s="338" t="s">
        <v>1850</v>
      </c>
      <c r="C311" s="338" t="s">
        <v>810</v>
      </c>
      <c r="D311" s="512" t="e">
        <f>[2]!HsSetValue(E311,"FCC","Scenario#"&amp;Q311&amp;";Years#"&amp;J311&amp;";Period#"&amp;I311&amp;";View#"&amp;R311&amp;";Entity#"&amp;H311&amp;";Data Source#"&amp;K311&amp;";Account#"&amp;F311&amp;";Intercompany#"&amp;L311&amp;";Movement#"&amp;P311&amp;";Consolidation#"&amp;T311&amp;";Custom1#"&amp;M311&amp;";Custom2#"&amp;N311&amp;";Custom3#"&amp;O311&amp;";Custom4#"&amp;S311&amp;"")</f>
        <v>#VALUE!</v>
      </c>
      <c r="E311" s="512">
        <f ca="1">SUMIF('"E" Fair Value Measurement'!$C$22:$E$38,'FCC Investments - Load Tab'!C311,'"E" Fair Value Measurement'!$I$22:$I$38)</f>
        <v>0</v>
      </c>
      <c r="F311" s="339" t="s">
        <v>849</v>
      </c>
      <c r="G311" s="339" t="s">
        <v>1860</v>
      </c>
      <c r="H311" s="430">
        <f>+H$2</f>
        <v>0</v>
      </c>
      <c r="I311" s="430" t="str">
        <f t="shared" si="93"/>
        <v>Jun</v>
      </c>
      <c r="J311" s="339" t="str">
        <f>+J$2</f>
        <v>FY25</v>
      </c>
      <c r="K311" s="339" t="str">
        <f t="shared" si="100"/>
        <v>FCCS_Other Data</v>
      </c>
      <c r="L311" s="339" t="str">
        <f t="shared" si="100"/>
        <v>FCCS_No Intercompany</v>
      </c>
      <c r="M311" s="339" t="str">
        <f t="shared" si="100"/>
        <v>No Custom1</v>
      </c>
      <c r="N311" s="339" t="str">
        <f t="shared" si="100"/>
        <v>No Custom2</v>
      </c>
      <c r="O311" s="339" t="s">
        <v>852</v>
      </c>
      <c r="P311" s="339" t="s">
        <v>1847</v>
      </c>
      <c r="Q311" s="339" t="str">
        <f t="shared" si="101"/>
        <v>Actual</v>
      </c>
      <c r="R311" s="339" t="str">
        <f t="shared" si="101"/>
        <v>FCCS_YTD_Input</v>
      </c>
      <c r="S311" s="339" t="s">
        <v>811</v>
      </c>
      <c r="T311" s="339" t="s">
        <v>404</v>
      </c>
    </row>
    <row r="312" spans="1:20">
      <c r="B312" s="338" t="s">
        <v>1850</v>
      </c>
      <c r="C312" s="338" t="s">
        <v>810</v>
      </c>
      <c r="D312" s="512" t="e">
        <f>[2]!HsSetValue(E312,"FCC","Scenario#"&amp;Q312&amp;";Years#"&amp;J312&amp;";Period#"&amp;I312&amp;";View#"&amp;R312&amp;";Entity#"&amp;H312&amp;";Data Source#"&amp;K312&amp;";Account#"&amp;F312&amp;";Intercompany#"&amp;L312&amp;";Movement#"&amp;P312&amp;";Consolidation#"&amp;T312&amp;";Custom1#"&amp;M312&amp;";Custom2#"&amp;N312&amp;";Custom3#"&amp;O312&amp;";Custom4#"&amp;S312&amp;"")</f>
        <v>#VALUE!</v>
      </c>
      <c r="E312" s="512">
        <f ca="1">SUMIF('"E" Fair Value Measurement'!$C$22:$E$38,'FCC Investments - Load Tab'!C312,'"E" Fair Value Measurement'!$J$22:$J$38)</f>
        <v>0</v>
      </c>
      <c r="F312" s="339" t="s">
        <v>849</v>
      </c>
      <c r="G312" s="339" t="s">
        <v>1860</v>
      </c>
      <c r="H312" s="430">
        <f>+H$2</f>
        <v>0</v>
      </c>
      <c r="I312" s="430" t="str">
        <f t="shared" si="93"/>
        <v>Jun</v>
      </c>
      <c r="J312" s="339" t="str">
        <f>+J$2</f>
        <v>FY25</v>
      </c>
      <c r="K312" s="339" t="str">
        <f t="shared" si="100"/>
        <v>FCCS_Other Data</v>
      </c>
      <c r="L312" s="339" t="str">
        <f t="shared" si="100"/>
        <v>FCCS_No Intercompany</v>
      </c>
      <c r="M312" s="339" t="str">
        <f t="shared" si="100"/>
        <v>No Custom1</v>
      </c>
      <c r="N312" s="339" t="str">
        <f t="shared" si="100"/>
        <v>No Custom2</v>
      </c>
      <c r="O312" s="339" t="s">
        <v>853</v>
      </c>
      <c r="P312" s="339" t="s">
        <v>1847</v>
      </c>
      <c r="Q312" s="339" t="str">
        <f t="shared" si="101"/>
        <v>Actual</v>
      </c>
      <c r="R312" s="339" t="str">
        <f t="shared" si="101"/>
        <v>FCCS_YTD_Input</v>
      </c>
      <c r="S312" s="339" t="s">
        <v>811</v>
      </c>
      <c r="T312" s="339" t="s">
        <v>404</v>
      </c>
    </row>
    <row r="313" spans="1:20">
      <c r="B313" s="420"/>
      <c r="C313" s="420"/>
      <c r="D313" s="469" t="e">
        <f>[2]!HsSetValue(E313,"FCC","Scenario#"&amp;Q313&amp;";Years#"&amp;J313&amp;";Period#"&amp;I313&amp;";View#"&amp;R313&amp;";Entity#"&amp;H313&amp;";Data Source#"&amp;K313&amp;";Account#"&amp;F313&amp;";Intercompany#"&amp;L313&amp;";Movement#"&amp;P313&amp;";Consolidation#"&amp;T313&amp;";Custom1#"&amp;M313&amp;";Custom2#"&amp;N313&amp;";Custom3#"&amp;O313&amp;";Custom4#"&amp;S313&amp;"")</f>
        <v>#VALUE!</v>
      </c>
      <c r="E313" s="469"/>
    </row>
    <row r="314" spans="1:20">
      <c r="A314" s="424"/>
      <c r="B314" s="418" t="s">
        <v>1088</v>
      </c>
      <c r="C314" s="418" t="s">
        <v>810</v>
      </c>
      <c r="D314" s="511" t="e">
        <f>[2]!HsSetValue(E314,"FCC","Scenario#"&amp;Q314&amp;";Years#"&amp;J314&amp;";Period#"&amp;I314&amp;";View#"&amp;R314&amp;";Entity#"&amp;H314&amp;";Data Source#"&amp;K314&amp;";Account#"&amp;F314&amp;";Intercompany#"&amp;L314&amp;";Movement#"&amp;P314&amp;";Consolidation#"&amp;T314&amp;";Custom1#"&amp;M314&amp;";Custom2#"&amp;N314&amp;";Custom3#"&amp;O314&amp;";Custom4#"&amp;S314&amp;"")</f>
        <v>#VALUE!</v>
      </c>
      <c r="E314" s="511">
        <f ca="1">SUMIF('"F" Credit Quality Risk'!$D$17:$F$33,'FCC Investments - Load Tab'!$C314,'"F" Credit Quality Risk'!F$17:F$33)</f>
        <v>0</v>
      </c>
      <c r="F314" s="419" t="s">
        <v>1092</v>
      </c>
      <c r="G314" s="419" t="str">
        <f t="shared" ref="G314:G327" si="102">"Inv. Analysis - Credit Quality Risk - "&amp;C314</f>
        <v>Inv. Analysis - Credit Quality Risk - Exchange Traded Funds-Debt</v>
      </c>
      <c r="H314" s="431">
        <f t="shared" si="93"/>
        <v>0</v>
      </c>
      <c r="I314" s="431" t="str">
        <f t="shared" si="93"/>
        <v>Jun</v>
      </c>
      <c r="J314" s="419" t="str">
        <f t="shared" si="93"/>
        <v>FY25</v>
      </c>
      <c r="K314" s="419" t="str">
        <f t="shared" si="93"/>
        <v>FCCS_Other Data</v>
      </c>
      <c r="L314" s="419" t="str">
        <f t="shared" si="93"/>
        <v>FCCS_No Intercompany</v>
      </c>
      <c r="M314" s="419" t="str">
        <f t="shared" si="93"/>
        <v>No Custom1</v>
      </c>
      <c r="N314" s="419" t="str">
        <f t="shared" si="93"/>
        <v>No Custom2</v>
      </c>
      <c r="O314" s="419" t="s">
        <v>995</v>
      </c>
      <c r="P314" s="419" t="s">
        <v>1847</v>
      </c>
      <c r="Q314" s="419" t="str">
        <f t="shared" ref="Q314:Q327" si="103">Q$2</f>
        <v>Actual</v>
      </c>
      <c r="R314" s="419" t="str">
        <f t="shared" si="101"/>
        <v>FCCS_YTD_Input</v>
      </c>
      <c r="S314" s="419" t="s">
        <v>811</v>
      </c>
      <c r="T314" s="419" t="s">
        <v>404</v>
      </c>
    </row>
    <row r="315" spans="1:20">
      <c r="A315" s="424"/>
      <c r="B315" s="418" t="s">
        <v>1088</v>
      </c>
      <c r="C315" s="418" t="s">
        <v>810</v>
      </c>
      <c r="D315" s="511" t="e">
        <f>[2]!HsSetValue(E315,"FCC","Scenario#"&amp;Q315&amp;";Years#"&amp;J315&amp;";Period#"&amp;I315&amp;";View#"&amp;R315&amp;";Entity#"&amp;H315&amp;";Data Source#"&amp;K315&amp;";Account#"&amp;F315&amp;";Intercompany#"&amp;L315&amp;";Movement#"&amp;P315&amp;";Consolidation#"&amp;T315&amp;";Custom1#"&amp;M315&amp;";Custom2#"&amp;N315&amp;";Custom3#"&amp;O315&amp;";Custom4#"&amp;S315&amp;"")</f>
        <v>#VALUE!</v>
      </c>
      <c r="E315" s="511">
        <f ca="1">SUMIF('"F" Credit Quality Risk'!$D$17:$F$33,'FCC Investments - Load Tab'!$C315,'"F" Credit Quality Risk'!G$17:G$33)</f>
        <v>0</v>
      </c>
      <c r="F315" s="419" t="s">
        <v>1092</v>
      </c>
      <c r="G315" s="419" t="str">
        <f t="shared" si="102"/>
        <v>Inv. Analysis - Credit Quality Risk - Exchange Traded Funds-Debt</v>
      </c>
      <c r="H315" s="431">
        <f t="shared" ref="H315:N327" si="104">+H$2</f>
        <v>0</v>
      </c>
      <c r="I315" s="431" t="str">
        <f t="shared" si="104"/>
        <v>Jun</v>
      </c>
      <c r="J315" s="419" t="str">
        <f t="shared" si="104"/>
        <v>FY25</v>
      </c>
      <c r="K315" s="419" t="str">
        <f t="shared" si="104"/>
        <v>FCCS_Other Data</v>
      </c>
      <c r="L315" s="419" t="str">
        <f t="shared" si="104"/>
        <v>FCCS_No Intercompany</v>
      </c>
      <c r="M315" s="419" t="str">
        <f t="shared" si="104"/>
        <v>No Custom1</v>
      </c>
      <c r="N315" s="419" t="str">
        <f t="shared" si="104"/>
        <v>No Custom2</v>
      </c>
      <c r="O315" s="419" t="s">
        <v>1010</v>
      </c>
      <c r="P315" s="419" t="s">
        <v>1847</v>
      </c>
      <c r="Q315" s="419" t="str">
        <f t="shared" si="103"/>
        <v>Actual</v>
      </c>
      <c r="R315" s="419" t="str">
        <f t="shared" si="101"/>
        <v>FCCS_YTD_Input</v>
      </c>
      <c r="S315" s="419" t="s">
        <v>811</v>
      </c>
      <c r="T315" s="339" t="s">
        <v>404</v>
      </c>
    </row>
    <row r="316" spans="1:20">
      <c r="A316" s="424"/>
      <c r="B316" s="418" t="s">
        <v>1088</v>
      </c>
      <c r="C316" s="418" t="s">
        <v>810</v>
      </c>
      <c r="D316" s="511" t="e">
        <f>[2]!HsSetValue(E316,"FCC","Scenario#"&amp;Q316&amp;";Years#"&amp;J316&amp;";Period#"&amp;I316&amp;";View#"&amp;R316&amp;";Entity#"&amp;H316&amp;";Data Source#"&amp;K316&amp;";Account#"&amp;F316&amp;";Intercompany#"&amp;L316&amp;";Movement#"&amp;P316&amp;";Consolidation#"&amp;T316&amp;";Custom1#"&amp;M316&amp;";Custom2#"&amp;N316&amp;";Custom3#"&amp;O316&amp;";Custom4#"&amp;S316&amp;"")</f>
        <v>#VALUE!</v>
      </c>
      <c r="E316" s="511">
        <f ca="1">SUMIF('"F" Credit Quality Risk'!$D$17:$F$33,'FCC Investments - Load Tab'!$C316,'"F" Credit Quality Risk'!H$17:H$33)</f>
        <v>0</v>
      </c>
      <c r="F316" s="419" t="s">
        <v>1092</v>
      </c>
      <c r="G316" s="419" t="str">
        <f t="shared" si="102"/>
        <v>Inv. Analysis - Credit Quality Risk - Exchange Traded Funds-Debt</v>
      </c>
      <c r="H316" s="431">
        <f t="shared" si="104"/>
        <v>0</v>
      </c>
      <c r="I316" s="431" t="str">
        <f t="shared" si="104"/>
        <v>Jun</v>
      </c>
      <c r="J316" s="419" t="str">
        <f t="shared" si="104"/>
        <v>FY25</v>
      </c>
      <c r="K316" s="419" t="str">
        <f t="shared" si="104"/>
        <v>FCCS_Other Data</v>
      </c>
      <c r="L316" s="419" t="str">
        <f t="shared" si="104"/>
        <v>FCCS_No Intercompany</v>
      </c>
      <c r="M316" s="419" t="str">
        <f t="shared" si="104"/>
        <v>No Custom1</v>
      </c>
      <c r="N316" s="419" t="str">
        <f t="shared" si="104"/>
        <v>No Custom2</v>
      </c>
      <c r="O316" s="419" t="s">
        <v>45</v>
      </c>
      <c r="P316" s="419" t="s">
        <v>1847</v>
      </c>
      <c r="Q316" s="419" t="str">
        <f t="shared" si="103"/>
        <v>Actual</v>
      </c>
      <c r="R316" s="419" t="str">
        <f t="shared" si="101"/>
        <v>FCCS_YTD_Input</v>
      </c>
      <c r="S316" s="419" t="s">
        <v>811</v>
      </c>
      <c r="T316" s="419" t="s">
        <v>404</v>
      </c>
    </row>
    <row r="317" spans="1:20">
      <c r="A317" s="424"/>
      <c r="B317" s="418" t="s">
        <v>1088</v>
      </c>
      <c r="C317" s="418" t="s">
        <v>810</v>
      </c>
      <c r="D317" s="511" t="e">
        <f>[2]!HsSetValue(E317,"FCC","Scenario#"&amp;Q317&amp;";Years#"&amp;J317&amp;";Period#"&amp;I317&amp;";View#"&amp;R317&amp;";Entity#"&amp;H317&amp;";Data Source#"&amp;K317&amp;";Account#"&amp;F317&amp;";Intercompany#"&amp;L317&amp;";Movement#"&amp;P317&amp;";Consolidation#"&amp;T317&amp;";Custom1#"&amp;M317&amp;";Custom2#"&amp;N317&amp;";Custom3#"&amp;O317&amp;";Custom4#"&amp;S317&amp;"")</f>
        <v>#VALUE!</v>
      </c>
      <c r="E317" s="511">
        <f ca="1">SUMIF('"F" Credit Quality Risk'!$D$17:$F$33,'FCC Investments - Load Tab'!$C317,'"F" Credit Quality Risk'!I$17:I$33)</f>
        <v>0</v>
      </c>
      <c r="F317" s="419" t="s">
        <v>1092</v>
      </c>
      <c r="G317" s="419" t="str">
        <f t="shared" si="102"/>
        <v>Inv. Analysis - Credit Quality Risk - Exchange Traded Funds-Debt</v>
      </c>
      <c r="H317" s="431">
        <f t="shared" si="104"/>
        <v>0</v>
      </c>
      <c r="I317" s="431" t="str">
        <f t="shared" si="104"/>
        <v>Jun</v>
      </c>
      <c r="J317" s="419" t="str">
        <f t="shared" si="104"/>
        <v>FY25</v>
      </c>
      <c r="K317" s="419" t="str">
        <f t="shared" si="104"/>
        <v>FCCS_Other Data</v>
      </c>
      <c r="L317" s="419" t="str">
        <f t="shared" si="104"/>
        <v>FCCS_No Intercompany</v>
      </c>
      <c r="M317" s="419" t="str">
        <f t="shared" si="104"/>
        <v>No Custom1</v>
      </c>
      <c r="N317" s="419" t="str">
        <f t="shared" si="104"/>
        <v>No Custom2</v>
      </c>
      <c r="O317" s="419" t="s">
        <v>1023</v>
      </c>
      <c r="P317" s="419" t="s">
        <v>1847</v>
      </c>
      <c r="Q317" s="419" t="str">
        <f t="shared" si="103"/>
        <v>Actual</v>
      </c>
      <c r="R317" s="419" t="str">
        <f t="shared" si="101"/>
        <v>FCCS_YTD_Input</v>
      </c>
      <c r="S317" s="419" t="s">
        <v>811</v>
      </c>
      <c r="T317" s="419" t="s">
        <v>404</v>
      </c>
    </row>
    <row r="318" spans="1:20">
      <c r="A318" s="424"/>
      <c r="B318" s="418" t="s">
        <v>1088</v>
      </c>
      <c r="C318" s="418" t="s">
        <v>810</v>
      </c>
      <c r="D318" s="511" t="e">
        <f>[2]!HsSetValue(E318,"FCC","Scenario#"&amp;Q318&amp;";Years#"&amp;J318&amp;";Period#"&amp;I318&amp;";View#"&amp;R318&amp;";Entity#"&amp;H318&amp;";Data Source#"&amp;K318&amp;";Account#"&amp;F318&amp;";Intercompany#"&amp;L318&amp;";Movement#"&amp;P318&amp;";Consolidation#"&amp;T318&amp;";Custom1#"&amp;M318&amp;";Custom2#"&amp;N318&amp;";Custom3#"&amp;O318&amp;";Custom4#"&amp;S318&amp;"")</f>
        <v>#VALUE!</v>
      </c>
      <c r="E318" s="511">
        <f ca="1">SUMIF('"F" Credit Quality Risk'!$D$17:$F$33,'FCC Investments - Load Tab'!$C318,'"F" Credit Quality Risk'!J$17:J$33)</f>
        <v>0</v>
      </c>
      <c r="F318" s="419" t="s">
        <v>1092</v>
      </c>
      <c r="G318" s="419" t="str">
        <f t="shared" si="102"/>
        <v>Inv. Analysis - Credit Quality Risk - Exchange Traded Funds-Debt</v>
      </c>
      <c r="H318" s="431">
        <f t="shared" si="104"/>
        <v>0</v>
      </c>
      <c r="I318" s="431" t="str">
        <f t="shared" si="104"/>
        <v>Jun</v>
      </c>
      <c r="J318" s="419" t="str">
        <f t="shared" si="104"/>
        <v>FY25</v>
      </c>
      <c r="K318" s="419" t="str">
        <f t="shared" si="104"/>
        <v>FCCS_Other Data</v>
      </c>
      <c r="L318" s="419" t="str">
        <f t="shared" si="104"/>
        <v>FCCS_No Intercompany</v>
      </c>
      <c r="M318" s="419" t="str">
        <f t="shared" si="104"/>
        <v>No Custom1</v>
      </c>
      <c r="N318" s="419" t="str">
        <f t="shared" si="104"/>
        <v>No Custom2</v>
      </c>
      <c r="O318" s="419" t="s">
        <v>1027</v>
      </c>
      <c r="P318" s="419" t="s">
        <v>1847</v>
      </c>
      <c r="Q318" s="419" t="str">
        <f t="shared" si="103"/>
        <v>Actual</v>
      </c>
      <c r="R318" s="419" t="str">
        <f t="shared" si="101"/>
        <v>FCCS_YTD_Input</v>
      </c>
      <c r="S318" s="419" t="s">
        <v>811</v>
      </c>
      <c r="T318" s="419" t="s">
        <v>404</v>
      </c>
    </row>
    <row r="319" spans="1:20">
      <c r="A319" s="424"/>
      <c r="B319" s="418" t="s">
        <v>1088</v>
      </c>
      <c r="C319" s="418" t="s">
        <v>810</v>
      </c>
      <c r="D319" s="511" t="e">
        <f>[2]!HsSetValue(E319,"FCC","Scenario#"&amp;Q319&amp;";Years#"&amp;J319&amp;";Period#"&amp;I319&amp;";View#"&amp;R319&amp;";Entity#"&amp;H319&amp;";Data Source#"&amp;K319&amp;";Account#"&amp;F319&amp;";Intercompany#"&amp;L319&amp;";Movement#"&amp;P319&amp;";Consolidation#"&amp;T319&amp;";Custom1#"&amp;M319&amp;";Custom2#"&amp;N319&amp;";Custom3#"&amp;O319&amp;";Custom4#"&amp;S319&amp;"")</f>
        <v>#VALUE!</v>
      </c>
      <c r="E319" s="511">
        <f ca="1">SUMIF('"F" Credit Quality Risk'!$D$17:$F$33,'FCC Investments - Load Tab'!$C319,'"F" Credit Quality Risk'!K$17:K$33)</f>
        <v>0</v>
      </c>
      <c r="F319" s="419" t="s">
        <v>1092</v>
      </c>
      <c r="G319" s="419" t="str">
        <f t="shared" si="102"/>
        <v>Inv. Analysis - Credit Quality Risk - Exchange Traded Funds-Debt</v>
      </c>
      <c r="H319" s="431">
        <f t="shared" si="104"/>
        <v>0</v>
      </c>
      <c r="I319" s="431" t="str">
        <f t="shared" si="104"/>
        <v>Jun</v>
      </c>
      <c r="J319" s="419" t="str">
        <f t="shared" si="104"/>
        <v>FY25</v>
      </c>
      <c r="K319" s="419" t="str">
        <f t="shared" si="104"/>
        <v>FCCS_Other Data</v>
      </c>
      <c r="L319" s="419" t="str">
        <f t="shared" si="104"/>
        <v>FCCS_No Intercompany</v>
      </c>
      <c r="M319" s="419" t="str">
        <f t="shared" si="104"/>
        <v>No Custom1</v>
      </c>
      <c r="N319" s="419" t="str">
        <f t="shared" si="104"/>
        <v>No Custom2</v>
      </c>
      <c r="O319" s="419" t="s">
        <v>46</v>
      </c>
      <c r="P319" s="419" t="s">
        <v>1847</v>
      </c>
      <c r="Q319" s="419" t="str">
        <f t="shared" si="103"/>
        <v>Actual</v>
      </c>
      <c r="R319" s="419" t="str">
        <f t="shared" si="101"/>
        <v>FCCS_YTD_Input</v>
      </c>
      <c r="S319" s="419" t="s">
        <v>811</v>
      </c>
      <c r="T319" s="419" t="s">
        <v>404</v>
      </c>
    </row>
    <row r="320" spans="1:20">
      <c r="A320" s="424"/>
      <c r="B320" s="418" t="s">
        <v>1088</v>
      </c>
      <c r="C320" s="418" t="s">
        <v>810</v>
      </c>
      <c r="D320" s="511" t="e">
        <f>[2]!HsSetValue(E320,"FCC","Scenario#"&amp;Q320&amp;";Years#"&amp;J320&amp;";Period#"&amp;I320&amp;";View#"&amp;R320&amp;";Entity#"&amp;H320&amp;";Data Source#"&amp;K320&amp;";Account#"&amp;F320&amp;";Intercompany#"&amp;L320&amp;";Movement#"&amp;P320&amp;";Consolidation#"&amp;T320&amp;";Custom1#"&amp;M320&amp;";Custom2#"&amp;N320&amp;";Custom3#"&amp;O320&amp;";Custom4#"&amp;S320&amp;"")</f>
        <v>#VALUE!</v>
      </c>
      <c r="E320" s="511">
        <f ca="1">SUMIF('"F" Credit Quality Risk'!$D$17:$F$33,'FCC Investments - Load Tab'!$C320,'"F" Credit Quality Risk'!L$17:L$33)</f>
        <v>0</v>
      </c>
      <c r="F320" s="419" t="s">
        <v>1092</v>
      </c>
      <c r="G320" s="419" t="str">
        <f t="shared" si="102"/>
        <v>Inv. Analysis - Credit Quality Risk - Exchange Traded Funds-Debt</v>
      </c>
      <c r="H320" s="431">
        <f t="shared" si="104"/>
        <v>0</v>
      </c>
      <c r="I320" s="431" t="str">
        <f t="shared" si="104"/>
        <v>Jun</v>
      </c>
      <c r="J320" s="419" t="str">
        <f t="shared" si="104"/>
        <v>FY25</v>
      </c>
      <c r="K320" s="419" t="str">
        <f t="shared" si="104"/>
        <v>FCCS_Other Data</v>
      </c>
      <c r="L320" s="419" t="str">
        <f t="shared" si="104"/>
        <v>FCCS_No Intercompany</v>
      </c>
      <c r="M320" s="419" t="str">
        <f t="shared" si="104"/>
        <v>No Custom1</v>
      </c>
      <c r="N320" s="419" t="str">
        <f t="shared" si="104"/>
        <v>No Custom2</v>
      </c>
      <c r="O320" s="419" t="s">
        <v>1055</v>
      </c>
      <c r="P320" s="419" t="s">
        <v>1847</v>
      </c>
      <c r="Q320" s="419" t="str">
        <f t="shared" si="103"/>
        <v>Actual</v>
      </c>
      <c r="R320" s="419" t="str">
        <f t="shared" si="101"/>
        <v>FCCS_YTD_Input</v>
      </c>
      <c r="S320" s="419" t="s">
        <v>811</v>
      </c>
      <c r="T320" s="419" t="s">
        <v>404</v>
      </c>
    </row>
    <row r="321" spans="1:20">
      <c r="A321" s="424"/>
      <c r="B321" s="418" t="s">
        <v>1088</v>
      </c>
      <c r="C321" s="418" t="s">
        <v>810</v>
      </c>
      <c r="D321" s="511" t="e">
        <f>[2]!HsSetValue(E321,"FCC","Scenario#"&amp;Q321&amp;";Years#"&amp;J321&amp;";Period#"&amp;I321&amp;";View#"&amp;R321&amp;";Entity#"&amp;H321&amp;";Data Source#"&amp;K321&amp;";Account#"&amp;F321&amp;";Intercompany#"&amp;L321&amp;";Movement#"&amp;P321&amp;";Consolidation#"&amp;T321&amp;";Custom1#"&amp;M321&amp;";Custom2#"&amp;N321&amp;";Custom3#"&amp;O321&amp;";Custom4#"&amp;S321&amp;"")</f>
        <v>#VALUE!</v>
      </c>
      <c r="E321" s="511">
        <f ca="1">SUMIF('"F" Credit Quality Risk'!$D$17:$F$33,'FCC Investments - Load Tab'!$C321,'"F" Credit Quality Risk'!M$17:M$33)</f>
        <v>0</v>
      </c>
      <c r="F321" s="419" t="s">
        <v>1092</v>
      </c>
      <c r="G321" s="419" t="str">
        <f t="shared" si="102"/>
        <v>Inv. Analysis - Credit Quality Risk - Exchange Traded Funds-Debt</v>
      </c>
      <c r="H321" s="431">
        <f t="shared" si="104"/>
        <v>0</v>
      </c>
      <c r="I321" s="431" t="str">
        <f t="shared" si="104"/>
        <v>Jun</v>
      </c>
      <c r="J321" s="419" t="str">
        <f t="shared" si="104"/>
        <v>FY25</v>
      </c>
      <c r="K321" s="419" t="str">
        <f t="shared" si="104"/>
        <v>FCCS_Other Data</v>
      </c>
      <c r="L321" s="419" t="str">
        <f t="shared" si="104"/>
        <v>FCCS_No Intercompany</v>
      </c>
      <c r="M321" s="419" t="str">
        <f t="shared" si="104"/>
        <v>No Custom1</v>
      </c>
      <c r="N321" s="419" t="str">
        <f t="shared" si="104"/>
        <v>No Custom2</v>
      </c>
      <c r="O321" s="419" t="s">
        <v>1066</v>
      </c>
      <c r="P321" s="419" t="s">
        <v>1847</v>
      </c>
      <c r="Q321" s="419" t="str">
        <f t="shared" si="103"/>
        <v>Actual</v>
      </c>
      <c r="R321" s="419" t="str">
        <f t="shared" si="101"/>
        <v>FCCS_YTD_Input</v>
      </c>
      <c r="S321" s="419" t="s">
        <v>811</v>
      </c>
      <c r="T321" s="419" t="s">
        <v>404</v>
      </c>
    </row>
    <row r="322" spans="1:20">
      <c r="A322" s="424"/>
      <c r="B322" s="418" t="s">
        <v>1088</v>
      </c>
      <c r="C322" s="418" t="s">
        <v>810</v>
      </c>
      <c r="D322" s="511" t="e">
        <f>[2]!HsSetValue(E322,"FCC","Scenario#"&amp;Q322&amp;";Years#"&amp;J322&amp;";Period#"&amp;I322&amp;";View#"&amp;R322&amp;";Entity#"&amp;H322&amp;";Data Source#"&amp;K322&amp;";Account#"&amp;F322&amp;";Intercompany#"&amp;L322&amp;";Movement#"&amp;P322&amp;";Consolidation#"&amp;T322&amp;";Custom1#"&amp;M322&amp;";Custom2#"&amp;N322&amp;";Custom3#"&amp;O322&amp;";Custom4#"&amp;S322&amp;"")</f>
        <v>#VALUE!</v>
      </c>
      <c r="E322" s="511">
        <f ca="1">SUMIF('"F" Credit Quality Risk'!$D$17:$F$33,'FCC Investments - Load Tab'!$C322,'"F" Credit Quality Risk'!N$17:N$33)</f>
        <v>0</v>
      </c>
      <c r="F322" s="419" t="s">
        <v>1092</v>
      </c>
      <c r="G322" s="419" t="str">
        <f t="shared" si="102"/>
        <v>Inv. Analysis - Credit Quality Risk - Exchange Traded Funds-Debt</v>
      </c>
      <c r="H322" s="431">
        <f t="shared" si="104"/>
        <v>0</v>
      </c>
      <c r="I322" s="431" t="str">
        <f t="shared" si="104"/>
        <v>Jun</v>
      </c>
      <c r="J322" s="419" t="str">
        <f t="shared" si="104"/>
        <v>FY25</v>
      </c>
      <c r="K322" s="419" t="str">
        <f t="shared" si="104"/>
        <v>FCCS_Other Data</v>
      </c>
      <c r="L322" s="419" t="str">
        <f t="shared" si="104"/>
        <v>FCCS_No Intercompany</v>
      </c>
      <c r="M322" s="419" t="str">
        <f t="shared" si="104"/>
        <v>No Custom1</v>
      </c>
      <c r="N322" s="419" t="str">
        <f t="shared" si="104"/>
        <v>No Custom2</v>
      </c>
      <c r="O322" s="419" t="s">
        <v>47</v>
      </c>
      <c r="P322" s="419" t="s">
        <v>1847</v>
      </c>
      <c r="Q322" s="419" t="str">
        <f t="shared" si="103"/>
        <v>Actual</v>
      </c>
      <c r="R322" s="419" t="str">
        <f t="shared" si="101"/>
        <v>FCCS_YTD_Input</v>
      </c>
      <c r="S322" s="419" t="s">
        <v>811</v>
      </c>
      <c r="T322" s="419" t="s">
        <v>404</v>
      </c>
    </row>
    <row r="323" spans="1:20">
      <c r="A323" s="424"/>
      <c r="B323" s="418" t="s">
        <v>1088</v>
      </c>
      <c r="C323" s="418" t="s">
        <v>810</v>
      </c>
      <c r="D323" s="511" t="e">
        <f>[2]!HsSetValue(E323,"FCC","Scenario#"&amp;Q323&amp;";Years#"&amp;J323&amp;";Period#"&amp;I323&amp;";View#"&amp;R323&amp;";Entity#"&amp;H323&amp;";Data Source#"&amp;K323&amp;";Account#"&amp;F323&amp;";Intercompany#"&amp;L323&amp;";Movement#"&amp;P323&amp;";Consolidation#"&amp;T323&amp;";Custom1#"&amp;M323&amp;";Custom2#"&amp;N323&amp;";Custom3#"&amp;O323&amp;";Custom4#"&amp;S323&amp;"")</f>
        <v>#VALUE!</v>
      </c>
      <c r="E323" s="511">
        <f ca="1">SUMIF('"F" Credit Quality Risk'!$D$17:$F$33,'FCC Investments - Load Tab'!$C323,'"F" Credit Quality Risk'!O$17:O$33)</f>
        <v>0</v>
      </c>
      <c r="F323" s="419" t="s">
        <v>1092</v>
      </c>
      <c r="G323" s="419" t="str">
        <f t="shared" si="102"/>
        <v>Inv. Analysis - Credit Quality Risk - Exchange Traded Funds-Debt</v>
      </c>
      <c r="H323" s="431">
        <f t="shared" si="104"/>
        <v>0</v>
      </c>
      <c r="I323" s="431" t="str">
        <f t="shared" si="104"/>
        <v>Jun</v>
      </c>
      <c r="J323" s="419" t="str">
        <f t="shared" si="104"/>
        <v>FY25</v>
      </c>
      <c r="K323" s="419" t="str">
        <f t="shared" si="104"/>
        <v>FCCS_Other Data</v>
      </c>
      <c r="L323" s="419" t="str">
        <f t="shared" si="104"/>
        <v>FCCS_No Intercompany</v>
      </c>
      <c r="M323" s="419" t="str">
        <f t="shared" si="104"/>
        <v>No Custom1</v>
      </c>
      <c r="N323" s="419" t="str">
        <f t="shared" si="104"/>
        <v>No Custom2</v>
      </c>
      <c r="O323" s="419" t="s">
        <v>48</v>
      </c>
      <c r="P323" s="419" t="s">
        <v>1847</v>
      </c>
      <c r="Q323" s="419" t="str">
        <f t="shared" si="103"/>
        <v>Actual</v>
      </c>
      <c r="R323" s="419" t="str">
        <f t="shared" si="101"/>
        <v>FCCS_YTD_Input</v>
      </c>
      <c r="S323" s="419" t="s">
        <v>811</v>
      </c>
      <c r="T323" s="419" t="s">
        <v>404</v>
      </c>
    </row>
    <row r="324" spans="1:20">
      <c r="A324" s="424"/>
      <c r="B324" s="418" t="s">
        <v>1088</v>
      </c>
      <c r="C324" s="418" t="s">
        <v>810</v>
      </c>
      <c r="D324" s="511" t="e">
        <f>[2]!HsSetValue(E324,"FCC","Scenario#"&amp;Q324&amp;";Years#"&amp;J324&amp;";Period#"&amp;I324&amp;";View#"&amp;R324&amp;";Entity#"&amp;H324&amp;";Data Source#"&amp;K324&amp;";Account#"&amp;F324&amp;";Intercompany#"&amp;L324&amp;";Movement#"&amp;P324&amp;";Consolidation#"&amp;T324&amp;";Custom1#"&amp;M324&amp;";Custom2#"&amp;N324&amp;";Custom3#"&amp;O324&amp;";Custom4#"&amp;S324&amp;"")</f>
        <v>#VALUE!</v>
      </c>
      <c r="E324" s="511">
        <f ca="1">SUMIF('"F" Credit Quality Risk'!$D$17:$F$33,'FCC Investments - Load Tab'!$C324,'"F" Credit Quality Risk'!P$17:P$33)</f>
        <v>0</v>
      </c>
      <c r="F324" s="419" t="s">
        <v>1092</v>
      </c>
      <c r="G324" s="419" t="str">
        <f t="shared" si="102"/>
        <v>Inv. Analysis - Credit Quality Risk - Exchange Traded Funds-Debt</v>
      </c>
      <c r="H324" s="431">
        <f t="shared" si="104"/>
        <v>0</v>
      </c>
      <c r="I324" s="431" t="str">
        <f t="shared" si="104"/>
        <v>Jun</v>
      </c>
      <c r="J324" s="419" t="str">
        <f t="shared" si="104"/>
        <v>FY25</v>
      </c>
      <c r="K324" s="419" t="str">
        <f t="shared" si="104"/>
        <v>FCCS_Other Data</v>
      </c>
      <c r="L324" s="419" t="str">
        <f t="shared" si="104"/>
        <v>FCCS_No Intercompany</v>
      </c>
      <c r="M324" s="419" t="str">
        <f t="shared" si="104"/>
        <v>No Custom1</v>
      </c>
      <c r="N324" s="419" t="str">
        <f t="shared" si="104"/>
        <v>No Custom2</v>
      </c>
      <c r="O324" s="419" t="s">
        <v>1093</v>
      </c>
      <c r="P324" s="419" t="s">
        <v>1847</v>
      </c>
      <c r="Q324" s="419" t="str">
        <f t="shared" si="103"/>
        <v>Actual</v>
      </c>
      <c r="R324" s="419" t="str">
        <f t="shared" si="101"/>
        <v>FCCS_YTD_Input</v>
      </c>
      <c r="S324" s="419" t="s">
        <v>811</v>
      </c>
      <c r="T324" s="419" t="s">
        <v>404</v>
      </c>
    </row>
    <row r="325" spans="1:20">
      <c r="A325" s="424"/>
      <c r="B325" s="418" t="s">
        <v>1088</v>
      </c>
      <c r="C325" s="418" t="s">
        <v>810</v>
      </c>
      <c r="D325" s="511" t="e">
        <f>[2]!HsSetValue(E325,"FCC","Scenario#"&amp;Q325&amp;";Years#"&amp;J325&amp;";Period#"&amp;I325&amp;";View#"&amp;R325&amp;";Entity#"&amp;H325&amp;";Data Source#"&amp;K325&amp;";Account#"&amp;F325&amp;";Intercompany#"&amp;L325&amp;";Movement#"&amp;P325&amp;";Consolidation#"&amp;T325&amp;";Custom1#"&amp;M325&amp;";Custom2#"&amp;N325&amp;";Custom3#"&amp;O325&amp;";Custom4#"&amp;S325&amp;"")</f>
        <v>#VALUE!</v>
      </c>
      <c r="E325" s="511">
        <f ca="1">SUMIF('"F" Credit Quality Risk'!$D$17:$F$33,'FCC Investments - Load Tab'!$C325,'"F" Credit Quality Risk'!Q$17:Q$33)</f>
        <v>0</v>
      </c>
      <c r="F325" s="419" t="s">
        <v>1092</v>
      </c>
      <c r="G325" s="419" t="str">
        <f t="shared" si="102"/>
        <v>Inv. Analysis - Credit Quality Risk - Exchange Traded Funds-Debt</v>
      </c>
      <c r="H325" s="431">
        <f t="shared" si="104"/>
        <v>0</v>
      </c>
      <c r="I325" s="431" t="str">
        <f t="shared" si="104"/>
        <v>Jun</v>
      </c>
      <c r="J325" s="419" t="str">
        <f t="shared" si="104"/>
        <v>FY25</v>
      </c>
      <c r="K325" s="419" t="str">
        <f t="shared" si="104"/>
        <v>FCCS_Other Data</v>
      </c>
      <c r="L325" s="419" t="str">
        <f t="shared" si="104"/>
        <v>FCCS_No Intercompany</v>
      </c>
      <c r="M325" s="419" t="str">
        <f t="shared" si="104"/>
        <v>No Custom1</v>
      </c>
      <c r="N325" s="419" t="str">
        <f t="shared" si="104"/>
        <v>No Custom2</v>
      </c>
      <c r="O325" s="419" t="s">
        <v>1094</v>
      </c>
      <c r="P325" s="419" t="s">
        <v>1847</v>
      </c>
      <c r="Q325" s="419" t="str">
        <f t="shared" si="103"/>
        <v>Actual</v>
      </c>
      <c r="R325" s="419" t="str">
        <f t="shared" si="101"/>
        <v>FCCS_YTD_Input</v>
      </c>
      <c r="S325" s="419" t="s">
        <v>811</v>
      </c>
      <c r="T325" s="419" t="s">
        <v>404</v>
      </c>
    </row>
    <row r="326" spans="1:20">
      <c r="A326" s="424"/>
      <c r="B326" s="418" t="s">
        <v>1088</v>
      </c>
      <c r="C326" s="418" t="s">
        <v>810</v>
      </c>
      <c r="D326" s="511" t="e">
        <f>[2]!HsSetValue(E326,"FCC","Scenario#"&amp;Q326&amp;";Years#"&amp;J326&amp;";Period#"&amp;I326&amp;";View#"&amp;R326&amp;";Entity#"&amp;H326&amp;";Data Source#"&amp;K326&amp;";Account#"&amp;F326&amp;";Intercompany#"&amp;L326&amp;";Movement#"&amp;P326&amp;";Consolidation#"&amp;T326&amp;";Custom1#"&amp;M326&amp;";Custom2#"&amp;N326&amp;";Custom3#"&amp;O326&amp;";Custom4#"&amp;S326&amp;"")</f>
        <v>#VALUE!</v>
      </c>
      <c r="E326" s="511">
        <f ca="1">SUMIF('"F" Credit Quality Risk'!$D$17:$F$33,'FCC Investments - Load Tab'!$C326,'"F" Credit Quality Risk'!R$17:R$33)</f>
        <v>0</v>
      </c>
      <c r="F326" s="419" t="s">
        <v>1092</v>
      </c>
      <c r="G326" s="419" t="str">
        <f t="shared" si="102"/>
        <v>Inv. Analysis - Credit Quality Risk - Exchange Traded Funds-Debt</v>
      </c>
      <c r="H326" s="431">
        <f t="shared" si="104"/>
        <v>0</v>
      </c>
      <c r="I326" s="431" t="str">
        <f t="shared" si="104"/>
        <v>Jun</v>
      </c>
      <c r="J326" s="419" t="str">
        <f t="shared" si="104"/>
        <v>FY25</v>
      </c>
      <c r="K326" s="419" t="str">
        <f t="shared" si="104"/>
        <v>FCCS_Other Data</v>
      </c>
      <c r="L326" s="419" t="str">
        <f t="shared" si="104"/>
        <v>FCCS_No Intercompany</v>
      </c>
      <c r="M326" s="419" t="str">
        <f t="shared" si="104"/>
        <v>No Custom1</v>
      </c>
      <c r="N326" s="419" t="str">
        <f t="shared" si="104"/>
        <v>No Custom2</v>
      </c>
      <c r="O326" s="419" t="s">
        <v>1095</v>
      </c>
      <c r="P326" s="419" t="s">
        <v>1847</v>
      </c>
      <c r="Q326" s="419" t="str">
        <f t="shared" si="103"/>
        <v>Actual</v>
      </c>
      <c r="R326" s="419" t="str">
        <f t="shared" si="101"/>
        <v>FCCS_YTD_Input</v>
      </c>
      <c r="S326" s="419" t="s">
        <v>811</v>
      </c>
      <c r="T326" s="419" t="s">
        <v>404</v>
      </c>
    </row>
    <row r="327" spans="1:20">
      <c r="A327" s="424"/>
      <c r="B327" s="418" t="s">
        <v>1088</v>
      </c>
      <c r="C327" s="418" t="s">
        <v>810</v>
      </c>
      <c r="D327" s="511" t="e">
        <f>[2]!HsSetValue(E327,"FCC","Scenario#"&amp;Q327&amp;";Years#"&amp;J327&amp;";Period#"&amp;I327&amp;";View#"&amp;R327&amp;";Entity#"&amp;H327&amp;";Data Source#"&amp;K327&amp;";Account#"&amp;F327&amp;";Intercompany#"&amp;L327&amp;";Movement#"&amp;P327&amp;";Consolidation#"&amp;T327&amp;";Custom1#"&amp;M327&amp;";Custom2#"&amp;N327&amp;";Custom3#"&amp;O327&amp;";Custom4#"&amp;S327&amp;"")</f>
        <v>#VALUE!</v>
      </c>
      <c r="E327" s="511">
        <f ca="1">SUMIF('"F" Credit Quality Risk'!$D$17:$F$33,'FCC Investments - Load Tab'!$C327,'"F" Credit Quality Risk'!S$17:S$33)</f>
        <v>0</v>
      </c>
      <c r="F327" s="419" t="s">
        <v>1092</v>
      </c>
      <c r="G327" s="419" t="str">
        <f t="shared" si="102"/>
        <v>Inv. Analysis - Credit Quality Risk - Exchange Traded Funds-Debt</v>
      </c>
      <c r="H327" s="431">
        <f t="shared" si="104"/>
        <v>0</v>
      </c>
      <c r="I327" s="431" t="str">
        <f t="shared" si="104"/>
        <v>Jun</v>
      </c>
      <c r="J327" s="419" t="str">
        <f t="shared" si="104"/>
        <v>FY25</v>
      </c>
      <c r="K327" s="419" t="str">
        <f t="shared" si="104"/>
        <v>FCCS_Other Data</v>
      </c>
      <c r="L327" s="419" t="str">
        <f t="shared" si="104"/>
        <v>FCCS_No Intercompany</v>
      </c>
      <c r="M327" s="419" t="str">
        <f t="shared" si="104"/>
        <v>No Custom1</v>
      </c>
      <c r="N327" s="419" t="str">
        <f t="shared" si="104"/>
        <v>No Custom2</v>
      </c>
      <c r="O327" s="419" t="s">
        <v>1096</v>
      </c>
      <c r="P327" s="419" t="s">
        <v>1847</v>
      </c>
      <c r="Q327" s="419" t="str">
        <f t="shared" si="103"/>
        <v>Actual</v>
      </c>
      <c r="R327" s="419" t="str">
        <f>+R$2</f>
        <v>FCCS_YTD_Input</v>
      </c>
      <c r="S327" s="419" t="s">
        <v>811</v>
      </c>
      <c r="T327" s="419" t="s">
        <v>404</v>
      </c>
    </row>
    <row r="328" spans="1:20">
      <c r="B328" s="420"/>
      <c r="C328" s="420"/>
      <c r="D328" s="469" t="e">
        <f>[2]!HsSetValue(E328,"FCC","Scenario#"&amp;Q328&amp;";Years#"&amp;J328&amp;";Period#"&amp;I328&amp;";View#"&amp;R328&amp;";Entity#"&amp;H328&amp;";Data Source#"&amp;K328&amp;";Account#"&amp;F328&amp;";Intercompany#"&amp;L328&amp;";Movement#"&amp;P328&amp;";Consolidation#"&amp;T328&amp;";Custom1#"&amp;M328&amp;";Custom2#"&amp;N328&amp;";Custom3#"&amp;O328&amp;";Custom4#"&amp;S328&amp;"")</f>
        <v>#VALUE!</v>
      </c>
      <c r="E328" s="469"/>
    </row>
    <row r="329" spans="1:20">
      <c r="B329" s="336" t="s">
        <v>841</v>
      </c>
      <c r="C329" s="336" t="s">
        <v>812</v>
      </c>
      <c r="D329" s="508" t="e">
        <f>[2]!HsSetValue(E329,"FCC","Scenario#"&amp;Q329&amp;";Years#"&amp;J329&amp;";Period#"&amp;I329&amp;";View#"&amp;R329&amp;";Entity#"&amp;H329&amp;";Data Source#"&amp;K329&amp;";Account#"&amp;F329&amp;";Intercompany#"&amp;L329&amp;";Movement#"&amp;P329&amp;";Consolidation#"&amp;T329&amp;";Custom1#"&amp;M329&amp;";Custom2#"&amp;N329&amp;";Custom3#"&amp;O329&amp;";Custom4#"&amp;S329&amp;"")</f>
        <v>#VALUE!</v>
      </c>
      <c r="E329" s="508">
        <f>SUMIF('"C" Seg. Time Dist.'!$C$20:$C$33,'FCC Investments - Load Tab'!C329,'"C" Seg. Time Dist.'!$E$20:$E$33)</f>
        <v>0</v>
      </c>
      <c r="F329" s="337" t="s">
        <v>842</v>
      </c>
      <c r="G329" s="337" t="s">
        <v>862</v>
      </c>
      <c r="H329" s="428">
        <f t="shared" ref="H329:J333" si="105">+H$2</f>
        <v>0</v>
      </c>
      <c r="I329" s="428" t="str">
        <f t="shared" si="105"/>
        <v>Jun</v>
      </c>
      <c r="J329" s="337" t="str">
        <f t="shared" si="105"/>
        <v>FY25</v>
      </c>
      <c r="K329" s="337" t="s">
        <v>397</v>
      </c>
      <c r="L329" s="337" t="s">
        <v>398</v>
      </c>
      <c r="M329" s="337" t="s">
        <v>399</v>
      </c>
      <c r="N329" s="337" t="s">
        <v>400</v>
      </c>
      <c r="O329" s="337" t="s">
        <v>844</v>
      </c>
      <c r="P329" s="337" t="s">
        <v>1847</v>
      </c>
      <c r="Q329" s="337" t="s">
        <v>63</v>
      </c>
      <c r="R329" s="337" t="s">
        <v>402</v>
      </c>
      <c r="S329" s="337" t="s">
        <v>813</v>
      </c>
      <c r="T329" s="337" t="s">
        <v>404</v>
      </c>
    </row>
    <row r="330" spans="1:20">
      <c r="B330" s="336" t="s">
        <v>841</v>
      </c>
      <c r="C330" s="336" t="s">
        <v>812</v>
      </c>
      <c r="D330" s="508" t="e">
        <f>[2]!HsSetValue(E330,"FCC","Scenario#"&amp;Q330&amp;";Years#"&amp;J330&amp;";Period#"&amp;I330&amp;";View#"&amp;R330&amp;";Entity#"&amp;H330&amp;";Data Source#"&amp;K330&amp;";Account#"&amp;F330&amp;";Intercompany#"&amp;L330&amp;";Movement#"&amp;P330&amp;";Consolidation#"&amp;T330&amp;";Custom1#"&amp;M330&amp;";Custom2#"&amp;N330&amp;";Custom3#"&amp;O330&amp;";Custom4#"&amp;S330&amp;"")</f>
        <v>#VALUE!</v>
      </c>
      <c r="E330" s="508">
        <f>SUMIF('"C" Seg. Time Dist.'!$C$20:$C$33,'FCC Investments - Load Tab'!C330,'"C" Seg. Time Dist.'!$F$20:$F$33)</f>
        <v>0</v>
      </c>
      <c r="F330" s="337" t="s">
        <v>842</v>
      </c>
      <c r="G330" s="337" t="s">
        <v>862</v>
      </c>
      <c r="H330" s="428">
        <f t="shared" si="105"/>
        <v>0</v>
      </c>
      <c r="I330" s="428" t="str">
        <f t="shared" si="105"/>
        <v>Jun</v>
      </c>
      <c r="J330" s="337" t="str">
        <f t="shared" si="105"/>
        <v>FY25</v>
      </c>
      <c r="K330" s="337" t="s">
        <v>397</v>
      </c>
      <c r="L330" s="337" t="s">
        <v>398</v>
      </c>
      <c r="M330" s="337" t="s">
        <v>399</v>
      </c>
      <c r="N330" s="337" t="s">
        <v>400</v>
      </c>
      <c r="O330" s="337" t="s">
        <v>845</v>
      </c>
      <c r="P330" s="337" t="s">
        <v>1847</v>
      </c>
      <c r="Q330" s="337" t="s">
        <v>63</v>
      </c>
      <c r="R330" s="337" t="s">
        <v>402</v>
      </c>
      <c r="S330" s="337" t="s">
        <v>813</v>
      </c>
      <c r="T330" s="337" t="s">
        <v>404</v>
      </c>
    </row>
    <row r="331" spans="1:20">
      <c r="B331" s="336" t="s">
        <v>841</v>
      </c>
      <c r="C331" s="336" t="s">
        <v>812</v>
      </c>
      <c r="D331" s="508" t="e">
        <f>[2]!HsSetValue(E331,"FCC","Scenario#"&amp;Q331&amp;";Years#"&amp;J331&amp;";Period#"&amp;I331&amp;";View#"&amp;R331&amp;";Entity#"&amp;H331&amp;";Data Source#"&amp;K331&amp;";Account#"&amp;F331&amp;";Intercompany#"&amp;L331&amp;";Movement#"&amp;P331&amp;";Consolidation#"&amp;T331&amp;";Custom1#"&amp;M331&amp;";Custom2#"&amp;N331&amp;";Custom3#"&amp;O331&amp;";Custom4#"&amp;S331&amp;"")</f>
        <v>#VALUE!</v>
      </c>
      <c r="E331" s="508">
        <f>SUMIF('"C" Seg. Time Dist.'!$C$20:$C$33,'FCC Investments - Load Tab'!C331,'"C" Seg. Time Dist.'!$G$20:$G$33)</f>
        <v>0</v>
      </c>
      <c r="F331" s="337" t="s">
        <v>842</v>
      </c>
      <c r="G331" s="337" t="s">
        <v>862</v>
      </c>
      <c r="H331" s="428">
        <f t="shared" si="105"/>
        <v>0</v>
      </c>
      <c r="I331" s="428" t="str">
        <f t="shared" si="105"/>
        <v>Jun</v>
      </c>
      <c r="J331" s="337" t="str">
        <f t="shared" si="105"/>
        <v>FY25</v>
      </c>
      <c r="K331" s="337" t="s">
        <v>397</v>
      </c>
      <c r="L331" s="337" t="s">
        <v>398</v>
      </c>
      <c r="M331" s="337" t="s">
        <v>399</v>
      </c>
      <c r="N331" s="337" t="s">
        <v>400</v>
      </c>
      <c r="O331" s="337" t="s">
        <v>846</v>
      </c>
      <c r="P331" s="337" t="s">
        <v>1847</v>
      </c>
      <c r="Q331" s="337" t="s">
        <v>63</v>
      </c>
      <c r="R331" s="337" t="s">
        <v>402</v>
      </c>
      <c r="S331" s="337" t="s">
        <v>813</v>
      </c>
      <c r="T331" s="337" t="s">
        <v>404</v>
      </c>
    </row>
    <row r="332" spans="1:20">
      <c r="B332" s="336" t="s">
        <v>841</v>
      </c>
      <c r="C332" s="336" t="s">
        <v>812</v>
      </c>
      <c r="D332" s="508" t="e">
        <f>[2]!HsSetValue(E332,"FCC","Scenario#"&amp;Q332&amp;";Years#"&amp;J332&amp;";Period#"&amp;I332&amp;";View#"&amp;R332&amp;";Entity#"&amp;H332&amp;";Data Source#"&amp;K332&amp;";Account#"&amp;F332&amp;";Intercompany#"&amp;L332&amp;";Movement#"&amp;P332&amp;";Consolidation#"&amp;T332&amp;";Custom1#"&amp;M332&amp;";Custom2#"&amp;N332&amp;";Custom3#"&amp;O332&amp;";Custom4#"&amp;S332&amp;"")</f>
        <v>#VALUE!</v>
      </c>
      <c r="E332" s="508">
        <f>SUMIF('"C" Seg. Time Dist.'!$C$20:$C$33,'FCC Investments - Load Tab'!C332,'"C" Seg. Time Dist.'!$H$20:$H$33)</f>
        <v>0</v>
      </c>
      <c r="F332" s="337" t="s">
        <v>842</v>
      </c>
      <c r="G332" s="337" t="s">
        <v>862</v>
      </c>
      <c r="H332" s="428">
        <f t="shared" si="105"/>
        <v>0</v>
      </c>
      <c r="I332" s="428" t="str">
        <f t="shared" si="105"/>
        <v>Jun</v>
      </c>
      <c r="J332" s="337" t="str">
        <f t="shared" si="105"/>
        <v>FY25</v>
      </c>
      <c r="K332" s="337" t="s">
        <v>397</v>
      </c>
      <c r="L332" s="337" t="s">
        <v>398</v>
      </c>
      <c r="M332" s="337" t="s">
        <v>399</v>
      </c>
      <c r="N332" s="337" t="s">
        <v>400</v>
      </c>
      <c r="O332" s="337" t="s">
        <v>847</v>
      </c>
      <c r="P332" s="337" t="s">
        <v>1847</v>
      </c>
      <c r="Q332" s="337" t="s">
        <v>63</v>
      </c>
      <c r="R332" s="337" t="s">
        <v>402</v>
      </c>
      <c r="S332" s="337" t="s">
        <v>813</v>
      </c>
      <c r="T332" s="337" t="s">
        <v>404</v>
      </c>
    </row>
    <row r="333" spans="1:20">
      <c r="B333" s="336" t="s">
        <v>841</v>
      </c>
      <c r="C333" s="336" t="s">
        <v>812</v>
      </c>
      <c r="D333" s="508" t="e">
        <f>[2]!HsSetValue(E333,"FCC","Scenario#"&amp;Q333&amp;";Years#"&amp;J333&amp;";Period#"&amp;I333&amp;";View#"&amp;R333&amp;";Entity#"&amp;H333&amp;";Data Source#"&amp;K333&amp;";Account#"&amp;F333&amp;";Intercompany#"&amp;L333&amp;";Movement#"&amp;P333&amp;";Consolidation#"&amp;T333&amp;";Custom1#"&amp;M333&amp;";Custom2#"&amp;N333&amp;";Custom3#"&amp;O333&amp;";Custom4#"&amp;S333&amp;"")</f>
        <v>#VALUE!</v>
      </c>
      <c r="E333" s="508">
        <f>SUMIF('"C" Seg. Time Dist.'!$C$20:$C$33,'FCC Investments - Load Tab'!C333,'"C" Seg. Time Dist.'!$I$20:$I$33)</f>
        <v>0</v>
      </c>
      <c r="F333" s="337" t="s">
        <v>842</v>
      </c>
      <c r="G333" s="337" t="s">
        <v>862</v>
      </c>
      <c r="H333" s="428">
        <f t="shared" si="105"/>
        <v>0</v>
      </c>
      <c r="I333" s="428" t="str">
        <f t="shared" si="105"/>
        <v>Jun</v>
      </c>
      <c r="J333" s="337" t="str">
        <f t="shared" si="105"/>
        <v>FY25</v>
      </c>
      <c r="K333" s="337" t="s">
        <v>397</v>
      </c>
      <c r="L333" s="337" t="s">
        <v>398</v>
      </c>
      <c r="M333" s="337" t="s">
        <v>399</v>
      </c>
      <c r="N333" s="337" t="s">
        <v>400</v>
      </c>
      <c r="O333" s="337" t="s">
        <v>848</v>
      </c>
      <c r="P333" s="337" t="s">
        <v>1847</v>
      </c>
      <c r="Q333" s="337" t="s">
        <v>63</v>
      </c>
      <c r="R333" s="337" t="s">
        <v>402</v>
      </c>
      <c r="S333" s="337" t="s">
        <v>813</v>
      </c>
      <c r="T333" s="337" t="s">
        <v>404</v>
      </c>
    </row>
    <row r="334" spans="1:20">
      <c r="B334" s="420"/>
      <c r="C334" s="420"/>
      <c r="D334" s="469" t="e">
        <f>[2]!HsSetValue(E334,"FCC","Scenario#"&amp;Q334&amp;";Years#"&amp;J334&amp;";Period#"&amp;I334&amp;";View#"&amp;R334&amp;";Entity#"&amp;H334&amp;";Data Source#"&amp;K334&amp;";Account#"&amp;F334&amp;";Intercompany#"&amp;L334&amp;";Movement#"&amp;P334&amp;";Consolidation#"&amp;T334&amp;";Custom1#"&amp;M334&amp;";Custom2#"&amp;N334&amp;";Custom3#"&amp;O334&amp;";Custom4#"&amp;S334&amp;"")</f>
        <v>#VALUE!</v>
      </c>
      <c r="E334" s="469"/>
    </row>
    <row r="335" spans="1:20">
      <c r="B335" s="338" t="s">
        <v>1850</v>
      </c>
      <c r="C335" s="338" t="s">
        <v>812</v>
      </c>
      <c r="D335" s="512" t="e">
        <f>[2]!HsSetValue(E335,"FCC","Scenario#"&amp;Q335&amp;";Years#"&amp;J335&amp;";Period#"&amp;I335&amp;";View#"&amp;R335&amp;";Entity#"&amp;H335&amp;";Data Source#"&amp;K335&amp;";Account#"&amp;F335&amp;";Intercompany#"&amp;L335&amp;";Movement#"&amp;P335&amp;";Consolidation#"&amp;T335&amp;";Custom1#"&amp;M335&amp;";Custom2#"&amp;N335&amp;";Custom3#"&amp;O335&amp;";Custom4#"&amp;S335&amp;"")</f>
        <v>#VALUE!</v>
      </c>
      <c r="E335" s="512">
        <f ca="1">SUMIF('"E" Fair Value Measurement'!$C$22:$E$38,'FCC Investments - Load Tab'!C335,'"E" Fair Value Measurement'!$G$22:$G$38)</f>
        <v>0</v>
      </c>
      <c r="F335" s="339" t="s">
        <v>849</v>
      </c>
      <c r="G335" s="339" t="s">
        <v>1861</v>
      </c>
      <c r="H335" s="430">
        <f t="shared" ref="H335:N351" si="106">+H$2</f>
        <v>0</v>
      </c>
      <c r="I335" s="430" t="str">
        <f t="shared" ref="I335:J338" si="107">+I$2</f>
        <v>Jun</v>
      </c>
      <c r="J335" s="339" t="str">
        <f t="shared" si="107"/>
        <v>FY25</v>
      </c>
      <c r="K335" s="339" t="s">
        <v>397</v>
      </c>
      <c r="L335" s="339" t="s">
        <v>398</v>
      </c>
      <c r="M335" s="339" t="s">
        <v>399</v>
      </c>
      <c r="N335" s="339" t="s">
        <v>400</v>
      </c>
      <c r="O335" s="339" t="s">
        <v>850</v>
      </c>
      <c r="P335" s="339" t="s">
        <v>1847</v>
      </c>
      <c r="Q335" s="339" t="s">
        <v>63</v>
      </c>
      <c r="R335" s="339" t="s">
        <v>402</v>
      </c>
      <c r="S335" s="339" t="s">
        <v>813</v>
      </c>
      <c r="T335" s="339" t="s">
        <v>404</v>
      </c>
    </row>
    <row r="336" spans="1:20">
      <c r="B336" s="338" t="s">
        <v>1850</v>
      </c>
      <c r="C336" s="338" t="s">
        <v>812</v>
      </c>
      <c r="D336" s="512" t="e">
        <f>[2]!HsSetValue(E336,"FCC","Scenario#"&amp;Q336&amp;";Years#"&amp;J336&amp;";Period#"&amp;I336&amp;";View#"&amp;R336&amp;";Entity#"&amp;H336&amp;";Data Source#"&amp;K336&amp;";Account#"&amp;F336&amp;";Intercompany#"&amp;L336&amp;";Movement#"&amp;P336&amp;";Consolidation#"&amp;T336&amp;";Custom1#"&amp;M336&amp;";Custom2#"&amp;N336&amp;";Custom3#"&amp;O336&amp;";Custom4#"&amp;S336&amp;"")</f>
        <v>#VALUE!</v>
      </c>
      <c r="E336" s="512">
        <f ca="1">SUMIF('"E" Fair Value Measurement'!$C$22:$E$38,'FCC Investments - Load Tab'!C336,'"E" Fair Value Measurement'!$H$22:$H$38)</f>
        <v>0</v>
      </c>
      <c r="F336" s="339" t="s">
        <v>849</v>
      </c>
      <c r="G336" s="339" t="s">
        <v>1861</v>
      </c>
      <c r="H336" s="430">
        <f t="shared" si="106"/>
        <v>0</v>
      </c>
      <c r="I336" s="430" t="str">
        <f t="shared" si="107"/>
        <v>Jun</v>
      </c>
      <c r="J336" s="339" t="str">
        <f t="shared" si="107"/>
        <v>FY25</v>
      </c>
      <c r="K336" s="339" t="s">
        <v>397</v>
      </c>
      <c r="L336" s="339" t="s">
        <v>398</v>
      </c>
      <c r="M336" s="339" t="s">
        <v>399</v>
      </c>
      <c r="N336" s="339" t="s">
        <v>400</v>
      </c>
      <c r="O336" s="339" t="s">
        <v>851</v>
      </c>
      <c r="P336" s="339" t="s">
        <v>1847</v>
      </c>
      <c r="Q336" s="339" t="s">
        <v>63</v>
      </c>
      <c r="R336" s="339" t="s">
        <v>402</v>
      </c>
      <c r="S336" s="339" t="s">
        <v>813</v>
      </c>
      <c r="T336" s="339" t="s">
        <v>404</v>
      </c>
    </row>
    <row r="337" spans="1:20">
      <c r="B337" s="338" t="s">
        <v>1850</v>
      </c>
      <c r="C337" s="338" t="s">
        <v>812</v>
      </c>
      <c r="D337" s="512" t="e">
        <f>[2]!HsSetValue(E337,"FCC","Scenario#"&amp;Q337&amp;";Years#"&amp;J337&amp;";Period#"&amp;I337&amp;";View#"&amp;R337&amp;";Entity#"&amp;H337&amp;";Data Source#"&amp;K337&amp;";Account#"&amp;F337&amp;";Intercompany#"&amp;L337&amp;";Movement#"&amp;P337&amp;";Consolidation#"&amp;T337&amp;";Custom1#"&amp;M337&amp;";Custom2#"&amp;N337&amp;";Custom3#"&amp;O337&amp;";Custom4#"&amp;S337&amp;"")</f>
        <v>#VALUE!</v>
      </c>
      <c r="E337" s="512">
        <f ca="1">SUMIF('"E" Fair Value Measurement'!$C$22:$E$38,'FCC Investments - Load Tab'!C337,'"E" Fair Value Measurement'!$I$22:$I$38)</f>
        <v>0</v>
      </c>
      <c r="F337" s="339" t="s">
        <v>849</v>
      </c>
      <c r="G337" s="339" t="s">
        <v>1861</v>
      </c>
      <c r="H337" s="430">
        <f t="shared" si="106"/>
        <v>0</v>
      </c>
      <c r="I337" s="430" t="str">
        <f t="shared" si="107"/>
        <v>Jun</v>
      </c>
      <c r="J337" s="339" t="str">
        <f t="shared" si="107"/>
        <v>FY25</v>
      </c>
      <c r="K337" s="339" t="s">
        <v>397</v>
      </c>
      <c r="L337" s="339" t="s">
        <v>398</v>
      </c>
      <c r="M337" s="339" t="s">
        <v>399</v>
      </c>
      <c r="N337" s="339" t="s">
        <v>400</v>
      </c>
      <c r="O337" s="339" t="s">
        <v>852</v>
      </c>
      <c r="P337" s="339" t="s">
        <v>1847</v>
      </c>
      <c r="Q337" s="339" t="s">
        <v>63</v>
      </c>
      <c r="R337" s="339" t="s">
        <v>402</v>
      </c>
      <c r="S337" s="339" t="s">
        <v>813</v>
      </c>
      <c r="T337" s="339" t="s">
        <v>404</v>
      </c>
    </row>
    <row r="338" spans="1:20">
      <c r="B338" s="338" t="s">
        <v>1850</v>
      </c>
      <c r="C338" s="338" t="s">
        <v>812</v>
      </c>
      <c r="D338" s="512" t="e">
        <f>[2]!HsSetValue(E338,"FCC","Scenario#"&amp;Q338&amp;";Years#"&amp;J338&amp;";Period#"&amp;I338&amp;";View#"&amp;R338&amp;";Entity#"&amp;H338&amp;";Data Source#"&amp;K338&amp;";Account#"&amp;F338&amp;";Intercompany#"&amp;L338&amp;";Movement#"&amp;P338&amp;";Consolidation#"&amp;T338&amp;";Custom1#"&amp;M338&amp;";Custom2#"&amp;N338&amp;";Custom3#"&amp;O338&amp;";Custom4#"&amp;S338&amp;"")</f>
        <v>#VALUE!</v>
      </c>
      <c r="E338" s="512">
        <f ca="1">SUMIF('"E" Fair Value Measurement'!$C$22:$E$38,'FCC Investments - Load Tab'!C338,'"E" Fair Value Measurement'!$J$22:$J$38)</f>
        <v>0</v>
      </c>
      <c r="F338" s="339" t="s">
        <v>849</v>
      </c>
      <c r="G338" s="339" t="s">
        <v>1861</v>
      </c>
      <c r="H338" s="430">
        <f t="shared" si="106"/>
        <v>0</v>
      </c>
      <c r="I338" s="430" t="str">
        <f t="shared" si="107"/>
        <v>Jun</v>
      </c>
      <c r="J338" s="339" t="str">
        <f t="shared" si="107"/>
        <v>FY25</v>
      </c>
      <c r="K338" s="339" t="s">
        <v>397</v>
      </c>
      <c r="L338" s="339" t="s">
        <v>398</v>
      </c>
      <c r="M338" s="339" t="s">
        <v>399</v>
      </c>
      <c r="N338" s="339" t="s">
        <v>400</v>
      </c>
      <c r="O338" s="339" t="s">
        <v>853</v>
      </c>
      <c r="P338" s="339" t="s">
        <v>1847</v>
      </c>
      <c r="Q338" s="339" t="s">
        <v>63</v>
      </c>
      <c r="R338" s="339" t="s">
        <v>402</v>
      </c>
      <c r="S338" s="339" t="s">
        <v>813</v>
      </c>
      <c r="T338" s="339" t="s">
        <v>404</v>
      </c>
    </row>
    <row r="339" spans="1:20">
      <c r="B339" s="420"/>
      <c r="C339" s="420"/>
      <c r="D339" s="469" t="e">
        <f>[2]!HsSetValue(E339,"FCC","Scenario#"&amp;Q339&amp;";Years#"&amp;J339&amp;";Period#"&amp;I339&amp;";View#"&amp;R339&amp;";Entity#"&amp;H339&amp;";Data Source#"&amp;K339&amp;";Account#"&amp;F339&amp;";Intercompany#"&amp;L339&amp;";Movement#"&amp;P339&amp;";Consolidation#"&amp;T339&amp;";Custom1#"&amp;M339&amp;";Custom2#"&amp;N339&amp;";Custom3#"&amp;O339&amp;";Custom4#"&amp;S339&amp;"")</f>
        <v>#VALUE!</v>
      </c>
      <c r="E339" s="469"/>
    </row>
    <row r="340" spans="1:20">
      <c r="A340" s="424"/>
      <c r="B340" s="418" t="s">
        <v>1088</v>
      </c>
      <c r="C340" s="418" t="s">
        <v>812</v>
      </c>
      <c r="D340" s="511" t="e">
        <f>[2]!HsSetValue(E340,"FCC","Scenario#"&amp;Q340&amp;";Years#"&amp;J340&amp;";Period#"&amp;I340&amp;";View#"&amp;R340&amp;";Entity#"&amp;H340&amp;";Data Source#"&amp;K340&amp;";Account#"&amp;F340&amp;";Intercompany#"&amp;L340&amp;";Movement#"&amp;P340&amp;";Consolidation#"&amp;T340&amp;";Custom1#"&amp;M340&amp;";Custom2#"&amp;N340&amp;";Custom3#"&amp;O340&amp;";Custom4#"&amp;S340&amp;"")</f>
        <v>#VALUE!</v>
      </c>
      <c r="E340" s="511">
        <f ca="1">SUMIF('"F" Credit Quality Risk'!$D$17:$F$33,'FCC Investments - Load Tab'!$C340,'"F" Credit Quality Risk'!F$17:F$33)</f>
        <v>0</v>
      </c>
      <c r="F340" s="419" t="s">
        <v>1092</v>
      </c>
      <c r="G340" s="419" t="str">
        <f t="shared" ref="G340:G353" si="108">"Inv. Analysis - Credit Quality Risk - "&amp;C340</f>
        <v>Inv. Analysis - Credit Quality Risk - Exchange Traded Funds-Equity</v>
      </c>
      <c r="H340" s="431">
        <f t="shared" si="106"/>
        <v>0</v>
      </c>
      <c r="I340" s="431" t="str">
        <f t="shared" si="106"/>
        <v>Jun</v>
      </c>
      <c r="J340" s="419" t="str">
        <f t="shared" si="106"/>
        <v>FY25</v>
      </c>
      <c r="K340" s="419" t="str">
        <f t="shared" si="106"/>
        <v>FCCS_Other Data</v>
      </c>
      <c r="L340" s="419" t="str">
        <f t="shared" si="106"/>
        <v>FCCS_No Intercompany</v>
      </c>
      <c r="M340" s="419" t="str">
        <f t="shared" si="106"/>
        <v>No Custom1</v>
      </c>
      <c r="N340" s="419" t="str">
        <f t="shared" si="106"/>
        <v>No Custom2</v>
      </c>
      <c r="O340" s="419" t="s">
        <v>995</v>
      </c>
      <c r="P340" s="419" t="s">
        <v>1847</v>
      </c>
      <c r="Q340" s="419" t="str">
        <f t="shared" ref="Q340:Q353" si="109">Q$2</f>
        <v>Actual</v>
      </c>
      <c r="R340" s="419" t="str">
        <f t="shared" ref="R340:R353" si="110">+R$2</f>
        <v>FCCS_YTD_Input</v>
      </c>
      <c r="S340" s="419" t="s">
        <v>813</v>
      </c>
      <c r="T340" s="419" t="s">
        <v>404</v>
      </c>
    </row>
    <row r="341" spans="1:20">
      <c r="A341" s="424"/>
      <c r="B341" s="418" t="s">
        <v>1088</v>
      </c>
      <c r="C341" s="418" t="s">
        <v>812</v>
      </c>
      <c r="D341" s="511" t="e">
        <f>[2]!HsSetValue(E341,"FCC","Scenario#"&amp;Q341&amp;";Years#"&amp;J341&amp;";Period#"&amp;I341&amp;";View#"&amp;R341&amp;";Entity#"&amp;H341&amp;";Data Source#"&amp;K341&amp;";Account#"&amp;F341&amp;";Intercompany#"&amp;L341&amp;";Movement#"&amp;P341&amp;";Consolidation#"&amp;T341&amp;";Custom1#"&amp;M341&amp;";Custom2#"&amp;N341&amp;";Custom3#"&amp;O341&amp;";Custom4#"&amp;S341&amp;"")</f>
        <v>#VALUE!</v>
      </c>
      <c r="E341" s="511">
        <f ca="1">SUMIF('"F" Credit Quality Risk'!$D$17:$F$33,'FCC Investments - Load Tab'!$C341,'"F" Credit Quality Risk'!G$17:G$33)</f>
        <v>0</v>
      </c>
      <c r="F341" s="419" t="s">
        <v>1092</v>
      </c>
      <c r="G341" s="419" t="str">
        <f t="shared" si="108"/>
        <v>Inv. Analysis - Credit Quality Risk - Exchange Traded Funds-Equity</v>
      </c>
      <c r="H341" s="431">
        <f t="shared" si="106"/>
        <v>0</v>
      </c>
      <c r="I341" s="431" t="str">
        <f t="shared" si="106"/>
        <v>Jun</v>
      </c>
      <c r="J341" s="419" t="str">
        <f t="shared" si="106"/>
        <v>FY25</v>
      </c>
      <c r="K341" s="419" t="str">
        <f t="shared" si="106"/>
        <v>FCCS_Other Data</v>
      </c>
      <c r="L341" s="419" t="str">
        <f t="shared" si="106"/>
        <v>FCCS_No Intercompany</v>
      </c>
      <c r="M341" s="419" t="str">
        <f t="shared" si="106"/>
        <v>No Custom1</v>
      </c>
      <c r="N341" s="419" t="str">
        <f t="shared" si="106"/>
        <v>No Custom2</v>
      </c>
      <c r="O341" s="419" t="s">
        <v>1010</v>
      </c>
      <c r="P341" s="419" t="s">
        <v>1847</v>
      </c>
      <c r="Q341" s="419" t="str">
        <f t="shared" si="109"/>
        <v>Actual</v>
      </c>
      <c r="R341" s="419" t="str">
        <f t="shared" si="110"/>
        <v>FCCS_YTD_Input</v>
      </c>
      <c r="S341" s="419" t="s">
        <v>813</v>
      </c>
      <c r="T341" s="419" t="s">
        <v>404</v>
      </c>
    </row>
    <row r="342" spans="1:20">
      <c r="A342" s="424"/>
      <c r="B342" s="418" t="s">
        <v>1088</v>
      </c>
      <c r="C342" s="418" t="s">
        <v>812</v>
      </c>
      <c r="D342" s="511" t="e">
        <f>[2]!HsSetValue(E342,"FCC","Scenario#"&amp;Q342&amp;";Years#"&amp;J342&amp;";Period#"&amp;I342&amp;";View#"&amp;R342&amp;";Entity#"&amp;H342&amp;";Data Source#"&amp;K342&amp;";Account#"&amp;F342&amp;";Intercompany#"&amp;L342&amp;";Movement#"&amp;P342&amp;";Consolidation#"&amp;T342&amp;";Custom1#"&amp;M342&amp;";Custom2#"&amp;N342&amp;";Custom3#"&amp;O342&amp;";Custom4#"&amp;S342&amp;"")</f>
        <v>#VALUE!</v>
      </c>
      <c r="E342" s="511">
        <f ca="1">SUMIF('"F" Credit Quality Risk'!$D$17:$F$33,'FCC Investments - Load Tab'!$C342,'"F" Credit Quality Risk'!H$17:H$33)</f>
        <v>0</v>
      </c>
      <c r="F342" s="419" t="s">
        <v>1092</v>
      </c>
      <c r="G342" s="419" t="str">
        <f t="shared" si="108"/>
        <v>Inv. Analysis - Credit Quality Risk - Exchange Traded Funds-Equity</v>
      </c>
      <c r="H342" s="431">
        <f t="shared" si="106"/>
        <v>0</v>
      </c>
      <c r="I342" s="431" t="str">
        <f t="shared" si="106"/>
        <v>Jun</v>
      </c>
      <c r="J342" s="419" t="str">
        <f t="shared" si="106"/>
        <v>FY25</v>
      </c>
      <c r="K342" s="419" t="str">
        <f t="shared" si="106"/>
        <v>FCCS_Other Data</v>
      </c>
      <c r="L342" s="419" t="str">
        <f t="shared" si="106"/>
        <v>FCCS_No Intercompany</v>
      </c>
      <c r="M342" s="419" t="str">
        <f t="shared" si="106"/>
        <v>No Custom1</v>
      </c>
      <c r="N342" s="419" t="str">
        <f t="shared" si="106"/>
        <v>No Custom2</v>
      </c>
      <c r="O342" s="419" t="s">
        <v>45</v>
      </c>
      <c r="P342" s="419" t="s">
        <v>1847</v>
      </c>
      <c r="Q342" s="419" t="str">
        <f t="shared" si="109"/>
        <v>Actual</v>
      </c>
      <c r="R342" s="419" t="str">
        <f t="shared" si="110"/>
        <v>FCCS_YTD_Input</v>
      </c>
      <c r="S342" s="419" t="s">
        <v>813</v>
      </c>
      <c r="T342" s="419" t="s">
        <v>404</v>
      </c>
    </row>
    <row r="343" spans="1:20">
      <c r="A343" s="424"/>
      <c r="B343" s="418" t="s">
        <v>1088</v>
      </c>
      <c r="C343" s="418" t="s">
        <v>812</v>
      </c>
      <c r="D343" s="511" t="e">
        <f>[2]!HsSetValue(E343,"FCC","Scenario#"&amp;Q343&amp;";Years#"&amp;J343&amp;";Period#"&amp;I343&amp;";View#"&amp;R343&amp;";Entity#"&amp;H343&amp;";Data Source#"&amp;K343&amp;";Account#"&amp;F343&amp;";Intercompany#"&amp;L343&amp;";Movement#"&amp;P343&amp;";Consolidation#"&amp;T343&amp;";Custom1#"&amp;M343&amp;";Custom2#"&amp;N343&amp;";Custom3#"&amp;O343&amp;";Custom4#"&amp;S343&amp;"")</f>
        <v>#VALUE!</v>
      </c>
      <c r="E343" s="511">
        <f ca="1">SUMIF('"F" Credit Quality Risk'!$D$17:$F$33,'FCC Investments - Load Tab'!$C343,'"F" Credit Quality Risk'!I$17:I$33)</f>
        <v>0</v>
      </c>
      <c r="F343" s="419" t="s">
        <v>1092</v>
      </c>
      <c r="G343" s="419" t="str">
        <f t="shared" si="108"/>
        <v>Inv. Analysis - Credit Quality Risk - Exchange Traded Funds-Equity</v>
      </c>
      <c r="H343" s="431">
        <f t="shared" si="106"/>
        <v>0</v>
      </c>
      <c r="I343" s="431" t="str">
        <f t="shared" si="106"/>
        <v>Jun</v>
      </c>
      <c r="J343" s="419" t="str">
        <f t="shared" si="106"/>
        <v>FY25</v>
      </c>
      <c r="K343" s="419" t="str">
        <f t="shared" si="106"/>
        <v>FCCS_Other Data</v>
      </c>
      <c r="L343" s="419" t="str">
        <f t="shared" si="106"/>
        <v>FCCS_No Intercompany</v>
      </c>
      <c r="M343" s="419" t="str">
        <f t="shared" si="106"/>
        <v>No Custom1</v>
      </c>
      <c r="N343" s="419" t="str">
        <f t="shared" si="106"/>
        <v>No Custom2</v>
      </c>
      <c r="O343" s="419" t="s">
        <v>1023</v>
      </c>
      <c r="P343" s="419" t="s">
        <v>1847</v>
      </c>
      <c r="Q343" s="419" t="str">
        <f t="shared" si="109"/>
        <v>Actual</v>
      </c>
      <c r="R343" s="419" t="str">
        <f t="shared" si="110"/>
        <v>FCCS_YTD_Input</v>
      </c>
      <c r="S343" s="419" t="s">
        <v>813</v>
      </c>
      <c r="T343" s="419" t="s">
        <v>404</v>
      </c>
    </row>
    <row r="344" spans="1:20">
      <c r="A344" s="424"/>
      <c r="B344" s="418" t="s">
        <v>1088</v>
      </c>
      <c r="C344" s="418" t="s">
        <v>812</v>
      </c>
      <c r="D344" s="511" t="e">
        <f>[2]!HsSetValue(E344,"FCC","Scenario#"&amp;Q344&amp;";Years#"&amp;J344&amp;";Period#"&amp;I344&amp;";View#"&amp;R344&amp;";Entity#"&amp;H344&amp;";Data Source#"&amp;K344&amp;";Account#"&amp;F344&amp;";Intercompany#"&amp;L344&amp;";Movement#"&amp;P344&amp;";Consolidation#"&amp;T344&amp;";Custom1#"&amp;M344&amp;";Custom2#"&amp;N344&amp;";Custom3#"&amp;O344&amp;";Custom4#"&amp;S344&amp;"")</f>
        <v>#VALUE!</v>
      </c>
      <c r="E344" s="511">
        <f ca="1">SUMIF('"F" Credit Quality Risk'!$D$17:$F$33,'FCC Investments - Load Tab'!$C344,'"F" Credit Quality Risk'!J$17:J$33)</f>
        <v>0</v>
      </c>
      <c r="F344" s="419" t="s">
        <v>1092</v>
      </c>
      <c r="G344" s="419" t="str">
        <f t="shared" si="108"/>
        <v>Inv. Analysis - Credit Quality Risk - Exchange Traded Funds-Equity</v>
      </c>
      <c r="H344" s="431">
        <f t="shared" si="106"/>
        <v>0</v>
      </c>
      <c r="I344" s="431" t="str">
        <f t="shared" si="106"/>
        <v>Jun</v>
      </c>
      <c r="J344" s="419" t="str">
        <f t="shared" si="106"/>
        <v>FY25</v>
      </c>
      <c r="K344" s="419" t="str">
        <f t="shared" si="106"/>
        <v>FCCS_Other Data</v>
      </c>
      <c r="L344" s="419" t="str">
        <f t="shared" si="106"/>
        <v>FCCS_No Intercompany</v>
      </c>
      <c r="M344" s="419" t="str">
        <f t="shared" si="106"/>
        <v>No Custom1</v>
      </c>
      <c r="N344" s="419" t="str">
        <f t="shared" si="106"/>
        <v>No Custom2</v>
      </c>
      <c r="O344" s="419" t="s">
        <v>1027</v>
      </c>
      <c r="P344" s="419" t="s">
        <v>1847</v>
      </c>
      <c r="Q344" s="419" t="str">
        <f t="shared" si="109"/>
        <v>Actual</v>
      </c>
      <c r="R344" s="419" t="str">
        <f t="shared" si="110"/>
        <v>FCCS_YTD_Input</v>
      </c>
      <c r="S344" s="419" t="s">
        <v>813</v>
      </c>
      <c r="T344" s="419" t="s">
        <v>404</v>
      </c>
    </row>
    <row r="345" spans="1:20">
      <c r="A345" s="424"/>
      <c r="B345" s="418" t="s">
        <v>1088</v>
      </c>
      <c r="C345" s="418" t="s">
        <v>812</v>
      </c>
      <c r="D345" s="511" t="e">
        <f>[2]!HsSetValue(E345,"FCC","Scenario#"&amp;Q345&amp;";Years#"&amp;J345&amp;";Period#"&amp;I345&amp;";View#"&amp;R345&amp;";Entity#"&amp;H345&amp;";Data Source#"&amp;K345&amp;";Account#"&amp;F345&amp;";Intercompany#"&amp;L345&amp;";Movement#"&amp;P345&amp;";Consolidation#"&amp;T345&amp;";Custom1#"&amp;M345&amp;";Custom2#"&amp;N345&amp;";Custom3#"&amp;O345&amp;";Custom4#"&amp;S345&amp;"")</f>
        <v>#VALUE!</v>
      </c>
      <c r="E345" s="511">
        <f ca="1">SUMIF('"F" Credit Quality Risk'!$D$17:$F$33,'FCC Investments - Load Tab'!$C345,'"F" Credit Quality Risk'!K$17:K$33)</f>
        <v>0</v>
      </c>
      <c r="F345" s="419" t="s">
        <v>1092</v>
      </c>
      <c r="G345" s="419" t="str">
        <f t="shared" si="108"/>
        <v>Inv. Analysis - Credit Quality Risk - Exchange Traded Funds-Equity</v>
      </c>
      <c r="H345" s="431">
        <f t="shared" si="106"/>
        <v>0</v>
      </c>
      <c r="I345" s="431" t="str">
        <f t="shared" si="106"/>
        <v>Jun</v>
      </c>
      <c r="J345" s="419" t="str">
        <f t="shared" si="106"/>
        <v>FY25</v>
      </c>
      <c r="K345" s="419" t="str">
        <f t="shared" si="106"/>
        <v>FCCS_Other Data</v>
      </c>
      <c r="L345" s="419" t="str">
        <f t="shared" si="106"/>
        <v>FCCS_No Intercompany</v>
      </c>
      <c r="M345" s="419" t="str">
        <f t="shared" si="106"/>
        <v>No Custom1</v>
      </c>
      <c r="N345" s="419" t="str">
        <f t="shared" si="106"/>
        <v>No Custom2</v>
      </c>
      <c r="O345" s="419" t="s">
        <v>46</v>
      </c>
      <c r="P345" s="419" t="s">
        <v>1847</v>
      </c>
      <c r="Q345" s="419" t="str">
        <f t="shared" si="109"/>
        <v>Actual</v>
      </c>
      <c r="R345" s="419" t="str">
        <f t="shared" si="110"/>
        <v>FCCS_YTD_Input</v>
      </c>
      <c r="S345" s="419" t="s">
        <v>813</v>
      </c>
      <c r="T345" s="419" t="s">
        <v>404</v>
      </c>
    </row>
    <row r="346" spans="1:20">
      <c r="A346" s="424"/>
      <c r="B346" s="418" t="s">
        <v>1088</v>
      </c>
      <c r="C346" s="418" t="s">
        <v>812</v>
      </c>
      <c r="D346" s="511" t="e">
        <f>[2]!HsSetValue(E346,"FCC","Scenario#"&amp;Q346&amp;";Years#"&amp;J346&amp;";Period#"&amp;I346&amp;";View#"&amp;R346&amp;";Entity#"&amp;H346&amp;";Data Source#"&amp;K346&amp;";Account#"&amp;F346&amp;";Intercompany#"&amp;L346&amp;";Movement#"&amp;P346&amp;";Consolidation#"&amp;T346&amp;";Custom1#"&amp;M346&amp;";Custom2#"&amp;N346&amp;";Custom3#"&amp;O346&amp;";Custom4#"&amp;S346&amp;"")</f>
        <v>#VALUE!</v>
      </c>
      <c r="E346" s="511">
        <f ca="1">SUMIF('"F" Credit Quality Risk'!$D$17:$F$33,'FCC Investments - Load Tab'!$C346,'"F" Credit Quality Risk'!L$17:L$33)</f>
        <v>0</v>
      </c>
      <c r="F346" s="419" t="s">
        <v>1092</v>
      </c>
      <c r="G346" s="419" t="str">
        <f t="shared" si="108"/>
        <v>Inv. Analysis - Credit Quality Risk - Exchange Traded Funds-Equity</v>
      </c>
      <c r="H346" s="431">
        <f t="shared" si="106"/>
        <v>0</v>
      </c>
      <c r="I346" s="431" t="str">
        <f t="shared" si="106"/>
        <v>Jun</v>
      </c>
      <c r="J346" s="419" t="str">
        <f t="shared" si="106"/>
        <v>FY25</v>
      </c>
      <c r="K346" s="419" t="str">
        <f t="shared" si="106"/>
        <v>FCCS_Other Data</v>
      </c>
      <c r="L346" s="419" t="str">
        <f t="shared" si="106"/>
        <v>FCCS_No Intercompany</v>
      </c>
      <c r="M346" s="419" t="str">
        <f t="shared" si="106"/>
        <v>No Custom1</v>
      </c>
      <c r="N346" s="419" t="str">
        <f t="shared" si="106"/>
        <v>No Custom2</v>
      </c>
      <c r="O346" s="419" t="s">
        <v>1055</v>
      </c>
      <c r="P346" s="419" t="s">
        <v>1847</v>
      </c>
      <c r="Q346" s="419" t="str">
        <f t="shared" si="109"/>
        <v>Actual</v>
      </c>
      <c r="R346" s="419" t="str">
        <f t="shared" si="110"/>
        <v>FCCS_YTD_Input</v>
      </c>
      <c r="S346" s="419" t="s">
        <v>813</v>
      </c>
      <c r="T346" s="419" t="s">
        <v>404</v>
      </c>
    </row>
    <row r="347" spans="1:20">
      <c r="A347" s="424"/>
      <c r="B347" s="418" t="s">
        <v>1088</v>
      </c>
      <c r="C347" s="418" t="s">
        <v>812</v>
      </c>
      <c r="D347" s="511" t="e">
        <f>[2]!HsSetValue(E347,"FCC","Scenario#"&amp;Q347&amp;";Years#"&amp;J347&amp;";Period#"&amp;I347&amp;";View#"&amp;R347&amp;";Entity#"&amp;H347&amp;";Data Source#"&amp;K347&amp;";Account#"&amp;F347&amp;";Intercompany#"&amp;L347&amp;";Movement#"&amp;P347&amp;";Consolidation#"&amp;T347&amp;";Custom1#"&amp;M347&amp;";Custom2#"&amp;N347&amp;";Custom3#"&amp;O347&amp;";Custom4#"&amp;S347&amp;"")</f>
        <v>#VALUE!</v>
      </c>
      <c r="E347" s="511">
        <f ca="1">SUMIF('"F" Credit Quality Risk'!$D$17:$F$33,'FCC Investments - Load Tab'!$C347,'"F" Credit Quality Risk'!M$17:M$33)</f>
        <v>0</v>
      </c>
      <c r="F347" s="419" t="s">
        <v>1092</v>
      </c>
      <c r="G347" s="419" t="str">
        <f t="shared" si="108"/>
        <v>Inv. Analysis - Credit Quality Risk - Exchange Traded Funds-Equity</v>
      </c>
      <c r="H347" s="431">
        <f t="shared" si="106"/>
        <v>0</v>
      </c>
      <c r="I347" s="431" t="str">
        <f t="shared" si="106"/>
        <v>Jun</v>
      </c>
      <c r="J347" s="419" t="str">
        <f t="shared" si="106"/>
        <v>FY25</v>
      </c>
      <c r="K347" s="419" t="str">
        <f t="shared" si="106"/>
        <v>FCCS_Other Data</v>
      </c>
      <c r="L347" s="419" t="str">
        <f t="shared" si="106"/>
        <v>FCCS_No Intercompany</v>
      </c>
      <c r="M347" s="419" t="str">
        <f t="shared" si="106"/>
        <v>No Custom1</v>
      </c>
      <c r="N347" s="419" t="str">
        <f t="shared" si="106"/>
        <v>No Custom2</v>
      </c>
      <c r="O347" s="419" t="s">
        <v>1066</v>
      </c>
      <c r="P347" s="419" t="s">
        <v>1847</v>
      </c>
      <c r="Q347" s="419" t="str">
        <f t="shared" si="109"/>
        <v>Actual</v>
      </c>
      <c r="R347" s="419" t="str">
        <f t="shared" si="110"/>
        <v>FCCS_YTD_Input</v>
      </c>
      <c r="S347" s="419" t="s">
        <v>813</v>
      </c>
      <c r="T347" s="419" t="s">
        <v>404</v>
      </c>
    </row>
    <row r="348" spans="1:20">
      <c r="A348" s="424"/>
      <c r="B348" s="418" t="s">
        <v>1088</v>
      </c>
      <c r="C348" s="418" t="s">
        <v>812</v>
      </c>
      <c r="D348" s="511" t="e">
        <f>[2]!HsSetValue(E348,"FCC","Scenario#"&amp;Q348&amp;";Years#"&amp;J348&amp;";Period#"&amp;I348&amp;";View#"&amp;R348&amp;";Entity#"&amp;H348&amp;";Data Source#"&amp;K348&amp;";Account#"&amp;F348&amp;";Intercompany#"&amp;L348&amp;";Movement#"&amp;P348&amp;";Consolidation#"&amp;T348&amp;";Custom1#"&amp;M348&amp;";Custom2#"&amp;N348&amp;";Custom3#"&amp;O348&amp;";Custom4#"&amp;S348&amp;"")</f>
        <v>#VALUE!</v>
      </c>
      <c r="E348" s="511">
        <f ca="1">SUMIF('"F" Credit Quality Risk'!$D$17:$F$33,'FCC Investments - Load Tab'!$C348,'"F" Credit Quality Risk'!N$17:N$33)</f>
        <v>0</v>
      </c>
      <c r="F348" s="419" t="s">
        <v>1092</v>
      </c>
      <c r="G348" s="419" t="str">
        <f t="shared" si="108"/>
        <v>Inv. Analysis - Credit Quality Risk - Exchange Traded Funds-Equity</v>
      </c>
      <c r="H348" s="431">
        <f t="shared" si="106"/>
        <v>0</v>
      </c>
      <c r="I348" s="431" t="str">
        <f t="shared" si="106"/>
        <v>Jun</v>
      </c>
      <c r="J348" s="419" t="str">
        <f t="shared" si="106"/>
        <v>FY25</v>
      </c>
      <c r="K348" s="419" t="str">
        <f t="shared" si="106"/>
        <v>FCCS_Other Data</v>
      </c>
      <c r="L348" s="419" t="str">
        <f t="shared" si="106"/>
        <v>FCCS_No Intercompany</v>
      </c>
      <c r="M348" s="419" t="str">
        <f t="shared" si="106"/>
        <v>No Custom1</v>
      </c>
      <c r="N348" s="419" t="str">
        <f t="shared" si="106"/>
        <v>No Custom2</v>
      </c>
      <c r="O348" s="419" t="s">
        <v>47</v>
      </c>
      <c r="P348" s="419" t="s">
        <v>1847</v>
      </c>
      <c r="Q348" s="419" t="str">
        <f t="shared" si="109"/>
        <v>Actual</v>
      </c>
      <c r="R348" s="419" t="str">
        <f t="shared" si="110"/>
        <v>FCCS_YTD_Input</v>
      </c>
      <c r="S348" s="419" t="s">
        <v>813</v>
      </c>
      <c r="T348" s="419" t="s">
        <v>404</v>
      </c>
    </row>
    <row r="349" spans="1:20">
      <c r="A349" s="424"/>
      <c r="B349" s="418" t="s">
        <v>1088</v>
      </c>
      <c r="C349" s="418" t="s">
        <v>812</v>
      </c>
      <c r="D349" s="511" t="e">
        <f>[2]!HsSetValue(E349,"FCC","Scenario#"&amp;Q349&amp;";Years#"&amp;J349&amp;";Period#"&amp;I349&amp;";View#"&amp;R349&amp;";Entity#"&amp;H349&amp;";Data Source#"&amp;K349&amp;";Account#"&amp;F349&amp;";Intercompany#"&amp;L349&amp;";Movement#"&amp;P349&amp;";Consolidation#"&amp;T349&amp;";Custom1#"&amp;M349&amp;";Custom2#"&amp;N349&amp;";Custom3#"&amp;O349&amp;";Custom4#"&amp;S349&amp;"")</f>
        <v>#VALUE!</v>
      </c>
      <c r="E349" s="511">
        <f ca="1">SUMIF('"F" Credit Quality Risk'!$D$17:$F$33,'FCC Investments - Load Tab'!$C349,'"F" Credit Quality Risk'!O$17:O$33)</f>
        <v>0</v>
      </c>
      <c r="F349" s="419" t="s">
        <v>1092</v>
      </c>
      <c r="G349" s="419" t="str">
        <f t="shared" si="108"/>
        <v>Inv. Analysis - Credit Quality Risk - Exchange Traded Funds-Equity</v>
      </c>
      <c r="H349" s="431">
        <f t="shared" si="106"/>
        <v>0</v>
      </c>
      <c r="I349" s="431" t="str">
        <f t="shared" si="106"/>
        <v>Jun</v>
      </c>
      <c r="J349" s="419" t="str">
        <f t="shared" si="106"/>
        <v>FY25</v>
      </c>
      <c r="K349" s="419" t="str">
        <f t="shared" si="106"/>
        <v>FCCS_Other Data</v>
      </c>
      <c r="L349" s="419" t="str">
        <f t="shared" si="106"/>
        <v>FCCS_No Intercompany</v>
      </c>
      <c r="M349" s="419" t="str">
        <f t="shared" si="106"/>
        <v>No Custom1</v>
      </c>
      <c r="N349" s="419" t="str">
        <f t="shared" si="106"/>
        <v>No Custom2</v>
      </c>
      <c r="O349" s="419" t="s">
        <v>48</v>
      </c>
      <c r="P349" s="419" t="s">
        <v>1847</v>
      </c>
      <c r="Q349" s="419" t="str">
        <f t="shared" si="109"/>
        <v>Actual</v>
      </c>
      <c r="R349" s="419" t="str">
        <f t="shared" si="110"/>
        <v>FCCS_YTD_Input</v>
      </c>
      <c r="S349" s="419" t="s">
        <v>813</v>
      </c>
      <c r="T349" s="419" t="s">
        <v>404</v>
      </c>
    </row>
    <row r="350" spans="1:20">
      <c r="A350" s="424"/>
      <c r="B350" s="418" t="s">
        <v>1088</v>
      </c>
      <c r="C350" s="418" t="s">
        <v>812</v>
      </c>
      <c r="D350" s="511" t="e">
        <f>[2]!HsSetValue(E350,"FCC","Scenario#"&amp;Q350&amp;";Years#"&amp;J350&amp;";Period#"&amp;I350&amp;";View#"&amp;R350&amp;";Entity#"&amp;H350&amp;";Data Source#"&amp;K350&amp;";Account#"&amp;F350&amp;";Intercompany#"&amp;L350&amp;";Movement#"&amp;P350&amp;";Consolidation#"&amp;T350&amp;";Custom1#"&amp;M350&amp;";Custom2#"&amp;N350&amp;";Custom3#"&amp;O350&amp;";Custom4#"&amp;S350&amp;"")</f>
        <v>#VALUE!</v>
      </c>
      <c r="E350" s="511">
        <f ca="1">SUMIF('"F" Credit Quality Risk'!$D$17:$F$33,'FCC Investments - Load Tab'!$C350,'"F" Credit Quality Risk'!P$17:P$33)</f>
        <v>0</v>
      </c>
      <c r="F350" s="419" t="s">
        <v>1092</v>
      </c>
      <c r="G350" s="419" t="str">
        <f t="shared" si="108"/>
        <v>Inv. Analysis - Credit Quality Risk - Exchange Traded Funds-Equity</v>
      </c>
      <c r="H350" s="431">
        <f t="shared" si="106"/>
        <v>0</v>
      </c>
      <c r="I350" s="431" t="str">
        <f t="shared" si="106"/>
        <v>Jun</v>
      </c>
      <c r="J350" s="419" t="str">
        <f t="shared" si="106"/>
        <v>FY25</v>
      </c>
      <c r="K350" s="419" t="str">
        <f t="shared" si="106"/>
        <v>FCCS_Other Data</v>
      </c>
      <c r="L350" s="419" t="str">
        <f t="shared" si="106"/>
        <v>FCCS_No Intercompany</v>
      </c>
      <c r="M350" s="419" t="str">
        <f t="shared" si="106"/>
        <v>No Custom1</v>
      </c>
      <c r="N350" s="419" t="str">
        <f t="shared" si="106"/>
        <v>No Custom2</v>
      </c>
      <c r="O350" s="419" t="s">
        <v>1093</v>
      </c>
      <c r="P350" s="419" t="s">
        <v>1847</v>
      </c>
      <c r="Q350" s="419" t="str">
        <f t="shared" si="109"/>
        <v>Actual</v>
      </c>
      <c r="R350" s="419" t="str">
        <f t="shared" si="110"/>
        <v>FCCS_YTD_Input</v>
      </c>
      <c r="S350" s="419" t="s">
        <v>813</v>
      </c>
      <c r="T350" s="419" t="s">
        <v>404</v>
      </c>
    </row>
    <row r="351" spans="1:20">
      <c r="A351" s="424"/>
      <c r="B351" s="418" t="s">
        <v>1088</v>
      </c>
      <c r="C351" s="418" t="s">
        <v>812</v>
      </c>
      <c r="D351" s="511" t="e">
        <f>[2]!HsSetValue(E351,"FCC","Scenario#"&amp;Q351&amp;";Years#"&amp;J351&amp;";Period#"&amp;I351&amp;";View#"&amp;R351&amp;";Entity#"&amp;H351&amp;";Data Source#"&amp;K351&amp;";Account#"&amp;F351&amp;";Intercompany#"&amp;L351&amp;";Movement#"&amp;P351&amp;";Consolidation#"&amp;T351&amp;";Custom1#"&amp;M351&amp;";Custom2#"&amp;N351&amp;";Custom3#"&amp;O351&amp;";Custom4#"&amp;S351&amp;"")</f>
        <v>#VALUE!</v>
      </c>
      <c r="E351" s="511">
        <f ca="1">SUMIF('"F" Credit Quality Risk'!$D$17:$F$33,'FCC Investments - Load Tab'!$C351,'"F" Credit Quality Risk'!Q$17:Q$33)</f>
        <v>0</v>
      </c>
      <c r="F351" s="419" t="s">
        <v>1092</v>
      </c>
      <c r="G351" s="419" t="str">
        <f t="shared" si="108"/>
        <v>Inv. Analysis - Credit Quality Risk - Exchange Traded Funds-Equity</v>
      </c>
      <c r="H351" s="431">
        <f t="shared" si="106"/>
        <v>0</v>
      </c>
      <c r="I351" s="431" t="str">
        <f t="shared" si="106"/>
        <v>Jun</v>
      </c>
      <c r="J351" s="419" t="str">
        <f t="shared" si="106"/>
        <v>FY25</v>
      </c>
      <c r="K351" s="419" t="str">
        <f t="shared" si="106"/>
        <v>FCCS_Other Data</v>
      </c>
      <c r="L351" s="419" t="str">
        <f t="shared" si="106"/>
        <v>FCCS_No Intercompany</v>
      </c>
      <c r="M351" s="419" t="str">
        <f t="shared" si="106"/>
        <v>No Custom1</v>
      </c>
      <c r="N351" s="419" t="str">
        <f t="shared" si="106"/>
        <v>No Custom2</v>
      </c>
      <c r="O351" s="419" t="s">
        <v>1094</v>
      </c>
      <c r="P351" s="419" t="s">
        <v>1847</v>
      </c>
      <c r="Q351" s="419" t="str">
        <f t="shared" si="109"/>
        <v>Actual</v>
      </c>
      <c r="R351" s="419" t="str">
        <f t="shared" si="110"/>
        <v>FCCS_YTD_Input</v>
      </c>
      <c r="S351" s="419" t="s">
        <v>813</v>
      </c>
      <c r="T351" s="419" t="s">
        <v>404</v>
      </c>
    </row>
    <row r="352" spans="1:20">
      <c r="A352" s="424"/>
      <c r="B352" s="418" t="s">
        <v>1088</v>
      </c>
      <c r="C352" s="418" t="s">
        <v>812</v>
      </c>
      <c r="D352" s="511" t="e">
        <f>[2]!HsSetValue(E352,"FCC","Scenario#"&amp;Q352&amp;";Years#"&amp;J352&amp;";Period#"&amp;I352&amp;";View#"&amp;R352&amp;";Entity#"&amp;H352&amp;";Data Source#"&amp;K352&amp;";Account#"&amp;F352&amp;";Intercompany#"&amp;L352&amp;";Movement#"&amp;P352&amp;";Consolidation#"&amp;T352&amp;";Custom1#"&amp;M352&amp;";Custom2#"&amp;N352&amp;";Custom3#"&amp;O352&amp;";Custom4#"&amp;S352&amp;"")</f>
        <v>#VALUE!</v>
      </c>
      <c r="E352" s="511">
        <f ca="1">SUMIF('"F" Credit Quality Risk'!$D$17:$F$33,'FCC Investments - Load Tab'!$C352,'"F" Credit Quality Risk'!R$17:R$33)</f>
        <v>0</v>
      </c>
      <c r="F352" s="419" t="s">
        <v>1092</v>
      </c>
      <c r="G352" s="419" t="str">
        <f t="shared" si="108"/>
        <v>Inv. Analysis - Credit Quality Risk - Exchange Traded Funds-Equity</v>
      </c>
      <c r="H352" s="431">
        <f t="shared" ref="H352:N353" si="111">+H$2</f>
        <v>0</v>
      </c>
      <c r="I352" s="431" t="str">
        <f t="shared" si="111"/>
        <v>Jun</v>
      </c>
      <c r="J352" s="419" t="str">
        <f t="shared" si="111"/>
        <v>FY25</v>
      </c>
      <c r="K352" s="419" t="str">
        <f t="shared" si="111"/>
        <v>FCCS_Other Data</v>
      </c>
      <c r="L352" s="419" t="str">
        <f t="shared" si="111"/>
        <v>FCCS_No Intercompany</v>
      </c>
      <c r="M352" s="419" t="str">
        <f t="shared" si="111"/>
        <v>No Custom1</v>
      </c>
      <c r="N352" s="419" t="str">
        <f t="shared" si="111"/>
        <v>No Custom2</v>
      </c>
      <c r="O352" s="419" t="s">
        <v>1095</v>
      </c>
      <c r="P352" s="419" t="s">
        <v>1847</v>
      </c>
      <c r="Q352" s="419" t="str">
        <f t="shared" si="109"/>
        <v>Actual</v>
      </c>
      <c r="R352" s="419" t="str">
        <f t="shared" si="110"/>
        <v>FCCS_YTD_Input</v>
      </c>
      <c r="S352" s="419" t="s">
        <v>813</v>
      </c>
      <c r="T352" s="419" t="s">
        <v>404</v>
      </c>
    </row>
    <row r="353" spans="1:20">
      <c r="A353" s="424"/>
      <c r="B353" s="418" t="s">
        <v>1088</v>
      </c>
      <c r="C353" s="418" t="s">
        <v>812</v>
      </c>
      <c r="D353" s="511" t="e">
        <f>[2]!HsSetValue(E353,"FCC","Scenario#"&amp;Q353&amp;";Years#"&amp;J353&amp;";Period#"&amp;I353&amp;";View#"&amp;R353&amp;";Entity#"&amp;H353&amp;";Data Source#"&amp;K353&amp;";Account#"&amp;F353&amp;";Intercompany#"&amp;L353&amp;";Movement#"&amp;P353&amp;";Consolidation#"&amp;T353&amp;";Custom1#"&amp;M353&amp;";Custom2#"&amp;N353&amp;";Custom3#"&amp;O353&amp;";Custom4#"&amp;S353&amp;"")</f>
        <v>#VALUE!</v>
      </c>
      <c r="E353" s="511">
        <f ca="1">SUMIF('"F" Credit Quality Risk'!$D$17:$F$33,'FCC Investments - Load Tab'!$C353,'"F" Credit Quality Risk'!S$17:S$33)</f>
        <v>0</v>
      </c>
      <c r="F353" s="419" t="s">
        <v>1092</v>
      </c>
      <c r="G353" s="419" t="str">
        <f t="shared" si="108"/>
        <v>Inv. Analysis - Credit Quality Risk - Exchange Traded Funds-Equity</v>
      </c>
      <c r="H353" s="431">
        <f t="shared" si="111"/>
        <v>0</v>
      </c>
      <c r="I353" s="431" t="str">
        <f t="shared" si="111"/>
        <v>Jun</v>
      </c>
      <c r="J353" s="419" t="str">
        <f t="shared" si="111"/>
        <v>FY25</v>
      </c>
      <c r="K353" s="419" t="str">
        <f t="shared" si="111"/>
        <v>FCCS_Other Data</v>
      </c>
      <c r="L353" s="419" t="str">
        <f t="shared" si="111"/>
        <v>FCCS_No Intercompany</v>
      </c>
      <c r="M353" s="419" t="str">
        <f t="shared" si="111"/>
        <v>No Custom1</v>
      </c>
      <c r="N353" s="419" t="str">
        <f t="shared" si="111"/>
        <v>No Custom2</v>
      </c>
      <c r="O353" s="419" t="s">
        <v>1096</v>
      </c>
      <c r="P353" s="419" t="s">
        <v>1847</v>
      </c>
      <c r="Q353" s="419" t="str">
        <f t="shared" si="109"/>
        <v>Actual</v>
      </c>
      <c r="R353" s="419" t="str">
        <f t="shared" si="110"/>
        <v>FCCS_YTD_Input</v>
      </c>
      <c r="S353" s="419" t="s">
        <v>813</v>
      </c>
      <c r="T353" s="419" t="s">
        <v>404</v>
      </c>
    </row>
    <row r="354" spans="1:20">
      <c r="D354" s="469" t="e">
        <f>[2]!HsSetValue(E354,"FCC","Scenario#"&amp;Q354&amp;";Years#"&amp;J354&amp;";Period#"&amp;I354&amp;";View#"&amp;R354&amp;";Entity#"&amp;H354&amp;";Data Source#"&amp;K354&amp;";Account#"&amp;F354&amp;";Intercompany#"&amp;L354&amp;";Movement#"&amp;P354&amp;";Consolidation#"&amp;T354&amp;";Custom1#"&amp;M354&amp;";Custom2#"&amp;N354&amp;";Custom3#"&amp;O354&amp;";Custom4#"&amp;S354&amp;"")</f>
        <v>#VALUE!</v>
      </c>
      <c r="E354" s="469"/>
    </row>
    <row r="355" spans="1:20">
      <c r="B355" s="336" t="s">
        <v>841</v>
      </c>
      <c r="C355" s="336" t="s">
        <v>745</v>
      </c>
      <c r="D355" s="508" t="e">
        <f>[2]!HsSetValue(E355,"FCC","Scenario#"&amp;Q355&amp;";Years#"&amp;J355&amp;";Period#"&amp;I355&amp;";View#"&amp;R355&amp;";Entity#"&amp;H355&amp;";Data Source#"&amp;K355&amp;";Account#"&amp;F355&amp;";Intercompany#"&amp;L355&amp;";Movement#"&amp;P355&amp;";Consolidation#"&amp;T355&amp;";Custom1#"&amp;M355&amp;";Custom2#"&amp;N355&amp;";Custom3#"&amp;O355&amp;";Custom4#"&amp;S355&amp;"")</f>
        <v>#VALUE!</v>
      </c>
      <c r="E355" s="508">
        <f>SUMIF('"C" Seg. Time Dist.'!$C$20:$C$33,'FCC Investments - Load Tab'!C355,'"C" Seg. Time Dist.'!$E$20:$E$33)</f>
        <v>0</v>
      </c>
      <c r="F355" s="337" t="s">
        <v>842</v>
      </c>
      <c r="G355" s="337" t="s">
        <v>863</v>
      </c>
      <c r="H355" s="428">
        <f t="shared" ref="H355:J359" si="112">+H$2</f>
        <v>0</v>
      </c>
      <c r="I355" s="428" t="str">
        <f t="shared" si="112"/>
        <v>Jun</v>
      </c>
      <c r="J355" s="337" t="str">
        <f t="shared" si="112"/>
        <v>FY25</v>
      </c>
      <c r="K355" s="337" t="s">
        <v>397</v>
      </c>
      <c r="L355" s="337" t="s">
        <v>398</v>
      </c>
      <c r="M355" s="337" t="s">
        <v>399</v>
      </c>
      <c r="N355" s="337" t="s">
        <v>400</v>
      </c>
      <c r="O355" s="337" t="s">
        <v>844</v>
      </c>
      <c r="P355" s="337" t="s">
        <v>1847</v>
      </c>
      <c r="Q355" s="337" t="s">
        <v>63</v>
      </c>
      <c r="R355" s="337" t="s">
        <v>402</v>
      </c>
      <c r="S355" s="337" t="s">
        <v>814</v>
      </c>
      <c r="T355" s="337" t="s">
        <v>404</v>
      </c>
    </row>
    <row r="356" spans="1:20">
      <c r="B356" s="336" t="s">
        <v>841</v>
      </c>
      <c r="C356" s="336" t="s">
        <v>745</v>
      </c>
      <c r="D356" s="508" t="e">
        <f>[2]!HsSetValue(E356,"FCC","Scenario#"&amp;Q356&amp;";Years#"&amp;J356&amp;";Period#"&amp;I356&amp;";View#"&amp;R356&amp;";Entity#"&amp;H356&amp;";Data Source#"&amp;K356&amp;";Account#"&amp;F356&amp;";Intercompany#"&amp;L356&amp;";Movement#"&amp;P356&amp;";Consolidation#"&amp;T356&amp;";Custom1#"&amp;M356&amp;";Custom2#"&amp;N356&amp;";Custom3#"&amp;O356&amp;";Custom4#"&amp;S356&amp;"")</f>
        <v>#VALUE!</v>
      </c>
      <c r="E356" s="508">
        <f>SUMIF('"C" Seg. Time Dist.'!$C$20:$C$33,'FCC Investments - Load Tab'!C356,'"C" Seg. Time Dist.'!$F$20:$F$33)</f>
        <v>0</v>
      </c>
      <c r="F356" s="337" t="s">
        <v>842</v>
      </c>
      <c r="G356" s="337" t="s">
        <v>863</v>
      </c>
      <c r="H356" s="428">
        <f t="shared" si="112"/>
        <v>0</v>
      </c>
      <c r="I356" s="428" t="str">
        <f t="shared" si="112"/>
        <v>Jun</v>
      </c>
      <c r="J356" s="337" t="str">
        <f t="shared" si="112"/>
        <v>FY25</v>
      </c>
      <c r="K356" s="337" t="s">
        <v>397</v>
      </c>
      <c r="L356" s="337" t="s">
        <v>398</v>
      </c>
      <c r="M356" s="337" t="s">
        <v>399</v>
      </c>
      <c r="N356" s="337" t="s">
        <v>400</v>
      </c>
      <c r="O356" s="337" t="s">
        <v>845</v>
      </c>
      <c r="P356" s="337" t="s">
        <v>1847</v>
      </c>
      <c r="Q356" s="337" t="s">
        <v>63</v>
      </c>
      <c r="R356" s="337" t="s">
        <v>402</v>
      </c>
      <c r="S356" s="337" t="s">
        <v>814</v>
      </c>
      <c r="T356" s="337" t="s">
        <v>404</v>
      </c>
    </row>
    <row r="357" spans="1:20">
      <c r="B357" s="336" t="s">
        <v>841</v>
      </c>
      <c r="C357" s="336" t="s">
        <v>745</v>
      </c>
      <c r="D357" s="508" t="e">
        <f>[2]!HsSetValue(E357,"FCC","Scenario#"&amp;Q357&amp;";Years#"&amp;J357&amp;";Period#"&amp;I357&amp;";View#"&amp;R357&amp;";Entity#"&amp;H357&amp;";Data Source#"&amp;K357&amp;";Account#"&amp;F357&amp;";Intercompany#"&amp;L357&amp;";Movement#"&amp;P357&amp;";Consolidation#"&amp;T357&amp;";Custom1#"&amp;M357&amp;";Custom2#"&amp;N357&amp;";Custom3#"&amp;O357&amp;";Custom4#"&amp;S357&amp;"")</f>
        <v>#VALUE!</v>
      </c>
      <c r="E357" s="508">
        <f>SUMIF('"C" Seg. Time Dist.'!$C$20:$C$33,'FCC Investments - Load Tab'!C357,'"C" Seg. Time Dist.'!$G$20:$G$33)</f>
        <v>0</v>
      </c>
      <c r="F357" s="337" t="s">
        <v>842</v>
      </c>
      <c r="G357" s="337" t="s">
        <v>863</v>
      </c>
      <c r="H357" s="428">
        <f t="shared" si="112"/>
        <v>0</v>
      </c>
      <c r="I357" s="428" t="str">
        <f t="shared" si="112"/>
        <v>Jun</v>
      </c>
      <c r="J357" s="337" t="str">
        <f t="shared" si="112"/>
        <v>FY25</v>
      </c>
      <c r="K357" s="337" t="s">
        <v>397</v>
      </c>
      <c r="L357" s="337" t="s">
        <v>398</v>
      </c>
      <c r="M357" s="337" t="s">
        <v>399</v>
      </c>
      <c r="N357" s="337" t="s">
        <v>400</v>
      </c>
      <c r="O357" s="337" t="s">
        <v>846</v>
      </c>
      <c r="P357" s="337" t="s">
        <v>1847</v>
      </c>
      <c r="Q357" s="337" t="s">
        <v>63</v>
      </c>
      <c r="R357" s="337" t="s">
        <v>402</v>
      </c>
      <c r="S357" s="337" t="s">
        <v>814</v>
      </c>
      <c r="T357" s="337" t="s">
        <v>404</v>
      </c>
    </row>
    <row r="358" spans="1:20">
      <c r="B358" s="336" t="s">
        <v>841</v>
      </c>
      <c r="C358" s="336" t="s">
        <v>745</v>
      </c>
      <c r="D358" s="508" t="e">
        <f>[2]!HsSetValue(E358,"FCC","Scenario#"&amp;Q358&amp;";Years#"&amp;J358&amp;";Period#"&amp;I358&amp;";View#"&amp;R358&amp;";Entity#"&amp;H358&amp;";Data Source#"&amp;K358&amp;";Account#"&amp;F358&amp;";Intercompany#"&amp;L358&amp;";Movement#"&amp;P358&amp;";Consolidation#"&amp;T358&amp;";Custom1#"&amp;M358&amp;";Custom2#"&amp;N358&amp;";Custom3#"&amp;O358&amp;";Custom4#"&amp;S358&amp;"")</f>
        <v>#VALUE!</v>
      </c>
      <c r="E358" s="508">
        <f>SUMIF('"C" Seg. Time Dist.'!$C$20:$C$33,'FCC Investments - Load Tab'!C358,'"C" Seg. Time Dist.'!$H$20:$H$33)</f>
        <v>0</v>
      </c>
      <c r="F358" s="337" t="s">
        <v>842</v>
      </c>
      <c r="G358" s="337" t="s">
        <v>863</v>
      </c>
      <c r="H358" s="428">
        <f t="shared" si="112"/>
        <v>0</v>
      </c>
      <c r="I358" s="428" t="str">
        <f t="shared" si="112"/>
        <v>Jun</v>
      </c>
      <c r="J358" s="337" t="str">
        <f t="shared" si="112"/>
        <v>FY25</v>
      </c>
      <c r="K358" s="337" t="s">
        <v>397</v>
      </c>
      <c r="L358" s="337" t="s">
        <v>398</v>
      </c>
      <c r="M358" s="337" t="s">
        <v>399</v>
      </c>
      <c r="N358" s="337" t="s">
        <v>400</v>
      </c>
      <c r="O358" s="337" t="s">
        <v>847</v>
      </c>
      <c r="P358" s="337" t="s">
        <v>1847</v>
      </c>
      <c r="Q358" s="337" t="s">
        <v>63</v>
      </c>
      <c r="R358" s="337" t="s">
        <v>402</v>
      </c>
      <c r="S358" s="337" t="s">
        <v>814</v>
      </c>
      <c r="T358" s="337" t="s">
        <v>404</v>
      </c>
    </row>
    <row r="359" spans="1:20">
      <c r="B359" s="336" t="s">
        <v>841</v>
      </c>
      <c r="C359" s="336" t="s">
        <v>745</v>
      </c>
      <c r="D359" s="508" t="e">
        <f>[2]!HsSetValue(E359,"FCC","Scenario#"&amp;Q359&amp;";Years#"&amp;J359&amp;";Period#"&amp;I359&amp;";View#"&amp;R359&amp;";Entity#"&amp;H359&amp;";Data Source#"&amp;K359&amp;";Account#"&amp;F359&amp;";Intercompany#"&amp;L359&amp;";Movement#"&amp;P359&amp;";Consolidation#"&amp;T359&amp;";Custom1#"&amp;M359&amp;";Custom2#"&amp;N359&amp;";Custom3#"&amp;O359&amp;";Custom4#"&amp;S359&amp;"")</f>
        <v>#VALUE!</v>
      </c>
      <c r="E359" s="508">
        <f>SUMIF('"C" Seg. Time Dist.'!$C$20:$C$33,'FCC Investments - Load Tab'!C359,'"C" Seg. Time Dist.'!$I$20:$I$33)</f>
        <v>0</v>
      </c>
      <c r="F359" s="337" t="s">
        <v>842</v>
      </c>
      <c r="G359" s="337" t="s">
        <v>863</v>
      </c>
      <c r="H359" s="428">
        <f t="shared" si="112"/>
        <v>0</v>
      </c>
      <c r="I359" s="428" t="str">
        <f t="shared" si="112"/>
        <v>Jun</v>
      </c>
      <c r="J359" s="337" t="str">
        <f t="shared" si="112"/>
        <v>FY25</v>
      </c>
      <c r="K359" s="337" t="s">
        <v>397</v>
      </c>
      <c r="L359" s="337" t="s">
        <v>398</v>
      </c>
      <c r="M359" s="337" t="s">
        <v>399</v>
      </c>
      <c r="N359" s="337" t="s">
        <v>400</v>
      </c>
      <c r="O359" s="337" t="s">
        <v>848</v>
      </c>
      <c r="P359" s="337" t="s">
        <v>1847</v>
      </c>
      <c r="Q359" s="337" t="s">
        <v>63</v>
      </c>
      <c r="R359" s="337" t="s">
        <v>402</v>
      </c>
      <c r="S359" s="337" t="s">
        <v>814</v>
      </c>
      <c r="T359" s="337" t="s">
        <v>404</v>
      </c>
    </row>
    <row r="360" spans="1:20">
      <c r="B360" s="420"/>
      <c r="C360" s="420"/>
      <c r="D360" s="469" t="e">
        <f>[2]!HsSetValue(E360,"FCC","Scenario#"&amp;Q360&amp;";Years#"&amp;J360&amp;";Period#"&amp;I360&amp;";View#"&amp;R360&amp;";Entity#"&amp;H360&amp;";Data Source#"&amp;K360&amp;";Account#"&amp;F360&amp;";Intercompany#"&amp;L360&amp;";Movement#"&amp;P360&amp;";Consolidation#"&amp;T360&amp;";Custom1#"&amp;M360&amp;";Custom2#"&amp;N360&amp;";Custom3#"&amp;O360&amp;";Custom4#"&amp;S360&amp;"")</f>
        <v>#VALUE!</v>
      </c>
      <c r="E360" s="469"/>
    </row>
    <row r="361" spans="1:20">
      <c r="B361" s="338" t="s">
        <v>1850</v>
      </c>
      <c r="C361" s="338" t="s">
        <v>745</v>
      </c>
      <c r="D361" s="512" t="e">
        <f>[2]!HsSetValue(E361,"FCC","Scenario#"&amp;Q361&amp;";Years#"&amp;J361&amp;";Period#"&amp;I361&amp;";View#"&amp;R361&amp;";Entity#"&amp;H361&amp;";Data Source#"&amp;K361&amp;";Account#"&amp;F361&amp;";Intercompany#"&amp;L361&amp;";Movement#"&amp;P361&amp;";Consolidation#"&amp;T361&amp;";Custom1#"&amp;M361&amp;";Custom2#"&amp;N361&amp;";Custom3#"&amp;O361&amp;";Custom4#"&amp;S361&amp;"")</f>
        <v>#VALUE!</v>
      </c>
      <c r="E361" s="512">
        <f ca="1">SUMIF('"E" Fair Value Measurement'!$C$22:$E$38,'FCC Investments - Load Tab'!C361,'"E" Fair Value Measurement'!$G$22:$G$38)</f>
        <v>0</v>
      </c>
      <c r="F361" s="339" t="s">
        <v>849</v>
      </c>
      <c r="G361" s="339" t="s">
        <v>1862</v>
      </c>
      <c r="H361" s="430">
        <f t="shared" ref="H361:N377" si="113">+H$2</f>
        <v>0</v>
      </c>
      <c r="I361" s="430" t="str">
        <f t="shared" ref="I361:J364" si="114">+I$2</f>
        <v>Jun</v>
      </c>
      <c r="J361" s="339" t="str">
        <f t="shared" si="114"/>
        <v>FY25</v>
      </c>
      <c r="K361" s="339" t="s">
        <v>397</v>
      </c>
      <c r="L361" s="339" t="s">
        <v>398</v>
      </c>
      <c r="M361" s="339" t="s">
        <v>399</v>
      </c>
      <c r="N361" s="339" t="s">
        <v>400</v>
      </c>
      <c r="O361" s="339" t="s">
        <v>850</v>
      </c>
      <c r="P361" s="339" t="s">
        <v>1847</v>
      </c>
      <c r="Q361" s="339" t="s">
        <v>63</v>
      </c>
      <c r="R361" s="339" t="s">
        <v>402</v>
      </c>
      <c r="S361" s="339" t="s">
        <v>814</v>
      </c>
      <c r="T361" s="339" t="s">
        <v>404</v>
      </c>
    </row>
    <row r="362" spans="1:20">
      <c r="B362" s="338" t="s">
        <v>1850</v>
      </c>
      <c r="C362" s="338" t="s">
        <v>745</v>
      </c>
      <c r="D362" s="512" t="e">
        <f>[2]!HsSetValue(E362,"FCC","Scenario#"&amp;Q362&amp;";Years#"&amp;J362&amp;";Period#"&amp;I362&amp;";View#"&amp;R362&amp;";Entity#"&amp;H362&amp;";Data Source#"&amp;K362&amp;";Account#"&amp;F362&amp;";Intercompany#"&amp;L362&amp;";Movement#"&amp;P362&amp;";Consolidation#"&amp;T362&amp;";Custom1#"&amp;M362&amp;";Custom2#"&amp;N362&amp;";Custom3#"&amp;O362&amp;";Custom4#"&amp;S362&amp;"")</f>
        <v>#VALUE!</v>
      </c>
      <c r="E362" s="512">
        <f ca="1">SUMIF('"E" Fair Value Measurement'!$C$22:$E$38,'FCC Investments - Load Tab'!C362,'"E" Fair Value Measurement'!$H$22:$H$38)</f>
        <v>0</v>
      </c>
      <c r="F362" s="339" t="s">
        <v>849</v>
      </c>
      <c r="G362" s="339" t="s">
        <v>1862</v>
      </c>
      <c r="H362" s="430">
        <f t="shared" si="113"/>
        <v>0</v>
      </c>
      <c r="I362" s="430" t="str">
        <f t="shared" si="114"/>
        <v>Jun</v>
      </c>
      <c r="J362" s="339" t="str">
        <f t="shared" si="114"/>
        <v>FY25</v>
      </c>
      <c r="K362" s="339" t="s">
        <v>397</v>
      </c>
      <c r="L362" s="339" t="s">
        <v>398</v>
      </c>
      <c r="M362" s="339" t="s">
        <v>399</v>
      </c>
      <c r="N362" s="339" t="s">
        <v>400</v>
      </c>
      <c r="O362" s="339" t="s">
        <v>851</v>
      </c>
      <c r="P362" s="339" t="s">
        <v>1847</v>
      </c>
      <c r="Q362" s="339" t="s">
        <v>63</v>
      </c>
      <c r="R362" s="339" t="s">
        <v>402</v>
      </c>
      <c r="S362" s="339" t="s">
        <v>814</v>
      </c>
      <c r="T362" s="339" t="s">
        <v>404</v>
      </c>
    </row>
    <row r="363" spans="1:20">
      <c r="B363" s="338" t="s">
        <v>1850</v>
      </c>
      <c r="C363" s="338" t="s">
        <v>745</v>
      </c>
      <c r="D363" s="512" t="e">
        <f>[2]!HsSetValue(E363,"FCC","Scenario#"&amp;Q363&amp;";Years#"&amp;J363&amp;";Period#"&amp;I363&amp;";View#"&amp;R363&amp;";Entity#"&amp;H363&amp;";Data Source#"&amp;K363&amp;";Account#"&amp;F363&amp;";Intercompany#"&amp;L363&amp;";Movement#"&amp;P363&amp;";Consolidation#"&amp;T363&amp;";Custom1#"&amp;M363&amp;";Custom2#"&amp;N363&amp;";Custom3#"&amp;O363&amp;";Custom4#"&amp;S363&amp;"")</f>
        <v>#VALUE!</v>
      </c>
      <c r="E363" s="512">
        <f ca="1">SUMIF('"E" Fair Value Measurement'!$C$22:$E$38,'FCC Investments - Load Tab'!C363,'"E" Fair Value Measurement'!$I$22:$I$38)</f>
        <v>0</v>
      </c>
      <c r="F363" s="339" t="s">
        <v>849</v>
      </c>
      <c r="G363" s="339" t="s">
        <v>1862</v>
      </c>
      <c r="H363" s="430">
        <f t="shared" si="113"/>
        <v>0</v>
      </c>
      <c r="I363" s="430" t="str">
        <f t="shared" si="114"/>
        <v>Jun</v>
      </c>
      <c r="J363" s="339" t="str">
        <f t="shared" si="114"/>
        <v>FY25</v>
      </c>
      <c r="K363" s="339" t="s">
        <v>397</v>
      </c>
      <c r="L363" s="339" t="s">
        <v>398</v>
      </c>
      <c r="M363" s="339" t="s">
        <v>399</v>
      </c>
      <c r="N363" s="339" t="s">
        <v>400</v>
      </c>
      <c r="O363" s="339" t="s">
        <v>852</v>
      </c>
      <c r="P363" s="339" t="s">
        <v>1847</v>
      </c>
      <c r="Q363" s="339" t="s">
        <v>63</v>
      </c>
      <c r="R363" s="339" t="s">
        <v>402</v>
      </c>
      <c r="S363" s="339" t="s">
        <v>814</v>
      </c>
      <c r="T363" s="339" t="s">
        <v>404</v>
      </c>
    </row>
    <row r="364" spans="1:20">
      <c r="B364" s="338" t="s">
        <v>1850</v>
      </c>
      <c r="C364" s="338" t="s">
        <v>745</v>
      </c>
      <c r="D364" s="512" t="e">
        <f>[2]!HsSetValue(E364,"FCC","Scenario#"&amp;Q364&amp;";Years#"&amp;J364&amp;";Period#"&amp;I364&amp;";View#"&amp;R364&amp;";Entity#"&amp;H364&amp;";Data Source#"&amp;K364&amp;";Account#"&amp;F364&amp;";Intercompany#"&amp;L364&amp;";Movement#"&amp;P364&amp;";Consolidation#"&amp;T364&amp;";Custom1#"&amp;M364&amp;";Custom2#"&amp;N364&amp;";Custom3#"&amp;O364&amp;";Custom4#"&amp;S364&amp;"")</f>
        <v>#VALUE!</v>
      </c>
      <c r="E364" s="512">
        <f ca="1">SUMIF('"E" Fair Value Measurement'!$C$22:$E$38,'FCC Investments - Load Tab'!C364,'"E" Fair Value Measurement'!$J$22:$J$38)</f>
        <v>0</v>
      </c>
      <c r="F364" s="339" t="s">
        <v>849</v>
      </c>
      <c r="G364" s="339" t="s">
        <v>1862</v>
      </c>
      <c r="H364" s="430">
        <f t="shared" si="113"/>
        <v>0</v>
      </c>
      <c r="I364" s="430" t="str">
        <f t="shared" si="114"/>
        <v>Jun</v>
      </c>
      <c r="J364" s="339" t="str">
        <f t="shared" si="114"/>
        <v>FY25</v>
      </c>
      <c r="K364" s="339" t="s">
        <v>397</v>
      </c>
      <c r="L364" s="339" t="s">
        <v>398</v>
      </c>
      <c r="M364" s="339" t="s">
        <v>399</v>
      </c>
      <c r="N364" s="339" t="s">
        <v>400</v>
      </c>
      <c r="O364" s="339" t="s">
        <v>853</v>
      </c>
      <c r="P364" s="339" t="s">
        <v>1847</v>
      </c>
      <c r="Q364" s="339" t="s">
        <v>63</v>
      </c>
      <c r="R364" s="339" t="s">
        <v>402</v>
      </c>
      <c r="S364" s="339" t="s">
        <v>814</v>
      </c>
      <c r="T364" s="339" t="s">
        <v>404</v>
      </c>
    </row>
    <row r="365" spans="1:20">
      <c r="B365" s="420"/>
      <c r="C365" s="420"/>
      <c r="D365" s="469" t="e">
        <f>[2]!HsSetValue(E365,"FCC","Scenario#"&amp;Q365&amp;";Years#"&amp;J365&amp;";Period#"&amp;I365&amp;";View#"&amp;R365&amp;";Entity#"&amp;H365&amp;";Data Source#"&amp;K365&amp;";Account#"&amp;F365&amp;";Intercompany#"&amp;L365&amp;";Movement#"&amp;P365&amp;";Consolidation#"&amp;T365&amp;";Custom1#"&amp;M365&amp;";Custom2#"&amp;N365&amp;";Custom3#"&amp;O365&amp;";Custom4#"&amp;S365&amp;"")</f>
        <v>#VALUE!</v>
      </c>
      <c r="E365" s="469"/>
    </row>
    <row r="366" spans="1:20">
      <c r="A366" s="424"/>
      <c r="B366" s="418" t="s">
        <v>1088</v>
      </c>
      <c r="C366" s="418" t="s">
        <v>745</v>
      </c>
      <c r="D366" s="511" t="e">
        <f>[2]!HsSetValue(E366,"FCC","Scenario#"&amp;Q366&amp;";Years#"&amp;J366&amp;";Period#"&amp;I366&amp;";View#"&amp;R366&amp;";Entity#"&amp;H366&amp;";Data Source#"&amp;K366&amp;";Account#"&amp;F366&amp;";Intercompany#"&amp;L366&amp;";Movement#"&amp;P366&amp;";Consolidation#"&amp;T366&amp;";Custom1#"&amp;M366&amp;";Custom2#"&amp;N366&amp;";Custom3#"&amp;O366&amp;";Custom4#"&amp;S366&amp;"")</f>
        <v>#VALUE!</v>
      </c>
      <c r="E366" s="511">
        <f ca="1">SUMIF('"F" Credit Quality Risk'!$D$17:$F$33,'FCC Investments - Load Tab'!$C366,'"F" Credit Quality Risk'!F$17:F$33)</f>
        <v>0</v>
      </c>
      <c r="F366" s="419" t="s">
        <v>1092</v>
      </c>
      <c r="G366" s="419" t="str">
        <f t="shared" ref="G366:G379" si="115">"Inv. Analysis - Credit Quality Risk - "&amp;C366</f>
        <v>Inv. Analysis - Credit Quality Risk - International Government Obligations</v>
      </c>
      <c r="H366" s="431">
        <f t="shared" si="113"/>
        <v>0</v>
      </c>
      <c r="I366" s="431" t="str">
        <f t="shared" si="113"/>
        <v>Jun</v>
      </c>
      <c r="J366" s="419" t="str">
        <f t="shared" si="113"/>
        <v>FY25</v>
      </c>
      <c r="K366" s="419" t="str">
        <f t="shared" si="113"/>
        <v>FCCS_Other Data</v>
      </c>
      <c r="L366" s="419" t="str">
        <f t="shared" si="113"/>
        <v>FCCS_No Intercompany</v>
      </c>
      <c r="M366" s="419" t="str">
        <f t="shared" si="113"/>
        <v>No Custom1</v>
      </c>
      <c r="N366" s="419" t="str">
        <f t="shared" si="113"/>
        <v>No Custom2</v>
      </c>
      <c r="O366" s="419" t="s">
        <v>995</v>
      </c>
      <c r="P366" s="419" t="s">
        <v>1847</v>
      </c>
      <c r="Q366" s="419" t="str">
        <f t="shared" ref="Q366:Q379" si="116">Q$2</f>
        <v>Actual</v>
      </c>
      <c r="R366" s="419" t="str">
        <f t="shared" ref="R366:R379" si="117">+R$2</f>
        <v>FCCS_YTD_Input</v>
      </c>
      <c r="S366" s="419" t="s">
        <v>814</v>
      </c>
      <c r="T366" s="419" t="s">
        <v>404</v>
      </c>
    </row>
    <row r="367" spans="1:20">
      <c r="A367" s="424"/>
      <c r="B367" s="418" t="s">
        <v>1088</v>
      </c>
      <c r="C367" s="418" t="s">
        <v>745</v>
      </c>
      <c r="D367" s="511" t="e">
        <f>[2]!HsSetValue(E367,"FCC","Scenario#"&amp;Q367&amp;";Years#"&amp;J367&amp;";Period#"&amp;I367&amp;";View#"&amp;R367&amp;";Entity#"&amp;H367&amp;";Data Source#"&amp;K367&amp;";Account#"&amp;F367&amp;";Intercompany#"&amp;L367&amp;";Movement#"&amp;P367&amp;";Consolidation#"&amp;T367&amp;";Custom1#"&amp;M367&amp;";Custom2#"&amp;N367&amp;";Custom3#"&amp;O367&amp;";Custom4#"&amp;S367&amp;"")</f>
        <v>#VALUE!</v>
      </c>
      <c r="E367" s="511">
        <f ca="1">SUMIF('"F" Credit Quality Risk'!$D$17:$F$33,'FCC Investments - Load Tab'!$C367,'"F" Credit Quality Risk'!G$17:G$33)</f>
        <v>0</v>
      </c>
      <c r="F367" s="419" t="s">
        <v>1092</v>
      </c>
      <c r="G367" s="419" t="str">
        <f t="shared" si="115"/>
        <v>Inv. Analysis - Credit Quality Risk - International Government Obligations</v>
      </c>
      <c r="H367" s="431">
        <f t="shared" si="113"/>
        <v>0</v>
      </c>
      <c r="I367" s="431" t="str">
        <f t="shared" si="113"/>
        <v>Jun</v>
      </c>
      <c r="J367" s="419" t="str">
        <f t="shared" si="113"/>
        <v>FY25</v>
      </c>
      <c r="K367" s="419" t="str">
        <f t="shared" si="113"/>
        <v>FCCS_Other Data</v>
      </c>
      <c r="L367" s="419" t="str">
        <f t="shared" si="113"/>
        <v>FCCS_No Intercompany</v>
      </c>
      <c r="M367" s="419" t="str">
        <f t="shared" si="113"/>
        <v>No Custom1</v>
      </c>
      <c r="N367" s="419" t="str">
        <f t="shared" si="113"/>
        <v>No Custom2</v>
      </c>
      <c r="O367" s="419" t="s">
        <v>1010</v>
      </c>
      <c r="P367" s="419" t="s">
        <v>1847</v>
      </c>
      <c r="Q367" s="419" t="str">
        <f t="shared" si="116"/>
        <v>Actual</v>
      </c>
      <c r="R367" s="419" t="str">
        <f t="shared" si="117"/>
        <v>FCCS_YTD_Input</v>
      </c>
      <c r="S367" s="419" t="s">
        <v>814</v>
      </c>
      <c r="T367" s="419" t="s">
        <v>404</v>
      </c>
    </row>
    <row r="368" spans="1:20">
      <c r="A368" s="424"/>
      <c r="B368" s="418" t="s">
        <v>1088</v>
      </c>
      <c r="C368" s="418" t="s">
        <v>745</v>
      </c>
      <c r="D368" s="511" t="e">
        <f>[2]!HsSetValue(E368,"FCC","Scenario#"&amp;Q368&amp;";Years#"&amp;J368&amp;";Period#"&amp;I368&amp;";View#"&amp;R368&amp;";Entity#"&amp;H368&amp;";Data Source#"&amp;K368&amp;";Account#"&amp;F368&amp;";Intercompany#"&amp;L368&amp;";Movement#"&amp;P368&amp;";Consolidation#"&amp;T368&amp;";Custom1#"&amp;M368&amp;";Custom2#"&amp;N368&amp;";Custom3#"&amp;O368&amp;";Custom4#"&amp;S368&amp;"")</f>
        <v>#VALUE!</v>
      </c>
      <c r="E368" s="511">
        <f ca="1">SUMIF('"F" Credit Quality Risk'!$D$17:$F$33,'FCC Investments - Load Tab'!$C368,'"F" Credit Quality Risk'!H$17:H$33)</f>
        <v>0</v>
      </c>
      <c r="F368" s="419" t="s">
        <v>1092</v>
      </c>
      <c r="G368" s="419" t="str">
        <f t="shared" si="115"/>
        <v>Inv. Analysis - Credit Quality Risk - International Government Obligations</v>
      </c>
      <c r="H368" s="431">
        <f t="shared" si="113"/>
        <v>0</v>
      </c>
      <c r="I368" s="431" t="str">
        <f t="shared" si="113"/>
        <v>Jun</v>
      </c>
      <c r="J368" s="419" t="str">
        <f t="shared" si="113"/>
        <v>FY25</v>
      </c>
      <c r="K368" s="419" t="str">
        <f t="shared" si="113"/>
        <v>FCCS_Other Data</v>
      </c>
      <c r="L368" s="419" t="str">
        <f t="shared" si="113"/>
        <v>FCCS_No Intercompany</v>
      </c>
      <c r="M368" s="419" t="str">
        <f t="shared" si="113"/>
        <v>No Custom1</v>
      </c>
      <c r="N368" s="419" t="str">
        <f t="shared" si="113"/>
        <v>No Custom2</v>
      </c>
      <c r="O368" s="419" t="s">
        <v>45</v>
      </c>
      <c r="P368" s="419" t="s">
        <v>1847</v>
      </c>
      <c r="Q368" s="419" t="str">
        <f t="shared" si="116"/>
        <v>Actual</v>
      </c>
      <c r="R368" s="419" t="str">
        <f t="shared" si="117"/>
        <v>FCCS_YTD_Input</v>
      </c>
      <c r="S368" s="419" t="s">
        <v>814</v>
      </c>
      <c r="T368" s="419" t="s">
        <v>404</v>
      </c>
    </row>
    <row r="369" spans="1:20">
      <c r="A369" s="424"/>
      <c r="B369" s="418" t="s">
        <v>1088</v>
      </c>
      <c r="C369" s="418" t="s">
        <v>745</v>
      </c>
      <c r="D369" s="511" t="e">
        <f>[2]!HsSetValue(E369,"FCC","Scenario#"&amp;Q369&amp;";Years#"&amp;J369&amp;";Period#"&amp;I369&amp;";View#"&amp;R369&amp;";Entity#"&amp;H369&amp;";Data Source#"&amp;K369&amp;";Account#"&amp;F369&amp;";Intercompany#"&amp;L369&amp;";Movement#"&amp;P369&amp;";Consolidation#"&amp;T369&amp;";Custom1#"&amp;M369&amp;";Custom2#"&amp;N369&amp;";Custom3#"&amp;O369&amp;";Custom4#"&amp;S369&amp;"")</f>
        <v>#VALUE!</v>
      </c>
      <c r="E369" s="511">
        <f ca="1">SUMIF('"F" Credit Quality Risk'!$D$17:$F$33,'FCC Investments - Load Tab'!$C369,'"F" Credit Quality Risk'!I$17:I$33)</f>
        <v>0</v>
      </c>
      <c r="F369" s="419" t="s">
        <v>1092</v>
      </c>
      <c r="G369" s="419" t="str">
        <f t="shared" si="115"/>
        <v>Inv. Analysis - Credit Quality Risk - International Government Obligations</v>
      </c>
      <c r="H369" s="431">
        <f t="shared" si="113"/>
        <v>0</v>
      </c>
      <c r="I369" s="431" t="str">
        <f t="shared" si="113"/>
        <v>Jun</v>
      </c>
      <c r="J369" s="419" t="str">
        <f t="shared" si="113"/>
        <v>FY25</v>
      </c>
      <c r="K369" s="419" t="str">
        <f t="shared" si="113"/>
        <v>FCCS_Other Data</v>
      </c>
      <c r="L369" s="419" t="str">
        <f t="shared" si="113"/>
        <v>FCCS_No Intercompany</v>
      </c>
      <c r="M369" s="419" t="str">
        <f t="shared" si="113"/>
        <v>No Custom1</v>
      </c>
      <c r="N369" s="419" t="str">
        <f t="shared" si="113"/>
        <v>No Custom2</v>
      </c>
      <c r="O369" s="419" t="s">
        <v>1023</v>
      </c>
      <c r="P369" s="419" t="s">
        <v>1847</v>
      </c>
      <c r="Q369" s="419" t="str">
        <f t="shared" si="116"/>
        <v>Actual</v>
      </c>
      <c r="R369" s="419" t="str">
        <f t="shared" si="117"/>
        <v>FCCS_YTD_Input</v>
      </c>
      <c r="S369" s="419" t="s">
        <v>814</v>
      </c>
      <c r="T369" s="419" t="s">
        <v>404</v>
      </c>
    </row>
    <row r="370" spans="1:20">
      <c r="A370" s="424"/>
      <c r="B370" s="418" t="s">
        <v>1088</v>
      </c>
      <c r="C370" s="418" t="s">
        <v>745</v>
      </c>
      <c r="D370" s="511" t="e">
        <f>[2]!HsSetValue(E370,"FCC","Scenario#"&amp;Q370&amp;";Years#"&amp;J370&amp;";Period#"&amp;I370&amp;";View#"&amp;R370&amp;";Entity#"&amp;H370&amp;";Data Source#"&amp;K370&amp;";Account#"&amp;F370&amp;";Intercompany#"&amp;L370&amp;";Movement#"&amp;P370&amp;";Consolidation#"&amp;T370&amp;";Custom1#"&amp;M370&amp;";Custom2#"&amp;N370&amp;";Custom3#"&amp;O370&amp;";Custom4#"&amp;S370&amp;"")</f>
        <v>#VALUE!</v>
      </c>
      <c r="E370" s="511">
        <f ca="1">SUMIF('"F" Credit Quality Risk'!$D$17:$F$33,'FCC Investments - Load Tab'!$C370,'"F" Credit Quality Risk'!J$17:J$33)</f>
        <v>0</v>
      </c>
      <c r="F370" s="419" t="s">
        <v>1092</v>
      </c>
      <c r="G370" s="419" t="str">
        <f t="shared" si="115"/>
        <v>Inv. Analysis - Credit Quality Risk - International Government Obligations</v>
      </c>
      <c r="H370" s="431">
        <f t="shared" si="113"/>
        <v>0</v>
      </c>
      <c r="I370" s="431" t="str">
        <f t="shared" si="113"/>
        <v>Jun</v>
      </c>
      <c r="J370" s="419" t="str">
        <f t="shared" si="113"/>
        <v>FY25</v>
      </c>
      <c r="K370" s="419" t="str">
        <f t="shared" si="113"/>
        <v>FCCS_Other Data</v>
      </c>
      <c r="L370" s="419" t="str">
        <f t="shared" si="113"/>
        <v>FCCS_No Intercompany</v>
      </c>
      <c r="M370" s="419" t="str">
        <f t="shared" si="113"/>
        <v>No Custom1</v>
      </c>
      <c r="N370" s="419" t="str">
        <f t="shared" si="113"/>
        <v>No Custom2</v>
      </c>
      <c r="O370" s="419" t="s">
        <v>1027</v>
      </c>
      <c r="P370" s="419" t="s">
        <v>1847</v>
      </c>
      <c r="Q370" s="419" t="str">
        <f t="shared" si="116"/>
        <v>Actual</v>
      </c>
      <c r="R370" s="419" t="str">
        <f t="shared" si="117"/>
        <v>FCCS_YTD_Input</v>
      </c>
      <c r="S370" s="419" t="s">
        <v>814</v>
      </c>
      <c r="T370" s="419" t="s">
        <v>404</v>
      </c>
    </row>
    <row r="371" spans="1:20">
      <c r="A371" s="424"/>
      <c r="B371" s="418" t="s">
        <v>1088</v>
      </c>
      <c r="C371" s="418" t="s">
        <v>745</v>
      </c>
      <c r="D371" s="511" t="e">
        <f>[2]!HsSetValue(E371,"FCC","Scenario#"&amp;Q371&amp;";Years#"&amp;J371&amp;";Period#"&amp;I371&amp;";View#"&amp;R371&amp;";Entity#"&amp;H371&amp;";Data Source#"&amp;K371&amp;";Account#"&amp;F371&amp;";Intercompany#"&amp;L371&amp;";Movement#"&amp;P371&amp;";Consolidation#"&amp;T371&amp;";Custom1#"&amp;M371&amp;";Custom2#"&amp;N371&amp;";Custom3#"&amp;O371&amp;";Custom4#"&amp;S371&amp;"")</f>
        <v>#VALUE!</v>
      </c>
      <c r="E371" s="511">
        <f ca="1">SUMIF('"F" Credit Quality Risk'!$D$17:$F$33,'FCC Investments - Load Tab'!$C371,'"F" Credit Quality Risk'!K$17:K$33)</f>
        <v>0</v>
      </c>
      <c r="F371" s="419" t="s">
        <v>1092</v>
      </c>
      <c r="G371" s="419" t="str">
        <f t="shared" si="115"/>
        <v>Inv. Analysis - Credit Quality Risk - International Government Obligations</v>
      </c>
      <c r="H371" s="431">
        <f t="shared" si="113"/>
        <v>0</v>
      </c>
      <c r="I371" s="431" t="str">
        <f t="shared" si="113"/>
        <v>Jun</v>
      </c>
      <c r="J371" s="419" t="str">
        <f t="shared" si="113"/>
        <v>FY25</v>
      </c>
      <c r="K371" s="419" t="str">
        <f t="shared" si="113"/>
        <v>FCCS_Other Data</v>
      </c>
      <c r="L371" s="419" t="str">
        <f t="shared" si="113"/>
        <v>FCCS_No Intercompany</v>
      </c>
      <c r="M371" s="419" t="str">
        <f t="shared" si="113"/>
        <v>No Custom1</v>
      </c>
      <c r="N371" s="419" t="str">
        <f t="shared" si="113"/>
        <v>No Custom2</v>
      </c>
      <c r="O371" s="419" t="s">
        <v>46</v>
      </c>
      <c r="P371" s="419" t="s">
        <v>1847</v>
      </c>
      <c r="Q371" s="419" t="str">
        <f t="shared" si="116"/>
        <v>Actual</v>
      </c>
      <c r="R371" s="419" t="str">
        <f t="shared" si="117"/>
        <v>FCCS_YTD_Input</v>
      </c>
      <c r="S371" s="419" t="s">
        <v>814</v>
      </c>
      <c r="T371" s="419" t="s">
        <v>404</v>
      </c>
    </row>
    <row r="372" spans="1:20">
      <c r="A372" s="424"/>
      <c r="B372" s="418" t="s">
        <v>1088</v>
      </c>
      <c r="C372" s="418" t="s">
        <v>745</v>
      </c>
      <c r="D372" s="511" t="e">
        <f>[2]!HsSetValue(E372,"FCC","Scenario#"&amp;Q372&amp;";Years#"&amp;J372&amp;";Period#"&amp;I372&amp;";View#"&amp;R372&amp;";Entity#"&amp;H372&amp;";Data Source#"&amp;K372&amp;";Account#"&amp;F372&amp;";Intercompany#"&amp;L372&amp;";Movement#"&amp;P372&amp;";Consolidation#"&amp;T372&amp;";Custom1#"&amp;M372&amp;";Custom2#"&amp;N372&amp;";Custom3#"&amp;O372&amp;";Custom4#"&amp;S372&amp;"")</f>
        <v>#VALUE!</v>
      </c>
      <c r="E372" s="511">
        <f ca="1">SUMIF('"F" Credit Quality Risk'!$D$17:$F$33,'FCC Investments - Load Tab'!$C372,'"F" Credit Quality Risk'!L$17:L$33)</f>
        <v>0</v>
      </c>
      <c r="F372" s="419" t="s">
        <v>1092</v>
      </c>
      <c r="G372" s="419" t="str">
        <f t="shared" si="115"/>
        <v>Inv. Analysis - Credit Quality Risk - International Government Obligations</v>
      </c>
      <c r="H372" s="431">
        <f t="shared" si="113"/>
        <v>0</v>
      </c>
      <c r="I372" s="431" t="str">
        <f t="shared" si="113"/>
        <v>Jun</v>
      </c>
      <c r="J372" s="419" t="str">
        <f t="shared" si="113"/>
        <v>FY25</v>
      </c>
      <c r="K372" s="419" t="str">
        <f t="shared" si="113"/>
        <v>FCCS_Other Data</v>
      </c>
      <c r="L372" s="419" t="str">
        <f t="shared" si="113"/>
        <v>FCCS_No Intercompany</v>
      </c>
      <c r="M372" s="419" t="str">
        <f t="shared" si="113"/>
        <v>No Custom1</v>
      </c>
      <c r="N372" s="419" t="str">
        <f t="shared" si="113"/>
        <v>No Custom2</v>
      </c>
      <c r="O372" s="419" t="s">
        <v>1055</v>
      </c>
      <c r="P372" s="419" t="s">
        <v>1847</v>
      </c>
      <c r="Q372" s="419" t="str">
        <f t="shared" si="116"/>
        <v>Actual</v>
      </c>
      <c r="R372" s="419" t="str">
        <f t="shared" si="117"/>
        <v>FCCS_YTD_Input</v>
      </c>
      <c r="S372" s="419" t="s">
        <v>814</v>
      </c>
      <c r="T372" s="419" t="s">
        <v>404</v>
      </c>
    </row>
    <row r="373" spans="1:20">
      <c r="A373" s="424"/>
      <c r="B373" s="418" t="s">
        <v>1088</v>
      </c>
      <c r="C373" s="418" t="s">
        <v>745</v>
      </c>
      <c r="D373" s="511" t="e">
        <f>[2]!HsSetValue(E373,"FCC","Scenario#"&amp;Q373&amp;";Years#"&amp;J373&amp;";Period#"&amp;I373&amp;";View#"&amp;R373&amp;";Entity#"&amp;H373&amp;";Data Source#"&amp;K373&amp;";Account#"&amp;F373&amp;";Intercompany#"&amp;L373&amp;";Movement#"&amp;P373&amp;";Consolidation#"&amp;T373&amp;";Custom1#"&amp;M373&amp;";Custom2#"&amp;N373&amp;";Custom3#"&amp;O373&amp;";Custom4#"&amp;S373&amp;"")</f>
        <v>#VALUE!</v>
      </c>
      <c r="E373" s="511">
        <f ca="1">SUMIF('"F" Credit Quality Risk'!$D$17:$F$33,'FCC Investments - Load Tab'!$C373,'"F" Credit Quality Risk'!M$17:M$33)</f>
        <v>0</v>
      </c>
      <c r="F373" s="419" t="s">
        <v>1092</v>
      </c>
      <c r="G373" s="419" t="str">
        <f t="shared" si="115"/>
        <v>Inv. Analysis - Credit Quality Risk - International Government Obligations</v>
      </c>
      <c r="H373" s="431">
        <f t="shared" si="113"/>
        <v>0</v>
      </c>
      <c r="I373" s="431" t="str">
        <f t="shared" si="113"/>
        <v>Jun</v>
      </c>
      <c r="J373" s="419" t="str">
        <f t="shared" si="113"/>
        <v>FY25</v>
      </c>
      <c r="K373" s="419" t="str">
        <f t="shared" si="113"/>
        <v>FCCS_Other Data</v>
      </c>
      <c r="L373" s="419" t="str">
        <f t="shared" si="113"/>
        <v>FCCS_No Intercompany</v>
      </c>
      <c r="M373" s="419" t="str">
        <f t="shared" si="113"/>
        <v>No Custom1</v>
      </c>
      <c r="N373" s="419" t="str">
        <f t="shared" si="113"/>
        <v>No Custom2</v>
      </c>
      <c r="O373" s="419" t="s">
        <v>1066</v>
      </c>
      <c r="P373" s="419" t="s">
        <v>1847</v>
      </c>
      <c r="Q373" s="419" t="str">
        <f t="shared" si="116"/>
        <v>Actual</v>
      </c>
      <c r="R373" s="419" t="str">
        <f t="shared" si="117"/>
        <v>FCCS_YTD_Input</v>
      </c>
      <c r="S373" s="419" t="s">
        <v>814</v>
      </c>
      <c r="T373" s="419" t="s">
        <v>404</v>
      </c>
    </row>
    <row r="374" spans="1:20">
      <c r="A374" s="424"/>
      <c r="B374" s="418" t="s">
        <v>1088</v>
      </c>
      <c r="C374" s="418" t="s">
        <v>745</v>
      </c>
      <c r="D374" s="511" t="e">
        <f>[2]!HsSetValue(E374,"FCC","Scenario#"&amp;Q374&amp;";Years#"&amp;J374&amp;";Period#"&amp;I374&amp;";View#"&amp;R374&amp;";Entity#"&amp;H374&amp;";Data Source#"&amp;K374&amp;";Account#"&amp;F374&amp;";Intercompany#"&amp;L374&amp;";Movement#"&amp;P374&amp;";Consolidation#"&amp;T374&amp;";Custom1#"&amp;M374&amp;";Custom2#"&amp;N374&amp;";Custom3#"&amp;O374&amp;";Custom4#"&amp;S374&amp;"")</f>
        <v>#VALUE!</v>
      </c>
      <c r="E374" s="511">
        <f ca="1">SUMIF('"F" Credit Quality Risk'!$D$17:$F$33,'FCC Investments - Load Tab'!$C374,'"F" Credit Quality Risk'!N$17:N$33)</f>
        <v>0</v>
      </c>
      <c r="F374" s="419" t="s">
        <v>1092</v>
      </c>
      <c r="G374" s="419" t="str">
        <f t="shared" si="115"/>
        <v>Inv. Analysis - Credit Quality Risk - International Government Obligations</v>
      </c>
      <c r="H374" s="431">
        <f t="shared" si="113"/>
        <v>0</v>
      </c>
      <c r="I374" s="431" t="str">
        <f t="shared" si="113"/>
        <v>Jun</v>
      </c>
      <c r="J374" s="419" t="str">
        <f t="shared" si="113"/>
        <v>FY25</v>
      </c>
      <c r="K374" s="419" t="str">
        <f t="shared" si="113"/>
        <v>FCCS_Other Data</v>
      </c>
      <c r="L374" s="419" t="str">
        <f t="shared" si="113"/>
        <v>FCCS_No Intercompany</v>
      </c>
      <c r="M374" s="419" t="str">
        <f t="shared" si="113"/>
        <v>No Custom1</v>
      </c>
      <c r="N374" s="419" t="str">
        <f t="shared" si="113"/>
        <v>No Custom2</v>
      </c>
      <c r="O374" s="419" t="s">
        <v>47</v>
      </c>
      <c r="P374" s="419" t="s">
        <v>1847</v>
      </c>
      <c r="Q374" s="419" t="str">
        <f t="shared" si="116"/>
        <v>Actual</v>
      </c>
      <c r="R374" s="419" t="str">
        <f t="shared" si="117"/>
        <v>FCCS_YTD_Input</v>
      </c>
      <c r="S374" s="419" t="s">
        <v>814</v>
      </c>
      <c r="T374" s="419" t="s">
        <v>404</v>
      </c>
    </row>
    <row r="375" spans="1:20">
      <c r="A375" s="424"/>
      <c r="B375" s="418" t="s">
        <v>1088</v>
      </c>
      <c r="C375" s="418" t="s">
        <v>745</v>
      </c>
      <c r="D375" s="511" t="e">
        <f>[2]!HsSetValue(E375,"FCC","Scenario#"&amp;Q375&amp;";Years#"&amp;J375&amp;";Period#"&amp;I375&amp;";View#"&amp;R375&amp;";Entity#"&amp;H375&amp;";Data Source#"&amp;K375&amp;";Account#"&amp;F375&amp;";Intercompany#"&amp;L375&amp;";Movement#"&amp;P375&amp;";Consolidation#"&amp;T375&amp;";Custom1#"&amp;M375&amp;";Custom2#"&amp;N375&amp;";Custom3#"&amp;O375&amp;";Custom4#"&amp;S375&amp;"")</f>
        <v>#VALUE!</v>
      </c>
      <c r="E375" s="511">
        <f ca="1">SUMIF('"F" Credit Quality Risk'!$D$17:$F$33,'FCC Investments - Load Tab'!$C375,'"F" Credit Quality Risk'!O$17:O$33)</f>
        <v>0</v>
      </c>
      <c r="F375" s="419" t="s">
        <v>1092</v>
      </c>
      <c r="G375" s="419" t="str">
        <f t="shared" si="115"/>
        <v>Inv. Analysis - Credit Quality Risk - International Government Obligations</v>
      </c>
      <c r="H375" s="431">
        <f t="shared" si="113"/>
        <v>0</v>
      </c>
      <c r="I375" s="431" t="str">
        <f t="shared" si="113"/>
        <v>Jun</v>
      </c>
      <c r="J375" s="419" t="str">
        <f t="shared" si="113"/>
        <v>FY25</v>
      </c>
      <c r="K375" s="419" t="str">
        <f t="shared" si="113"/>
        <v>FCCS_Other Data</v>
      </c>
      <c r="L375" s="419" t="str">
        <f t="shared" si="113"/>
        <v>FCCS_No Intercompany</v>
      </c>
      <c r="M375" s="419" t="str">
        <f t="shared" si="113"/>
        <v>No Custom1</v>
      </c>
      <c r="N375" s="419" t="str">
        <f t="shared" si="113"/>
        <v>No Custom2</v>
      </c>
      <c r="O375" s="419" t="s">
        <v>48</v>
      </c>
      <c r="P375" s="419" t="s">
        <v>1847</v>
      </c>
      <c r="Q375" s="419" t="str">
        <f t="shared" si="116"/>
        <v>Actual</v>
      </c>
      <c r="R375" s="419" t="str">
        <f t="shared" si="117"/>
        <v>FCCS_YTD_Input</v>
      </c>
      <c r="S375" s="419" t="s">
        <v>814</v>
      </c>
      <c r="T375" s="419" t="s">
        <v>404</v>
      </c>
    </row>
    <row r="376" spans="1:20">
      <c r="A376" s="424"/>
      <c r="B376" s="418" t="s">
        <v>1088</v>
      </c>
      <c r="C376" s="418" t="s">
        <v>745</v>
      </c>
      <c r="D376" s="511" t="e">
        <f>[2]!HsSetValue(E376,"FCC","Scenario#"&amp;Q376&amp;";Years#"&amp;J376&amp;";Period#"&amp;I376&amp;";View#"&amp;R376&amp;";Entity#"&amp;H376&amp;";Data Source#"&amp;K376&amp;";Account#"&amp;F376&amp;";Intercompany#"&amp;L376&amp;";Movement#"&amp;P376&amp;";Consolidation#"&amp;T376&amp;";Custom1#"&amp;M376&amp;";Custom2#"&amp;N376&amp;";Custom3#"&amp;O376&amp;";Custom4#"&amp;S376&amp;"")</f>
        <v>#VALUE!</v>
      </c>
      <c r="E376" s="511">
        <f ca="1">SUMIF('"F" Credit Quality Risk'!$D$17:$F$33,'FCC Investments - Load Tab'!$C376,'"F" Credit Quality Risk'!P$17:P$33)</f>
        <v>0</v>
      </c>
      <c r="F376" s="419" t="s">
        <v>1092</v>
      </c>
      <c r="G376" s="419" t="str">
        <f t="shared" si="115"/>
        <v>Inv. Analysis - Credit Quality Risk - International Government Obligations</v>
      </c>
      <c r="H376" s="431">
        <f t="shared" si="113"/>
        <v>0</v>
      </c>
      <c r="I376" s="431" t="str">
        <f t="shared" si="113"/>
        <v>Jun</v>
      </c>
      <c r="J376" s="419" t="str">
        <f t="shared" si="113"/>
        <v>FY25</v>
      </c>
      <c r="K376" s="419" t="str">
        <f t="shared" si="113"/>
        <v>FCCS_Other Data</v>
      </c>
      <c r="L376" s="419" t="str">
        <f t="shared" si="113"/>
        <v>FCCS_No Intercompany</v>
      </c>
      <c r="M376" s="419" t="str">
        <f t="shared" si="113"/>
        <v>No Custom1</v>
      </c>
      <c r="N376" s="419" t="str">
        <f t="shared" si="113"/>
        <v>No Custom2</v>
      </c>
      <c r="O376" s="419" t="s">
        <v>1093</v>
      </c>
      <c r="P376" s="419" t="s">
        <v>1847</v>
      </c>
      <c r="Q376" s="419" t="str">
        <f t="shared" si="116"/>
        <v>Actual</v>
      </c>
      <c r="R376" s="419" t="str">
        <f t="shared" si="117"/>
        <v>FCCS_YTD_Input</v>
      </c>
      <c r="S376" s="419" t="s">
        <v>814</v>
      </c>
      <c r="T376" s="419" t="s">
        <v>404</v>
      </c>
    </row>
    <row r="377" spans="1:20">
      <c r="A377" s="424"/>
      <c r="B377" s="418" t="s">
        <v>1088</v>
      </c>
      <c r="C377" s="418" t="s">
        <v>745</v>
      </c>
      <c r="D377" s="511" t="e">
        <f>[2]!HsSetValue(E377,"FCC","Scenario#"&amp;Q377&amp;";Years#"&amp;J377&amp;";Period#"&amp;I377&amp;";View#"&amp;R377&amp;";Entity#"&amp;H377&amp;";Data Source#"&amp;K377&amp;";Account#"&amp;F377&amp;";Intercompany#"&amp;L377&amp;";Movement#"&amp;P377&amp;";Consolidation#"&amp;T377&amp;";Custom1#"&amp;M377&amp;";Custom2#"&amp;N377&amp;";Custom3#"&amp;O377&amp;";Custom4#"&amp;S377&amp;"")</f>
        <v>#VALUE!</v>
      </c>
      <c r="E377" s="511">
        <f ca="1">SUMIF('"F" Credit Quality Risk'!$D$17:$F$33,'FCC Investments - Load Tab'!$C377,'"F" Credit Quality Risk'!Q$17:Q$33)</f>
        <v>0</v>
      </c>
      <c r="F377" s="419" t="s">
        <v>1092</v>
      </c>
      <c r="G377" s="419" t="str">
        <f t="shared" si="115"/>
        <v>Inv. Analysis - Credit Quality Risk - International Government Obligations</v>
      </c>
      <c r="H377" s="431">
        <f t="shared" si="113"/>
        <v>0</v>
      </c>
      <c r="I377" s="431" t="str">
        <f t="shared" si="113"/>
        <v>Jun</v>
      </c>
      <c r="J377" s="419" t="str">
        <f t="shared" si="113"/>
        <v>FY25</v>
      </c>
      <c r="K377" s="419" t="str">
        <f t="shared" si="113"/>
        <v>FCCS_Other Data</v>
      </c>
      <c r="L377" s="419" t="str">
        <f t="shared" si="113"/>
        <v>FCCS_No Intercompany</v>
      </c>
      <c r="M377" s="419" t="str">
        <f t="shared" si="113"/>
        <v>No Custom1</v>
      </c>
      <c r="N377" s="419" t="str">
        <f t="shared" si="113"/>
        <v>No Custom2</v>
      </c>
      <c r="O377" s="419" t="s">
        <v>1094</v>
      </c>
      <c r="P377" s="419" t="s">
        <v>1847</v>
      </c>
      <c r="Q377" s="419" t="str">
        <f t="shared" si="116"/>
        <v>Actual</v>
      </c>
      <c r="R377" s="419" t="str">
        <f t="shared" si="117"/>
        <v>FCCS_YTD_Input</v>
      </c>
      <c r="S377" s="419" t="s">
        <v>814</v>
      </c>
      <c r="T377" s="419" t="s">
        <v>404</v>
      </c>
    </row>
    <row r="378" spans="1:20">
      <c r="A378" s="424"/>
      <c r="B378" s="418" t="s">
        <v>1088</v>
      </c>
      <c r="C378" s="418" t="s">
        <v>745</v>
      </c>
      <c r="D378" s="511" t="e">
        <f>[2]!HsSetValue(E378,"FCC","Scenario#"&amp;Q378&amp;";Years#"&amp;J378&amp;";Period#"&amp;I378&amp;";View#"&amp;R378&amp;";Entity#"&amp;H378&amp;";Data Source#"&amp;K378&amp;";Account#"&amp;F378&amp;";Intercompany#"&amp;L378&amp;";Movement#"&amp;P378&amp;";Consolidation#"&amp;T378&amp;";Custom1#"&amp;M378&amp;";Custom2#"&amp;N378&amp;";Custom3#"&amp;O378&amp;";Custom4#"&amp;S378&amp;"")</f>
        <v>#VALUE!</v>
      </c>
      <c r="E378" s="511">
        <f ca="1">SUMIF('"F" Credit Quality Risk'!$D$17:$F$33,'FCC Investments - Load Tab'!$C378,'"F" Credit Quality Risk'!R$17:R$33)</f>
        <v>0</v>
      </c>
      <c r="F378" s="419" t="s">
        <v>1092</v>
      </c>
      <c r="G378" s="419" t="str">
        <f t="shared" si="115"/>
        <v>Inv. Analysis - Credit Quality Risk - International Government Obligations</v>
      </c>
      <c r="H378" s="431">
        <f t="shared" ref="H378:N379" si="118">+H$2</f>
        <v>0</v>
      </c>
      <c r="I378" s="431" t="str">
        <f t="shared" si="118"/>
        <v>Jun</v>
      </c>
      <c r="J378" s="419" t="str">
        <f t="shared" si="118"/>
        <v>FY25</v>
      </c>
      <c r="K378" s="419" t="str">
        <f t="shared" si="118"/>
        <v>FCCS_Other Data</v>
      </c>
      <c r="L378" s="419" t="str">
        <f t="shared" si="118"/>
        <v>FCCS_No Intercompany</v>
      </c>
      <c r="M378" s="419" t="str">
        <f t="shared" si="118"/>
        <v>No Custom1</v>
      </c>
      <c r="N378" s="419" t="str">
        <f t="shared" si="118"/>
        <v>No Custom2</v>
      </c>
      <c r="O378" s="419" t="s">
        <v>1095</v>
      </c>
      <c r="P378" s="419" t="s">
        <v>1847</v>
      </c>
      <c r="Q378" s="419" t="str">
        <f t="shared" si="116"/>
        <v>Actual</v>
      </c>
      <c r="R378" s="419" t="str">
        <f t="shared" si="117"/>
        <v>FCCS_YTD_Input</v>
      </c>
      <c r="S378" s="419" t="s">
        <v>814</v>
      </c>
      <c r="T378" s="419" t="s">
        <v>404</v>
      </c>
    </row>
    <row r="379" spans="1:20">
      <c r="A379" s="424"/>
      <c r="B379" s="418" t="s">
        <v>1088</v>
      </c>
      <c r="C379" s="418" t="s">
        <v>745</v>
      </c>
      <c r="D379" s="511" t="e">
        <f>[2]!HsSetValue(E379,"FCC","Scenario#"&amp;Q379&amp;";Years#"&amp;J379&amp;";Period#"&amp;I379&amp;";View#"&amp;R379&amp;";Entity#"&amp;H379&amp;";Data Source#"&amp;K379&amp;";Account#"&amp;F379&amp;";Intercompany#"&amp;L379&amp;";Movement#"&amp;P379&amp;";Consolidation#"&amp;T379&amp;";Custom1#"&amp;M379&amp;";Custom2#"&amp;N379&amp;";Custom3#"&amp;O379&amp;";Custom4#"&amp;S379&amp;"")</f>
        <v>#VALUE!</v>
      </c>
      <c r="E379" s="511">
        <f ca="1">SUMIF('"F" Credit Quality Risk'!$D$17:$F$33,'FCC Investments - Load Tab'!$C379,'"F" Credit Quality Risk'!S$17:S$33)</f>
        <v>0</v>
      </c>
      <c r="F379" s="419" t="s">
        <v>1092</v>
      </c>
      <c r="G379" s="419" t="str">
        <f t="shared" si="115"/>
        <v>Inv. Analysis - Credit Quality Risk - International Government Obligations</v>
      </c>
      <c r="H379" s="431">
        <f t="shared" si="118"/>
        <v>0</v>
      </c>
      <c r="I379" s="431" t="str">
        <f t="shared" si="118"/>
        <v>Jun</v>
      </c>
      <c r="J379" s="419" t="str">
        <f t="shared" si="118"/>
        <v>FY25</v>
      </c>
      <c r="K379" s="419" t="str">
        <f t="shared" si="118"/>
        <v>FCCS_Other Data</v>
      </c>
      <c r="L379" s="419" t="str">
        <f t="shared" si="118"/>
        <v>FCCS_No Intercompany</v>
      </c>
      <c r="M379" s="419" t="str">
        <f t="shared" si="118"/>
        <v>No Custom1</v>
      </c>
      <c r="N379" s="419" t="str">
        <f t="shared" si="118"/>
        <v>No Custom2</v>
      </c>
      <c r="O379" s="419" t="s">
        <v>1096</v>
      </c>
      <c r="P379" s="419" t="s">
        <v>1847</v>
      </c>
      <c r="Q379" s="419" t="str">
        <f t="shared" si="116"/>
        <v>Actual</v>
      </c>
      <c r="R379" s="419" t="str">
        <f t="shared" si="117"/>
        <v>FCCS_YTD_Input</v>
      </c>
      <c r="S379" s="419" t="s">
        <v>814</v>
      </c>
      <c r="T379" s="419" t="s">
        <v>404</v>
      </c>
    </row>
    <row r="380" spans="1:20">
      <c r="B380" s="420"/>
      <c r="C380" s="420"/>
      <c r="D380" s="469" t="e">
        <f>[2]!HsSetValue(E380,"FCC","Scenario#"&amp;Q380&amp;";Years#"&amp;J380&amp;";Period#"&amp;I380&amp;";View#"&amp;R380&amp;";Entity#"&amp;H380&amp;";Data Source#"&amp;K380&amp;";Account#"&amp;F380&amp;";Intercompany#"&amp;L380&amp;";Movement#"&amp;P380&amp;";Consolidation#"&amp;T380&amp;";Custom1#"&amp;M380&amp;";Custom2#"&amp;N380&amp;";Custom3#"&amp;O380&amp;";Custom4#"&amp;S380&amp;"")</f>
        <v>#VALUE!</v>
      </c>
      <c r="E380" s="469"/>
    </row>
    <row r="381" spans="1:20">
      <c r="A381" s="424"/>
      <c r="B381" s="336" t="s">
        <v>841</v>
      </c>
      <c r="C381" s="336" t="s">
        <v>1115</v>
      </c>
      <c r="D381" s="508" t="e">
        <f>[2]!HsSetValue(E381,"FCC","Scenario#"&amp;Q381&amp;";Years#"&amp;J381&amp;";Period#"&amp;I381&amp;";View#"&amp;R381&amp;";Entity#"&amp;H381&amp;";Data Source#"&amp;K381&amp;";Account#"&amp;F381&amp;";Intercompany#"&amp;L381&amp;";Movement#"&amp;P381&amp;";Consolidation#"&amp;T381&amp;";Custom1#"&amp;M381&amp;";Custom2#"&amp;N381&amp;";Custom3#"&amp;O381&amp;";Custom4#"&amp;S381&amp;"")</f>
        <v>#VALUE!</v>
      </c>
      <c r="E381" s="508">
        <f>SUMIF('"C" Seg. Time Dist.'!$C$20:$C$33,'FCC Investments - Load Tab'!C381,'"C" Seg. Time Dist.'!$E$20:$E$33)</f>
        <v>0</v>
      </c>
      <c r="F381" s="337" t="s">
        <v>842</v>
      </c>
      <c r="G381" s="337" t="str">
        <f>"Inv. Analysis - Credit Quality Risk - "&amp;C381</f>
        <v xml:space="preserve">Inv. Analysis - Credit Quality Risk - General Obligation Bonds      </v>
      </c>
      <c r="H381" s="428">
        <f t="shared" ref="H381:J385" si="119">+H$2</f>
        <v>0</v>
      </c>
      <c r="I381" s="428" t="str">
        <f t="shared" si="119"/>
        <v>Jun</v>
      </c>
      <c r="J381" s="337" t="str">
        <f t="shared" si="119"/>
        <v>FY25</v>
      </c>
      <c r="K381" s="337" t="s">
        <v>397</v>
      </c>
      <c r="L381" s="337" t="s">
        <v>398</v>
      </c>
      <c r="M381" s="337" t="s">
        <v>399</v>
      </c>
      <c r="N381" s="337" t="s">
        <v>400</v>
      </c>
      <c r="O381" s="337" t="s">
        <v>844</v>
      </c>
      <c r="P381" s="337" t="s">
        <v>1847</v>
      </c>
      <c r="Q381" s="337" t="s">
        <v>63</v>
      </c>
      <c r="R381" s="337" t="s">
        <v>402</v>
      </c>
      <c r="S381" s="423" t="s">
        <v>1106</v>
      </c>
      <c r="T381" s="337" t="s">
        <v>404</v>
      </c>
    </row>
    <row r="382" spans="1:20">
      <c r="A382" s="424"/>
      <c r="B382" s="336" t="s">
        <v>841</v>
      </c>
      <c r="C382" s="336" t="s">
        <v>1115</v>
      </c>
      <c r="D382" s="508" t="e">
        <f>[2]!HsSetValue(E382,"FCC","Scenario#"&amp;Q382&amp;";Years#"&amp;J382&amp;";Period#"&amp;I382&amp;";View#"&amp;R382&amp;";Entity#"&amp;H382&amp;";Data Source#"&amp;K382&amp;";Account#"&amp;F382&amp;";Intercompany#"&amp;L382&amp;";Movement#"&amp;P382&amp;";Consolidation#"&amp;T382&amp;";Custom1#"&amp;M382&amp;";Custom2#"&amp;N382&amp;";Custom3#"&amp;O382&amp;";Custom4#"&amp;S382&amp;"")</f>
        <v>#VALUE!</v>
      </c>
      <c r="E382" s="508">
        <f>SUMIF('"C" Seg. Time Dist.'!$C$20:$C$33,'FCC Investments - Load Tab'!C382,'"C" Seg. Time Dist.'!$F$20:$F$33)</f>
        <v>0</v>
      </c>
      <c r="F382" s="337" t="s">
        <v>842</v>
      </c>
      <c r="G382" s="337" t="str">
        <f>"Inv. Analysis - Credit Quality Risk - "&amp;C382</f>
        <v xml:space="preserve">Inv. Analysis - Credit Quality Risk - General Obligation Bonds      </v>
      </c>
      <c r="H382" s="428">
        <f t="shared" si="119"/>
        <v>0</v>
      </c>
      <c r="I382" s="428" t="str">
        <f t="shared" si="119"/>
        <v>Jun</v>
      </c>
      <c r="J382" s="337" t="str">
        <f t="shared" si="119"/>
        <v>FY25</v>
      </c>
      <c r="K382" s="337" t="str">
        <f t="shared" ref="K382:N385" si="120">+K$2</f>
        <v>FCCS_Other Data</v>
      </c>
      <c r="L382" s="337" t="str">
        <f t="shared" si="120"/>
        <v>FCCS_No Intercompany</v>
      </c>
      <c r="M382" s="337" t="str">
        <f t="shared" si="120"/>
        <v>No Custom1</v>
      </c>
      <c r="N382" s="337" t="str">
        <f t="shared" si="120"/>
        <v>No Custom2</v>
      </c>
      <c r="O382" s="337" t="s">
        <v>845</v>
      </c>
      <c r="P382" s="337" t="s">
        <v>1847</v>
      </c>
      <c r="Q382" s="337" t="str">
        <f t="shared" ref="Q382:R385" si="121">+Q$2</f>
        <v>Actual</v>
      </c>
      <c r="R382" s="337" t="str">
        <f t="shared" si="121"/>
        <v>FCCS_YTD_Input</v>
      </c>
      <c r="S382" s="423" t="s">
        <v>1106</v>
      </c>
      <c r="T382" s="337" t="s">
        <v>404</v>
      </c>
    </row>
    <row r="383" spans="1:20">
      <c r="A383" s="424"/>
      <c r="B383" s="336" t="s">
        <v>841</v>
      </c>
      <c r="C383" s="336" t="s">
        <v>1115</v>
      </c>
      <c r="D383" s="508" t="e">
        <f>[2]!HsSetValue(E383,"FCC","Scenario#"&amp;Q383&amp;";Years#"&amp;J383&amp;";Period#"&amp;I383&amp;";View#"&amp;R383&amp;";Entity#"&amp;H383&amp;";Data Source#"&amp;K383&amp;";Account#"&amp;F383&amp;";Intercompany#"&amp;L383&amp;";Movement#"&amp;P383&amp;";Consolidation#"&amp;T383&amp;";Custom1#"&amp;M383&amp;";Custom2#"&amp;N383&amp;";Custom3#"&amp;O383&amp;";Custom4#"&amp;S383&amp;"")</f>
        <v>#VALUE!</v>
      </c>
      <c r="E383" s="508">
        <f>SUMIF('"C" Seg. Time Dist.'!$C$20:$C$33,'FCC Investments - Load Tab'!C383,'"C" Seg. Time Dist.'!$G$20:$G$33)</f>
        <v>0</v>
      </c>
      <c r="F383" s="337" t="s">
        <v>842</v>
      </c>
      <c r="G383" s="337" t="str">
        <f>"Inv. Analysis - Credit Quality Risk - "&amp;C383</f>
        <v xml:space="preserve">Inv. Analysis - Credit Quality Risk - General Obligation Bonds      </v>
      </c>
      <c r="H383" s="428">
        <f t="shared" si="119"/>
        <v>0</v>
      </c>
      <c r="I383" s="428" t="str">
        <f t="shared" si="119"/>
        <v>Jun</v>
      </c>
      <c r="J383" s="337" t="str">
        <f t="shared" si="119"/>
        <v>FY25</v>
      </c>
      <c r="K383" s="337" t="str">
        <f t="shared" si="120"/>
        <v>FCCS_Other Data</v>
      </c>
      <c r="L383" s="337" t="str">
        <f t="shared" si="120"/>
        <v>FCCS_No Intercompany</v>
      </c>
      <c r="M383" s="337" t="str">
        <f t="shared" si="120"/>
        <v>No Custom1</v>
      </c>
      <c r="N383" s="337" t="str">
        <f t="shared" si="120"/>
        <v>No Custom2</v>
      </c>
      <c r="O383" s="337" t="s">
        <v>846</v>
      </c>
      <c r="P383" s="337" t="s">
        <v>1847</v>
      </c>
      <c r="Q383" s="337" t="str">
        <f t="shared" si="121"/>
        <v>Actual</v>
      </c>
      <c r="R383" s="337" t="str">
        <f t="shared" si="121"/>
        <v>FCCS_YTD_Input</v>
      </c>
      <c r="S383" s="423" t="s">
        <v>1106</v>
      </c>
      <c r="T383" s="337" t="s">
        <v>404</v>
      </c>
    </row>
    <row r="384" spans="1:20">
      <c r="A384" s="424"/>
      <c r="B384" s="336" t="s">
        <v>841</v>
      </c>
      <c r="C384" s="336" t="s">
        <v>1115</v>
      </c>
      <c r="D384" s="508" t="e">
        <f>[2]!HsSetValue(E384,"FCC","Scenario#"&amp;Q384&amp;";Years#"&amp;J384&amp;";Period#"&amp;I384&amp;";View#"&amp;R384&amp;";Entity#"&amp;H384&amp;";Data Source#"&amp;K384&amp;";Account#"&amp;F384&amp;";Intercompany#"&amp;L384&amp;";Movement#"&amp;P384&amp;";Consolidation#"&amp;T384&amp;";Custom1#"&amp;M384&amp;";Custom2#"&amp;N384&amp;";Custom3#"&amp;O384&amp;";Custom4#"&amp;S384&amp;"")</f>
        <v>#VALUE!</v>
      </c>
      <c r="E384" s="508">
        <f>SUMIF('"C" Seg. Time Dist.'!$C$20:$C$33,'FCC Investments - Load Tab'!C384,'"C" Seg. Time Dist.'!$H$20:$H$33)</f>
        <v>0</v>
      </c>
      <c r="F384" s="337" t="s">
        <v>842</v>
      </c>
      <c r="G384" s="337" t="str">
        <f>"Inv. Analysis - Credit Quality Risk - "&amp;C384</f>
        <v xml:space="preserve">Inv. Analysis - Credit Quality Risk - General Obligation Bonds      </v>
      </c>
      <c r="H384" s="428">
        <f t="shared" si="119"/>
        <v>0</v>
      </c>
      <c r="I384" s="428" t="str">
        <f t="shared" si="119"/>
        <v>Jun</v>
      </c>
      <c r="J384" s="337" t="str">
        <f t="shared" si="119"/>
        <v>FY25</v>
      </c>
      <c r="K384" s="337" t="str">
        <f t="shared" si="120"/>
        <v>FCCS_Other Data</v>
      </c>
      <c r="L384" s="337" t="str">
        <f t="shared" si="120"/>
        <v>FCCS_No Intercompany</v>
      </c>
      <c r="M384" s="337" t="str">
        <f t="shared" si="120"/>
        <v>No Custom1</v>
      </c>
      <c r="N384" s="337" t="str">
        <f t="shared" si="120"/>
        <v>No Custom2</v>
      </c>
      <c r="O384" s="337" t="s">
        <v>847</v>
      </c>
      <c r="P384" s="337" t="s">
        <v>1847</v>
      </c>
      <c r="Q384" s="337" t="str">
        <f t="shared" si="121"/>
        <v>Actual</v>
      </c>
      <c r="R384" s="337" t="str">
        <f t="shared" si="121"/>
        <v>FCCS_YTD_Input</v>
      </c>
      <c r="S384" s="423" t="s">
        <v>1106</v>
      </c>
      <c r="T384" s="337" t="s">
        <v>404</v>
      </c>
    </row>
    <row r="385" spans="1:20">
      <c r="A385" s="424"/>
      <c r="B385" s="336" t="s">
        <v>841</v>
      </c>
      <c r="C385" s="336" t="s">
        <v>1115</v>
      </c>
      <c r="D385" s="508" t="e">
        <f>[2]!HsSetValue(E385,"FCC","Scenario#"&amp;Q385&amp;";Years#"&amp;J385&amp;";Period#"&amp;I385&amp;";View#"&amp;R385&amp;";Entity#"&amp;H385&amp;";Data Source#"&amp;K385&amp;";Account#"&amp;F385&amp;";Intercompany#"&amp;L385&amp;";Movement#"&amp;P385&amp;";Consolidation#"&amp;T385&amp;";Custom1#"&amp;M385&amp;";Custom2#"&amp;N385&amp;";Custom3#"&amp;O385&amp;";Custom4#"&amp;S385&amp;"")</f>
        <v>#VALUE!</v>
      </c>
      <c r="E385" s="508">
        <f>SUMIF('"C" Seg. Time Dist.'!$C$20:$C$33,'FCC Investments - Load Tab'!C385,'"C" Seg. Time Dist.'!$I$20:$I$33)</f>
        <v>0</v>
      </c>
      <c r="F385" s="337" t="s">
        <v>842</v>
      </c>
      <c r="G385" s="337" t="str">
        <f>"Inv. Analysis - Credit Quality Risk - "&amp;C385</f>
        <v xml:space="preserve">Inv. Analysis - Credit Quality Risk - General Obligation Bonds      </v>
      </c>
      <c r="H385" s="428">
        <f t="shared" si="119"/>
        <v>0</v>
      </c>
      <c r="I385" s="428" t="str">
        <f t="shared" si="119"/>
        <v>Jun</v>
      </c>
      <c r="J385" s="337" t="str">
        <f t="shared" si="119"/>
        <v>FY25</v>
      </c>
      <c r="K385" s="337" t="str">
        <f t="shared" si="120"/>
        <v>FCCS_Other Data</v>
      </c>
      <c r="L385" s="337" t="str">
        <f t="shared" si="120"/>
        <v>FCCS_No Intercompany</v>
      </c>
      <c r="M385" s="337" t="str">
        <f t="shared" si="120"/>
        <v>No Custom1</v>
      </c>
      <c r="N385" s="337" t="str">
        <f t="shared" si="120"/>
        <v>No Custom2</v>
      </c>
      <c r="O385" s="337" t="s">
        <v>848</v>
      </c>
      <c r="P385" s="337" t="s">
        <v>1847</v>
      </c>
      <c r="Q385" s="337" t="str">
        <f t="shared" si="121"/>
        <v>Actual</v>
      </c>
      <c r="R385" s="337" t="str">
        <f t="shared" si="121"/>
        <v>FCCS_YTD_Input</v>
      </c>
      <c r="S385" s="423" t="s">
        <v>1106</v>
      </c>
      <c r="T385" s="337" t="s">
        <v>404</v>
      </c>
    </row>
    <row r="386" spans="1:20">
      <c r="B386" s="420"/>
      <c r="C386" s="420"/>
      <c r="D386" s="469" t="e">
        <f>[2]!HsSetValue(E386,"FCC","Scenario#"&amp;Q386&amp;";Years#"&amp;J386&amp;";Period#"&amp;I386&amp;";View#"&amp;R386&amp;";Entity#"&amp;H386&amp;";Data Source#"&amp;K386&amp;";Account#"&amp;F386&amp;";Intercompany#"&amp;L386&amp;";Movement#"&amp;P386&amp;";Consolidation#"&amp;T386&amp;";Custom1#"&amp;M386&amp;";Custom2#"&amp;N386&amp;";Custom3#"&amp;O386&amp;";Custom4#"&amp;S386&amp;"")</f>
        <v>#VALUE!</v>
      </c>
      <c r="E386" s="469"/>
      <c r="S386" s="423"/>
    </row>
    <row r="387" spans="1:20">
      <c r="A387" s="424"/>
      <c r="B387" s="338" t="s">
        <v>1850</v>
      </c>
      <c r="C387" s="338" t="s">
        <v>1115</v>
      </c>
      <c r="D387" s="512" t="e">
        <f>[2]!HsSetValue(E387,"FCC","Scenario#"&amp;Q387&amp;";Years#"&amp;J387&amp;";Period#"&amp;I387&amp;";View#"&amp;R387&amp;";Entity#"&amp;H387&amp;";Data Source#"&amp;K387&amp;";Account#"&amp;F387&amp;";Intercompany#"&amp;L387&amp;";Movement#"&amp;P387&amp;";Consolidation#"&amp;T387&amp;";Custom1#"&amp;M387&amp;";Custom2#"&amp;N387&amp;";Custom3#"&amp;O387&amp;";Custom4#"&amp;S387&amp;"")</f>
        <v>#VALUE!</v>
      </c>
      <c r="E387" s="512">
        <f ca="1">SUMIF('"E" Fair Value Measurement'!$C$22:$E$38,'FCC Investments - Load Tab'!C387,'"E" Fair Value Measurement'!$G$22:$G$38)</f>
        <v>0</v>
      </c>
      <c r="F387" s="339" t="s">
        <v>849</v>
      </c>
      <c r="G387" s="339" t="str">
        <f>"Inv. Analysis - FV Measurement - "&amp;C387</f>
        <v xml:space="preserve">Inv. Analysis - FV Measurement - General Obligation Bonds      </v>
      </c>
      <c r="H387" s="430">
        <f t="shared" ref="H387:J390" si="122">+H$2</f>
        <v>0</v>
      </c>
      <c r="I387" s="430" t="str">
        <f t="shared" si="122"/>
        <v>Jun</v>
      </c>
      <c r="J387" s="339" t="str">
        <f t="shared" si="122"/>
        <v>FY25</v>
      </c>
      <c r="K387" s="339" t="s">
        <v>397</v>
      </c>
      <c r="L387" s="339" t="s">
        <v>398</v>
      </c>
      <c r="M387" s="339" t="s">
        <v>399</v>
      </c>
      <c r="N387" s="339" t="s">
        <v>400</v>
      </c>
      <c r="O387" s="339" t="s">
        <v>850</v>
      </c>
      <c r="P387" s="339" t="s">
        <v>1847</v>
      </c>
      <c r="Q387" s="339" t="s">
        <v>63</v>
      </c>
      <c r="R387" s="339" t="s">
        <v>402</v>
      </c>
      <c r="S387" s="423" t="s">
        <v>1106</v>
      </c>
      <c r="T387" s="339" t="s">
        <v>404</v>
      </c>
    </row>
    <row r="388" spans="1:20">
      <c r="A388" s="424"/>
      <c r="B388" s="338" t="s">
        <v>1850</v>
      </c>
      <c r="C388" s="338" t="s">
        <v>1115</v>
      </c>
      <c r="D388" s="512" t="e">
        <f>[2]!HsSetValue(E388,"FCC","Scenario#"&amp;Q388&amp;";Years#"&amp;J388&amp;";Period#"&amp;I388&amp;";View#"&amp;R388&amp;";Entity#"&amp;H388&amp;";Data Source#"&amp;K388&amp;";Account#"&amp;F388&amp;";Intercompany#"&amp;L388&amp;";Movement#"&amp;P388&amp;";Consolidation#"&amp;T388&amp;";Custom1#"&amp;M388&amp;";Custom2#"&amp;N388&amp;";Custom3#"&amp;O388&amp;";Custom4#"&amp;S388&amp;"")</f>
        <v>#VALUE!</v>
      </c>
      <c r="E388" s="512">
        <f ca="1">SUMIF('"E" Fair Value Measurement'!$C$22:$E$38,'FCC Investments - Load Tab'!C388,'"E" Fair Value Measurement'!$H$22:$H$38)</f>
        <v>0</v>
      </c>
      <c r="F388" s="339" t="s">
        <v>849</v>
      </c>
      <c r="G388" s="339" t="str">
        <f>"Inv. Analysis - FV Measurement - "&amp;C388</f>
        <v xml:space="preserve">Inv. Analysis - FV Measurement - General Obligation Bonds      </v>
      </c>
      <c r="H388" s="430">
        <f t="shared" si="122"/>
        <v>0</v>
      </c>
      <c r="I388" s="430" t="str">
        <f t="shared" si="122"/>
        <v>Jun</v>
      </c>
      <c r="J388" s="339" t="str">
        <f t="shared" si="122"/>
        <v>FY25</v>
      </c>
      <c r="K388" s="339" t="str">
        <f t="shared" ref="K388:N390" si="123">+K$2</f>
        <v>FCCS_Other Data</v>
      </c>
      <c r="L388" s="339" t="str">
        <f t="shared" si="123"/>
        <v>FCCS_No Intercompany</v>
      </c>
      <c r="M388" s="339" t="str">
        <f t="shared" si="123"/>
        <v>No Custom1</v>
      </c>
      <c r="N388" s="339" t="str">
        <f t="shared" si="123"/>
        <v>No Custom2</v>
      </c>
      <c r="O388" s="339" t="s">
        <v>851</v>
      </c>
      <c r="P388" s="339" t="s">
        <v>1847</v>
      </c>
      <c r="Q388" s="339" t="str">
        <f t="shared" ref="Q388:R404" si="124">+Q$2</f>
        <v>Actual</v>
      </c>
      <c r="R388" s="339" t="str">
        <f t="shared" si="124"/>
        <v>FCCS_YTD_Input</v>
      </c>
      <c r="S388" s="423" t="s">
        <v>1106</v>
      </c>
      <c r="T388" s="339" t="s">
        <v>404</v>
      </c>
    </row>
    <row r="389" spans="1:20">
      <c r="A389" s="424"/>
      <c r="B389" s="338" t="s">
        <v>1850</v>
      </c>
      <c r="C389" s="338" t="s">
        <v>1115</v>
      </c>
      <c r="D389" s="512" t="e">
        <f>[2]!HsSetValue(E389,"FCC","Scenario#"&amp;Q389&amp;";Years#"&amp;J389&amp;";Period#"&amp;I389&amp;";View#"&amp;R389&amp;";Entity#"&amp;H389&amp;";Data Source#"&amp;K389&amp;";Account#"&amp;F389&amp;";Intercompany#"&amp;L389&amp;";Movement#"&amp;P389&amp;";Consolidation#"&amp;T389&amp;";Custom1#"&amp;M389&amp;";Custom2#"&amp;N389&amp;";Custom3#"&amp;O389&amp;";Custom4#"&amp;S389&amp;"")</f>
        <v>#VALUE!</v>
      </c>
      <c r="E389" s="512">
        <f ca="1">SUMIF('"E" Fair Value Measurement'!$C$22:$E$38,'FCC Investments - Load Tab'!C389,'"E" Fair Value Measurement'!$I$22:$I$38)</f>
        <v>0</v>
      </c>
      <c r="F389" s="339" t="s">
        <v>849</v>
      </c>
      <c r="G389" s="339" t="str">
        <f>"Inv. Analysis - FV Measurement - "&amp;C389</f>
        <v xml:space="preserve">Inv. Analysis - FV Measurement - General Obligation Bonds      </v>
      </c>
      <c r="H389" s="430">
        <f t="shared" si="122"/>
        <v>0</v>
      </c>
      <c r="I389" s="430" t="str">
        <f t="shared" si="122"/>
        <v>Jun</v>
      </c>
      <c r="J389" s="339" t="str">
        <f t="shared" si="122"/>
        <v>FY25</v>
      </c>
      <c r="K389" s="339" t="str">
        <f t="shared" si="123"/>
        <v>FCCS_Other Data</v>
      </c>
      <c r="L389" s="339" t="str">
        <f t="shared" si="123"/>
        <v>FCCS_No Intercompany</v>
      </c>
      <c r="M389" s="339" t="str">
        <f t="shared" si="123"/>
        <v>No Custom1</v>
      </c>
      <c r="N389" s="339" t="str">
        <f t="shared" si="123"/>
        <v>No Custom2</v>
      </c>
      <c r="O389" s="339" t="s">
        <v>852</v>
      </c>
      <c r="P389" s="339" t="s">
        <v>1847</v>
      </c>
      <c r="Q389" s="339" t="str">
        <f t="shared" si="124"/>
        <v>Actual</v>
      </c>
      <c r="R389" s="339" t="str">
        <f t="shared" si="124"/>
        <v>FCCS_YTD_Input</v>
      </c>
      <c r="S389" s="423" t="s">
        <v>1106</v>
      </c>
      <c r="T389" s="339" t="s">
        <v>404</v>
      </c>
    </row>
    <row r="390" spans="1:20">
      <c r="A390" s="424"/>
      <c r="B390" s="338" t="s">
        <v>1850</v>
      </c>
      <c r="C390" s="338" t="s">
        <v>1115</v>
      </c>
      <c r="D390" s="512" t="e">
        <f>[2]!HsSetValue(E390,"FCC","Scenario#"&amp;Q390&amp;";Years#"&amp;J390&amp;";Period#"&amp;I390&amp;";View#"&amp;R390&amp;";Entity#"&amp;H390&amp;";Data Source#"&amp;K390&amp;";Account#"&amp;F390&amp;";Intercompany#"&amp;L390&amp;";Movement#"&amp;P390&amp;";Consolidation#"&amp;T390&amp;";Custom1#"&amp;M390&amp;";Custom2#"&amp;N390&amp;";Custom3#"&amp;O390&amp;";Custom4#"&amp;S390&amp;"")</f>
        <v>#VALUE!</v>
      </c>
      <c r="E390" s="512">
        <f ca="1">SUMIF('"E" Fair Value Measurement'!$C$22:$E$38,'FCC Investments - Load Tab'!C390,'"E" Fair Value Measurement'!$J$22:$J$38)</f>
        <v>0</v>
      </c>
      <c r="F390" s="339" t="s">
        <v>849</v>
      </c>
      <c r="G390" s="339" t="str">
        <f>"Inv. Analysis - FV Measurement - "&amp;C390</f>
        <v xml:space="preserve">Inv. Analysis - FV Measurement - General Obligation Bonds      </v>
      </c>
      <c r="H390" s="430">
        <f t="shared" si="122"/>
        <v>0</v>
      </c>
      <c r="I390" s="430" t="str">
        <f t="shared" si="122"/>
        <v>Jun</v>
      </c>
      <c r="J390" s="339" t="str">
        <f t="shared" si="122"/>
        <v>FY25</v>
      </c>
      <c r="K390" s="339" t="str">
        <f t="shared" si="123"/>
        <v>FCCS_Other Data</v>
      </c>
      <c r="L390" s="339" t="str">
        <f t="shared" si="123"/>
        <v>FCCS_No Intercompany</v>
      </c>
      <c r="M390" s="339" t="str">
        <f t="shared" si="123"/>
        <v>No Custom1</v>
      </c>
      <c r="N390" s="339" t="str">
        <f t="shared" si="123"/>
        <v>No Custom2</v>
      </c>
      <c r="O390" s="339" t="s">
        <v>853</v>
      </c>
      <c r="P390" s="339" t="s">
        <v>1847</v>
      </c>
      <c r="Q390" s="339" t="str">
        <f t="shared" si="124"/>
        <v>Actual</v>
      </c>
      <c r="R390" s="339" t="str">
        <f t="shared" si="124"/>
        <v>FCCS_YTD_Input</v>
      </c>
      <c r="S390" s="423" t="s">
        <v>1106</v>
      </c>
      <c r="T390" s="339" t="s">
        <v>404</v>
      </c>
    </row>
    <row r="391" spans="1:20">
      <c r="B391" s="420"/>
      <c r="C391" s="420"/>
      <c r="D391" s="469" t="e">
        <f>[2]!HsSetValue(E391,"FCC","Scenario#"&amp;Q391&amp;";Years#"&amp;J391&amp;";Period#"&amp;I391&amp;";View#"&amp;R391&amp;";Entity#"&amp;H391&amp;";Data Source#"&amp;K391&amp;";Account#"&amp;F391&amp;";Intercompany#"&amp;L391&amp;";Movement#"&amp;P391&amp;";Consolidation#"&amp;T391&amp;";Custom1#"&amp;M391&amp;";Custom2#"&amp;N391&amp;";Custom3#"&amp;O391&amp;";Custom4#"&amp;S391&amp;"")</f>
        <v>#VALUE!</v>
      </c>
      <c r="E391" s="469"/>
      <c r="S391" s="423"/>
    </row>
    <row r="392" spans="1:20">
      <c r="A392" s="424"/>
      <c r="B392" s="418" t="s">
        <v>1088</v>
      </c>
      <c r="C392" s="418" t="s">
        <v>1115</v>
      </c>
      <c r="D392" s="511" t="e">
        <f>[2]!HsSetValue(E392,"FCC","Scenario#"&amp;Q392&amp;";Years#"&amp;J392&amp;";Period#"&amp;I392&amp;";View#"&amp;R392&amp;";Entity#"&amp;H392&amp;";Data Source#"&amp;K392&amp;";Account#"&amp;F392&amp;";Intercompany#"&amp;L392&amp;";Movement#"&amp;P392&amp;";Consolidation#"&amp;T392&amp;";Custom1#"&amp;M392&amp;";Custom2#"&amp;N392&amp;";Custom3#"&amp;O392&amp;";Custom4#"&amp;S392&amp;"")</f>
        <v>#VALUE!</v>
      </c>
      <c r="E392" s="511">
        <f ca="1">SUMIF('"F" Credit Quality Risk'!$D$17:$F$33,'FCC Investments - Load Tab'!$C392,'"F" Credit Quality Risk'!F$17:F$33)</f>
        <v>0</v>
      </c>
      <c r="F392" s="419" t="s">
        <v>1092</v>
      </c>
      <c r="G392" s="419" t="str">
        <f t="shared" ref="G392:G405" si="125">"Inv. Analysis - Credit Quality Risk - "&amp;C392</f>
        <v xml:space="preserve">Inv. Analysis - Credit Quality Risk - General Obligation Bonds      </v>
      </c>
      <c r="H392" s="431">
        <f t="shared" ref="H392:N394" si="126">+H$2</f>
        <v>0</v>
      </c>
      <c r="I392" s="431" t="str">
        <f t="shared" si="126"/>
        <v>Jun</v>
      </c>
      <c r="J392" s="419" t="str">
        <f t="shared" si="126"/>
        <v>FY25</v>
      </c>
      <c r="K392" s="419" t="str">
        <f t="shared" si="126"/>
        <v>FCCS_Other Data</v>
      </c>
      <c r="L392" s="419" t="str">
        <f t="shared" si="126"/>
        <v>FCCS_No Intercompany</v>
      </c>
      <c r="M392" s="419" t="str">
        <f t="shared" si="126"/>
        <v>No Custom1</v>
      </c>
      <c r="N392" s="419" t="str">
        <f t="shared" si="126"/>
        <v>No Custom2</v>
      </c>
      <c r="O392" s="419" t="s">
        <v>995</v>
      </c>
      <c r="P392" s="419" t="s">
        <v>1847</v>
      </c>
      <c r="Q392" s="419" t="str">
        <f t="shared" ref="Q392:Q405" si="127">Q$2</f>
        <v>Actual</v>
      </c>
      <c r="R392" s="419" t="str">
        <f t="shared" si="124"/>
        <v>FCCS_YTD_Input</v>
      </c>
      <c r="S392" s="423" t="s">
        <v>1106</v>
      </c>
      <c r="T392" s="419" t="s">
        <v>404</v>
      </c>
    </row>
    <row r="393" spans="1:20">
      <c r="A393" s="424"/>
      <c r="B393" s="418" t="s">
        <v>1088</v>
      </c>
      <c r="C393" s="418" t="s">
        <v>1115</v>
      </c>
      <c r="D393" s="511" t="e">
        <f>[2]!HsSetValue(E393,"FCC","Scenario#"&amp;Q393&amp;";Years#"&amp;J393&amp;";Period#"&amp;I393&amp;";View#"&amp;R393&amp;";Entity#"&amp;H393&amp;";Data Source#"&amp;K393&amp;";Account#"&amp;F393&amp;";Intercompany#"&amp;L393&amp;";Movement#"&amp;P393&amp;";Consolidation#"&amp;T393&amp;";Custom1#"&amp;M393&amp;";Custom2#"&amp;N393&amp;";Custom3#"&amp;O393&amp;";Custom4#"&amp;S393&amp;"")</f>
        <v>#VALUE!</v>
      </c>
      <c r="E393" s="511">
        <f ca="1">SUMIF('"F" Credit Quality Risk'!$D$17:$F$33,'FCC Investments - Load Tab'!$C393,'"F" Credit Quality Risk'!G$17:G$33)</f>
        <v>0</v>
      </c>
      <c r="F393" s="419" t="s">
        <v>1092</v>
      </c>
      <c r="G393" s="419" t="str">
        <f t="shared" si="125"/>
        <v xml:space="preserve">Inv. Analysis - Credit Quality Risk - General Obligation Bonds      </v>
      </c>
      <c r="H393" s="431">
        <f t="shared" si="126"/>
        <v>0</v>
      </c>
      <c r="I393" s="431" t="str">
        <f t="shared" si="126"/>
        <v>Jun</v>
      </c>
      <c r="J393" s="419" t="str">
        <f t="shared" si="126"/>
        <v>FY25</v>
      </c>
      <c r="K393" s="419" t="str">
        <f t="shared" si="126"/>
        <v>FCCS_Other Data</v>
      </c>
      <c r="L393" s="419" t="str">
        <f t="shared" si="126"/>
        <v>FCCS_No Intercompany</v>
      </c>
      <c r="M393" s="419" t="str">
        <f t="shared" si="126"/>
        <v>No Custom1</v>
      </c>
      <c r="N393" s="419" t="str">
        <f t="shared" si="126"/>
        <v>No Custom2</v>
      </c>
      <c r="O393" s="419" t="s">
        <v>1010</v>
      </c>
      <c r="P393" s="419" t="s">
        <v>1847</v>
      </c>
      <c r="Q393" s="419" t="str">
        <f t="shared" si="127"/>
        <v>Actual</v>
      </c>
      <c r="R393" s="419" t="str">
        <f t="shared" si="124"/>
        <v>FCCS_YTD_Input</v>
      </c>
      <c r="S393" s="423" t="s">
        <v>1106</v>
      </c>
      <c r="T393" s="419" t="s">
        <v>404</v>
      </c>
    </row>
    <row r="394" spans="1:20">
      <c r="A394" s="424"/>
      <c r="B394" s="418" t="s">
        <v>1088</v>
      </c>
      <c r="C394" s="418" t="s">
        <v>1115</v>
      </c>
      <c r="D394" s="511" t="e">
        <f>[2]!HsSetValue(E394,"FCC","Scenario#"&amp;Q394&amp;";Years#"&amp;J394&amp;";Period#"&amp;I394&amp;";View#"&amp;R394&amp;";Entity#"&amp;H394&amp;";Data Source#"&amp;K394&amp;";Account#"&amp;F394&amp;";Intercompany#"&amp;L394&amp;";Movement#"&amp;P394&amp;";Consolidation#"&amp;T394&amp;";Custom1#"&amp;M394&amp;";Custom2#"&amp;N394&amp;";Custom3#"&amp;O394&amp;";Custom4#"&amp;S394&amp;"")</f>
        <v>#VALUE!</v>
      </c>
      <c r="E394" s="511">
        <f ca="1">SUMIF('"F" Credit Quality Risk'!$D$17:$F$33,'FCC Investments - Load Tab'!$C394,'"F" Credit Quality Risk'!H$17:H$33)</f>
        <v>0</v>
      </c>
      <c r="F394" s="419" t="s">
        <v>1092</v>
      </c>
      <c r="G394" s="419" t="str">
        <f t="shared" si="125"/>
        <v xml:space="preserve">Inv. Analysis - Credit Quality Risk - General Obligation Bonds      </v>
      </c>
      <c r="H394" s="431">
        <f t="shared" si="126"/>
        <v>0</v>
      </c>
      <c r="I394" s="431" t="str">
        <f t="shared" si="126"/>
        <v>Jun</v>
      </c>
      <c r="J394" s="419" t="str">
        <f t="shared" si="126"/>
        <v>FY25</v>
      </c>
      <c r="K394" s="419" t="str">
        <f t="shared" si="126"/>
        <v>FCCS_Other Data</v>
      </c>
      <c r="L394" s="419" t="str">
        <f t="shared" si="126"/>
        <v>FCCS_No Intercompany</v>
      </c>
      <c r="M394" s="419" t="str">
        <f t="shared" si="126"/>
        <v>No Custom1</v>
      </c>
      <c r="N394" s="419" t="str">
        <f t="shared" si="126"/>
        <v>No Custom2</v>
      </c>
      <c r="O394" s="419" t="s">
        <v>45</v>
      </c>
      <c r="P394" s="419" t="s">
        <v>1847</v>
      </c>
      <c r="Q394" s="419" t="str">
        <f t="shared" si="127"/>
        <v>Actual</v>
      </c>
      <c r="R394" s="419" t="str">
        <f t="shared" si="124"/>
        <v>FCCS_YTD_Input</v>
      </c>
      <c r="S394" s="423" t="s">
        <v>1106</v>
      </c>
      <c r="T394" s="419" t="s">
        <v>404</v>
      </c>
    </row>
    <row r="395" spans="1:20">
      <c r="A395" s="424"/>
      <c r="B395" s="418" t="s">
        <v>1088</v>
      </c>
      <c r="C395" s="418" t="s">
        <v>1115</v>
      </c>
      <c r="D395" s="511" t="e">
        <f>[2]!HsSetValue(E395,"FCC","Scenario#"&amp;Q395&amp;";Years#"&amp;J395&amp;";Period#"&amp;I395&amp;";View#"&amp;R395&amp;";Entity#"&amp;H395&amp;";Data Source#"&amp;K395&amp;";Account#"&amp;F395&amp;";Intercompany#"&amp;L395&amp;";Movement#"&amp;P395&amp;";Consolidation#"&amp;T395&amp;";Custom1#"&amp;M395&amp;";Custom2#"&amp;N395&amp;";Custom3#"&amp;O395&amp;";Custom4#"&amp;S395&amp;"")</f>
        <v>#VALUE!</v>
      </c>
      <c r="E395" s="511">
        <f ca="1">SUMIF('"F" Credit Quality Risk'!$D$17:$F$33,'FCC Investments - Load Tab'!$C395,'"F" Credit Quality Risk'!I$17:I$33)</f>
        <v>0</v>
      </c>
      <c r="F395" s="419" t="s">
        <v>1092</v>
      </c>
      <c r="G395" s="419" t="str">
        <f t="shared" si="125"/>
        <v xml:space="preserve">Inv. Analysis - Credit Quality Risk - General Obligation Bonds      </v>
      </c>
      <c r="H395" s="431">
        <f t="shared" ref="H395:N405" si="128">+H$2</f>
        <v>0</v>
      </c>
      <c r="I395" s="431" t="str">
        <f t="shared" si="128"/>
        <v>Jun</v>
      </c>
      <c r="J395" s="419" t="str">
        <f t="shared" si="128"/>
        <v>FY25</v>
      </c>
      <c r="K395" s="419" t="str">
        <f t="shared" si="128"/>
        <v>FCCS_Other Data</v>
      </c>
      <c r="L395" s="419" t="str">
        <f t="shared" si="128"/>
        <v>FCCS_No Intercompany</v>
      </c>
      <c r="M395" s="419" t="str">
        <f t="shared" ref="M395:M403" si="129">+M$2</f>
        <v>No Custom1</v>
      </c>
      <c r="N395" s="419" t="str">
        <f t="shared" si="128"/>
        <v>No Custom2</v>
      </c>
      <c r="O395" s="419" t="s">
        <v>1023</v>
      </c>
      <c r="P395" s="419" t="s">
        <v>1847</v>
      </c>
      <c r="Q395" s="419" t="str">
        <f t="shared" si="127"/>
        <v>Actual</v>
      </c>
      <c r="R395" s="419" t="str">
        <f t="shared" si="124"/>
        <v>FCCS_YTD_Input</v>
      </c>
      <c r="S395" s="423" t="s">
        <v>1106</v>
      </c>
      <c r="T395" s="419" t="s">
        <v>404</v>
      </c>
    </row>
    <row r="396" spans="1:20">
      <c r="A396" s="424"/>
      <c r="B396" s="418" t="s">
        <v>1088</v>
      </c>
      <c r="C396" s="418" t="s">
        <v>1115</v>
      </c>
      <c r="D396" s="511" t="e">
        <f>[2]!HsSetValue(E396,"FCC","Scenario#"&amp;Q396&amp;";Years#"&amp;J396&amp;";Period#"&amp;I396&amp;";View#"&amp;R396&amp;";Entity#"&amp;H396&amp;";Data Source#"&amp;K396&amp;";Account#"&amp;F396&amp;";Intercompany#"&amp;L396&amp;";Movement#"&amp;P396&amp;";Consolidation#"&amp;T396&amp;";Custom1#"&amp;M396&amp;";Custom2#"&amp;N396&amp;";Custom3#"&amp;O396&amp;";Custom4#"&amp;S396&amp;"")</f>
        <v>#VALUE!</v>
      </c>
      <c r="E396" s="511">
        <f ca="1">SUMIF('"F" Credit Quality Risk'!$D$17:$F$33,'FCC Investments - Load Tab'!$C396,'"F" Credit Quality Risk'!J$17:J$33)</f>
        <v>0</v>
      </c>
      <c r="F396" s="419" t="s">
        <v>1092</v>
      </c>
      <c r="G396" s="419" t="str">
        <f t="shared" si="125"/>
        <v xml:space="preserve">Inv. Analysis - Credit Quality Risk - General Obligation Bonds      </v>
      </c>
      <c r="H396" s="431">
        <f t="shared" si="128"/>
        <v>0</v>
      </c>
      <c r="I396" s="431" t="str">
        <f t="shared" si="128"/>
        <v>Jun</v>
      </c>
      <c r="J396" s="419" t="str">
        <f t="shared" si="128"/>
        <v>FY25</v>
      </c>
      <c r="K396" s="419" t="str">
        <f t="shared" si="128"/>
        <v>FCCS_Other Data</v>
      </c>
      <c r="L396" s="419" t="str">
        <f t="shared" si="128"/>
        <v>FCCS_No Intercompany</v>
      </c>
      <c r="M396" s="419" t="str">
        <f t="shared" si="129"/>
        <v>No Custom1</v>
      </c>
      <c r="N396" s="419" t="str">
        <f t="shared" si="128"/>
        <v>No Custom2</v>
      </c>
      <c r="O396" s="419" t="s">
        <v>1027</v>
      </c>
      <c r="P396" s="419" t="s">
        <v>1847</v>
      </c>
      <c r="Q396" s="419" t="str">
        <f t="shared" si="127"/>
        <v>Actual</v>
      </c>
      <c r="R396" s="419" t="str">
        <f t="shared" si="124"/>
        <v>FCCS_YTD_Input</v>
      </c>
      <c r="S396" s="423" t="s">
        <v>1106</v>
      </c>
      <c r="T396" s="419" t="s">
        <v>404</v>
      </c>
    </row>
    <row r="397" spans="1:20">
      <c r="A397" s="424"/>
      <c r="B397" s="418" t="s">
        <v>1088</v>
      </c>
      <c r="C397" s="418" t="s">
        <v>1115</v>
      </c>
      <c r="D397" s="511" t="e">
        <f>[2]!HsSetValue(E397,"FCC","Scenario#"&amp;Q397&amp;";Years#"&amp;J397&amp;";Period#"&amp;I397&amp;";View#"&amp;R397&amp;";Entity#"&amp;H397&amp;";Data Source#"&amp;K397&amp;";Account#"&amp;F397&amp;";Intercompany#"&amp;L397&amp;";Movement#"&amp;P397&amp;";Consolidation#"&amp;T397&amp;";Custom1#"&amp;M397&amp;";Custom2#"&amp;N397&amp;";Custom3#"&amp;O397&amp;";Custom4#"&amp;S397&amp;"")</f>
        <v>#VALUE!</v>
      </c>
      <c r="E397" s="511">
        <f ca="1">SUMIF('"F" Credit Quality Risk'!$D$17:$F$33,'FCC Investments - Load Tab'!$C397,'"F" Credit Quality Risk'!K$17:K$33)</f>
        <v>0</v>
      </c>
      <c r="F397" s="419" t="s">
        <v>1092</v>
      </c>
      <c r="G397" s="419" t="str">
        <f t="shared" si="125"/>
        <v xml:space="preserve">Inv. Analysis - Credit Quality Risk - General Obligation Bonds      </v>
      </c>
      <c r="H397" s="431">
        <f t="shared" si="128"/>
        <v>0</v>
      </c>
      <c r="I397" s="431" t="str">
        <f t="shared" si="128"/>
        <v>Jun</v>
      </c>
      <c r="J397" s="419" t="str">
        <f t="shared" si="128"/>
        <v>FY25</v>
      </c>
      <c r="K397" s="419" t="str">
        <f t="shared" si="128"/>
        <v>FCCS_Other Data</v>
      </c>
      <c r="L397" s="419" t="str">
        <f t="shared" si="128"/>
        <v>FCCS_No Intercompany</v>
      </c>
      <c r="M397" s="419" t="str">
        <f t="shared" si="129"/>
        <v>No Custom1</v>
      </c>
      <c r="N397" s="419" t="str">
        <f t="shared" si="128"/>
        <v>No Custom2</v>
      </c>
      <c r="O397" s="419" t="s">
        <v>46</v>
      </c>
      <c r="P397" s="419" t="s">
        <v>1847</v>
      </c>
      <c r="Q397" s="419" t="str">
        <f t="shared" si="127"/>
        <v>Actual</v>
      </c>
      <c r="R397" s="419" t="str">
        <f t="shared" si="124"/>
        <v>FCCS_YTD_Input</v>
      </c>
      <c r="S397" s="423" t="s">
        <v>1106</v>
      </c>
      <c r="T397" s="419" t="s">
        <v>404</v>
      </c>
    </row>
    <row r="398" spans="1:20">
      <c r="A398" s="424"/>
      <c r="B398" s="418" t="s">
        <v>1088</v>
      </c>
      <c r="C398" s="418" t="s">
        <v>1115</v>
      </c>
      <c r="D398" s="511" t="e">
        <f>[2]!HsSetValue(E398,"FCC","Scenario#"&amp;Q398&amp;";Years#"&amp;J398&amp;";Period#"&amp;I398&amp;";View#"&amp;R398&amp;";Entity#"&amp;H398&amp;";Data Source#"&amp;K398&amp;";Account#"&amp;F398&amp;";Intercompany#"&amp;L398&amp;";Movement#"&amp;P398&amp;";Consolidation#"&amp;T398&amp;";Custom1#"&amp;M398&amp;";Custom2#"&amp;N398&amp;";Custom3#"&amp;O398&amp;";Custom4#"&amp;S398&amp;"")</f>
        <v>#VALUE!</v>
      </c>
      <c r="E398" s="511">
        <f ca="1">SUMIF('"F" Credit Quality Risk'!$D$17:$F$33,'FCC Investments - Load Tab'!$C398,'"F" Credit Quality Risk'!L$17:L$33)</f>
        <v>0</v>
      </c>
      <c r="F398" s="419" t="s">
        <v>1092</v>
      </c>
      <c r="G398" s="419" t="str">
        <f t="shared" si="125"/>
        <v xml:space="preserve">Inv. Analysis - Credit Quality Risk - General Obligation Bonds      </v>
      </c>
      <c r="H398" s="431">
        <f t="shared" si="128"/>
        <v>0</v>
      </c>
      <c r="I398" s="431" t="str">
        <f t="shared" si="128"/>
        <v>Jun</v>
      </c>
      <c r="J398" s="419" t="str">
        <f t="shared" si="128"/>
        <v>FY25</v>
      </c>
      <c r="K398" s="419" t="str">
        <f t="shared" si="128"/>
        <v>FCCS_Other Data</v>
      </c>
      <c r="L398" s="419" t="str">
        <f t="shared" si="128"/>
        <v>FCCS_No Intercompany</v>
      </c>
      <c r="M398" s="419" t="str">
        <f t="shared" si="129"/>
        <v>No Custom1</v>
      </c>
      <c r="N398" s="419" t="str">
        <f t="shared" si="128"/>
        <v>No Custom2</v>
      </c>
      <c r="O398" s="419" t="s">
        <v>1055</v>
      </c>
      <c r="P398" s="419" t="s">
        <v>1847</v>
      </c>
      <c r="Q398" s="419" t="str">
        <f t="shared" si="127"/>
        <v>Actual</v>
      </c>
      <c r="R398" s="419" t="str">
        <f t="shared" si="124"/>
        <v>FCCS_YTD_Input</v>
      </c>
      <c r="S398" s="423" t="s">
        <v>1106</v>
      </c>
      <c r="T398" s="419" t="s">
        <v>404</v>
      </c>
    </row>
    <row r="399" spans="1:20">
      <c r="A399" s="424"/>
      <c r="B399" s="418" t="s">
        <v>1088</v>
      </c>
      <c r="C399" s="418" t="s">
        <v>1115</v>
      </c>
      <c r="D399" s="511" t="e">
        <f>[2]!HsSetValue(E399,"FCC","Scenario#"&amp;Q399&amp;";Years#"&amp;J399&amp;";Period#"&amp;I399&amp;";View#"&amp;R399&amp;";Entity#"&amp;H399&amp;";Data Source#"&amp;K399&amp;";Account#"&amp;F399&amp;";Intercompany#"&amp;L399&amp;";Movement#"&amp;P399&amp;";Consolidation#"&amp;T399&amp;";Custom1#"&amp;M399&amp;";Custom2#"&amp;N399&amp;";Custom3#"&amp;O399&amp;";Custom4#"&amp;S399&amp;"")</f>
        <v>#VALUE!</v>
      </c>
      <c r="E399" s="511">
        <f ca="1">SUMIF('"F" Credit Quality Risk'!$D$17:$F$33,'FCC Investments - Load Tab'!$C399,'"F" Credit Quality Risk'!M$17:M$33)</f>
        <v>0</v>
      </c>
      <c r="F399" s="419" t="s">
        <v>1092</v>
      </c>
      <c r="G399" s="419" t="str">
        <f t="shared" si="125"/>
        <v xml:space="preserve">Inv. Analysis - Credit Quality Risk - General Obligation Bonds      </v>
      </c>
      <c r="H399" s="431">
        <f t="shared" si="128"/>
        <v>0</v>
      </c>
      <c r="I399" s="431" t="str">
        <f t="shared" si="128"/>
        <v>Jun</v>
      </c>
      <c r="J399" s="419" t="str">
        <f t="shared" si="128"/>
        <v>FY25</v>
      </c>
      <c r="K399" s="419" t="str">
        <f t="shared" si="128"/>
        <v>FCCS_Other Data</v>
      </c>
      <c r="L399" s="419" t="str">
        <f t="shared" si="128"/>
        <v>FCCS_No Intercompany</v>
      </c>
      <c r="M399" s="419" t="str">
        <f t="shared" si="129"/>
        <v>No Custom1</v>
      </c>
      <c r="N399" s="419" t="str">
        <f t="shared" si="128"/>
        <v>No Custom2</v>
      </c>
      <c r="O399" s="419" t="s">
        <v>1066</v>
      </c>
      <c r="P399" s="419" t="s">
        <v>1847</v>
      </c>
      <c r="Q399" s="419" t="str">
        <f t="shared" si="127"/>
        <v>Actual</v>
      </c>
      <c r="R399" s="419" t="str">
        <f t="shared" si="124"/>
        <v>FCCS_YTD_Input</v>
      </c>
      <c r="S399" s="423" t="s">
        <v>1106</v>
      </c>
      <c r="T399" s="419" t="s">
        <v>404</v>
      </c>
    </row>
    <row r="400" spans="1:20">
      <c r="A400" s="424"/>
      <c r="B400" s="418" t="s">
        <v>1088</v>
      </c>
      <c r="C400" s="418" t="s">
        <v>1115</v>
      </c>
      <c r="D400" s="511" t="e">
        <f>[2]!HsSetValue(E400,"FCC","Scenario#"&amp;Q400&amp;";Years#"&amp;J400&amp;";Period#"&amp;I400&amp;";View#"&amp;R400&amp;";Entity#"&amp;H400&amp;";Data Source#"&amp;K400&amp;";Account#"&amp;F400&amp;";Intercompany#"&amp;L400&amp;";Movement#"&amp;P400&amp;";Consolidation#"&amp;T400&amp;";Custom1#"&amp;M400&amp;";Custom2#"&amp;N400&amp;";Custom3#"&amp;O400&amp;";Custom4#"&amp;S400&amp;"")</f>
        <v>#VALUE!</v>
      </c>
      <c r="E400" s="511">
        <f ca="1">SUMIF('"F" Credit Quality Risk'!$D$17:$F$33,'FCC Investments - Load Tab'!$C400,'"F" Credit Quality Risk'!N$17:N$33)</f>
        <v>0</v>
      </c>
      <c r="F400" s="419" t="s">
        <v>1092</v>
      </c>
      <c r="G400" s="419" t="str">
        <f t="shared" si="125"/>
        <v xml:space="preserve">Inv. Analysis - Credit Quality Risk - General Obligation Bonds      </v>
      </c>
      <c r="H400" s="431">
        <f t="shared" si="128"/>
        <v>0</v>
      </c>
      <c r="I400" s="431" t="str">
        <f t="shared" si="128"/>
        <v>Jun</v>
      </c>
      <c r="J400" s="419" t="str">
        <f t="shared" si="128"/>
        <v>FY25</v>
      </c>
      <c r="K400" s="419" t="str">
        <f t="shared" si="128"/>
        <v>FCCS_Other Data</v>
      </c>
      <c r="L400" s="419" t="str">
        <f t="shared" si="128"/>
        <v>FCCS_No Intercompany</v>
      </c>
      <c r="M400" s="419" t="str">
        <f t="shared" si="129"/>
        <v>No Custom1</v>
      </c>
      <c r="N400" s="419" t="str">
        <f t="shared" si="128"/>
        <v>No Custom2</v>
      </c>
      <c r="O400" s="419" t="s">
        <v>47</v>
      </c>
      <c r="P400" s="419" t="s">
        <v>1847</v>
      </c>
      <c r="Q400" s="419" t="str">
        <f t="shared" si="127"/>
        <v>Actual</v>
      </c>
      <c r="R400" s="419" t="str">
        <f t="shared" si="124"/>
        <v>FCCS_YTD_Input</v>
      </c>
      <c r="S400" s="423" t="s">
        <v>1106</v>
      </c>
      <c r="T400" s="419" t="s">
        <v>404</v>
      </c>
    </row>
    <row r="401" spans="1:20">
      <c r="A401" s="424"/>
      <c r="B401" s="418" t="s">
        <v>1088</v>
      </c>
      <c r="C401" s="418" t="s">
        <v>1115</v>
      </c>
      <c r="D401" s="511" t="e">
        <f>[2]!HsSetValue(E401,"FCC","Scenario#"&amp;Q401&amp;";Years#"&amp;J401&amp;";Period#"&amp;I401&amp;";View#"&amp;R401&amp;";Entity#"&amp;H401&amp;";Data Source#"&amp;K401&amp;";Account#"&amp;F401&amp;";Intercompany#"&amp;L401&amp;";Movement#"&amp;P401&amp;";Consolidation#"&amp;T401&amp;";Custom1#"&amp;M401&amp;";Custom2#"&amp;N401&amp;";Custom3#"&amp;O401&amp;";Custom4#"&amp;S401&amp;"")</f>
        <v>#VALUE!</v>
      </c>
      <c r="E401" s="511">
        <f ca="1">SUMIF('"F" Credit Quality Risk'!$D$17:$F$33,'FCC Investments - Load Tab'!$C401,'"F" Credit Quality Risk'!O$17:O$33)</f>
        <v>0</v>
      </c>
      <c r="F401" s="419" t="s">
        <v>1092</v>
      </c>
      <c r="G401" s="419" t="str">
        <f t="shared" si="125"/>
        <v xml:space="preserve">Inv. Analysis - Credit Quality Risk - General Obligation Bonds      </v>
      </c>
      <c r="H401" s="431">
        <f t="shared" si="128"/>
        <v>0</v>
      </c>
      <c r="I401" s="431" t="str">
        <f t="shared" si="128"/>
        <v>Jun</v>
      </c>
      <c r="J401" s="419" t="str">
        <f t="shared" si="128"/>
        <v>FY25</v>
      </c>
      <c r="K401" s="419" t="str">
        <f t="shared" si="128"/>
        <v>FCCS_Other Data</v>
      </c>
      <c r="L401" s="419" t="str">
        <f t="shared" si="128"/>
        <v>FCCS_No Intercompany</v>
      </c>
      <c r="M401" s="419" t="str">
        <f t="shared" si="129"/>
        <v>No Custom1</v>
      </c>
      <c r="N401" s="419" t="str">
        <f t="shared" si="128"/>
        <v>No Custom2</v>
      </c>
      <c r="O401" s="419" t="s">
        <v>48</v>
      </c>
      <c r="P401" s="419" t="s">
        <v>1847</v>
      </c>
      <c r="Q401" s="419" t="str">
        <f t="shared" si="127"/>
        <v>Actual</v>
      </c>
      <c r="R401" s="419" t="str">
        <f t="shared" si="124"/>
        <v>FCCS_YTD_Input</v>
      </c>
      <c r="S401" s="423" t="s">
        <v>1106</v>
      </c>
      <c r="T401" s="419" t="s">
        <v>404</v>
      </c>
    </row>
    <row r="402" spans="1:20">
      <c r="A402" s="424"/>
      <c r="B402" s="418" t="s">
        <v>1088</v>
      </c>
      <c r="C402" s="418" t="s">
        <v>1115</v>
      </c>
      <c r="D402" s="511" t="e">
        <f>[2]!HsSetValue(E402,"FCC","Scenario#"&amp;Q402&amp;";Years#"&amp;J402&amp;";Period#"&amp;I402&amp;";View#"&amp;R402&amp;";Entity#"&amp;H402&amp;";Data Source#"&amp;K402&amp;";Account#"&amp;F402&amp;";Intercompany#"&amp;L402&amp;";Movement#"&amp;P402&amp;";Consolidation#"&amp;T402&amp;";Custom1#"&amp;M402&amp;";Custom2#"&amp;N402&amp;";Custom3#"&amp;O402&amp;";Custom4#"&amp;S402&amp;"")</f>
        <v>#VALUE!</v>
      </c>
      <c r="E402" s="511">
        <f ca="1">SUMIF('"F" Credit Quality Risk'!$D$17:$F$33,'FCC Investments - Load Tab'!$C402,'"F" Credit Quality Risk'!P$17:P$33)</f>
        <v>0</v>
      </c>
      <c r="F402" s="419" t="s">
        <v>1092</v>
      </c>
      <c r="G402" s="419" t="str">
        <f t="shared" si="125"/>
        <v xml:space="preserve">Inv. Analysis - Credit Quality Risk - General Obligation Bonds      </v>
      </c>
      <c r="H402" s="431">
        <f t="shared" si="128"/>
        <v>0</v>
      </c>
      <c r="I402" s="431" t="str">
        <f t="shared" si="128"/>
        <v>Jun</v>
      </c>
      <c r="J402" s="419" t="str">
        <f t="shared" si="128"/>
        <v>FY25</v>
      </c>
      <c r="K402" s="419" t="str">
        <f t="shared" si="128"/>
        <v>FCCS_Other Data</v>
      </c>
      <c r="L402" s="419" t="str">
        <f t="shared" si="128"/>
        <v>FCCS_No Intercompany</v>
      </c>
      <c r="M402" s="419" t="str">
        <f t="shared" si="129"/>
        <v>No Custom1</v>
      </c>
      <c r="N402" s="419" t="str">
        <f t="shared" si="128"/>
        <v>No Custom2</v>
      </c>
      <c r="O402" s="419" t="s">
        <v>1093</v>
      </c>
      <c r="P402" s="419" t="s">
        <v>1847</v>
      </c>
      <c r="Q402" s="419" t="str">
        <f t="shared" si="127"/>
        <v>Actual</v>
      </c>
      <c r="R402" s="419" t="str">
        <f t="shared" si="124"/>
        <v>FCCS_YTD_Input</v>
      </c>
      <c r="S402" s="423" t="s">
        <v>1106</v>
      </c>
      <c r="T402" s="419" t="s">
        <v>404</v>
      </c>
    </row>
    <row r="403" spans="1:20">
      <c r="A403" s="424"/>
      <c r="B403" s="418" t="s">
        <v>1088</v>
      </c>
      <c r="C403" s="418" t="s">
        <v>1115</v>
      </c>
      <c r="D403" s="511" t="e">
        <f>[2]!HsSetValue(E403,"FCC","Scenario#"&amp;Q403&amp;";Years#"&amp;J403&amp;";Period#"&amp;I403&amp;";View#"&amp;R403&amp;";Entity#"&amp;H403&amp;";Data Source#"&amp;K403&amp;";Account#"&amp;F403&amp;";Intercompany#"&amp;L403&amp;";Movement#"&amp;P403&amp;";Consolidation#"&amp;T403&amp;";Custom1#"&amp;M403&amp;";Custom2#"&amp;N403&amp;";Custom3#"&amp;O403&amp;";Custom4#"&amp;S403&amp;"")</f>
        <v>#VALUE!</v>
      </c>
      <c r="E403" s="511">
        <f ca="1">SUMIF('"F" Credit Quality Risk'!$D$17:$F$33,'FCC Investments - Load Tab'!$C403,'"F" Credit Quality Risk'!Q$17:Q$33)</f>
        <v>0</v>
      </c>
      <c r="F403" s="419" t="s">
        <v>1092</v>
      </c>
      <c r="G403" s="419" t="str">
        <f t="shared" si="125"/>
        <v xml:space="preserve">Inv. Analysis - Credit Quality Risk - General Obligation Bonds      </v>
      </c>
      <c r="H403" s="431">
        <f t="shared" si="128"/>
        <v>0</v>
      </c>
      <c r="I403" s="431" t="str">
        <f t="shared" si="128"/>
        <v>Jun</v>
      </c>
      <c r="J403" s="419" t="str">
        <f t="shared" si="128"/>
        <v>FY25</v>
      </c>
      <c r="K403" s="419" t="str">
        <f t="shared" si="128"/>
        <v>FCCS_Other Data</v>
      </c>
      <c r="L403" s="419" t="str">
        <f t="shared" si="128"/>
        <v>FCCS_No Intercompany</v>
      </c>
      <c r="M403" s="419" t="str">
        <f t="shared" si="129"/>
        <v>No Custom1</v>
      </c>
      <c r="N403" s="419" t="str">
        <f t="shared" si="128"/>
        <v>No Custom2</v>
      </c>
      <c r="O403" s="419" t="s">
        <v>1094</v>
      </c>
      <c r="P403" s="419" t="s">
        <v>1847</v>
      </c>
      <c r="Q403" s="419" t="str">
        <f t="shared" si="127"/>
        <v>Actual</v>
      </c>
      <c r="R403" s="419" t="str">
        <f t="shared" si="124"/>
        <v>FCCS_YTD_Input</v>
      </c>
      <c r="S403" s="423" t="s">
        <v>1106</v>
      </c>
      <c r="T403" s="419" t="s">
        <v>404</v>
      </c>
    </row>
    <row r="404" spans="1:20">
      <c r="A404" s="424"/>
      <c r="B404" s="418" t="s">
        <v>1088</v>
      </c>
      <c r="C404" s="418" t="s">
        <v>1115</v>
      </c>
      <c r="D404" s="511" t="e">
        <f>[2]!HsSetValue(E404,"FCC","Scenario#"&amp;Q404&amp;";Years#"&amp;J404&amp;";Period#"&amp;I404&amp;";View#"&amp;R404&amp;";Entity#"&amp;H404&amp;";Data Source#"&amp;K404&amp;";Account#"&amp;F404&amp;";Intercompany#"&amp;L404&amp;";Movement#"&amp;P404&amp;";Consolidation#"&amp;T404&amp;";Custom1#"&amp;M404&amp;";Custom2#"&amp;N404&amp;";Custom3#"&amp;O404&amp;";Custom4#"&amp;S404&amp;"")</f>
        <v>#VALUE!</v>
      </c>
      <c r="E404" s="511">
        <f ca="1">SUMIF('"F" Credit Quality Risk'!$D$17:$F$33,'FCC Investments - Load Tab'!$C404,'"F" Credit Quality Risk'!R$17:R$33)</f>
        <v>0</v>
      </c>
      <c r="F404" s="419" t="s">
        <v>1092</v>
      </c>
      <c r="G404" s="419" t="str">
        <f t="shared" si="125"/>
        <v xml:space="preserve">Inv. Analysis - Credit Quality Risk - General Obligation Bonds      </v>
      </c>
      <c r="H404" s="431">
        <f t="shared" si="128"/>
        <v>0</v>
      </c>
      <c r="I404" s="431" t="str">
        <f t="shared" si="128"/>
        <v>Jun</v>
      </c>
      <c r="J404" s="419" t="str">
        <f t="shared" si="128"/>
        <v>FY25</v>
      </c>
      <c r="K404" s="419" t="str">
        <f t="shared" si="128"/>
        <v>FCCS_Other Data</v>
      </c>
      <c r="L404" s="419" t="str">
        <f t="shared" si="128"/>
        <v>FCCS_No Intercompany</v>
      </c>
      <c r="M404" s="419" t="str">
        <f t="shared" si="128"/>
        <v>No Custom1</v>
      </c>
      <c r="N404" s="419" t="str">
        <f t="shared" si="128"/>
        <v>No Custom2</v>
      </c>
      <c r="O404" s="419" t="s">
        <v>1095</v>
      </c>
      <c r="P404" s="419" t="s">
        <v>1847</v>
      </c>
      <c r="Q404" s="419" t="str">
        <f t="shared" si="127"/>
        <v>Actual</v>
      </c>
      <c r="R404" s="419" t="str">
        <f t="shared" si="124"/>
        <v>FCCS_YTD_Input</v>
      </c>
      <c r="S404" s="423" t="s">
        <v>1106</v>
      </c>
      <c r="T404" s="419" t="s">
        <v>404</v>
      </c>
    </row>
    <row r="405" spans="1:20">
      <c r="A405" s="424"/>
      <c r="B405" s="418" t="s">
        <v>1088</v>
      </c>
      <c r="C405" s="418" t="s">
        <v>1115</v>
      </c>
      <c r="D405" s="511" t="e">
        <f>[2]!HsSetValue(E405,"FCC","Scenario#"&amp;Q405&amp;";Years#"&amp;J405&amp;";Period#"&amp;I405&amp;";View#"&amp;R405&amp;";Entity#"&amp;H405&amp;";Data Source#"&amp;K405&amp;";Account#"&amp;F405&amp;";Intercompany#"&amp;L405&amp;";Movement#"&amp;P405&amp;";Consolidation#"&amp;T405&amp;";Custom1#"&amp;M405&amp;";Custom2#"&amp;N405&amp;";Custom3#"&amp;O405&amp;";Custom4#"&amp;S405&amp;"")</f>
        <v>#VALUE!</v>
      </c>
      <c r="E405" s="511">
        <f ca="1">SUMIF('"F" Credit Quality Risk'!$D$17:$F$33,'FCC Investments - Load Tab'!$C405,'"F" Credit Quality Risk'!S$17:S$33)</f>
        <v>0</v>
      </c>
      <c r="F405" s="419" t="s">
        <v>1092</v>
      </c>
      <c r="G405" s="419" t="str">
        <f t="shared" si="125"/>
        <v xml:space="preserve">Inv. Analysis - Credit Quality Risk - General Obligation Bonds      </v>
      </c>
      <c r="H405" s="431">
        <f t="shared" si="128"/>
        <v>0</v>
      </c>
      <c r="I405" s="431" t="str">
        <f t="shared" si="128"/>
        <v>Jun</v>
      </c>
      <c r="J405" s="419" t="str">
        <f t="shared" si="128"/>
        <v>FY25</v>
      </c>
      <c r="K405" s="419" t="str">
        <f t="shared" si="128"/>
        <v>FCCS_Other Data</v>
      </c>
      <c r="L405" s="419" t="str">
        <f t="shared" si="128"/>
        <v>FCCS_No Intercompany</v>
      </c>
      <c r="M405" s="419" t="str">
        <f t="shared" si="128"/>
        <v>No Custom1</v>
      </c>
      <c r="N405" s="419" t="str">
        <f t="shared" si="128"/>
        <v>No Custom2</v>
      </c>
      <c r="O405" s="419" t="s">
        <v>1096</v>
      </c>
      <c r="P405" s="419" t="s">
        <v>1847</v>
      </c>
      <c r="Q405" s="419" t="str">
        <f t="shared" si="127"/>
        <v>Actual</v>
      </c>
      <c r="R405" s="419" t="str">
        <f>+R$2</f>
        <v>FCCS_YTD_Input</v>
      </c>
      <c r="S405" s="423" t="s">
        <v>1106</v>
      </c>
      <c r="T405" s="419" t="s">
        <v>404</v>
      </c>
    </row>
    <row r="406" spans="1:20">
      <c r="B406" s="420"/>
      <c r="C406" s="420"/>
      <c r="D406" s="469" t="e">
        <f>[2]!HsSetValue(E406,"FCC","Scenario#"&amp;Q406&amp;";Years#"&amp;J406&amp;";Period#"&amp;I406&amp;";View#"&amp;R406&amp;";Entity#"&amp;H406&amp;";Data Source#"&amp;K406&amp;";Account#"&amp;F406&amp;";Intercompany#"&amp;L406&amp;";Movement#"&amp;P406&amp;";Consolidation#"&amp;T406&amp;";Custom1#"&amp;M406&amp;";Custom2#"&amp;N406&amp;";Custom3#"&amp;O406&amp;";Custom4#"&amp;S406&amp;"")</f>
        <v>#VALUE!</v>
      </c>
      <c r="E406" s="469"/>
      <c r="S406" s="423"/>
    </row>
    <row r="407" spans="1:20">
      <c r="B407" s="336" t="s">
        <v>841</v>
      </c>
      <c r="C407" s="336" t="s">
        <v>832</v>
      </c>
      <c r="D407" s="508" t="e">
        <f>[2]!HsSetValue(E407,"FCC","Scenario#"&amp;Q407&amp;";Years#"&amp;J407&amp;";Period#"&amp;I407&amp;";View#"&amp;R407&amp;";Entity#"&amp;H407&amp;";Data Source#"&amp;K407&amp;";Account#"&amp;F407&amp;";Intercompany#"&amp;L407&amp;";Movement#"&amp;P407&amp;";Consolidation#"&amp;T407&amp;";Custom1#"&amp;M407&amp;";Custom2#"&amp;N407&amp;";Custom3#"&amp;O407&amp;";Custom4#"&amp;S407&amp;"")</f>
        <v>#VALUE!</v>
      </c>
      <c r="E407" s="508">
        <f>SUMIF('"C" Seg. Time Dist.'!$C$20:$C$33,'FCC Investments - Load Tab'!C407,'"C" Seg. Time Dist.'!$E$20:$E$33)</f>
        <v>0</v>
      </c>
      <c r="F407" s="337" t="s">
        <v>842</v>
      </c>
      <c r="G407" s="337" t="s">
        <v>872</v>
      </c>
      <c r="H407" s="428">
        <f t="shared" ref="H407:J411" si="130">+H$2</f>
        <v>0</v>
      </c>
      <c r="I407" s="428" t="str">
        <f t="shared" si="130"/>
        <v>Jun</v>
      </c>
      <c r="J407" s="337" t="str">
        <f t="shared" si="130"/>
        <v>FY25</v>
      </c>
      <c r="K407" s="337" t="s">
        <v>397</v>
      </c>
      <c r="L407" s="337" t="s">
        <v>398</v>
      </c>
      <c r="M407" s="337" t="s">
        <v>399</v>
      </c>
      <c r="N407" s="337" t="s">
        <v>400</v>
      </c>
      <c r="O407" s="337" t="s">
        <v>844</v>
      </c>
      <c r="P407" s="337" t="s">
        <v>1847</v>
      </c>
      <c r="Q407" s="337" t="s">
        <v>63</v>
      </c>
      <c r="R407" s="337" t="s">
        <v>402</v>
      </c>
      <c r="S407" s="337" t="s">
        <v>833</v>
      </c>
      <c r="T407" s="337" t="s">
        <v>404</v>
      </c>
    </row>
    <row r="408" spans="1:20">
      <c r="B408" s="336" t="s">
        <v>841</v>
      </c>
      <c r="C408" s="336" t="s">
        <v>832</v>
      </c>
      <c r="D408" s="508" t="e">
        <f>[2]!HsSetValue(E408,"FCC","Scenario#"&amp;Q408&amp;";Years#"&amp;J408&amp;";Period#"&amp;I408&amp;";View#"&amp;R408&amp;";Entity#"&amp;H408&amp;";Data Source#"&amp;K408&amp;";Account#"&amp;F408&amp;";Intercompany#"&amp;L408&amp;";Movement#"&amp;P408&amp;";Consolidation#"&amp;T408&amp;";Custom1#"&amp;M408&amp;";Custom2#"&amp;N408&amp;";Custom3#"&amp;O408&amp;";Custom4#"&amp;S408&amp;"")</f>
        <v>#VALUE!</v>
      </c>
      <c r="E408" s="508">
        <f>SUMIF('"C" Seg. Time Dist.'!$C$20:$C$33,'FCC Investments - Load Tab'!C408,'"C" Seg. Time Dist.'!$F$20:$F$33)</f>
        <v>0</v>
      </c>
      <c r="F408" s="337" t="s">
        <v>842</v>
      </c>
      <c r="G408" s="337" t="s">
        <v>872</v>
      </c>
      <c r="H408" s="428">
        <f t="shared" si="130"/>
        <v>0</v>
      </c>
      <c r="I408" s="428" t="str">
        <f t="shared" si="130"/>
        <v>Jun</v>
      </c>
      <c r="J408" s="337" t="str">
        <f t="shared" si="130"/>
        <v>FY25</v>
      </c>
      <c r="K408" s="337" t="str">
        <f t="shared" ref="K408:N411" si="131">+K$2</f>
        <v>FCCS_Other Data</v>
      </c>
      <c r="L408" s="337" t="str">
        <f t="shared" si="131"/>
        <v>FCCS_No Intercompany</v>
      </c>
      <c r="M408" s="337" t="str">
        <f t="shared" si="131"/>
        <v>No Custom1</v>
      </c>
      <c r="N408" s="337" t="str">
        <f t="shared" si="131"/>
        <v>No Custom2</v>
      </c>
      <c r="O408" s="337" t="s">
        <v>845</v>
      </c>
      <c r="P408" s="337" t="s">
        <v>1847</v>
      </c>
      <c r="Q408" s="337" t="s">
        <v>63</v>
      </c>
      <c r="R408" s="337" t="s">
        <v>402</v>
      </c>
      <c r="S408" s="337" t="s">
        <v>833</v>
      </c>
      <c r="T408" s="337" t="s">
        <v>404</v>
      </c>
    </row>
    <row r="409" spans="1:20">
      <c r="B409" s="336" t="s">
        <v>841</v>
      </c>
      <c r="C409" s="336" t="s">
        <v>832</v>
      </c>
      <c r="D409" s="508" t="e">
        <f>[2]!HsSetValue(E409,"FCC","Scenario#"&amp;Q409&amp;";Years#"&amp;J409&amp;";Period#"&amp;I409&amp;";View#"&amp;R409&amp;";Entity#"&amp;H409&amp;";Data Source#"&amp;K409&amp;";Account#"&amp;F409&amp;";Intercompany#"&amp;L409&amp;";Movement#"&amp;P409&amp;";Consolidation#"&amp;T409&amp;";Custom1#"&amp;M409&amp;";Custom2#"&amp;N409&amp;";Custom3#"&amp;O409&amp;";Custom4#"&amp;S409&amp;"")</f>
        <v>#VALUE!</v>
      </c>
      <c r="E409" s="508">
        <f>SUMIF('"C" Seg. Time Dist.'!$C$20:$C$33,'FCC Investments - Load Tab'!C409,'"C" Seg. Time Dist.'!$G$20:$G$33)</f>
        <v>0</v>
      </c>
      <c r="F409" s="337" t="s">
        <v>842</v>
      </c>
      <c r="G409" s="337" t="s">
        <v>872</v>
      </c>
      <c r="H409" s="428">
        <f t="shared" si="130"/>
        <v>0</v>
      </c>
      <c r="I409" s="428" t="str">
        <f t="shared" si="130"/>
        <v>Jun</v>
      </c>
      <c r="J409" s="337" t="str">
        <f t="shared" si="130"/>
        <v>FY25</v>
      </c>
      <c r="K409" s="337" t="str">
        <f t="shared" si="131"/>
        <v>FCCS_Other Data</v>
      </c>
      <c r="L409" s="337" t="str">
        <f t="shared" si="131"/>
        <v>FCCS_No Intercompany</v>
      </c>
      <c r="M409" s="337" t="str">
        <f t="shared" si="131"/>
        <v>No Custom1</v>
      </c>
      <c r="N409" s="337" t="str">
        <f t="shared" si="131"/>
        <v>No Custom2</v>
      </c>
      <c r="O409" s="337" t="s">
        <v>846</v>
      </c>
      <c r="P409" s="337" t="s">
        <v>1847</v>
      </c>
      <c r="Q409" s="337" t="s">
        <v>63</v>
      </c>
      <c r="R409" s="337" t="s">
        <v>402</v>
      </c>
      <c r="S409" s="337" t="s">
        <v>833</v>
      </c>
      <c r="T409" s="337" t="s">
        <v>404</v>
      </c>
    </row>
    <row r="410" spans="1:20">
      <c r="B410" s="336" t="s">
        <v>841</v>
      </c>
      <c r="C410" s="336" t="s">
        <v>832</v>
      </c>
      <c r="D410" s="508" t="e">
        <f>[2]!HsSetValue(E410,"FCC","Scenario#"&amp;Q410&amp;";Years#"&amp;J410&amp;";Period#"&amp;I410&amp;";View#"&amp;R410&amp;";Entity#"&amp;H410&amp;";Data Source#"&amp;K410&amp;";Account#"&amp;F410&amp;";Intercompany#"&amp;L410&amp;";Movement#"&amp;P410&amp;";Consolidation#"&amp;T410&amp;";Custom1#"&amp;M410&amp;";Custom2#"&amp;N410&amp;";Custom3#"&amp;O410&amp;";Custom4#"&amp;S410&amp;"")</f>
        <v>#VALUE!</v>
      </c>
      <c r="E410" s="508">
        <f>SUMIF('"C" Seg. Time Dist.'!$C$20:$C$33,'FCC Investments - Load Tab'!C410,'"C" Seg. Time Dist.'!$H$20:$H$33)</f>
        <v>0</v>
      </c>
      <c r="F410" s="337" t="s">
        <v>842</v>
      </c>
      <c r="G410" s="337" t="s">
        <v>872</v>
      </c>
      <c r="H410" s="428">
        <f t="shared" si="130"/>
        <v>0</v>
      </c>
      <c r="I410" s="428" t="str">
        <f t="shared" si="130"/>
        <v>Jun</v>
      </c>
      <c r="J410" s="337" t="str">
        <f t="shared" si="130"/>
        <v>FY25</v>
      </c>
      <c r="K410" s="337" t="str">
        <f t="shared" si="131"/>
        <v>FCCS_Other Data</v>
      </c>
      <c r="L410" s="337" t="str">
        <f t="shared" si="131"/>
        <v>FCCS_No Intercompany</v>
      </c>
      <c r="M410" s="337" t="str">
        <f t="shared" si="131"/>
        <v>No Custom1</v>
      </c>
      <c r="N410" s="337" t="str">
        <f t="shared" si="131"/>
        <v>No Custom2</v>
      </c>
      <c r="O410" s="337" t="s">
        <v>847</v>
      </c>
      <c r="P410" s="337" t="s">
        <v>1847</v>
      </c>
      <c r="Q410" s="337" t="s">
        <v>63</v>
      </c>
      <c r="R410" s="337" t="s">
        <v>402</v>
      </c>
      <c r="S410" s="337" t="s">
        <v>833</v>
      </c>
      <c r="T410" s="337" t="s">
        <v>404</v>
      </c>
    </row>
    <row r="411" spans="1:20">
      <c r="B411" s="336" t="s">
        <v>841</v>
      </c>
      <c r="C411" s="336" t="s">
        <v>832</v>
      </c>
      <c r="D411" s="508" t="e">
        <f>[2]!HsSetValue(E411,"FCC","Scenario#"&amp;Q411&amp;";Years#"&amp;J411&amp;";Period#"&amp;I411&amp;";View#"&amp;R411&amp;";Entity#"&amp;H411&amp;";Data Source#"&amp;K411&amp;";Account#"&amp;F411&amp;";Intercompany#"&amp;L411&amp;";Movement#"&amp;P411&amp;";Consolidation#"&amp;T411&amp;";Custom1#"&amp;M411&amp;";Custom2#"&amp;N411&amp;";Custom3#"&amp;O411&amp;";Custom4#"&amp;S411&amp;"")</f>
        <v>#VALUE!</v>
      </c>
      <c r="E411" s="508">
        <f>SUMIF('"C" Seg. Time Dist.'!$C$20:$C$33,'FCC Investments - Load Tab'!C411,'"C" Seg. Time Dist.'!$I$20:$I$33)</f>
        <v>0</v>
      </c>
      <c r="F411" s="337" t="s">
        <v>842</v>
      </c>
      <c r="G411" s="337" t="s">
        <v>872</v>
      </c>
      <c r="H411" s="428">
        <f t="shared" si="130"/>
        <v>0</v>
      </c>
      <c r="I411" s="428" t="str">
        <f t="shared" si="130"/>
        <v>Jun</v>
      </c>
      <c r="J411" s="337" t="str">
        <f t="shared" si="130"/>
        <v>FY25</v>
      </c>
      <c r="K411" s="337" t="str">
        <f t="shared" si="131"/>
        <v>FCCS_Other Data</v>
      </c>
      <c r="L411" s="337" t="str">
        <f t="shared" si="131"/>
        <v>FCCS_No Intercompany</v>
      </c>
      <c r="M411" s="337" t="str">
        <f t="shared" si="131"/>
        <v>No Custom1</v>
      </c>
      <c r="N411" s="337" t="str">
        <f t="shared" si="131"/>
        <v>No Custom2</v>
      </c>
      <c r="O411" s="337" t="s">
        <v>848</v>
      </c>
      <c r="P411" s="337" t="s">
        <v>1847</v>
      </c>
      <c r="Q411" s="337" t="s">
        <v>63</v>
      </c>
      <c r="R411" s="337" t="s">
        <v>402</v>
      </c>
      <c r="S411" s="337" t="s">
        <v>833</v>
      </c>
      <c r="T411" s="337" t="s">
        <v>404</v>
      </c>
    </row>
    <row r="412" spans="1:20">
      <c r="B412" s="420"/>
      <c r="C412" s="420"/>
      <c r="D412" s="469" t="e">
        <f>[2]!HsSetValue(E412,"FCC","Scenario#"&amp;Q412&amp;";Years#"&amp;J412&amp;";Period#"&amp;I412&amp;";View#"&amp;R412&amp;";Entity#"&amp;H412&amp;";Data Source#"&amp;K412&amp;";Account#"&amp;F412&amp;";Intercompany#"&amp;L412&amp;";Movement#"&amp;P412&amp;";Consolidation#"&amp;T412&amp;";Custom1#"&amp;M412&amp;";Custom2#"&amp;N412&amp;";Custom3#"&amp;O412&amp;";Custom4#"&amp;S412&amp;"")</f>
        <v>#VALUE!</v>
      </c>
      <c r="E412" s="469"/>
    </row>
    <row r="413" spans="1:20">
      <c r="B413" s="338" t="s">
        <v>1850</v>
      </c>
      <c r="C413" s="338" t="s">
        <v>832</v>
      </c>
      <c r="D413" s="512" t="e">
        <f>[2]!HsSetValue(E413,"FCC","Scenario#"&amp;Q413&amp;";Years#"&amp;J413&amp;";Period#"&amp;I413&amp;";View#"&amp;R413&amp;";Entity#"&amp;H413&amp;";Data Source#"&amp;K413&amp;";Account#"&amp;F413&amp;";Intercompany#"&amp;L413&amp;";Movement#"&amp;P413&amp;";Consolidation#"&amp;T413&amp;";Custom1#"&amp;M413&amp;";Custom2#"&amp;N413&amp;";Custom3#"&amp;O413&amp;";Custom4#"&amp;S413&amp;"")</f>
        <v>#VALUE!</v>
      </c>
      <c r="E413" s="512">
        <f ca="1">SUMIF('"E" Fair Value Measurement'!$C$22:$E$38,'FCC Investments - Load Tab'!C413,'"E" Fair Value Measurement'!$G$22:$G$38)</f>
        <v>0</v>
      </c>
      <c r="F413" s="339" t="s">
        <v>849</v>
      </c>
      <c r="G413" s="339" t="s">
        <v>1863</v>
      </c>
      <c r="H413" s="430">
        <f t="shared" ref="H413:N429" si="132">+H$2</f>
        <v>0</v>
      </c>
      <c r="I413" s="430" t="str">
        <f t="shared" ref="I413:J416" si="133">+I$2</f>
        <v>Jun</v>
      </c>
      <c r="J413" s="339" t="str">
        <f t="shared" si="133"/>
        <v>FY25</v>
      </c>
      <c r="K413" s="339" t="s">
        <v>397</v>
      </c>
      <c r="L413" s="339" t="s">
        <v>398</v>
      </c>
      <c r="M413" s="339" t="s">
        <v>399</v>
      </c>
      <c r="N413" s="339" t="s">
        <v>400</v>
      </c>
      <c r="O413" s="339" t="s">
        <v>850</v>
      </c>
      <c r="P413" s="339" t="s">
        <v>1847</v>
      </c>
      <c r="Q413" s="339" t="s">
        <v>63</v>
      </c>
      <c r="R413" s="339" t="s">
        <v>402</v>
      </c>
      <c r="S413" s="339" t="s">
        <v>833</v>
      </c>
      <c r="T413" s="339" t="s">
        <v>404</v>
      </c>
    </row>
    <row r="414" spans="1:20">
      <c r="B414" s="338" t="s">
        <v>1850</v>
      </c>
      <c r="C414" s="338" t="s">
        <v>832</v>
      </c>
      <c r="D414" s="512" t="e">
        <f>[2]!HsSetValue(E414,"FCC","Scenario#"&amp;Q414&amp;";Years#"&amp;J414&amp;";Period#"&amp;I414&amp;";View#"&amp;R414&amp;";Entity#"&amp;H414&amp;";Data Source#"&amp;K414&amp;";Account#"&amp;F414&amp;";Intercompany#"&amp;L414&amp;";Movement#"&amp;P414&amp;";Consolidation#"&amp;T414&amp;";Custom1#"&amp;M414&amp;";Custom2#"&amp;N414&amp;";Custom3#"&amp;O414&amp;";Custom4#"&amp;S414&amp;"")</f>
        <v>#VALUE!</v>
      </c>
      <c r="E414" s="512">
        <f ca="1">SUMIF('"E" Fair Value Measurement'!$C$22:$E$38,'FCC Investments - Load Tab'!C414,'"E" Fair Value Measurement'!$H$22:$H$38)</f>
        <v>0</v>
      </c>
      <c r="F414" s="339" t="s">
        <v>849</v>
      </c>
      <c r="G414" s="339" t="s">
        <v>1863</v>
      </c>
      <c r="H414" s="430">
        <f t="shared" si="132"/>
        <v>0</v>
      </c>
      <c r="I414" s="430" t="str">
        <f t="shared" si="133"/>
        <v>Jun</v>
      </c>
      <c r="J414" s="339" t="str">
        <f t="shared" si="133"/>
        <v>FY25</v>
      </c>
      <c r="K414" s="339" t="str">
        <f t="shared" ref="K414:N416" si="134">+K$2</f>
        <v>FCCS_Other Data</v>
      </c>
      <c r="L414" s="339" t="str">
        <f t="shared" si="134"/>
        <v>FCCS_No Intercompany</v>
      </c>
      <c r="M414" s="339" t="str">
        <f t="shared" si="134"/>
        <v>No Custom1</v>
      </c>
      <c r="N414" s="339" t="str">
        <f t="shared" si="134"/>
        <v>No Custom2</v>
      </c>
      <c r="O414" s="339" t="s">
        <v>851</v>
      </c>
      <c r="P414" s="339" t="s">
        <v>1847</v>
      </c>
      <c r="Q414" s="339" t="s">
        <v>63</v>
      </c>
      <c r="R414" s="339" t="s">
        <v>402</v>
      </c>
      <c r="S414" s="339" t="s">
        <v>833</v>
      </c>
      <c r="T414" s="339" t="s">
        <v>404</v>
      </c>
    </row>
    <row r="415" spans="1:20">
      <c r="B415" s="338" t="s">
        <v>1850</v>
      </c>
      <c r="C415" s="338" t="s">
        <v>832</v>
      </c>
      <c r="D415" s="512" t="e">
        <f>[2]!HsSetValue(E415,"FCC","Scenario#"&amp;Q415&amp;";Years#"&amp;J415&amp;";Period#"&amp;I415&amp;";View#"&amp;R415&amp;";Entity#"&amp;H415&amp;";Data Source#"&amp;K415&amp;";Account#"&amp;F415&amp;";Intercompany#"&amp;L415&amp;";Movement#"&amp;P415&amp;";Consolidation#"&amp;T415&amp;";Custom1#"&amp;M415&amp;";Custom2#"&amp;N415&amp;";Custom3#"&amp;O415&amp;";Custom4#"&amp;S415&amp;"")</f>
        <v>#VALUE!</v>
      </c>
      <c r="E415" s="512">
        <f ca="1">SUMIF('"E" Fair Value Measurement'!$C$22:$E$38,'FCC Investments - Load Tab'!C415,'"E" Fair Value Measurement'!$I$22:$I$38)</f>
        <v>0</v>
      </c>
      <c r="F415" s="339" t="s">
        <v>849</v>
      </c>
      <c r="G415" s="339" t="s">
        <v>1863</v>
      </c>
      <c r="H415" s="430">
        <f t="shared" si="132"/>
        <v>0</v>
      </c>
      <c r="I415" s="430" t="str">
        <f t="shared" si="133"/>
        <v>Jun</v>
      </c>
      <c r="J415" s="339" t="str">
        <f t="shared" si="133"/>
        <v>FY25</v>
      </c>
      <c r="K415" s="339" t="str">
        <f t="shared" si="134"/>
        <v>FCCS_Other Data</v>
      </c>
      <c r="L415" s="339" t="str">
        <f t="shared" si="134"/>
        <v>FCCS_No Intercompany</v>
      </c>
      <c r="M415" s="339" t="str">
        <f t="shared" si="134"/>
        <v>No Custom1</v>
      </c>
      <c r="N415" s="339" t="str">
        <f t="shared" si="134"/>
        <v>No Custom2</v>
      </c>
      <c r="O415" s="339" t="s">
        <v>852</v>
      </c>
      <c r="P415" s="339" t="s">
        <v>1847</v>
      </c>
      <c r="Q415" s="339" t="s">
        <v>63</v>
      </c>
      <c r="R415" s="339" t="s">
        <v>402</v>
      </c>
      <c r="S415" s="339" t="s">
        <v>833</v>
      </c>
      <c r="T415" s="339" t="s">
        <v>404</v>
      </c>
    </row>
    <row r="416" spans="1:20">
      <c r="B416" s="338" t="s">
        <v>1850</v>
      </c>
      <c r="C416" s="338" t="s">
        <v>832</v>
      </c>
      <c r="D416" s="512" t="e">
        <f>[2]!HsSetValue(E416,"FCC","Scenario#"&amp;Q416&amp;";Years#"&amp;J416&amp;";Period#"&amp;I416&amp;";View#"&amp;R416&amp;";Entity#"&amp;H416&amp;";Data Source#"&amp;K416&amp;";Account#"&amp;F416&amp;";Intercompany#"&amp;L416&amp;";Movement#"&amp;P416&amp;";Consolidation#"&amp;T416&amp;";Custom1#"&amp;M416&amp;";Custom2#"&amp;N416&amp;";Custom3#"&amp;O416&amp;";Custom4#"&amp;S416&amp;"")</f>
        <v>#VALUE!</v>
      </c>
      <c r="E416" s="512">
        <f ca="1">SUMIF('"E" Fair Value Measurement'!$C$22:$E$38,'FCC Investments - Load Tab'!C416,'"E" Fair Value Measurement'!$J$22:$J$38)</f>
        <v>0</v>
      </c>
      <c r="F416" s="339" t="s">
        <v>849</v>
      </c>
      <c r="G416" s="339" t="s">
        <v>1863</v>
      </c>
      <c r="H416" s="430">
        <f t="shared" si="132"/>
        <v>0</v>
      </c>
      <c r="I416" s="430" t="str">
        <f t="shared" si="133"/>
        <v>Jun</v>
      </c>
      <c r="J416" s="339" t="str">
        <f t="shared" si="133"/>
        <v>FY25</v>
      </c>
      <c r="K416" s="339" t="str">
        <f t="shared" si="134"/>
        <v>FCCS_Other Data</v>
      </c>
      <c r="L416" s="339" t="str">
        <f t="shared" si="134"/>
        <v>FCCS_No Intercompany</v>
      </c>
      <c r="M416" s="339" t="str">
        <f t="shared" si="134"/>
        <v>No Custom1</v>
      </c>
      <c r="N416" s="339" t="str">
        <f t="shared" si="134"/>
        <v>No Custom2</v>
      </c>
      <c r="O416" s="339" t="s">
        <v>853</v>
      </c>
      <c r="P416" s="339" t="s">
        <v>1847</v>
      </c>
      <c r="Q416" s="339" t="s">
        <v>63</v>
      </c>
      <c r="R416" s="339" t="s">
        <v>402</v>
      </c>
      <c r="S416" s="339" t="s">
        <v>833</v>
      </c>
      <c r="T416" s="339" t="s">
        <v>404</v>
      </c>
    </row>
    <row r="417" spans="1:20">
      <c r="B417" s="420"/>
      <c r="C417" s="420"/>
      <c r="D417" s="469" t="e">
        <f>[2]!HsSetValue(E417,"FCC","Scenario#"&amp;Q417&amp;";Years#"&amp;J417&amp;";Period#"&amp;I417&amp;";View#"&amp;R417&amp;";Entity#"&amp;H417&amp;";Data Source#"&amp;K417&amp;";Account#"&amp;F417&amp;";Intercompany#"&amp;L417&amp;";Movement#"&amp;P417&amp;";Consolidation#"&amp;T417&amp;";Custom1#"&amp;M417&amp;";Custom2#"&amp;N417&amp;";Custom3#"&amp;O417&amp;";Custom4#"&amp;S417&amp;"")</f>
        <v>#VALUE!</v>
      </c>
      <c r="E417" s="469"/>
    </row>
    <row r="418" spans="1:20">
      <c r="A418" s="424"/>
      <c r="B418" s="418" t="s">
        <v>1088</v>
      </c>
      <c r="C418" s="418" t="s">
        <v>832</v>
      </c>
      <c r="D418" s="511" t="e">
        <f>[2]!HsSetValue(E418,"FCC","Scenario#"&amp;Q418&amp;";Years#"&amp;J418&amp;";Period#"&amp;I418&amp;";View#"&amp;R418&amp;";Entity#"&amp;H418&amp;";Data Source#"&amp;K418&amp;";Account#"&amp;F418&amp;";Intercompany#"&amp;L418&amp;";Movement#"&amp;P418&amp;";Consolidation#"&amp;T418&amp;";Custom1#"&amp;M418&amp;";Custom2#"&amp;N418&amp;";Custom3#"&amp;O418&amp;";Custom4#"&amp;S418&amp;"")</f>
        <v>#VALUE!</v>
      </c>
      <c r="E418" s="511">
        <f ca="1">SUMIF('"F" Credit Quality Risk'!$D$17:$F$33,'FCC Investments - Load Tab'!$C418,'"F" Credit Quality Risk'!F$17:F$33)</f>
        <v>0</v>
      </c>
      <c r="F418" s="419" t="s">
        <v>1092</v>
      </c>
      <c r="G418" s="419" t="str">
        <f t="shared" ref="G418:G431" si="135">"Inv. Analysis - Credit Quality Risk - "&amp;C418</f>
        <v>Inv. Analysis - Credit Quality Risk - Guaranteed Investment Contracts</v>
      </c>
      <c r="H418" s="431">
        <f t="shared" si="132"/>
        <v>0</v>
      </c>
      <c r="I418" s="431" t="str">
        <f t="shared" si="132"/>
        <v>Jun</v>
      </c>
      <c r="J418" s="419" t="str">
        <f t="shared" si="132"/>
        <v>FY25</v>
      </c>
      <c r="K418" s="419" t="str">
        <f t="shared" si="132"/>
        <v>FCCS_Other Data</v>
      </c>
      <c r="L418" s="419" t="str">
        <f t="shared" si="132"/>
        <v>FCCS_No Intercompany</v>
      </c>
      <c r="M418" s="419" t="str">
        <f t="shared" ref="M418:M429" si="136">+M$2</f>
        <v>No Custom1</v>
      </c>
      <c r="N418" s="419" t="str">
        <f t="shared" si="132"/>
        <v>No Custom2</v>
      </c>
      <c r="O418" s="419" t="s">
        <v>995</v>
      </c>
      <c r="P418" s="419" t="s">
        <v>1847</v>
      </c>
      <c r="Q418" s="419" t="str">
        <f t="shared" ref="Q418:Q431" si="137">Q$2</f>
        <v>Actual</v>
      </c>
      <c r="R418" s="419" t="str">
        <f t="shared" ref="R418:R431" si="138">+R$2</f>
        <v>FCCS_YTD_Input</v>
      </c>
      <c r="S418" s="419" t="s">
        <v>833</v>
      </c>
      <c r="T418" s="419" t="s">
        <v>404</v>
      </c>
    </row>
    <row r="419" spans="1:20">
      <c r="A419" s="424"/>
      <c r="B419" s="418" t="s">
        <v>1088</v>
      </c>
      <c r="C419" s="418" t="s">
        <v>832</v>
      </c>
      <c r="D419" s="511" t="e">
        <f>[2]!HsSetValue(E419,"FCC","Scenario#"&amp;Q419&amp;";Years#"&amp;J419&amp;";Period#"&amp;I419&amp;";View#"&amp;R419&amp;";Entity#"&amp;H419&amp;";Data Source#"&amp;K419&amp;";Account#"&amp;F419&amp;";Intercompany#"&amp;L419&amp;";Movement#"&amp;P419&amp;";Consolidation#"&amp;T419&amp;";Custom1#"&amp;M419&amp;";Custom2#"&amp;N419&amp;";Custom3#"&amp;O419&amp;";Custom4#"&amp;S419&amp;"")</f>
        <v>#VALUE!</v>
      </c>
      <c r="E419" s="511">
        <f ca="1">SUMIF('"F" Credit Quality Risk'!$D$17:$F$33,'FCC Investments - Load Tab'!$C419,'"F" Credit Quality Risk'!G$17:G$33)</f>
        <v>0</v>
      </c>
      <c r="F419" s="419" t="s">
        <v>1092</v>
      </c>
      <c r="G419" s="419" t="str">
        <f t="shared" si="135"/>
        <v>Inv. Analysis - Credit Quality Risk - Guaranteed Investment Contracts</v>
      </c>
      <c r="H419" s="431">
        <f t="shared" si="132"/>
        <v>0</v>
      </c>
      <c r="I419" s="431" t="str">
        <f t="shared" si="132"/>
        <v>Jun</v>
      </c>
      <c r="J419" s="419" t="str">
        <f t="shared" si="132"/>
        <v>FY25</v>
      </c>
      <c r="K419" s="419" t="str">
        <f t="shared" si="132"/>
        <v>FCCS_Other Data</v>
      </c>
      <c r="L419" s="419" t="str">
        <f t="shared" si="132"/>
        <v>FCCS_No Intercompany</v>
      </c>
      <c r="M419" s="419" t="str">
        <f t="shared" si="136"/>
        <v>No Custom1</v>
      </c>
      <c r="N419" s="419" t="str">
        <f t="shared" si="132"/>
        <v>No Custom2</v>
      </c>
      <c r="O419" s="419" t="s">
        <v>1010</v>
      </c>
      <c r="P419" s="419" t="s">
        <v>1847</v>
      </c>
      <c r="Q419" s="419" t="str">
        <f t="shared" si="137"/>
        <v>Actual</v>
      </c>
      <c r="R419" s="419" t="str">
        <f t="shared" si="138"/>
        <v>FCCS_YTD_Input</v>
      </c>
      <c r="S419" s="419" t="s">
        <v>833</v>
      </c>
      <c r="T419" s="419" t="s">
        <v>404</v>
      </c>
    </row>
    <row r="420" spans="1:20">
      <c r="A420" s="424"/>
      <c r="B420" s="418" t="s">
        <v>1088</v>
      </c>
      <c r="C420" s="418" t="s">
        <v>832</v>
      </c>
      <c r="D420" s="511" t="e">
        <f>[2]!HsSetValue(E420,"FCC","Scenario#"&amp;Q420&amp;";Years#"&amp;J420&amp;";Period#"&amp;I420&amp;";View#"&amp;R420&amp;";Entity#"&amp;H420&amp;";Data Source#"&amp;K420&amp;";Account#"&amp;F420&amp;";Intercompany#"&amp;L420&amp;";Movement#"&amp;P420&amp;";Consolidation#"&amp;T420&amp;";Custom1#"&amp;M420&amp;";Custom2#"&amp;N420&amp;";Custom3#"&amp;O420&amp;";Custom4#"&amp;S420&amp;"")</f>
        <v>#VALUE!</v>
      </c>
      <c r="E420" s="511">
        <f ca="1">SUMIF('"F" Credit Quality Risk'!$D$17:$F$33,'FCC Investments - Load Tab'!$C420,'"F" Credit Quality Risk'!H$17:H$33)</f>
        <v>0</v>
      </c>
      <c r="F420" s="419" t="s">
        <v>1092</v>
      </c>
      <c r="G420" s="419" t="str">
        <f t="shared" si="135"/>
        <v>Inv. Analysis - Credit Quality Risk - Guaranteed Investment Contracts</v>
      </c>
      <c r="H420" s="431">
        <f t="shared" si="132"/>
        <v>0</v>
      </c>
      <c r="I420" s="431" t="str">
        <f t="shared" si="132"/>
        <v>Jun</v>
      </c>
      <c r="J420" s="419" t="str">
        <f t="shared" si="132"/>
        <v>FY25</v>
      </c>
      <c r="K420" s="419" t="str">
        <f t="shared" si="132"/>
        <v>FCCS_Other Data</v>
      </c>
      <c r="L420" s="419" t="str">
        <f t="shared" si="132"/>
        <v>FCCS_No Intercompany</v>
      </c>
      <c r="M420" s="419" t="str">
        <f t="shared" si="136"/>
        <v>No Custom1</v>
      </c>
      <c r="N420" s="419" t="str">
        <f t="shared" si="132"/>
        <v>No Custom2</v>
      </c>
      <c r="O420" s="419" t="s">
        <v>45</v>
      </c>
      <c r="P420" s="419" t="s">
        <v>1847</v>
      </c>
      <c r="Q420" s="419" t="str">
        <f t="shared" si="137"/>
        <v>Actual</v>
      </c>
      <c r="R420" s="419" t="str">
        <f t="shared" si="138"/>
        <v>FCCS_YTD_Input</v>
      </c>
      <c r="S420" s="419" t="s">
        <v>833</v>
      </c>
      <c r="T420" s="419" t="s">
        <v>404</v>
      </c>
    </row>
    <row r="421" spans="1:20">
      <c r="A421" s="424"/>
      <c r="B421" s="418" t="s">
        <v>1088</v>
      </c>
      <c r="C421" s="418" t="s">
        <v>832</v>
      </c>
      <c r="D421" s="511" t="e">
        <f>[2]!HsSetValue(E421,"FCC","Scenario#"&amp;Q421&amp;";Years#"&amp;J421&amp;";Period#"&amp;I421&amp;";View#"&amp;R421&amp;";Entity#"&amp;H421&amp;";Data Source#"&amp;K421&amp;";Account#"&amp;F421&amp;";Intercompany#"&amp;L421&amp;";Movement#"&amp;P421&amp;";Consolidation#"&amp;T421&amp;";Custom1#"&amp;M421&amp;";Custom2#"&amp;N421&amp;";Custom3#"&amp;O421&amp;";Custom4#"&amp;S421&amp;"")</f>
        <v>#VALUE!</v>
      </c>
      <c r="E421" s="511">
        <f ca="1">SUMIF('"F" Credit Quality Risk'!$D$17:$F$33,'FCC Investments - Load Tab'!$C421,'"F" Credit Quality Risk'!I$17:I$33)</f>
        <v>0</v>
      </c>
      <c r="F421" s="419" t="s">
        <v>1092</v>
      </c>
      <c r="G421" s="419" t="str">
        <f t="shared" si="135"/>
        <v>Inv. Analysis - Credit Quality Risk - Guaranteed Investment Contracts</v>
      </c>
      <c r="H421" s="431">
        <f t="shared" si="132"/>
        <v>0</v>
      </c>
      <c r="I421" s="431" t="str">
        <f t="shared" si="132"/>
        <v>Jun</v>
      </c>
      <c r="J421" s="419" t="str">
        <f t="shared" si="132"/>
        <v>FY25</v>
      </c>
      <c r="K421" s="419" t="str">
        <f t="shared" si="132"/>
        <v>FCCS_Other Data</v>
      </c>
      <c r="L421" s="419" t="str">
        <f t="shared" si="132"/>
        <v>FCCS_No Intercompany</v>
      </c>
      <c r="M421" s="419" t="str">
        <f t="shared" si="136"/>
        <v>No Custom1</v>
      </c>
      <c r="N421" s="419" t="str">
        <f t="shared" si="132"/>
        <v>No Custom2</v>
      </c>
      <c r="O421" s="419" t="s">
        <v>1023</v>
      </c>
      <c r="P421" s="419" t="s">
        <v>1847</v>
      </c>
      <c r="Q421" s="419" t="str">
        <f t="shared" si="137"/>
        <v>Actual</v>
      </c>
      <c r="R421" s="419" t="str">
        <f t="shared" si="138"/>
        <v>FCCS_YTD_Input</v>
      </c>
      <c r="S421" s="419" t="s">
        <v>833</v>
      </c>
      <c r="T421" s="419" t="s">
        <v>404</v>
      </c>
    </row>
    <row r="422" spans="1:20">
      <c r="A422" s="424"/>
      <c r="B422" s="418" t="s">
        <v>1088</v>
      </c>
      <c r="C422" s="418" t="s">
        <v>832</v>
      </c>
      <c r="D422" s="511" t="e">
        <f>[2]!HsSetValue(E422,"FCC","Scenario#"&amp;Q422&amp;";Years#"&amp;J422&amp;";Period#"&amp;I422&amp;";View#"&amp;R422&amp;";Entity#"&amp;H422&amp;";Data Source#"&amp;K422&amp;";Account#"&amp;F422&amp;";Intercompany#"&amp;L422&amp;";Movement#"&amp;P422&amp;";Consolidation#"&amp;T422&amp;";Custom1#"&amp;M422&amp;";Custom2#"&amp;N422&amp;";Custom3#"&amp;O422&amp;";Custom4#"&amp;S422&amp;"")</f>
        <v>#VALUE!</v>
      </c>
      <c r="E422" s="511">
        <f ca="1">SUMIF('"F" Credit Quality Risk'!$D$17:$F$33,'FCC Investments - Load Tab'!$C422,'"F" Credit Quality Risk'!J$17:J$33)</f>
        <v>0</v>
      </c>
      <c r="F422" s="419" t="s">
        <v>1092</v>
      </c>
      <c r="G422" s="419" t="str">
        <f t="shared" si="135"/>
        <v>Inv. Analysis - Credit Quality Risk - Guaranteed Investment Contracts</v>
      </c>
      <c r="H422" s="431">
        <f t="shared" si="132"/>
        <v>0</v>
      </c>
      <c r="I422" s="431" t="str">
        <f t="shared" si="132"/>
        <v>Jun</v>
      </c>
      <c r="J422" s="419" t="str">
        <f t="shared" si="132"/>
        <v>FY25</v>
      </c>
      <c r="K422" s="419" t="str">
        <f t="shared" si="132"/>
        <v>FCCS_Other Data</v>
      </c>
      <c r="L422" s="419" t="str">
        <f t="shared" si="132"/>
        <v>FCCS_No Intercompany</v>
      </c>
      <c r="M422" s="419" t="str">
        <f t="shared" si="136"/>
        <v>No Custom1</v>
      </c>
      <c r="N422" s="419" t="str">
        <f t="shared" si="132"/>
        <v>No Custom2</v>
      </c>
      <c r="O422" s="419" t="s">
        <v>1027</v>
      </c>
      <c r="P422" s="419" t="s">
        <v>1847</v>
      </c>
      <c r="Q422" s="419" t="str">
        <f t="shared" si="137"/>
        <v>Actual</v>
      </c>
      <c r="R422" s="419" t="str">
        <f t="shared" si="138"/>
        <v>FCCS_YTD_Input</v>
      </c>
      <c r="S422" s="419" t="s">
        <v>833</v>
      </c>
      <c r="T422" s="419" t="s">
        <v>404</v>
      </c>
    </row>
    <row r="423" spans="1:20">
      <c r="A423" s="424"/>
      <c r="B423" s="418" t="s">
        <v>1088</v>
      </c>
      <c r="C423" s="418" t="s">
        <v>832</v>
      </c>
      <c r="D423" s="511" t="e">
        <f>[2]!HsSetValue(E423,"FCC","Scenario#"&amp;Q423&amp;";Years#"&amp;J423&amp;";Period#"&amp;I423&amp;";View#"&amp;R423&amp;";Entity#"&amp;H423&amp;";Data Source#"&amp;K423&amp;";Account#"&amp;F423&amp;";Intercompany#"&amp;L423&amp;";Movement#"&amp;P423&amp;";Consolidation#"&amp;T423&amp;";Custom1#"&amp;M423&amp;";Custom2#"&amp;N423&amp;";Custom3#"&amp;O423&amp;";Custom4#"&amp;S423&amp;"")</f>
        <v>#VALUE!</v>
      </c>
      <c r="E423" s="511">
        <f ca="1">SUMIF('"F" Credit Quality Risk'!$D$17:$F$33,'FCC Investments - Load Tab'!$C423,'"F" Credit Quality Risk'!K$17:K$33)</f>
        <v>0</v>
      </c>
      <c r="F423" s="419" t="s">
        <v>1092</v>
      </c>
      <c r="G423" s="419" t="str">
        <f t="shared" si="135"/>
        <v>Inv. Analysis - Credit Quality Risk - Guaranteed Investment Contracts</v>
      </c>
      <c r="H423" s="431">
        <f t="shared" si="132"/>
        <v>0</v>
      </c>
      <c r="I423" s="431" t="str">
        <f t="shared" si="132"/>
        <v>Jun</v>
      </c>
      <c r="J423" s="419" t="str">
        <f t="shared" si="132"/>
        <v>FY25</v>
      </c>
      <c r="K423" s="419" t="str">
        <f t="shared" si="132"/>
        <v>FCCS_Other Data</v>
      </c>
      <c r="L423" s="419" t="str">
        <f t="shared" si="132"/>
        <v>FCCS_No Intercompany</v>
      </c>
      <c r="M423" s="419" t="str">
        <f t="shared" si="136"/>
        <v>No Custom1</v>
      </c>
      <c r="N423" s="419" t="str">
        <f t="shared" si="132"/>
        <v>No Custom2</v>
      </c>
      <c r="O423" s="419" t="s">
        <v>46</v>
      </c>
      <c r="P423" s="419" t="s">
        <v>1847</v>
      </c>
      <c r="Q423" s="419" t="str">
        <f t="shared" si="137"/>
        <v>Actual</v>
      </c>
      <c r="R423" s="419" t="str">
        <f t="shared" si="138"/>
        <v>FCCS_YTD_Input</v>
      </c>
      <c r="S423" s="419" t="s">
        <v>833</v>
      </c>
      <c r="T423" s="419" t="s">
        <v>404</v>
      </c>
    </row>
    <row r="424" spans="1:20">
      <c r="A424" s="424"/>
      <c r="B424" s="418" t="s">
        <v>1088</v>
      </c>
      <c r="C424" s="418" t="s">
        <v>832</v>
      </c>
      <c r="D424" s="511" t="e">
        <f>[2]!HsSetValue(E424,"FCC","Scenario#"&amp;Q424&amp;";Years#"&amp;J424&amp;";Period#"&amp;I424&amp;";View#"&amp;R424&amp;";Entity#"&amp;H424&amp;";Data Source#"&amp;K424&amp;";Account#"&amp;F424&amp;";Intercompany#"&amp;L424&amp;";Movement#"&amp;P424&amp;";Consolidation#"&amp;T424&amp;";Custom1#"&amp;M424&amp;";Custom2#"&amp;N424&amp;";Custom3#"&amp;O424&amp;";Custom4#"&amp;S424&amp;"")</f>
        <v>#VALUE!</v>
      </c>
      <c r="E424" s="511">
        <f ca="1">SUMIF('"F" Credit Quality Risk'!$D$17:$F$33,'FCC Investments - Load Tab'!$C424,'"F" Credit Quality Risk'!L$17:L$33)</f>
        <v>0</v>
      </c>
      <c r="F424" s="419" t="s">
        <v>1092</v>
      </c>
      <c r="G424" s="419" t="str">
        <f t="shared" si="135"/>
        <v>Inv. Analysis - Credit Quality Risk - Guaranteed Investment Contracts</v>
      </c>
      <c r="H424" s="431">
        <f t="shared" si="132"/>
        <v>0</v>
      </c>
      <c r="I424" s="431" t="str">
        <f t="shared" si="132"/>
        <v>Jun</v>
      </c>
      <c r="J424" s="419" t="str">
        <f t="shared" si="132"/>
        <v>FY25</v>
      </c>
      <c r="K424" s="419" t="str">
        <f t="shared" si="132"/>
        <v>FCCS_Other Data</v>
      </c>
      <c r="L424" s="419" t="str">
        <f t="shared" si="132"/>
        <v>FCCS_No Intercompany</v>
      </c>
      <c r="M424" s="419" t="str">
        <f t="shared" si="136"/>
        <v>No Custom1</v>
      </c>
      <c r="N424" s="419" t="str">
        <f t="shared" si="132"/>
        <v>No Custom2</v>
      </c>
      <c r="O424" s="419" t="s">
        <v>1055</v>
      </c>
      <c r="P424" s="419" t="s">
        <v>1847</v>
      </c>
      <c r="Q424" s="419" t="str">
        <f t="shared" si="137"/>
        <v>Actual</v>
      </c>
      <c r="R424" s="419" t="str">
        <f t="shared" si="138"/>
        <v>FCCS_YTD_Input</v>
      </c>
      <c r="S424" s="419" t="s">
        <v>833</v>
      </c>
      <c r="T424" s="419" t="s">
        <v>404</v>
      </c>
    </row>
    <row r="425" spans="1:20">
      <c r="A425" s="424"/>
      <c r="B425" s="418" t="s">
        <v>1088</v>
      </c>
      <c r="C425" s="418" t="s">
        <v>832</v>
      </c>
      <c r="D425" s="511" t="e">
        <f>[2]!HsSetValue(E425,"FCC","Scenario#"&amp;Q425&amp;";Years#"&amp;J425&amp;";Period#"&amp;I425&amp;";View#"&amp;R425&amp;";Entity#"&amp;H425&amp;";Data Source#"&amp;K425&amp;";Account#"&amp;F425&amp;";Intercompany#"&amp;L425&amp;";Movement#"&amp;P425&amp;";Consolidation#"&amp;T425&amp;";Custom1#"&amp;M425&amp;";Custom2#"&amp;N425&amp;";Custom3#"&amp;O425&amp;";Custom4#"&amp;S425&amp;"")</f>
        <v>#VALUE!</v>
      </c>
      <c r="E425" s="511">
        <f ca="1">SUMIF('"F" Credit Quality Risk'!$D$17:$F$33,'FCC Investments - Load Tab'!$C425,'"F" Credit Quality Risk'!M$17:M$33)</f>
        <v>0</v>
      </c>
      <c r="F425" s="419" t="s">
        <v>1092</v>
      </c>
      <c r="G425" s="419" t="str">
        <f t="shared" si="135"/>
        <v>Inv. Analysis - Credit Quality Risk - Guaranteed Investment Contracts</v>
      </c>
      <c r="H425" s="431">
        <f t="shared" si="132"/>
        <v>0</v>
      </c>
      <c r="I425" s="431" t="str">
        <f t="shared" si="132"/>
        <v>Jun</v>
      </c>
      <c r="J425" s="419" t="str">
        <f t="shared" si="132"/>
        <v>FY25</v>
      </c>
      <c r="K425" s="419" t="str">
        <f t="shared" si="132"/>
        <v>FCCS_Other Data</v>
      </c>
      <c r="L425" s="419" t="str">
        <f t="shared" si="132"/>
        <v>FCCS_No Intercompany</v>
      </c>
      <c r="M425" s="419" t="str">
        <f t="shared" si="136"/>
        <v>No Custom1</v>
      </c>
      <c r="N425" s="419" t="str">
        <f t="shared" si="132"/>
        <v>No Custom2</v>
      </c>
      <c r="O425" s="419" t="s">
        <v>1066</v>
      </c>
      <c r="P425" s="419" t="s">
        <v>1847</v>
      </c>
      <c r="Q425" s="419" t="str">
        <f t="shared" si="137"/>
        <v>Actual</v>
      </c>
      <c r="R425" s="419" t="str">
        <f t="shared" si="138"/>
        <v>FCCS_YTD_Input</v>
      </c>
      <c r="S425" s="419" t="s">
        <v>833</v>
      </c>
      <c r="T425" s="419" t="s">
        <v>404</v>
      </c>
    </row>
    <row r="426" spans="1:20">
      <c r="A426" s="424"/>
      <c r="B426" s="418" t="s">
        <v>1088</v>
      </c>
      <c r="C426" s="418" t="s">
        <v>832</v>
      </c>
      <c r="D426" s="511" t="e">
        <f>[2]!HsSetValue(E426,"FCC","Scenario#"&amp;Q426&amp;";Years#"&amp;J426&amp;";Period#"&amp;I426&amp;";View#"&amp;R426&amp;";Entity#"&amp;H426&amp;";Data Source#"&amp;K426&amp;";Account#"&amp;F426&amp;";Intercompany#"&amp;L426&amp;";Movement#"&amp;P426&amp;";Consolidation#"&amp;T426&amp;";Custom1#"&amp;M426&amp;";Custom2#"&amp;N426&amp;";Custom3#"&amp;O426&amp;";Custom4#"&amp;S426&amp;"")</f>
        <v>#VALUE!</v>
      </c>
      <c r="E426" s="511">
        <f ca="1">SUMIF('"F" Credit Quality Risk'!$D$17:$F$33,'FCC Investments - Load Tab'!$C426,'"F" Credit Quality Risk'!N$17:N$33)</f>
        <v>0</v>
      </c>
      <c r="F426" s="419" t="s">
        <v>1092</v>
      </c>
      <c r="G426" s="419" t="str">
        <f t="shared" si="135"/>
        <v>Inv. Analysis - Credit Quality Risk - Guaranteed Investment Contracts</v>
      </c>
      <c r="H426" s="431">
        <f t="shared" si="132"/>
        <v>0</v>
      </c>
      <c r="I426" s="431" t="str">
        <f t="shared" si="132"/>
        <v>Jun</v>
      </c>
      <c r="J426" s="419" t="str">
        <f t="shared" si="132"/>
        <v>FY25</v>
      </c>
      <c r="K426" s="419" t="str">
        <f t="shared" si="132"/>
        <v>FCCS_Other Data</v>
      </c>
      <c r="L426" s="419" t="str">
        <f t="shared" si="132"/>
        <v>FCCS_No Intercompany</v>
      </c>
      <c r="M426" s="419" t="str">
        <f t="shared" si="136"/>
        <v>No Custom1</v>
      </c>
      <c r="N426" s="419" t="str">
        <f t="shared" si="132"/>
        <v>No Custom2</v>
      </c>
      <c r="O426" s="419" t="s">
        <v>47</v>
      </c>
      <c r="P426" s="419" t="s">
        <v>1847</v>
      </c>
      <c r="Q426" s="419" t="str">
        <f t="shared" si="137"/>
        <v>Actual</v>
      </c>
      <c r="R426" s="419" t="str">
        <f t="shared" si="138"/>
        <v>FCCS_YTD_Input</v>
      </c>
      <c r="S426" s="419" t="s">
        <v>833</v>
      </c>
      <c r="T426" s="419" t="s">
        <v>404</v>
      </c>
    </row>
    <row r="427" spans="1:20">
      <c r="A427" s="424"/>
      <c r="B427" s="418" t="s">
        <v>1088</v>
      </c>
      <c r="C427" s="418" t="s">
        <v>832</v>
      </c>
      <c r="D427" s="511" t="e">
        <f>[2]!HsSetValue(E427,"FCC","Scenario#"&amp;Q427&amp;";Years#"&amp;J427&amp;";Period#"&amp;I427&amp;";View#"&amp;R427&amp;";Entity#"&amp;H427&amp;";Data Source#"&amp;K427&amp;";Account#"&amp;F427&amp;";Intercompany#"&amp;L427&amp;";Movement#"&amp;P427&amp;";Consolidation#"&amp;T427&amp;";Custom1#"&amp;M427&amp;";Custom2#"&amp;N427&amp;";Custom3#"&amp;O427&amp;";Custom4#"&amp;S427&amp;"")</f>
        <v>#VALUE!</v>
      </c>
      <c r="E427" s="511">
        <f ca="1">SUMIF('"F" Credit Quality Risk'!$D$17:$F$33,'FCC Investments - Load Tab'!$C427,'"F" Credit Quality Risk'!O$17:O$33)</f>
        <v>0</v>
      </c>
      <c r="F427" s="419" t="s">
        <v>1092</v>
      </c>
      <c r="G427" s="419" t="str">
        <f t="shared" si="135"/>
        <v>Inv. Analysis - Credit Quality Risk - Guaranteed Investment Contracts</v>
      </c>
      <c r="H427" s="431">
        <f t="shared" si="132"/>
        <v>0</v>
      </c>
      <c r="I427" s="431" t="str">
        <f t="shared" si="132"/>
        <v>Jun</v>
      </c>
      <c r="J427" s="419" t="str">
        <f t="shared" si="132"/>
        <v>FY25</v>
      </c>
      <c r="K427" s="419" t="str">
        <f t="shared" si="132"/>
        <v>FCCS_Other Data</v>
      </c>
      <c r="L427" s="419" t="str">
        <f t="shared" si="132"/>
        <v>FCCS_No Intercompany</v>
      </c>
      <c r="M427" s="419" t="str">
        <f t="shared" si="136"/>
        <v>No Custom1</v>
      </c>
      <c r="N427" s="419" t="str">
        <f t="shared" si="132"/>
        <v>No Custom2</v>
      </c>
      <c r="O427" s="419" t="s">
        <v>48</v>
      </c>
      <c r="P427" s="419" t="s">
        <v>1847</v>
      </c>
      <c r="Q427" s="419" t="str">
        <f t="shared" si="137"/>
        <v>Actual</v>
      </c>
      <c r="R427" s="419" t="str">
        <f t="shared" si="138"/>
        <v>FCCS_YTD_Input</v>
      </c>
      <c r="S427" s="419" t="s">
        <v>833</v>
      </c>
      <c r="T427" s="419" t="s">
        <v>404</v>
      </c>
    </row>
    <row r="428" spans="1:20">
      <c r="A428" s="424"/>
      <c r="B428" s="418" t="s">
        <v>1088</v>
      </c>
      <c r="C428" s="418" t="s">
        <v>832</v>
      </c>
      <c r="D428" s="511" t="e">
        <f>[2]!HsSetValue(E428,"FCC","Scenario#"&amp;Q428&amp;";Years#"&amp;J428&amp;";Period#"&amp;I428&amp;";View#"&amp;R428&amp;";Entity#"&amp;H428&amp;";Data Source#"&amp;K428&amp;";Account#"&amp;F428&amp;";Intercompany#"&amp;L428&amp;";Movement#"&amp;P428&amp;";Consolidation#"&amp;T428&amp;";Custom1#"&amp;M428&amp;";Custom2#"&amp;N428&amp;";Custom3#"&amp;O428&amp;";Custom4#"&amp;S428&amp;"")</f>
        <v>#VALUE!</v>
      </c>
      <c r="E428" s="511">
        <f ca="1">SUMIF('"F" Credit Quality Risk'!$D$17:$F$33,'FCC Investments - Load Tab'!$C428,'"F" Credit Quality Risk'!P$17:P$33)</f>
        <v>0</v>
      </c>
      <c r="F428" s="419" t="s">
        <v>1092</v>
      </c>
      <c r="G428" s="419" t="str">
        <f t="shared" si="135"/>
        <v>Inv. Analysis - Credit Quality Risk - Guaranteed Investment Contracts</v>
      </c>
      <c r="H428" s="431">
        <f t="shared" si="132"/>
        <v>0</v>
      </c>
      <c r="I428" s="431" t="str">
        <f t="shared" si="132"/>
        <v>Jun</v>
      </c>
      <c r="J428" s="419" t="str">
        <f t="shared" si="132"/>
        <v>FY25</v>
      </c>
      <c r="K428" s="419" t="str">
        <f t="shared" si="132"/>
        <v>FCCS_Other Data</v>
      </c>
      <c r="L428" s="419" t="str">
        <f t="shared" si="132"/>
        <v>FCCS_No Intercompany</v>
      </c>
      <c r="M428" s="419" t="str">
        <f t="shared" si="136"/>
        <v>No Custom1</v>
      </c>
      <c r="N428" s="419" t="str">
        <f t="shared" si="132"/>
        <v>No Custom2</v>
      </c>
      <c r="O428" s="419" t="s">
        <v>1093</v>
      </c>
      <c r="P428" s="419" t="s">
        <v>1847</v>
      </c>
      <c r="Q428" s="419" t="str">
        <f t="shared" si="137"/>
        <v>Actual</v>
      </c>
      <c r="R428" s="419" t="str">
        <f t="shared" si="138"/>
        <v>FCCS_YTD_Input</v>
      </c>
      <c r="S428" s="419" t="s">
        <v>833</v>
      </c>
      <c r="T428" s="419" t="s">
        <v>404</v>
      </c>
    </row>
    <row r="429" spans="1:20">
      <c r="A429" s="424"/>
      <c r="B429" s="418" t="s">
        <v>1088</v>
      </c>
      <c r="C429" s="418" t="s">
        <v>832</v>
      </c>
      <c r="D429" s="511" t="e">
        <f>[2]!HsSetValue(E429,"FCC","Scenario#"&amp;Q429&amp;";Years#"&amp;J429&amp;";Period#"&amp;I429&amp;";View#"&amp;R429&amp;";Entity#"&amp;H429&amp;";Data Source#"&amp;K429&amp;";Account#"&amp;F429&amp;";Intercompany#"&amp;L429&amp;";Movement#"&amp;P429&amp;";Consolidation#"&amp;T429&amp;";Custom1#"&amp;M429&amp;";Custom2#"&amp;N429&amp;";Custom3#"&amp;O429&amp;";Custom4#"&amp;S429&amp;"")</f>
        <v>#VALUE!</v>
      </c>
      <c r="E429" s="511">
        <f ca="1">SUMIF('"F" Credit Quality Risk'!$D$17:$F$33,'FCC Investments - Load Tab'!$C429,'"F" Credit Quality Risk'!Q$17:Q$33)</f>
        <v>0</v>
      </c>
      <c r="F429" s="419" t="s">
        <v>1092</v>
      </c>
      <c r="G429" s="419" t="str">
        <f t="shared" si="135"/>
        <v>Inv. Analysis - Credit Quality Risk - Guaranteed Investment Contracts</v>
      </c>
      <c r="H429" s="431">
        <f t="shared" si="132"/>
        <v>0</v>
      </c>
      <c r="I429" s="431" t="str">
        <f t="shared" si="132"/>
        <v>Jun</v>
      </c>
      <c r="J429" s="419" t="str">
        <f t="shared" si="132"/>
        <v>FY25</v>
      </c>
      <c r="K429" s="419" t="str">
        <f t="shared" si="132"/>
        <v>FCCS_Other Data</v>
      </c>
      <c r="L429" s="419" t="str">
        <f t="shared" si="132"/>
        <v>FCCS_No Intercompany</v>
      </c>
      <c r="M429" s="419" t="str">
        <f t="shared" si="136"/>
        <v>No Custom1</v>
      </c>
      <c r="N429" s="419" t="str">
        <f t="shared" si="132"/>
        <v>No Custom2</v>
      </c>
      <c r="O429" s="419" t="s">
        <v>1094</v>
      </c>
      <c r="P429" s="419" t="s">
        <v>1847</v>
      </c>
      <c r="Q429" s="419" t="str">
        <f t="shared" si="137"/>
        <v>Actual</v>
      </c>
      <c r="R429" s="419" t="str">
        <f t="shared" si="138"/>
        <v>FCCS_YTD_Input</v>
      </c>
      <c r="S429" s="419" t="s">
        <v>833</v>
      </c>
      <c r="T429" s="419" t="s">
        <v>404</v>
      </c>
    </row>
    <row r="430" spans="1:20">
      <c r="A430" s="424"/>
      <c r="B430" s="418" t="s">
        <v>1088</v>
      </c>
      <c r="C430" s="418" t="s">
        <v>832</v>
      </c>
      <c r="D430" s="511" t="e">
        <f>[2]!HsSetValue(E430,"FCC","Scenario#"&amp;Q430&amp;";Years#"&amp;J430&amp;";Period#"&amp;I430&amp;";View#"&amp;R430&amp;";Entity#"&amp;H430&amp;";Data Source#"&amp;K430&amp;";Account#"&amp;F430&amp;";Intercompany#"&amp;L430&amp;";Movement#"&amp;P430&amp;";Consolidation#"&amp;T430&amp;";Custom1#"&amp;M430&amp;";Custom2#"&amp;N430&amp;";Custom3#"&amp;O430&amp;";Custom4#"&amp;S430&amp;"")</f>
        <v>#VALUE!</v>
      </c>
      <c r="E430" s="511">
        <f ca="1">SUMIF('"F" Credit Quality Risk'!$D$17:$F$33,'FCC Investments - Load Tab'!$C430,'"F" Credit Quality Risk'!R$17:R$33)</f>
        <v>0</v>
      </c>
      <c r="F430" s="419" t="s">
        <v>1092</v>
      </c>
      <c r="G430" s="419" t="str">
        <f t="shared" si="135"/>
        <v>Inv. Analysis - Credit Quality Risk - Guaranteed Investment Contracts</v>
      </c>
      <c r="H430" s="431">
        <f t="shared" ref="H430:N431" si="139">+H$2</f>
        <v>0</v>
      </c>
      <c r="I430" s="431" t="str">
        <f t="shared" si="139"/>
        <v>Jun</v>
      </c>
      <c r="J430" s="419" t="str">
        <f t="shared" si="139"/>
        <v>FY25</v>
      </c>
      <c r="K430" s="419" t="str">
        <f t="shared" si="139"/>
        <v>FCCS_Other Data</v>
      </c>
      <c r="L430" s="419" t="str">
        <f t="shared" si="139"/>
        <v>FCCS_No Intercompany</v>
      </c>
      <c r="M430" s="419" t="str">
        <f t="shared" si="139"/>
        <v>No Custom1</v>
      </c>
      <c r="N430" s="419" t="str">
        <f t="shared" si="139"/>
        <v>No Custom2</v>
      </c>
      <c r="O430" s="419" t="s">
        <v>1095</v>
      </c>
      <c r="P430" s="419" t="s">
        <v>1847</v>
      </c>
      <c r="Q430" s="419" t="str">
        <f t="shared" si="137"/>
        <v>Actual</v>
      </c>
      <c r="R430" s="419" t="str">
        <f t="shared" si="138"/>
        <v>FCCS_YTD_Input</v>
      </c>
      <c r="S430" s="419" t="s">
        <v>833</v>
      </c>
      <c r="T430" s="419" t="s">
        <v>404</v>
      </c>
    </row>
    <row r="431" spans="1:20">
      <c r="A431" s="424"/>
      <c r="B431" s="418" t="s">
        <v>1088</v>
      </c>
      <c r="C431" s="418" t="s">
        <v>832</v>
      </c>
      <c r="D431" s="511" t="e">
        <f>[2]!HsSetValue(E431,"FCC","Scenario#"&amp;Q431&amp;";Years#"&amp;J431&amp;";Period#"&amp;I431&amp;";View#"&amp;R431&amp;";Entity#"&amp;H431&amp;";Data Source#"&amp;K431&amp;";Account#"&amp;F431&amp;";Intercompany#"&amp;L431&amp;";Movement#"&amp;P431&amp;";Consolidation#"&amp;T431&amp;";Custom1#"&amp;M431&amp;";Custom2#"&amp;N431&amp;";Custom3#"&amp;O431&amp;";Custom4#"&amp;S431&amp;"")</f>
        <v>#VALUE!</v>
      </c>
      <c r="E431" s="511">
        <f ca="1">SUMIF('"F" Credit Quality Risk'!$D$17:$F$33,'FCC Investments - Load Tab'!$C431,'"F" Credit Quality Risk'!S$17:S$33)</f>
        <v>0</v>
      </c>
      <c r="F431" s="419" t="s">
        <v>1092</v>
      </c>
      <c r="G431" s="419" t="str">
        <f t="shared" si="135"/>
        <v>Inv. Analysis - Credit Quality Risk - Guaranteed Investment Contracts</v>
      </c>
      <c r="H431" s="431">
        <f t="shared" si="139"/>
        <v>0</v>
      </c>
      <c r="I431" s="431" t="str">
        <f t="shared" si="139"/>
        <v>Jun</v>
      </c>
      <c r="J431" s="419" t="str">
        <f t="shared" si="139"/>
        <v>FY25</v>
      </c>
      <c r="K431" s="419" t="str">
        <f t="shared" si="139"/>
        <v>FCCS_Other Data</v>
      </c>
      <c r="L431" s="419" t="str">
        <f t="shared" si="139"/>
        <v>FCCS_No Intercompany</v>
      </c>
      <c r="M431" s="419" t="str">
        <f t="shared" si="139"/>
        <v>No Custom1</v>
      </c>
      <c r="N431" s="419" t="str">
        <f t="shared" si="139"/>
        <v>No Custom2</v>
      </c>
      <c r="O431" s="419" t="s">
        <v>1096</v>
      </c>
      <c r="P431" s="419" t="s">
        <v>1847</v>
      </c>
      <c r="Q431" s="419" t="str">
        <f t="shared" si="137"/>
        <v>Actual</v>
      </c>
      <c r="R431" s="419" t="str">
        <f t="shared" si="138"/>
        <v>FCCS_YTD_Input</v>
      </c>
      <c r="S431" s="419" t="s">
        <v>833</v>
      </c>
      <c r="T431" s="419" t="s">
        <v>404</v>
      </c>
    </row>
    <row r="432" spans="1:20">
      <c r="D432" s="469" t="e">
        <f>[2]!HsSetValue(E432,"FCC","Scenario#"&amp;Q432&amp;";Years#"&amp;J432&amp;";Period#"&amp;I432&amp;";View#"&amp;R432&amp;";Entity#"&amp;H432&amp;";Data Source#"&amp;K432&amp;";Account#"&amp;F432&amp;";Intercompany#"&amp;L432&amp;";Movement#"&amp;P432&amp;";Consolidation#"&amp;T432&amp;";Custom1#"&amp;M432&amp;";Custom2#"&amp;N432&amp;";Custom3#"&amp;O432&amp;";Custom4#"&amp;S432&amp;"")</f>
        <v>#VALUE!</v>
      </c>
      <c r="E432" s="469"/>
    </row>
    <row r="433" spans="1:20">
      <c r="B433" s="336" t="s">
        <v>841</v>
      </c>
      <c r="C433" s="336" t="s">
        <v>834</v>
      </c>
      <c r="D433" s="508" t="e">
        <f>[2]!HsSetValue(E433,"FCC","Scenario#"&amp;Q433&amp;";Years#"&amp;J433&amp;";Period#"&amp;I433&amp;";View#"&amp;R433&amp;";Entity#"&amp;H433&amp;";Data Source#"&amp;K433&amp;";Account#"&amp;F433&amp;";Intercompany#"&amp;L433&amp;";Movement#"&amp;P433&amp;";Consolidation#"&amp;T433&amp;";Custom1#"&amp;M433&amp;";Custom2#"&amp;N433&amp;";Custom3#"&amp;O433&amp;";Custom4#"&amp;S433&amp;"")</f>
        <v>#VALUE!</v>
      </c>
      <c r="E433" s="508">
        <f>SUMIF('"C" Seg. Time Dist.'!$C$20:$C$33,'FCC Investments - Load Tab'!C433,'"C" Seg. Time Dist.'!$E$20:$E$33)</f>
        <v>0</v>
      </c>
      <c r="F433" s="337" t="s">
        <v>842</v>
      </c>
      <c r="G433" s="337" t="s">
        <v>873</v>
      </c>
      <c r="H433" s="428">
        <f t="shared" ref="H433:J437" si="140">+H$2</f>
        <v>0</v>
      </c>
      <c r="I433" s="428" t="str">
        <f t="shared" si="140"/>
        <v>Jun</v>
      </c>
      <c r="J433" s="337" t="str">
        <f t="shared" si="140"/>
        <v>FY25</v>
      </c>
      <c r="K433" s="337" t="s">
        <v>397</v>
      </c>
      <c r="L433" s="337" t="s">
        <v>398</v>
      </c>
      <c r="M433" s="337" t="s">
        <v>399</v>
      </c>
      <c r="N433" s="337" t="s">
        <v>400</v>
      </c>
      <c r="O433" s="337" t="s">
        <v>844</v>
      </c>
      <c r="P433" s="337" t="s">
        <v>1847</v>
      </c>
      <c r="Q433" s="337" t="s">
        <v>63</v>
      </c>
      <c r="R433" s="337" t="s">
        <v>402</v>
      </c>
      <c r="S433" s="337" t="s">
        <v>835</v>
      </c>
      <c r="T433" s="337" t="s">
        <v>404</v>
      </c>
    </row>
    <row r="434" spans="1:20">
      <c r="B434" s="336" t="s">
        <v>841</v>
      </c>
      <c r="C434" s="336" t="s">
        <v>834</v>
      </c>
      <c r="D434" s="508" t="e">
        <f>[2]!HsSetValue(E434,"FCC","Scenario#"&amp;Q434&amp;";Years#"&amp;J434&amp;";Period#"&amp;I434&amp;";View#"&amp;R434&amp;";Entity#"&amp;H434&amp;";Data Source#"&amp;K434&amp;";Account#"&amp;F434&amp;";Intercompany#"&amp;L434&amp;";Movement#"&amp;P434&amp;";Consolidation#"&amp;T434&amp;";Custom1#"&amp;M434&amp;";Custom2#"&amp;N434&amp;";Custom3#"&amp;O434&amp;";Custom4#"&amp;S434&amp;"")</f>
        <v>#VALUE!</v>
      </c>
      <c r="E434" s="508">
        <f>SUMIF('"C" Seg. Time Dist.'!$C$20:$C$33,'FCC Investments - Load Tab'!C434,'"C" Seg. Time Dist.'!$F$20:$F$33)</f>
        <v>0</v>
      </c>
      <c r="F434" s="337" t="s">
        <v>842</v>
      </c>
      <c r="G434" s="337" t="s">
        <v>873</v>
      </c>
      <c r="H434" s="428">
        <f t="shared" si="140"/>
        <v>0</v>
      </c>
      <c r="I434" s="428" t="str">
        <f t="shared" si="140"/>
        <v>Jun</v>
      </c>
      <c r="J434" s="337" t="str">
        <f t="shared" si="140"/>
        <v>FY25</v>
      </c>
      <c r="K434" s="337" t="str">
        <f t="shared" ref="K434:N437" si="141">+K$2</f>
        <v>FCCS_Other Data</v>
      </c>
      <c r="L434" s="337" t="str">
        <f t="shared" si="141"/>
        <v>FCCS_No Intercompany</v>
      </c>
      <c r="M434" s="337" t="str">
        <f t="shared" si="141"/>
        <v>No Custom1</v>
      </c>
      <c r="N434" s="337" t="str">
        <f t="shared" si="141"/>
        <v>No Custom2</v>
      </c>
      <c r="O434" s="337" t="s">
        <v>845</v>
      </c>
      <c r="P434" s="337" t="s">
        <v>1847</v>
      </c>
      <c r="Q434" s="337" t="s">
        <v>63</v>
      </c>
      <c r="R434" s="337" t="s">
        <v>402</v>
      </c>
      <c r="S434" s="337" t="s">
        <v>835</v>
      </c>
      <c r="T434" s="337" t="s">
        <v>404</v>
      </c>
    </row>
    <row r="435" spans="1:20">
      <c r="B435" s="336" t="s">
        <v>841</v>
      </c>
      <c r="C435" s="336" t="s">
        <v>834</v>
      </c>
      <c r="D435" s="508" t="e">
        <f>[2]!HsSetValue(E435,"FCC","Scenario#"&amp;Q435&amp;";Years#"&amp;J435&amp;";Period#"&amp;I435&amp;";View#"&amp;R435&amp;";Entity#"&amp;H435&amp;";Data Source#"&amp;K435&amp;";Account#"&amp;F435&amp;";Intercompany#"&amp;L435&amp;";Movement#"&amp;P435&amp;";Consolidation#"&amp;T435&amp;";Custom1#"&amp;M435&amp;";Custom2#"&amp;N435&amp;";Custom3#"&amp;O435&amp;";Custom4#"&amp;S435&amp;"")</f>
        <v>#VALUE!</v>
      </c>
      <c r="E435" s="508">
        <f>SUMIF('"C" Seg. Time Dist.'!$C$20:$C$33,'FCC Investments - Load Tab'!C435,'"C" Seg. Time Dist.'!$G$20:$G$33)</f>
        <v>0</v>
      </c>
      <c r="F435" s="337" t="s">
        <v>842</v>
      </c>
      <c r="G435" s="337" t="s">
        <v>873</v>
      </c>
      <c r="H435" s="428">
        <f t="shared" si="140"/>
        <v>0</v>
      </c>
      <c r="I435" s="428" t="str">
        <f t="shared" si="140"/>
        <v>Jun</v>
      </c>
      <c r="J435" s="337" t="str">
        <f t="shared" si="140"/>
        <v>FY25</v>
      </c>
      <c r="K435" s="337" t="str">
        <f t="shared" si="141"/>
        <v>FCCS_Other Data</v>
      </c>
      <c r="L435" s="337" t="str">
        <f t="shared" si="141"/>
        <v>FCCS_No Intercompany</v>
      </c>
      <c r="M435" s="337" t="str">
        <f t="shared" si="141"/>
        <v>No Custom1</v>
      </c>
      <c r="N435" s="337" t="str">
        <f t="shared" si="141"/>
        <v>No Custom2</v>
      </c>
      <c r="O435" s="337" t="s">
        <v>846</v>
      </c>
      <c r="P435" s="337" t="s">
        <v>1847</v>
      </c>
      <c r="Q435" s="337" t="s">
        <v>63</v>
      </c>
      <c r="R435" s="337" t="s">
        <v>402</v>
      </c>
      <c r="S435" s="337" t="s">
        <v>835</v>
      </c>
      <c r="T435" s="337" t="s">
        <v>404</v>
      </c>
    </row>
    <row r="436" spans="1:20">
      <c r="B436" s="336" t="s">
        <v>841</v>
      </c>
      <c r="C436" s="336" t="s">
        <v>834</v>
      </c>
      <c r="D436" s="508" t="e">
        <f>[2]!HsSetValue(E436,"FCC","Scenario#"&amp;Q436&amp;";Years#"&amp;J436&amp;";Period#"&amp;I436&amp;";View#"&amp;R436&amp;";Entity#"&amp;H436&amp;";Data Source#"&amp;K436&amp;";Account#"&amp;F436&amp;";Intercompany#"&amp;L436&amp;";Movement#"&amp;P436&amp;";Consolidation#"&amp;T436&amp;";Custom1#"&amp;M436&amp;";Custom2#"&amp;N436&amp;";Custom3#"&amp;O436&amp;";Custom4#"&amp;S436&amp;"")</f>
        <v>#VALUE!</v>
      </c>
      <c r="E436" s="508">
        <f>SUMIF('"C" Seg. Time Dist.'!$C$20:$C$33,'FCC Investments - Load Tab'!C436,'"C" Seg. Time Dist.'!$H$20:$H$33)</f>
        <v>0</v>
      </c>
      <c r="F436" s="337" t="s">
        <v>842</v>
      </c>
      <c r="G436" s="337" t="s">
        <v>873</v>
      </c>
      <c r="H436" s="428">
        <f t="shared" si="140"/>
        <v>0</v>
      </c>
      <c r="I436" s="428" t="str">
        <f t="shared" si="140"/>
        <v>Jun</v>
      </c>
      <c r="J436" s="337" t="str">
        <f t="shared" si="140"/>
        <v>FY25</v>
      </c>
      <c r="K436" s="337" t="str">
        <f t="shared" si="141"/>
        <v>FCCS_Other Data</v>
      </c>
      <c r="L436" s="337" t="str">
        <f t="shared" si="141"/>
        <v>FCCS_No Intercompany</v>
      </c>
      <c r="M436" s="337" t="str">
        <f t="shared" si="141"/>
        <v>No Custom1</v>
      </c>
      <c r="N436" s="337" t="str">
        <f t="shared" si="141"/>
        <v>No Custom2</v>
      </c>
      <c r="O436" s="337" t="s">
        <v>847</v>
      </c>
      <c r="P436" s="337" t="s">
        <v>1847</v>
      </c>
      <c r="Q436" s="337" t="s">
        <v>63</v>
      </c>
      <c r="R436" s="337" t="s">
        <v>402</v>
      </c>
      <c r="S436" s="337" t="s">
        <v>835</v>
      </c>
      <c r="T436" s="337" t="s">
        <v>404</v>
      </c>
    </row>
    <row r="437" spans="1:20">
      <c r="B437" s="336" t="s">
        <v>841</v>
      </c>
      <c r="C437" s="336" t="s">
        <v>834</v>
      </c>
      <c r="D437" s="508" t="e">
        <f>[2]!HsSetValue(E437,"FCC","Scenario#"&amp;Q437&amp;";Years#"&amp;J437&amp;";Period#"&amp;I437&amp;";View#"&amp;R437&amp;";Entity#"&amp;H437&amp;";Data Source#"&amp;K437&amp;";Account#"&amp;F437&amp;";Intercompany#"&amp;L437&amp;";Movement#"&amp;P437&amp;";Consolidation#"&amp;T437&amp;";Custom1#"&amp;M437&amp;";Custom2#"&amp;N437&amp;";Custom3#"&amp;O437&amp;";Custom4#"&amp;S437&amp;"")</f>
        <v>#VALUE!</v>
      </c>
      <c r="E437" s="508">
        <f>SUMIF('"C" Seg. Time Dist.'!$C$20:$C$33,'FCC Investments - Load Tab'!C437,'"C" Seg. Time Dist.'!$I$20:$I$33)</f>
        <v>0</v>
      </c>
      <c r="F437" s="337" t="s">
        <v>842</v>
      </c>
      <c r="G437" s="337" t="s">
        <v>873</v>
      </c>
      <c r="H437" s="428">
        <f t="shared" si="140"/>
        <v>0</v>
      </c>
      <c r="I437" s="428" t="str">
        <f t="shared" si="140"/>
        <v>Jun</v>
      </c>
      <c r="J437" s="337" t="str">
        <f t="shared" si="140"/>
        <v>FY25</v>
      </c>
      <c r="K437" s="337" t="str">
        <f t="shared" si="141"/>
        <v>FCCS_Other Data</v>
      </c>
      <c r="L437" s="337" t="str">
        <f t="shared" si="141"/>
        <v>FCCS_No Intercompany</v>
      </c>
      <c r="M437" s="337" t="str">
        <f t="shared" si="141"/>
        <v>No Custom1</v>
      </c>
      <c r="N437" s="337" t="str">
        <f t="shared" si="141"/>
        <v>No Custom2</v>
      </c>
      <c r="O437" s="337" t="s">
        <v>848</v>
      </c>
      <c r="P437" s="337" t="s">
        <v>1847</v>
      </c>
      <c r="Q437" s="337" t="s">
        <v>63</v>
      </c>
      <c r="R437" s="337" t="s">
        <v>402</v>
      </c>
      <c r="S437" s="337" t="s">
        <v>835</v>
      </c>
      <c r="T437" s="337" t="s">
        <v>404</v>
      </c>
    </row>
    <row r="438" spans="1:20">
      <c r="B438" s="420"/>
      <c r="C438" s="420"/>
      <c r="D438" s="469" t="e">
        <f>[2]!HsSetValue(E438,"FCC","Scenario#"&amp;Q438&amp;";Years#"&amp;J438&amp;";Period#"&amp;I438&amp;";View#"&amp;R438&amp;";Entity#"&amp;H438&amp;";Data Source#"&amp;K438&amp;";Account#"&amp;F438&amp;";Intercompany#"&amp;L438&amp;";Movement#"&amp;P438&amp;";Consolidation#"&amp;T438&amp;";Custom1#"&amp;M438&amp;";Custom2#"&amp;N438&amp;";Custom3#"&amp;O438&amp;";Custom4#"&amp;S438&amp;"")</f>
        <v>#VALUE!</v>
      </c>
      <c r="E438" s="469"/>
    </row>
    <row r="439" spans="1:20">
      <c r="B439" s="338" t="s">
        <v>1850</v>
      </c>
      <c r="C439" s="338" t="s">
        <v>834</v>
      </c>
      <c r="D439" s="512" t="e">
        <f>[2]!HsSetValue(E439,"FCC","Scenario#"&amp;Q439&amp;";Years#"&amp;J439&amp;";Period#"&amp;I439&amp;";View#"&amp;R439&amp;";Entity#"&amp;H439&amp;";Data Source#"&amp;K439&amp;";Account#"&amp;F439&amp;";Intercompany#"&amp;L439&amp;";Movement#"&amp;P439&amp;";Consolidation#"&amp;T439&amp;";Custom1#"&amp;M439&amp;";Custom2#"&amp;N439&amp;";Custom3#"&amp;O439&amp;";Custom4#"&amp;S439&amp;"")</f>
        <v>#VALUE!</v>
      </c>
      <c r="E439" s="512">
        <f ca="1">SUMIF('"E" Fair Value Measurement'!$C$22:$E$38,'FCC Investments - Load Tab'!C439,'"E" Fair Value Measurement'!$G$22:$G$38)</f>
        <v>0</v>
      </c>
      <c r="F439" s="339" t="s">
        <v>849</v>
      </c>
      <c r="G439" s="339" t="s">
        <v>1864</v>
      </c>
      <c r="H439" s="430">
        <f t="shared" ref="H439:N455" si="142">+H$2</f>
        <v>0</v>
      </c>
      <c r="I439" s="430" t="str">
        <f t="shared" ref="I439:J442" si="143">+I$2</f>
        <v>Jun</v>
      </c>
      <c r="J439" s="339" t="str">
        <f t="shared" si="143"/>
        <v>FY25</v>
      </c>
      <c r="K439" s="339" t="s">
        <v>397</v>
      </c>
      <c r="L439" s="339" t="s">
        <v>398</v>
      </c>
      <c r="M439" s="339" t="s">
        <v>399</v>
      </c>
      <c r="N439" s="339" t="s">
        <v>400</v>
      </c>
      <c r="O439" s="339" t="s">
        <v>850</v>
      </c>
      <c r="P439" s="339" t="s">
        <v>1847</v>
      </c>
      <c r="Q439" s="339" t="s">
        <v>63</v>
      </c>
      <c r="R439" s="339" t="s">
        <v>402</v>
      </c>
      <c r="S439" s="339" t="s">
        <v>835</v>
      </c>
      <c r="T439" s="339" t="s">
        <v>404</v>
      </c>
    </row>
    <row r="440" spans="1:20">
      <c r="B440" s="338" t="s">
        <v>1850</v>
      </c>
      <c r="C440" s="338" t="s">
        <v>834</v>
      </c>
      <c r="D440" s="512" t="e">
        <f>[2]!HsSetValue(E440,"FCC","Scenario#"&amp;Q440&amp;";Years#"&amp;J440&amp;";Period#"&amp;I440&amp;";View#"&amp;R440&amp;";Entity#"&amp;H440&amp;";Data Source#"&amp;K440&amp;";Account#"&amp;F440&amp;";Intercompany#"&amp;L440&amp;";Movement#"&amp;P440&amp;";Consolidation#"&amp;T440&amp;";Custom1#"&amp;M440&amp;";Custom2#"&amp;N440&amp;";Custom3#"&amp;O440&amp;";Custom4#"&amp;S440&amp;"")</f>
        <v>#VALUE!</v>
      </c>
      <c r="E440" s="512">
        <f ca="1">SUMIF('"E" Fair Value Measurement'!$C$22:$E$38,'FCC Investments - Load Tab'!C440,'"E" Fair Value Measurement'!$H$22:$H$38)</f>
        <v>0</v>
      </c>
      <c r="F440" s="339" t="s">
        <v>849</v>
      </c>
      <c r="G440" s="339" t="s">
        <v>1864</v>
      </c>
      <c r="H440" s="430">
        <f t="shared" si="142"/>
        <v>0</v>
      </c>
      <c r="I440" s="430" t="str">
        <f t="shared" si="143"/>
        <v>Jun</v>
      </c>
      <c r="J440" s="339" t="str">
        <f t="shared" si="143"/>
        <v>FY25</v>
      </c>
      <c r="K440" s="339" t="str">
        <f t="shared" ref="K440:N442" si="144">+K$2</f>
        <v>FCCS_Other Data</v>
      </c>
      <c r="L440" s="339" t="str">
        <f t="shared" si="144"/>
        <v>FCCS_No Intercompany</v>
      </c>
      <c r="M440" s="339" t="str">
        <f t="shared" si="144"/>
        <v>No Custom1</v>
      </c>
      <c r="N440" s="339" t="str">
        <f t="shared" si="144"/>
        <v>No Custom2</v>
      </c>
      <c r="O440" s="339" t="s">
        <v>851</v>
      </c>
      <c r="P440" s="339" t="s">
        <v>1847</v>
      </c>
      <c r="Q440" s="339" t="s">
        <v>63</v>
      </c>
      <c r="R440" s="339" t="s">
        <v>402</v>
      </c>
      <c r="S440" s="339" t="s">
        <v>835</v>
      </c>
      <c r="T440" s="339" t="s">
        <v>404</v>
      </c>
    </row>
    <row r="441" spans="1:20">
      <c r="B441" s="338" t="s">
        <v>1850</v>
      </c>
      <c r="C441" s="338" t="s">
        <v>834</v>
      </c>
      <c r="D441" s="512" t="e">
        <f>[2]!HsSetValue(E441,"FCC","Scenario#"&amp;Q441&amp;";Years#"&amp;J441&amp;";Period#"&amp;I441&amp;";View#"&amp;R441&amp;";Entity#"&amp;H441&amp;";Data Source#"&amp;K441&amp;";Account#"&amp;F441&amp;";Intercompany#"&amp;L441&amp;";Movement#"&amp;P441&amp;";Consolidation#"&amp;T441&amp;";Custom1#"&amp;M441&amp;";Custom2#"&amp;N441&amp;";Custom3#"&amp;O441&amp;";Custom4#"&amp;S441&amp;"")</f>
        <v>#VALUE!</v>
      </c>
      <c r="E441" s="512">
        <f ca="1">SUMIF('"E" Fair Value Measurement'!$C$22:$E$38,'FCC Investments - Load Tab'!C441,'"E" Fair Value Measurement'!$I$22:$I$38)</f>
        <v>0</v>
      </c>
      <c r="F441" s="339" t="s">
        <v>849</v>
      </c>
      <c r="G441" s="339" t="s">
        <v>1864</v>
      </c>
      <c r="H441" s="430">
        <f t="shared" si="142"/>
        <v>0</v>
      </c>
      <c r="I441" s="430" t="str">
        <f t="shared" si="143"/>
        <v>Jun</v>
      </c>
      <c r="J441" s="339" t="str">
        <f t="shared" si="143"/>
        <v>FY25</v>
      </c>
      <c r="K441" s="339" t="str">
        <f t="shared" si="144"/>
        <v>FCCS_Other Data</v>
      </c>
      <c r="L441" s="339" t="str">
        <f t="shared" si="144"/>
        <v>FCCS_No Intercompany</v>
      </c>
      <c r="M441" s="339" t="str">
        <f t="shared" si="144"/>
        <v>No Custom1</v>
      </c>
      <c r="N441" s="339" t="str">
        <f t="shared" si="144"/>
        <v>No Custom2</v>
      </c>
      <c r="O441" s="339" t="s">
        <v>852</v>
      </c>
      <c r="P441" s="339" t="s">
        <v>1847</v>
      </c>
      <c r="Q441" s="339" t="s">
        <v>63</v>
      </c>
      <c r="R441" s="339" t="s">
        <v>402</v>
      </c>
      <c r="S441" s="339" t="s">
        <v>835</v>
      </c>
      <c r="T441" s="339" t="s">
        <v>404</v>
      </c>
    </row>
    <row r="442" spans="1:20">
      <c r="B442" s="338" t="s">
        <v>1850</v>
      </c>
      <c r="C442" s="338" t="s">
        <v>834</v>
      </c>
      <c r="D442" s="512" t="e">
        <f>[2]!HsSetValue(E442,"FCC","Scenario#"&amp;Q442&amp;";Years#"&amp;J442&amp;";Period#"&amp;I442&amp;";View#"&amp;R442&amp;";Entity#"&amp;H442&amp;";Data Source#"&amp;K442&amp;";Account#"&amp;F442&amp;";Intercompany#"&amp;L442&amp;";Movement#"&amp;P442&amp;";Consolidation#"&amp;T442&amp;";Custom1#"&amp;M442&amp;";Custom2#"&amp;N442&amp;";Custom3#"&amp;O442&amp;";Custom4#"&amp;S442&amp;"")</f>
        <v>#VALUE!</v>
      </c>
      <c r="E442" s="512">
        <f ca="1">SUMIF('"E" Fair Value Measurement'!$C$22:$E$38,'FCC Investments - Load Tab'!C442,'"E" Fair Value Measurement'!$J$22:$J$38)</f>
        <v>0</v>
      </c>
      <c r="F442" s="339" t="s">
        <v>849</v>
      </c>
      <c r="G442" s="339" t="s">
        <v>1864</v>
      </c>
      <c r="H442" s="430">
        <f t="shared" si="142"/>
        <v>0</v>
      </c>
      <c r="I442" s="430" t="str">
        <f t="shared" si="143"/>
        <v>Jun</v>
      </c>
      <c r="J442" s="339" t="str">
        <f t="shared" si="143"/>
        <v>FY25</v>
      </c>
      <c r="K442" s="339" t="str">
        <f t="shared" si="144"/>
        <v>FCCS_Other Data</v>
      </c>
      <c r="L442" s="339" t="str">
        <f t="shared" si="144"/>
        <v>FCCS_No Intercompany</v>
      </c>
      <c r="M442" s="339" t="str">
        <f t="shared" si="144"/>
        <v>No Custom1</v>
      </c>
      <c r="N442" s="339" t="str">
        <f t="shared" si="144"/>
        <v>No Custom2</v>
      </c>
      <c r="O442" s="339" t="s">
        <v>853</v>
      </c>
      <c r="P442" s="339" t="s">
        <v>1847</v>
      </c>
      <c r="Q442" s="339" t="s">
        <v>63</v>
      </c>
      <c r="R442" s="339" t="s">
        <v>402</v>
      </c>
      <c r="S442" s="339" t="s">
        <v>835</v>
      </c>
      <c r="T442" s="339" t="s">
        <v>404</v>
      </c>
    </row>
    <row r="443" spans="1:20">
      <c r="B443" s="420"/>
      <c r="C443" s="420"/>
      <c r="D443" s="469" t="e">
        <f>[2]!HsSetValue(E443,"FCC","Scenario#"&amp;Q443&amp;";Years#"&amp;J443&amp;";Period#"&amp;I443&amp;";View#"&amp;R443&amp;";Entity#"&amp;H443&amp;";Data Source#"&amp;K443&amp;";Account#"&amp;F443&amp;";Intercompany#"&amp;L443&amp;";Movement#"&amp;P443&amp;";Consolidation#"&amp;T443&amp;";Custom1#"&amp;M443&amp;";Custom2#"&amp;N443&amp;";Custom3#"&amp;O443&amp;";Custom4#"&amp;S443&amp;"")</f>
        <v>#VALUE!</v>
      </c>
      <c r="E443" s="469"/>
    </row>
    <row r="444" spans="1:20">
      <c r="A444" s="424"/>
      <c r="B444" s="418" t="s">
        <v>1088</v>
      </c>
      <c r="C444" s="418" t="s">
        <v>834</v>
      </c>
      <c r="D444" s="511" t="e">
        <f>[2]!HsSetValue(E444,"FCC","Scenario#"&amp;Q444&amp;";Years#"&amp;J444&amp;";Period#"&amp;I444&amp;";View#"&amp;R444&amp;";Entity#"&amp;H444&amp;";Data Source#"&amp;K444&amp;";Account#"&amp;F444&amp;";Intercompany#"&amp;L444&amp;";Movement#"&amp;P444&amp;";Consolidation#"&amp;T444&amp;";Custom1#"&amp;M444&amp;";Custom2#"&amp;N444&amp;";Custom3#"&amp;O444&amp;";Custom4#"&amp;S444&amp;"")</f>
        <v>#VALUE!</v>
      </c>
      <c r="E444" s="511">
        <f ca="1">SUMIF('"F" Credit Quality Risk'!$D$17:$F$33,'FCC Investments - Load Tab'!$C444,'"F" Credit Quality Risk'!F$17:F$33)</f>
        <v>0</v>
      </c>
      <c r="F444" s="419" t="s">
        <v>1092</v>
      </c>
      <c r="G444" s="419" t="str">
        <f t="shared" ref="G444:G457" si="145">"Inv. Analysis - Credit Quality Risk - "&amp;C444</f>
        <v>Inv. Analysis - Credit Quality Risk - Insurance Contracts</v>
      </c>
      <c r="H444" s="431">
        <f t="shared" si="142"/>
        <v>0</v>
      </c>
      <c r="I444" s="431" t="str">
        <f t="shared" si="142"/>
        <v>Jun</v>
      </c>
      <c r="J444" s="419" t="str">
        <f t="shared" si="142"/>
        <v>FY25</v>
      </c>
      <c r="K444" s="419" t="str">
        <f t="shared" si="142"/>
        <v>FCCS_Other Data</v>
      </c>
      <c r="L444" s="419" t="str">
        <f t="shared" si="142"/>
        <v>FCCS_No Intercompany</v>
      </c>
      <c r="M444" s="419" t="str">
        <f t="shared" ref="M444:M455" si="146">+M$2</f>
        <v>No Custom1</v>
      </c>
      <c r="N444" s="419" t="str">
        <f t="shared" si="142"/>
        <v>No Custom2</v>
      </c>
      <c r="O444" s="419" t="s">
        <v>995</v>
      </c>
      <c r="P444" s="419" t="s">
        <v>1847</v>
      </c>
      <c r="Q444" s="419" t="str">
        <f t="shared" ref="Q444:Q457" si="147">Q$2</f>
        <v>Actual</v>
      </c>
      <c r="R444" s="419" t="str">
        <f t="shared" ref="R444:R457" si="148">+R$2</f>
        <v>FCCS_YTD_Input</v>
      </c>
      <c r="S444" s="419" t="s">
        <v>835</v>
      </c>
      <c r="T444" s="419" t="s">
        <v>404</v>
      </c>
    </row>
    <row r="445" spans="1:20">
      <c r="A445" s="424"/>
      <c r="B445" s="418" t="s">
        <v>1088</v>
      </c>
      <c r="C445" s="418" t="s">
        <v>834</v>
      </c>
      <c r="D445" s="511" t="e">
        <f>[2]!HsSetValue(E445,"FCC","Scenario#"&amp;Q445&amp;";Years#"&amp;J445&amp;";Period#"&amp;I445&amp;";View#"&amp;R445&amp;";Entity#"&amp;H445&amp;";Data Source#"&amp;K445&amp;";Account#"&amp;F445&amp;";Intercompany#"&amp;L445&amp;";Movement#"&amp;P445&amp;";Consolidation#"&amp;T445&amp;";Custom1#"&amp;M445&amp;";Custom2#"&amp;N445&amp;";Custom3#"&amp;O445&amp;";Custom4#"&amp;S445&amp;"")</f>
        <v>#VALUE!</v>
      </c>
      <c r="E445" s="511">
        <f ca="1">SUMIF('"F" Credit Quality Risk'!$D$17:$F$33,'FCC Investments - Load Tab'!$C445,'"F" Credit Quality Risk'!G$17:G$33)</f>
        <v>0</v>
      </c>
      <c r="F445" s="419" t="s">
        <v>1092</v>
      </c>
      <c r="G445" s="419" t="str">
        <f t="shared" si="145"/>
        <v>Inv. Analysis - Credit Quality Risk - Insurance Contracts</v>
      </c>
      <c r="H445" s="431">
        <f t="shared" si="142"/>
        <v>0</v>
      </c>
      <c r="I445" s="431" t="str">
        <f t="shared" si="142"/>
        <v>Jun</v>
      </c>
      <c r="J445" s="419" t="str">
        <f t="shared" si="142"/>
        <v>FY25</v>
      </c>
      <c r="K445" s="419" t="str">
        <f t="shared" si="142"/>
        <v>FCCS_Other Data</v>
      </c>
      <c r="L445" s="419" t="str">
        <f t="shared" si="142"/>
        <v>FCCS_No Intercompany</v>
      </c>
      <c r="M445" s="419" t="str">
        <f t="shared" si="146"/>
        <v>No Custom1</v>
      </c>
      <c r="N445" s="419" t="str">
        <f t="shared" si="142"/>
        <v>No Custom2</v>
      </c>
      <c r="O445" s="419" t="s">
        <v>1010</v>
      </c>
      <c r="P445" s="419" t="s">
        <v>1847</v>
      </c>
      <c r="Q445" s="419" t="str">
        <f t="shared" si="147"/>
        <v>Actual</v>
      </c>
      <c r="R445" s="419" t="str">
        <f t="shared" si="148"/>
        <v>FCCS_YTD_Input</v>
      </c>
      <c r="S445" s="419" t="s">
        <v>835</v>
      </c>
      <c r="T445" s="419" t="s">
        <v>404</v>
      </c>
    </row>
    <row r="446" spans="1:20" ht="17.399999999999999" customHeight="1">
      <c r="A446" s="424"/>
      <c r="B446" s="418" t="s">
        <v>1088</v>
      </c>
      <c r="C446" s="418" t="s">
        <v>834</v>
      </c>
      <c r="D446" s="511" t="e">
        <f>[2]!HsSetValue(E446,"FCC","Scenario#"&amp;Q446&amp;";Years#"&amp;J446&amp;";Period#"&amp;I446&amp;";View#"&amp;R446&amp;";Entity#"&amp;H446&amp;";Data Source#"&amp;K446&amp;";Account#"&amp;F446&amp;";Intercompany#"&amp;L446&amp;";Movement#"&amp;P446&amp;";Consolidation#"&amp;T446&amp;";Custom1#"&amp;M446&amp;";Custom2#"&amp;N446&amp;";Custom3#"&amp;O446&amp;";Custom4#"&amp;S446&amp;"")</f>
        <v>#VALUE!</v>
      </c>
      <c r="E446" s="511">
        <f ca="1">SUMIF('"F" Credit Quality Risk'!$D$17:$F$33,'FCC Investments - Load Tab'!$C446,'"F" Credit Quality Risk'!H$17:H$33)</f>
        <v>0</v>
      </c>
      <c r="F446" s="419" t="s">
        <v>1092</v>
      </c>
      <c r="G446" s="419" t="str">
        <f t="shared" si="145"/>
        <v>Inv. Analysis - Credit Quality Risk - Insurance Contracts</v>
      </c>
      <c r="H446" s="431">
        <f t="shared" si="142"/>
        <v>0</v>
      </c>
      <c r="I446" s="431" t="str">
        <f t="shared" si="142"/>
        <v>Jun</v>
      </c>
      <c r="J446" s="419" t="str">
        <f t="shared" si="142"/>
        <v>FY25</v>
      </c>
      <c r="K446" s="419" t="str">
        <f t="shared" si="142"/>
        <v>FCCS_Other Data</v>
      </c>
      <c r="L446" s="419" t="str">
        <f t="shared" si="142"/>
        <v>FCCS_No Intercompany</v>
      </c>
      <c r="M446" s="419" t="str">
        <f t="shared" si="146"/>
        <v>No Custom1</v>
      </c>
      <c r="N446" s="419" t="str">
        <f t="shared" si="142"/>
        <v>No Custom2</v>
      </c>
      <c r="O446" s="419" t="s">
        <v>45</v>
      </c>
      <c r="P446" s="419" t="s">
        <v>1847</v>
      </c>
      <c r="Q446" s="419" t="str">
        <f t="shared" si="147"/>
        <v>Actual</v>
      </c>
      <c r="R446" s="419" t="str">
        <f t="shared" si="148"/>
        <v>FCCS_YTD_Input</v>
      </c>
      <c r="S446" s="419" t="s">
        <v>835</v>
      </c>
      <c r="T446" s="419" t="s">
        <v>404</v>
      </c>
    </row>
    <row r="447" spans="1:20">
      <c r="A447" s="424"/>
      <c r="B447" s="418" t="s">
        <v>1088</v>
      </c>
      <c r="C447" s="418" t="s">
        <v>834</v>
      </c>
      <c r="D447" s="511" t="e">
        <f>[2]!HsSetValue(E447,"FCC","Scenario#"&amp;Q447&amp;";Years#"&amp;J447&amp;";Period#"&amp;I447&amp;";View#"&amp;R447&amp;";Entity#"&amp;H447&amp;";Data Source#"&amp;K447&amp;";Account#"&amp;F447&amp;";Intercompany#"&amp;L447&amp;";Movement#"&amp;P447&amp;";Consolidation#"&amp;T447&amp;";Custom1#"&amp;M447&amp;";Custom2#"&amp;N447&amp;";Custom3#"&amp;O447&amp;";Custom4#"&amp;S447&amp;"")</f>
        <v>#VALUE!</v>
      </c>
      <c r="E447" s="511">
        <f ca="1">SUMIF('"F" Credit Quality Risk'!$D$17:$F$33,'FCC Investments - Load Tab'!$C447,'"F" Credit Quality Risk'!I$17:I$33)</f>
        <v>0</v>
      </c>
      <c r="F447" s="419" t="s">
        <v>1092</v>
      </c>
      <c r="G447" s="419" t="str">
        <f t="shared" si="145"/>
        <v>Inv. Analysis - Credit Quality Risk - Insurance Contracts</v>
      </c>
      <c r="H447" s="431">
        <f t="shared" si="142"/>
        <v>0</v>
      </c>
      <c r="I447" s="431" t="str">
        <f t="shared" si="142"/>
        <v>Jun</v>
      </c>
      <c r="J447" s="419" t="str">
        <f t="shared" si="142"/>
        <v>FY25</v>
      </c>
      <c r="K447" s="419" t="str">
        <f t="shared" si="142"/>
        <v>FCCS_Other Data</v>
      </c>
      <c r="L447" s="419" t="str">
        <f t="shared" si="142"/>
        <v>FCCS_No Intercompany</v>
      </c>
      <c r="M447" s="419" t="str">
        <f t="shared" si="146"/>
        <v>No Custom1</v>
      </c>
      <c r="N447" s="419" t="str">
        <f t="shared" si="142"/>
        <v>No Custom2</v>
      </c>
      <c r="O447" s="419" t="s">
        <v>1023</v>
      </c>
      <c r="P447" s="419" t="s">
        <v>1847</v>
      </c>
      <c r="Q447" s="419" t="str">
        <f t="shared" si="147"/>
        <v>Actual</v>
      </c>
      <c r="R447" s="419" t="str">
        <f t="shared" si="148"/>
        <v>FCCS_YTD_Input</v>
      </c>
      <c r="S447" s="419" t="s">
        <v>835</v>
      </c>
      <c r="T447" s="419" t="s">
        <v>404</v>
      </c>
    </row>
    <row r="448" spans="1:20">
      <c r="A448" s="424"/>
      <c r="B448" s="418" t="s">
        <v>1088</v>
      </c>
      <c r="C448" s="418" t="s">
        <v>834</v>
      </c>
      <c r="D448" s="511" t="e">
        <f>[2]!HsSetValue(E448,"FCC","Scenario#"&amp;Q448&amp;";Years#"&amp;J448&amp;";Period#"&amp;I448&amp;";View#"&amp;R448&amp;";Entity#"&amp;H448&amp;";Data Source#"&amp;K448&amp;";Account#"&amp;F448&amp;";Intercompany#"&amp;L448&amp;";Movement#"&amp;P448&amp;";Consolidation#"&amp;T448&amp;";Custom1#"&amp;M448&amp;";Custom2#"&amp;N448&amp;";Custom3#"&amp;O448&amp;";Custom4#"&amp;S448&amp;"")</f>
        <v>#VALUE!</v>
      </c>
      <c r="E448" s="511">
        <f ca="1">SUMIF('"F" Credit Quality Risk'!$D$17:$F$33,'FCC Investments - Load Tab'!$C448,'"F" Credit Quality Risk'!J$17:J$33)</f>
        <v>0</v>
      </c>
      <c r="F448" s="419" t="s">
        <v>1092</v>
      </c>
      <c r="G448" s="419" t="str">
        <f t="shared" si="145"/>
        <v>Inv. Analysis - Credit Quality Risk - Insurance Contracts</v>
      </c>
      <c r="H448" s="431">
        <f t="shared" si="142"/>
        <v>0</v>
      </c>
      <c r="I448" s="431" t="str">
        <f t="shared" si="142"/>
        <v>Jun</v>
      </c>
      <c r="J448" s="419" t="str">
        <f t="shared" si="142"/>
        <v>FY25</v>
      </c>
      <c r="K448" s="419" t="str">
        <f t="shared" si="142"/>
        <v>FCCS_Other Data</v>
      </c>
      <c r="L448" s="419" t="str">
        <f t="shared" si="142"/>
        <v>FCCS_No Intercompany</v>
      </c>
      <c r="M448" s="419" t="str">
        <f t="shared" si="146"/>
        <v>No Custom1</v>
      </c>
      <c r="N448" s="419" t="str">
        <f t="shared" si="142"/>
        <v>No Custom2</v>
      </c>
      <c r="O448" s="419" t="s">
        <v>1027</v>
      </c>
      <c r="P448" s="419" t="s">
        <v>1847</v>
      </c>
      <c r="Q448" s="419" t="str">
        <f t="shared" si="147"/>
        <v>Actual</v>
      </c>
      <c r="R448" s="419" t="str">
        <f t="shared" si="148"/>
        <v>FCCS_YTD_Input</v>
      </c>
      <c r="S448" s="419" t="s">
        <v>835</v>
      </c>
      <c r="T448" s="419" t="s">
        <v>404</v>
      </c>
    </row>
    <row r="449" spans="1:20">
      <c r="A449" s="424"/>
      <c r="B449" s="418" t="s">
        <v>1088</v>
      </c>
      <c r="C449" s="418" t="s">
        <v>834</v>
      </c>
      <c r="D449" s="511" t="e">
        <f>[2]!HsSetValue(E449,"FCC","Scenario#"&amp;Q449&amp;";Years#"&amp;J449&amp;";Period#"&amp;I449&amp;";View#"&amp;R449&amp;";Entity#"&amp;H449&amp;";Data Source#"&amp;K449&amp;";Account#"&amp;F449&amp;";Intercompany#"&amp;L449&amp;";Movement#"&amp;P449&amp;";Consolidation#"&amp;T449&amp;";Custom1#"&amp;M449&amp;";Custom2#"&amp;N449&amp;";Custom3#"&amp;O449&amp;";Custom4#"&amp;S449&amp;"")</f>
        <v>#VALUE!</v>
      </c>
      <c r="E449" s="511">
        <f ca="1">SUMIF('"F" Credit Quality Risk'!$D$17:$F$33,'FCC Investments - Load Tab'!$C449,'"F" Credit Quality Risk'!K$17:K$33)</f>
        <v>0</v>
      </c>
      <c r="F449" s="419" t="s">
        <v>1092</v>
      </c>
      <c r="G449" s="419" t="str">
        <f t="shared" si="145"/>
        <v>Inv. Analysis - Credit Quality Risk - Insurance Contracts</v>
      </c>
      <c r="H449" s="431">
        <f t="shared" si="142"/>
        <v>0</v>
      </c>
      <c r="I449" s="431" t="str">
        <f t="shared" si="142"/>
        <v>Jun</v>
      </c>
      <c r="J449" s="419" t="str">
        <f t="shared" si="142"/>
        <v>FY25</v>
      </c>
      <c r="K449" s="419" t="str">
        <f t="shared" si="142"/>
        <v>FCCS_Other Data</v>
      </c>
      <c r="L449" s="419" t="str">
        <f t="shared" si="142"/>
        <v>FCCS_No Intercompany</v>
      </c>
      <c r="M449" s="419" t="str">
        <f t="shared" si="146"/>
        <v>No Custom1</v>
      </c>
      <c r="N449" s="419" t="str">
        <f t="shared" si="142"/>
        <v>No Custom2</v>
      </c>
      <c r="O449" s="419" t="s">
        <v>46</v>
      </c>
      <c r="P449" s="419" t="s">
        <v>1847</v>
      </c>
      <c r="Q449" s="419" t="str">
        <f t="shared" si="147"/>
        <v>Actual</v>
      </c>
      <c r="R449" s="419" t="str">
        <f t="shared" si="148"/>
        <v>FCCS_YTD_Input</v>
      </c>
      <c r="S449" s="419" t="s">
        <v>835</v>
      </c>
      <c r="T449" s="419" t="s">
        <v>404</v>
      </c>
    </row>
    <row r="450" spans="1:20">
      <c r="A450" s="424"/>
      <c r="B450" s="418" t="s">
        <v>1088</v>
      </c>
      <c r="C450" s="418" t="s">
        <v>834</v>
      </c>
      <c r="D450" s="511" t="e">
        <f>[2]!HsSetValue(E450,"FCC","Scenario#"&amp;Q450&amp;";Years#"&amp;J450&amp;";Period#"&amp;I450&amp;";View#"&amp;R450&amp;";Entity#"&amp;H450&amp;";Data Source#"&amp;K450&amp;";Account#"&amp;F450&amp;";Intercompany#"&amp;L450&amp;";Movement#"&amp;P450&amp;";Consolidation#"&amp;T450&amp;";Custom1#"&amp;M450&amp;";Custom2#"&amp;N450&amp;";Custom3#"&amp;O450&amp;";Custom4#"&amp;S450&amp;"")</f>
        <v>#VALUE!</v>
      </c>
      <c r="E450" s="511">
        <f ca="1">SUMIF('"F" Credit Quality Risk'!$D$17:$F$33,'FCC Investments - Load Tab'!$C450,'"F" Credit Quality Risk'!L$17:L$33)</f>
        <v>0</v>
      </c>
      <c r="F450" s="419" t="s">
        <v>1092</v>
      </c>
      <c r="G450" s="419" t="str">
        <f t="shared" si="145"/>
        <v>Inv. Analysis - Credit Quality Risk - Insurance Contracts</v>
      </c>
      <c r="H450" s="431">
        <f t="shared" si="142"/>
        <v>0</v>
      </c>
      <c r="I450" s="431" t="str">
        <f t="shared" si="142"/>
        <v>Jun</v>
      </c>
      <c r="J450" s="419" t="str">
        <f t="shared" si="142"/>
        <v>FY25</v>
      </c>
      <c r="K450" s="419" t="str">
        <f t="shared" si="142"/>
        <v>FCCS_Other Data</v>
      </c>
      <c r="L450" s="419" t="str">
        <f t="shared" si="142"/>
        <v>FCCS_No Intercompany</v>
      </c>
      <c r="M450" s="419" t="str">
        <f t="shared" si="146"/>
        <v>No Custom1</v>
      </c>
      <c r="N450" s="419" t="str">
        <f t="shared" si="142"/>
        <v>No Custom2</v>
      </c>
      <c r="O450" s="419" t="s">
        <v>1055</v>
      </c>
      <c r="P450" s="419" t="s">
        <v>1847</v>
      </c>
      <c r="Q450" s="419" t="str">
        <f t="shared" si="147"/>
        <v>Actual</v>
      </c>
      <c r="R450" s="419" t="str">
        <f t="shared" si="148"/>
        <v>FCCS_YTD_Input</v>
      </c>
      <c r="S450" s="419" t="s">
        <v>835</v>
      </c>
      <c r="T450" s="419" t="s">
        <v>404</v>
      </c>
    </row>
    <row r="451" spans="1:20">
      <c r="A451" s="424"/>
      <c r="B451" s="418" t="s">
        <v>1088</v>
      </c>
      <c r="C451" s="418" t="s">
        <v>834</v>
      </c>
      <c r="D451" s="511" t="e">
        <f>[2]!HsSetValue(E451,"FCC","Scenario#"&amp;Q451&amp;";Years#"&amp;J451&amp;";Period#"&amp;I451&amp;";View#"&amp;R451&amp;";Entity#"&amp;H451&amp;";Data Source#"&amp;K451&amp;";Account#"&amp;F451&amp;";Intercompany#"&amp;L451&amp;";Movement#"&amp;P451&amp;";Consolidation#"&amp;T451&amp;";Custom1#"&amp;M451&amp;";Custom2#"&amp;N451&amp;";Custom3#"&amp;O451&amp;";Custom4#"&amp;S451&amp;"")</f>
        <v>#VALUE!</v>
      </c>
      <c r="E451" s="511">
        <f ca="1">SUMIF('"F" Credit Quality Risk'!$D$17:$F$33,'FCC Investments - Load Tab'!$C451,'"F" Credit Quality Risk'!M$17:M$33)</f>
        <v>0</v>
      </c>
      <c r="F451" s="419" t="s">
        <v>1092</v>
      </c>
      <c r="G451" s="419" t="str">
        <f t="shared" si="145"/>
        <v>Inv. Analysis - Credit Quality Risk - Insurance Contracts</v>
      </c>
      <c r="H451" s="431">
        <f t="shared" si="142"/>
        <v>0</v>
      </c>
      <c r="I451" s="431" t="str">
        <f t="shared" si="142"/>
        <v>Jun</v>
      </c>
      <c r="J451" s="419" t="str">
        <f t="shared" si="142"/>
        <v>FY25</v>
      </c>
      <c r="K451" s="419" t="str">
        <f t="shared" si="142"/>
        <v>FCCS_Other Data</v>
      </c>
      <c r="L451" s="419" t="str">
        <f t="shared" si="142"/>
        <v>FCCS_No Intercompany</v>
      </c>
      <c r="M451" s="419" t="str">
        <f t="shared" si="146"/>
        <v>No Custom1</v>
      </c>
      <c r="N451" s="419" t="str">
        <f t="shared" si="142"/>
        <v>No Custom2</v>
      </c>
      <c r="O451" s="419" t="s">
        <v>1066</v>
      </c>
      <c r="P451" s="419" t="s">
        <v>1847</v>
      </c>
      <c r="Q451" s="419" t="str">
        <f t="shared" si="147"/>
        <v>Actual</v>
      </c>
      <c r="R451" s="419" t="str">
        <f t="shared" si="148"/>
        <v>FCCS_YTD_Input</v>
      </c>
      <c r="S451" s="419" t="s">
        <v>835</v>
      </c>
      <c r="T451" s="419" t="s">
        <v>404</v>
      </c>
    </row>
    <row r="452" spans="1:20">
      <c r="A452" s="424"/>
      <c r="B452" s="418" t="s">
        <v>1088</v>
      </c>
      <c r="C452" s="418" t="s">
        <v>834</v>
      </c>
      <c r="D452" s="511" t="e">
        <f>[2]!HsSetValue(E452,"FCC","Scenario#"&amp;Q452&amp;";Years#"&amp;J452&amp;";Period#"&amp;I452&amp;";View#"&amp;R452&amp;";Entity#"&amp;H452&amp;";Data Source#"&amp;K452&amp;";Account#"&amp;F452&amp;";Intercompany#"&amp;L452&amp;";Movement#"&amp;P452&amp;";Consolidation#"&amp;T452&amp;";Custom1#"&amp;M452&amp;";Custom2#"&amp;N452&amp;";Custom3#"&amp;O452&amp;";Custom4#"&amp;S452&amp;"")</f>
        <v>#VALUE!</v>
      </c>
      <c r="E452" s="511">
        <f ca="1">SUMIF('"F" Credit Quality Risk'!$D$17:$F$33,'FCC Investments - Load Tab'!$C452,'"F" Credit Quality Risk'!N$17:N$33)</f>
        <v>0</v>
      </c>
      <c r="F452" s="419" t="s">
        <v>1092</v>
      </c>
      <c r="G452" s="419" t="str">
        <f t="shared" si="145"/>
        <v>Inv. Analysis - Credit Quality Risk - Insurance Contracts</v>
      </c>
      <c r="H452" s="431">
        <f t="shared" si="142"/>
        <v>0</v>
      </c>
      <c r="I452" s="431" t="str">
        <f t="shared" si="142"/>
        <v>Jun</v>
      </c>
      <c r="J452" s="419" t="str">
        <f t="shared" si="142"/>
        <v>FY25</v>
      </c>
      <c r="K452" s="419" t="str">
        <f t="shared" si="142"/>
        <v>FCCS_Other Data</v>
      </c>
      <c r="L452" s="419" t="str">
        <f t="shared" si="142"/>
        <v>FCCS_No Intercompany</v>
      </c>
      <c r="M452" s="419" t="str">
        <f t="shared" si="146"/>
        <v>No Custom1</v>
      </c>
      <c r="N452" s="419" t="str">
        <f t="shared" si="142"/>
        <v>No Custom2</v>
      </c>
      <c r="O452" s="419" t="s">
        <v>47</v>
      </c>
      <c r="P452" s="419" t="s">
        <v>1847</v>
      </c>
      <c r="Q452" s="419" t="str">
        <f t="shared" si="147"/>
        <v>Actual</v>
      </c>
      <c r="R452" s="419" t="str">
        <f t="shared" si="148"/>
        <v>FCCS_YTD_Input</v>
      </c>
      <c r="S452" s="419" t="s">
        <v>835</v>
      </c>
      <c r="T452" s="419" t="s">
        <v>404</v>
      </c>
    </row>
    <row r="453" spans="1:20">
      <c r="A453" s="424"/>
      <c r="B453" s="418" t="s">
        <v>1088</v>
      </c>
      <c r="C453" s="418" t="s">
        <v>834</v>
      </c>
      <c r="D453" s="511" t="e">
        <f>[2]!HsSetValue(E453,"FCC","Scenario#"&amp;Q453&amp;";Years#"&amp;J453&amp;";Period#"&amp;I453&amp;";View#"&amp;R453&amp;";Entity#"&amp;H453&amp;";Data Source#"&amp;K453&amp;";Account#"&amp;F453&amp;";Intercompany#"&amp;L453&amp;";Movement#"&amp;P453&amp;";Consolidation#"&amp;T453&amp;";Custom1#"&amp;M453&amp;";Custom2#"&amp;N453&amp;";Custom3#"&amp;O453&amp;";Custom4#"&amp;S453&amp;"")</f>
        <v>#VALUE!</v>
      </c>
      <c r="E453" s="511">
        <f ca="1">SUMIF('"F" Credit Quality Risk'!$D$17:$F$33,'FCC Investments - Load Tab'!$C453,'"F" Credit Quality Risk'!O$17:O$33)</f>
        <v>0</v>
      </c>
      <c r="F453" s="419" t="s">
        <v>1092</v>
      </c>
      <c r="G453" s="419" t="str">
        <f t="shared" si="145"/>
        <v>Inv. Analysis - Credit Quality Risk - Insurance Contracts</v>
      </c>
      <c r="H453" s="431">
        <f t="shared" si="142"/>
        <v>0</v>
      </c>
      <c r="I453" s="431" t="str">
        <f t="shared" si="142"/>
        <v>Jun</v>
      </c>
      <c r="J453" s="419" t="str">
        <f t="shared" si="142"/>
        <v>FY25</v>
      </c>
      <c r="K453" s="419" t="str">
        <f t="shared" si="142"/>
        <v>FCCS_Other Data</v>
      </c>
      <c r="L453" s="419" t="str">
        <f t="shared" si="142"/>
        <v>FCCS_No Intercompany</v>
      </c>
      <c r="M453" s="419" t="str">
        <f t="shared" si="146"/>
        <v>No Custom1</v>
      </c>
      <c r="N453" s="419" t="str">
        <f t="shared" si="142"/>
        <v>No Custom2</v>
      </c>
      <c r="O453" s="419" t="s">
        <v>48</v>
      </c>
      <c r="P453" s="419" t="s">
        <v>1847</v>
      </c>
      <c r="Q453" s="419" t="str">
        <f t="shared" si="147"/>
        <v>Actual</v>
      </c>
      <c r="R453" s="419" t="str">
        <f t="shared" si="148"/>
        <v>FCCS_YTD_Input</v>
      </c>
      <c r="S453" s="419" t="s">
        <v>835</v>
      </c>
      <c r="T453" s="419" t="s">
        <v>404</v>
      </c>
    </row>
    <row r="454" spans="1:20">
      <c r="A454" s="424"/>
      <c r="B454" s="418" t="s">
        <v>1088</v>
      </c>
      <c r="C454" s="418" t="s">
        <v>834</v>
      </c>
      <c r="D454" s="511" t="e">
        <f>[2]!HsSetValue(E454,"FCC","Scenario#"&amp;Q454&amp;";Years#"&amp;J454&amp;";Period#"&amp;I454&amp;";View#"&amp;R454&amp;";Entity#"&amp;H454&amp;";Data Source#"&amp;K454&amp;";Account#"&amp;F454&amp;";Intercompany#"&amp;L454&amp;";Movement#"&amp;P454&amp;";Consolidation#"&amp;T454&amp;";Custom1#"&amp;M454&amp;";Custom2#"&amp;N454&amp;";Custom3#"&amp;O454&amp;";Custom4#"&amp;S454&amp;"")</f>
        <v>#VALUE!</v>
      </c>
      <c r="E454" s="511">
        <f ca="1">SUMIF('"F" Credit Quality Risk'!$D$17:$F$33,'FCC Investments - Load Tab'!$C454,'"F" Credit Quality Risk'!P$17:P$33)</f>
        <v>0</v>
      </c>
      <c r="F454" s="419" t="s">
        <v>1092</v>
      </c>
      <c r="G454" s="419" t="str">
        <f t="shared" si="145"/>
        <v>Inv. Analysis - Credit Quality Risk - Insurance Contracts</v>
      </c>
      <c r="H454" s="431">
        <f t="shared" si="142"/>
        <v>0</v>
      </c>
      <c r="I454" s="431" t="str">
        <f t="shared" si="142"/>
        <v>Jun</v>
      </c>
      <c r="J454" s="419" t="str">
        <f t="shared" si="142"/>
        <v>FY25</v>
      </c>
      <c r="K454" s="419" t="str">
        <f t="shared" si="142"/>
        <v>FCCS_Other Data</v>
      </c>
      <c r="L454" s="419" t="str">
        <f t="shared" si="142"/>
        <v>FCCS_No Intercompany</v>
      </c>
      <c r="M454" s="419" t="str">
        <f t="shared" si="146"/>
        <v>No Custom1</v>
      </c>
      <c r="N454" s="419" t="str">
        <f t="shared" si="142"/>
        <v>No Custom2</v>
      </c>
      <c r="O454" s="419" t="s">
        <v>1093</v>
      </c>
      <c r="P454" s="419" t="s">
        <v>1847</v>
      </c>
      <c r="Q454" s="419" t="str">
        <f t="shared" si="147"/>
        <v>Actual</v>
      </c>
      <c r="R454" s="419" t="str">
        <f t="shared" si="148"/>
        <v>FCCS_YTD_Input</v>
      </c>
      <c r="S454" s="419" t="s">
        <v>835</v>
      </c>
      <c r="T454" s="419" t="s">
        <v>404</v>
      </c>
    </row>
    <row r="455" spans="1:20">
      <c r="A455" s="424"/>
      <c r="B455" s="418" t="s">
        <v>1088</v>
      </c>
      <c r="C455" s="418" t="s">
        <v>834</v>
      </c>
      <c r="D455" s="511" t="e">
        <f>[2]!HsSetValue(E455,"FCC","Scenario#"&amp;Q455&amp;";Years#"&amp;J455&amp;";Period#"&amp;I455&amp;";View#"&amp;R455&amp;";Entity#"&amp;H455&amp;";Data Source#"&amp;K455&amp;";Account#"&amp;F455&amp;";Intercompany#"&amp;L455&amp;";Movement#"&amp;P455&amp;";Consolidation#"&amp;T455&amp;";Custom1#"&amp;M455&amp;";Custom2#"&amp;N455&amp;";Custom3#"&amp;O455&amp;";Custom4#"&amp;S455&amp;"")</f>
        <v>#VALUE!</v>
      </c>
      <c r="E455" s="511">
        <f ca="1">SUMIF('"F" Credit Quality Risk'!$D$17:$F$33,'FCC Investments - Load Tab'!$C455,'"F" Credit Quality Risk'!Q$17:Q$33)</f>
        <v>0</v>
      </c>
      <c r="F455" s="419" t="s">
        <v>1092</v>
      </c>
      <c r="G455" s="419" t="str">
        <f t="shared" si="145"/>
        <v>Inv. Analysis - Credit Quality Risk - Insurance Contracts</v>
      </c>
      <c r="H455" s="431">
        <f t="shared" si="142"/>
        <v>0</v>
      </c>
      <c r="I455" s="431" t="str">
        <f t="shared" si="142"/>
        <v>Jun</v>
      </c>
      <c r="J455" s="419" t="str">
        <f t="shared" si="142"/>
        <v>FY25</v>
      </c>
      <c r="K455" s="419" t="str">
        <f t="shared" si="142"/>
        <v>FCCS_Other Data</v>
      </c>
      <c r="L455" s="419" t="str">
        <f t="shared" si="142"/>
        <v>FCCS_No Intercompany</v>
      </c>
      <c r="M455" s="419" t="str">
        <f t="shared" si="146"/>
        <v>No Custom1</v>
      </c>
      <c r="N455" s="419" t="str">
        <f t="shared" si="142"/>
        <v>No Custom2</v>
      </c>
      <c r="O455" s="419" t="s">
        <v>1094</v>
      </c>
      <c r="P455" s="419" t="s">
        <v>1847</v>
      </c>
      <c r="Q455" s="419" t="str">
        <f t="shared" si="147"/>
        <v>Actual</v>
      </c>
      <c r="R455" s="419" t="str">
        <f t="shared" si="148"/>
        <v>FCCS_YTD_Input</v>
      </c>
      <c r="S455" s="419" t="s">
        <v>835</v>
      </c>
      <c r="T455" s="419" t="s">
        <v>404</v>
      </c>
    </row>
    <row r="456" spans="1:20">
      <c r="A456" s="424"/>
      <c r="B456" s="418" t="s">
        <v>1088</v>
      </c>
      <c r="C456" s="418" t="s">
        <v>834</v>
      </c>
      <c r="D456" s="511" t="e">
        <f>[2]!HsSetValue(E456,"FCC","Scenario#"&amp;Q456&amp;";Years#"&amp;J456&amp;";Period#"&amp;I456&amp;";View#"&amp;R456&amp;";Entity#"&amp;H456&amp;";Data Source#"&amp;K456&amp;";Account#"&amp;F456&amp;";Intercompany#"&amp;L456&amp;";Movement#"&amp;P456&amp;";Consolidation#"&amp;T456&amp;";Custom1#"&amp;M456&amp;";Custom2#"&amp;N456&amp;";Custom3#"&amp;O456&amp;";Custom4#"&amp;S456&amp;"")</f>
        <v>#VALUE!</v>
      </c>
      <c r="E456" s="511">
        <f ca="1">SUMIF('"F" Credit Quality Risk'!$D$17:$F$33,'FCC Investments - Load Tab'!$C456,'"F" Credit Quality Risk'!R$17:R$33)</f>
        <v>0</v>
      </c>
      <c r="F456" s="419" t="s">
        <v>1092</v>
      </c>
      <c r="G456" s="419" t="str">
        <f t="shared" si="145"/>
        <v>Inv. Analysis - Credit Quality Risk - Insurance Contracts</v>
      </c>
      <c r="H456" s="431">
        <f t="shared" ref="H456:N457" si="149">+H$2</f>
        <v>0</v>
      </c>
      <c r="I456" s="431" t="str">
        <f t="shared" si="149"/>
        <v>Jun</v>
      </c>
      <c r="J456" s="419" t="str">
        <f t="shared" si="149"/>
        <v>FY25</v>
      </c>
      <c r="K456" s="419" t="str">
        <f t="shared" si="149"/>
        <v>FCCS_Other Data</v>
      </c>
      <c r="L456" s="419" t="str">
        <f t="shared" si="149"/>
        <v>FCCS_No Intercompany</v>
      </c>
      <c r="M456" s="419" t="str">
        <f t="shared" si="149"/>
        <v>No Custom1</v>
      </c>
      <c r="N456" s="419" t="str">
        <f t="shared" si="149"/>
        <v>No Custom2</v>
      </c>
      <c r="O456" s="419" t="s">
        <v>1095</v>
      </c>
      <c r="P456" s="419" t="s">
        <v>1847</v>
      </c>
      <c r="Q456" s="419" t="str">
        <f t="shared" si="147"/>
        <v>Actual</v>
      </c>
      <c r="R456" s="419" t="str">
        <f t="shared" si="148"/>
        <v>FCCS_YTD_Input</v>
      </c>
      <c r="S456" s="419" t="s">
        <v>835</v>
      </c>
      <c r="T456" s="419" t="s">
        <v>404</v>
      </c>
    </row>
    <row r="457" spans="1:20">
      <c r="A457" s="424"/>
      <c r="B457" s="418" t="s">
        <v>1088</v>
      </c>
      <c r="C457" s="418" t="s">
        <v>834</v>
      </c>
      <c r="D457" s="511" t="e">
        <f>[2]!HsSetValue(E457,"FCC","Scenario#"&amp;Q457&amp;";Years#"&amp;J457&amp;";Period#"&amp;I457&amp;";View#"&amp;R457&amp;";Entity#"&amp;H457&amp;";Data Source#"&amp;K457&amp;";Account#"&amp;F457&amp;";Intercompany#"&amp;L457&amp;";Movement#"&amp;P457&amp;";Consolidation#"&amp;T457&amp;";Custom1#"&amp;M457&amp;";Custom2#"&amp;N457&amp;";Custom3#"&amp;O457&amp;";Custom4#"&amp;S457&amp;"")</f>
        <v>#VALUE!</v>
      </c>
      <c r="E457" s="511">
        <f ca="1">SUMIF('"F" Credit Quality Risk'!$D$17:$F$33,'FCC Investments - Load Tab'!$C457,'"F" Credit Quality Risk'!S$17:S$33)</f>
        <v>0</v>
      </c>
      <c r="F457" s="419" t="s">
        <v>1092</v>
      </c>
      <c r="G457" s="419" t="str">
        <f t="shared" si="145"/>
        <v>Inv. Analysis - Credit Quality Risk - Insurance Contracts</v>
      </c>
      <c r="H457" s="431">
        <f t="shared" si="149"/>
        <v>0</v>
      </c>
      <c r="I457" s="431" t="str">
        <f t="shared" si="149"/>
        <v>Jun</v>
      </c>
      <c r="J457" s="419" t="str">
        <f t="shared" si="149"/>
        <v>FY25</v>
      </c>
      <c r="K457" s="419" t="str">
        <f t="shared" si="149"/>
        <v>FCCS_Other Data</v>
      </c>
      <c r="L457" s="419" t="str">
        <f t="shared" si="149"/>
        <v>FCCS_No Intercompany</v>
      </c>
      <c r="M457" s="419" t="str">
        <f t="shared" si="149"/>
        <v>No Custom1</v>
      </c>
      <c r="N457" s="419" t="str">
        <f t="shared" si="149"/>
        <v>No Custom2</v>
      </c>
      <c r="O457" s="419" t="s">
        <v>1096</v>
      </c>
      <c r="P457" s="419" t="s">
        <v>1847</v>
      </c>
      <c r="Q457" s="419" t="str">
        <f t="shared" si="147"/>
        <v>Actual</v>
      </c>
      <c r="R457" s="419" t="str">
        <f t="shared" si="148"/>
        <v>FCCS_YTD_Input</v>
      </c>
      <c r="S457" s="419" t="s">
        <v>835</v>
      </c>
      <c r="T457" s="419" t="s">
        <v>404</v>
      </c>
    </row>
    <row r="458" spans="1:20">
      <c r="B458" s="420"/>
      <c r="C458" s="420"/>
      <c r="D458" s="469" t="e">
        <f>[2]!HsSetValue(E458,"FCC","Scenario#"&amp;Q458&amp;";Years#"&amp;J458&amp;";Period#"&amp;I458&amp;";View#"&amp;R458&amp;";Entity#"&amp;H458&amp;";Data Source#"&amp;K458&amp;";Account#"&amp;F458&amp;";Intercompany#"&amp;L458&amp;";Movement#"&amp;P458&amp;";Consolidation#"&amp;T458&amp;";Custom1#"&amp;M458&amp;";Custom2#"&amp;N458&amp;";Custom3#"&amp;O458&amp;";Custom4#"&amp;S458&amp;"")</f>
        <v>#VALUE!</v>
      </c>
      <c r="E458" s="469"/>
    </row>
    <row r="459" spans="1:20">
      <c r="B459" s="336" t="s">
        <v>841</v>
      </c>
      <c r="C459" s="336" t="s">
        <v>710</v>
      </c>
      <c r="D459" s="508" t="e">
        <f>[2]!HsSetValue(E459,"FCC","Scenario#"&amp;Q459&amp;";Years#"&amp;J459&amp;";Period#"&amp;I459&amp;";View#"&amp;R459&amp;";Entity#"&amp;H459&amp;";Data Source#"&amp;K459&amp;";Account#"&amp;F459&amp;";Intercompany#"&amp;L459&amp;";Movement#"&amp;P459&amp;";Consolidation#"&amp;T459&amp;";Custom1#"&amp;M459&amp;";Custom2#"&amp;N459&amp;";Custom3#"&amp;O459&amp;";Custom4#"&amp;S459&amp;"")</f>
        <v>#VALUE!</v>
      </c>
      <c r="E459" s="508">
        <f>SUMIF('"C" Seg. Time Dist.'!$C$20:$C$33,'FCC Investments - Load Tab'!C459,'"C" Seg. Time Dist.'!$E$20:$E$33)</f>
        <v>0</v>
      </c>
      <c r="F459" s="337" t="s">
        <v>842</v>
      </c>
      <c r="G459" s="337" t="s">
        <v>864</v>
      </c>
      <c r="H459" s="428">
        <f t="shared" ref="H459:J463" si="150">+H$2</f>
        <v>0</v>
      </c>
      <c r="I459" s="428" t="str">
        <f t="shared" si="150"/>
        <v>Jun</v>
      </c>
      <c r="J459" s="337" t="str">
        <f t="shared" si="150"/>
        <v>FY25</v>
      </c>
      <c r="K459" s="337" t="s">
        <v>397</v>
      </c>
      <c r="L459" s="337" t="s">
        <v>398</v>
      </c>
      <c r="M459" s="337" t="s">
        <v>399</v>
      </c>
      <c r="N459" s="337" t="s">
        <v>400</v>
      </c>
      <c r="O459" s="337" t="s">
        <v>844</v>
      </c>
      <c r="P459" s="337" t="s">
        <v>1847</v>
      </c>
      <c r="Q459" s="337" t="s">
        <v>63</v>
      </c>
      <c r="R459" s="337" t="s">
        <v>402</v>
      </c>
      <c r="S459" s="337" t="s">
        <v>815</v>
      </c>
      <c r="T459" s="337" t="s">
        <v>404</v>
      </c>
    </row>
    <row r="460" spans="1:20">
      <c r="B460" s="336" t="s">
        <v>841</v>
      </c>
      <c r="C460" s="336" t="s">
        <v>710</v>
      </c>
      <c r="D460" s="508" t="e">
        <f>[2]!HsSetValue(E460,"FCC","Scenario#"&amp;Q460&amp;";Years#"&amp;J460&amp;";Period#"&amp;I460&amp;";View#"&amp;R460&amp;";Entity#"&amp;H460&amp;";Data Source#"&amp;K460&amp;";Account#"&amp;F460&amp;";Intercompany#"&amp;L460&amp;";Movement#"&amp;P460&amp;";Consolidation#"&amp;T460&amp;";Custom1#"&amp;M460&amp;";Custom2#"&amp;N460&amp;";Custom3#"&amp;O460&amp;";Custom4#"&amp;S460&amp;"")</f>
        <v>#VALUE!</v>
      </c>
      <c r="E460" s="508">
        <f>SUMIF('"C" Seg. Time Dist.'!$C$20:$C$33,'FCC Investments - Load Tab'!C460,'"C" Seg. Time Dist.'!$F$20:$F$33)</f>
        <v>0</v>
      </c>
      <c r="F460" s="337" t="s">
        <v>842</v>
      </c>
      <c r="G460" s="337" t="s">
        <v>864</v>
      </c>
      <c r="H460" s="428">
        <f t="shared" si="150"/>
        <v>0</v>
      </c>
      <c r="I460" s="428" t="str">
        <f t="shared" si="150"/>
        <v>Jun</v>
      </c>
      <c r="J460" s="337" t="str">
        <f t="shared" si="150"/>
        <v>FY25</v>
      </c>
      <c r="K460" s="337" t="s">
        <v>397</v>
      </c>
      <c r="L460" s="337" t="s">
        <v>398</v>
      </c>
      <c r="M460" s="337" t="s">
        <v>399</v>
      </c>
      <c r="N460" s="337" t="s">
        <v>400</v>
      </c>
      <c r="O460" s="337" t="s">
        <v>845</v>
      </c>
      <c r="P460" s="337" t="s">
        <v>1847</v>
      </c>
      <c r="Q460" s="337" t="s">
        <v>63</v>
      </c>
      <c r="R460" s="337" t="s">
        <v>402</v>
      </c>
      <c r="S460" s="337" t="s">
        <v>815</v>
      </c>
      <c r="T460" s="337" t="s">
        <v>404</v>
      </c>
    </row>
    <row r="461" spans="1:20">
      <c r="B461" s="336" t="s">
        <v>841</v>
      </c>
      <c r="C461" s="336" t="s">
        <v>710</v>
      </c>
      <c r="D461" s="508" t="e">
        <f>[2]!HsSetValue(E461,"FCC","Scenario#"&amp;Q461&amp;";Years#"&amp;J461&amp;";Period#"&amp;I461&amp;";View#"&amp;R461&amp;";Entity#"&amp;H461&amp;";Data Source#"&amp;K461&amp;";Account#"&amp;F461&amp;";Intercompany#"&amp;L461&amp;";Movement#"&amp;P461&amp;";Consolidation#"&amp;T461&amp;";Custom1#"&amp;M461&amp;";Custom2#"&amp;N461&amp;";Custom3#"&amp;O461&amp;";Custom4#"&amp;S461&amp;"")</f>
        <v>#VALUE!</v>
      </c>
      <c r="E461" s="508">
        <f>SUMIF('"C" Seg. Time Dist.'!$C$20:$C$33,'FCC Investments - Load Tab'!C461,'"C" Seg. Time Dist.'!$G$20:$G$33)</f>
        <v>0</v>
      </c>
      <c r="F461" s="337" t="s">
        <v>842</v>
      </c>
      <c r="G461" s="337" t="s">
        <v>864</v>
      </c>
      <c r="H461" s="428">
        <f t="shared" si="150"/>
        <v>0</v>
      </c>
      <c r="I461" s="428" t="str">
        <f t="shared" si="150"/>
        <v>Jun</v>
      </c>
      <c r="J461" s="337" t="str">
        <f t="shared" si="150"/>
        <v>FY25</v>
      </c>
      <c r="K461" s="337" t="s">
        <v>397</v>
      </c>
      <c r="L461" s="337" t="s">
        <v>398</v>
      </c>
      <c r="M461" s="337" t="s">
        <v>399</v>
      </c>
      <c r="N461" s="337" t="s">
        <v>400</v>
      </c>
      <c r="O461" s="337" t="s">
        <v>846</v>
      </c>
      <c r="P461" s="337" t="s">
        <v>1847</v>
      </c>
      <c r="Q461" s="337" t="s">
        <v>63</v>
      </c>
      <c r="R461" s="337" t="s">
        <v>402</v>
      </c>
      <c r="S461" s="337" t="s">
        <v>815</v>
      </c>
      <c r="T461" s="337" t="s">
        <v>404</v>
      </c>
    </row>
    <row r="462" spans="1:20">
      <c r="B462" s="336" t="s">
        <v>841</v>
      </c>
      <c r="C462" s="336" t="s">
        <v>710</v>
      </c>
      <c r="D462" s="508" t="e">
        <f>[2]!HsSetValue(E462,"FCC","Scenario#"&amp;Q462&amp;";Years#"&amp;J462&amp;";Period#"&amp;I462&amp;";View#"&amp;R462&amp;";Entity#"&amp;H462&amp;";Data Source#"&amp;K462&amp;";Account#"&amp;F462&amp;";Intercompany#"&amp;L462&amp;";Movement#"&amp;P462&amp;";Consolidation#"&amp;T462&amp;";Custom1#"&amp;M462&amp;";Custom2#"&amp;N462&amp;";Custom3#"&amp;O462&amp;";Custom4#"&amp;S462&amp;"")</f>
        <v>#VALUE!</v>
      </c>
      <c r="E462" s="508">
        <f>SUMIF('"C" Seg. Time Dist.'!$C$20:$C$33,'FCC Investments - Load Tab'!C462,'"C" Seg. Time Dist.'!$H$20:$H$33)</f>
        <v>0</v>
      </c>
      <c r="F462" s="337" t="s">
        <v>842</v>
      </c>
      <c r="G462" s="337" t="s">
        <v>864</v>
      </c>
      <c r="H462" s="428">
        <f t="shared" si="150"/>
        <v>0</v>
      </c>
      <c r="I462" s="428" t="str">
        <f t="shared" si="150"/>
        <v>Jun</v>
      </c>
      <c r="J462" s="337" t="str">
        <f t="shared" si="150"/>
        <v>FY25</v>
      </c>
      <c r="K462" s="337" t="s">
        <v>397</v>
      </c>
      <c r="L462" s="337" t="s">
        <v>398</v>
      </c>
      <c r="M462" s="337" t="s">
        <v>399</v>
      </c>
      <c r="N462" s="337" t="s">
        <v>400</v>
      </c>
      <c r="O462" s="337" t="s">
        <v>847</v>
      </c>
      <c r="P462" s="337" t="s">
        <v>1847</v>
      </c>
      <c r="Q462" s="337" t="s">
        <v>63</v>
      </c>
      <c r="R462" s="337" t="s">
        <v>402</v>
      </c>
      <c r="S462" s="337" t="s">
        <v>815</v>
      </c>
      <c r="T462" s="337" t="s">
        <v>404</v>
      </c>
    </row>
    <row r="463" spans="1:20">
      <c r="B463" s="336" t="s">
        <v>841</v>
      </c>
      <c r="C463" s="336" t="s">
        <v>710</v>
      </c>
      <c r="D463" s="508" t="e">
        <f>[2]!HsSetValue(E463,"FCC","Scenario#"&amp;Q463&amp;";Years#"&amp;J463&amp;";Period#"&amp;I463&amp;";View#"&amp;R463&amp;";Entity#"&amp;H463&amp;";Data Source#"&amp;K463&amp;";Account#"&amp;F463&amp;";Intercompany#"&amp;L463&amp;";Movement#"&amp;P463&amp;";Consolidation#"&amp;T463&amp;";Custom1#"&amp;M463&amp;";Custom2#"&amp;N463&amp;";Custom3#"&amp;O463&amp;";Custom4#"&amp;S463&amp;"")</f>
        <v>#VALUE!</v>
      </c>
      <c r="E463" s="508">
        <f>SUMIF('"C" Seg. Time Dist.'!$C$20:$C$33,'FCC Investments - Load Tab'!C463,'"C" Seg. Time Dist.'!$I$20:$I$33)</f>
        <v>0</v>
      </c>
      <c r="F463" s="337" t="s">
        <v>842</v>
      </c>
      <c r="G463" s="337" t="s">
        <v>864</v>
      </c>
      <c r="H463" s="428">
        <f t="shared" si="150"/>
        <v>0</v>
      </c>
      <c r="I463" s="428" t="str">
        <f t="shared" si="150"/>
        <v>Jun</v>
      </c>
      <c r="J463" s="337" t="str">
        <f t="shared" si="150"/>
        <v>FY25</v>
      </c>
      <c r="K463" s="337" t="s">
        <v>397</v>
      </c>
      <c r="L463" s="337" t="s">
        <v>398</v>
      </c>
      <c r="M463" s="337" t="s">
        <v>399</v>
      </c>
      <c r="N463" s="337" t="s">
        <v>400</v>
      </c>
      <c r="O463" s="337" t="s">
        <v>848</v>
      </c>
      <c r="P463" s="337" t="s">
        <v>1847</v>
      </c>
      <c r="Q463" s="337" t="s">
        <v>63</v>
      </c>
      <c r="R463" s="337" t="s">
        <v>402</v>
      </c>
      <c r="S463" s="337" t="s">
        <v>815</v>
      </c>
      <c r="T463" s="337" t="s">
        <v>404</v>
      </c>
    </row>
    <row r="464" spans="1:20">
      <c r="B464" s="420"/>
      <c r="C464" s="420"/>
      <c r="D464" s="469" t="e">
        <f>[2]!HsSetValue(E464,"FCC","Scenario#"&amp;Q464&amp;";Years#"&amp;J464&amp;";Period#"&amp;I464&amp;";View#"&amp;R464&amp;";Entity#"&amp;H464&amp;";Data Source#"&amp;K464&amp;";Account#"&amp;F464&amp;";Intercompany#"&amp;L464&amp;";Movement#"&amp;P464&amp;";Consolidation#"&amp;T464&amp;";Custom1#"&amp;M464&amp;";Custom2#"&amp;N464&amp;";Custom3#"&amp;O464&amp;";Custom4#"&amp;S464&amp;"")</f>
        <v>#VALUE!</v>
      </c>
      <c r="E464" s="469"/>
    </row>
    <row r="465" spans="1:20">
      <c r="B465" s="338" t="s">
        <v>1850</v>
      </c>
      <c r="C465" s="338" t="s">
        <v>710</v>
      </c>
      <c r="D465" s="512" t="e">
        <f>[2]!HsSetValue(E465,"FCC","Scenario#"&amp;Q465&amp;";Years#"&amp;J465&amp;";Period#"&amp;I465&amp;";View#"&amp;R465&amp;";Entity#"&amp;H465&amp;";Data Source#"&amp;K465&amp;";Account#"&amp;F465&amp;";Intercompany#"&amp;L465&amp;";Movement#"&amp;P465&amp;";Consolidation#"&amp;T465&amp;";Custom1#"&amp;M465&amp;";Custom2#"&amp;N465&amp;";Custom3#"&amp;O465&amp;";Custom4#"&amp;S465&amp;"")</f>
        <v>#VALUE!</v>
      </c>
      <c r="E465" s="512">
        <f ca="1">SUMIF('"E" Fair Value Measurement'!$C$22:$E$38,'FCC Investments - Load Tab'!C465,'"E" Fair Value Measurement'!$G$22:$G$38)</f>
        <v>0</v>
      </c>
      <c r="F465" s="339" t="s">
        <v>849</v>
      </c>
      <c r="G465" s="339" t="s">
        <v>1865</v>
      </c>
      <c r="H465" s="430">
        <f t="shared" ref="H465:N496" si="151">+H$2</f>
        <v>0</v>
      </c>
      <c r="I465" s="430" t="str">
        <f t="shared" si="151"/>
        <v>Jun</v>
      </c>
      <c r="J465" s="339" t="str">
        <f t="shared" si="151"/>
        <v>FY25</v>
      </c>
      <c r="K465" s="339" t="s">
        <v>397</v>
      </c>
      <c r="L465" s="339" t="s">
        <v>398</v>
      </c>
      <c r="M465" s="339" t="s">
        <v>399</v>
      </c>
      <c r="N465" s="339" t="s">
        <v>400</v>
      </c>
      <c r="O465" s="339" t="s">
        <v>850</v>
      </c>
      <c r="P465" s="339" t="s">
        <v>1847</v>
      </c>
      <c r="Q465" s="339" t="s">
        <v>63</v>
      </c>
      <c r="R465" s="339" t="s">
        <v>402</v>
      </c>
      <c r="S465" s="339" t="s">
        <v>815</v>
      </c>
      <c r="T465" s="339" t="s">
        <v>404</v>
      </c>
    </row>
    <row r="466" spans="1:20">
      <c r="B466" s="338" t="s">
        <v>1850</v>
      </c>
      <c r="C466" s="338" t="s">
        <v>710</v>
      </c>
      <c r="D466" s="512" t="e">
        <f>[2]!HsSetValue(E466,"FCC","Scenario#"&amp;Q466&amp;";Years#"&amp;J466&amp;";Period#"&amp;I466&amp;";View#"&amp;R466&amp;";Entity#"&amp;H466&amp;";Data Source#"&amp;K466&amp;";Account#"&amp;F466&amp;";Intercompany#"&amp;L466&amp;";Movement#"&amp;P466&amp;";Consolidation#"&amp;T466&amp;";Custom1#"&amp;M466&amp;";Custom2#"&amp;N466&amp;";Custom3#"&amp;O466&amp;";Custom4#"&amp;S466&amp;"")</f>
        <v>#VALUE!</v>
      </c>
      <c r="E466" s="512">
        <f ca="1">SUMIF('"E" Fair Value Measurement'!$C$22:$E$38,'FCC Investments - Load Tab'!C466,'"E" Fair Value Measurement'!$H$22:$H$38)</f>
        <v>0</v>
      </c>
      <c r="F466" s="339" t="s">
        <v>849</v>
      </c>
      <c r="G466" s="339" t="s">
        <v>1865</v>
      </c>
      <c r="H466" s="430">
        <f t="shared" si="151"/>
        <v>0</v>
      </c>
      <c r="I466" s="430" t="str">
        <f t="shared" si="151"/>
        <v>Jun</v>
      </c>
      <c r="J466" s="339" t="str">
        <f t="shared" si="151"/>
        <v>FY25</v>
      </c>
      <c r="K466" s="339" t="s">
        <v>397</v>
      </c>
      <c r="L466" s="339" t="s">
        <v>398</v>
      </c>
      <c r="M466" s="339" t="s">
        <v>399</v>
      </c>
      <c r="N466" s="339" t="s">
        <v>400</v>
      </c>
      <c r="O466" s="339" t="s">
        <v>851</v>
      </c>
      <c r="P466" s="339" t="s">
        <v>1847</v>
      </c>
      <c r="Q466" s="339" t="s">
        <v>63</v>
      </c>
      <c r="R466" s="339" t="s">
        <v>402</v>
      </c>
      <c r="S466" s="339" t="s">
        <v>815</v>
      </c>
      <c r="T466" s="339" t="s">
        <v>404</v>
      </c>
    </row>
    <row r="467" spans="1:20">
      <c r="B467" s="338" t="s">
        <v>1850</v>
      </c>
      <c r="C467" s="338" t="s">
        <v>710</v>
      </c>
      <c r="D467" s="512" t="e">
        <f>[2]!HsSetValue(E467,"FCC","Scenario#"&amp;Q467&amp;";Years#"&amp;J467&amp;";Period#"&amp;I467&amp;";View#"&amp;R467&amp;";Entity#"&amp;H467&amp;";Data Source#"&amp;K467&amp;";Account#"&amp;F467&amp;";Intercompany#"&amp;L467&amp;";Movement#"&amp;P467&amp;";Consolidation#"&amp;T467&amp;";Custom1#"&amp;M467&amp;";Custom2#"&amp;N467&amp;";Custom3#"&amp;O467&amp;";Custom4#"&amp;S467&amp;"")</f>
        <v>#VALUE!</v>
      </c>
      <c r="E467" s="512">
        <f ca="1">SUMIF('"E" Fair Value Measurement'!$C$22:$E$38,'FCC Investments - Load Tab'!C467,'"E" Fair Value Measurement'!$I$22:$I$38)</f>
        <v>0</v>
      </c>
      <c r="F467" s="339" t="s">
        <v>849</v>
      </c>
      <c r="G467" s="339" t="s">
        <v>1865</v>
      </c>
      <c r="H467" s="430">
        <f t="shared" si="151"/>
        <v>0</v>
      </c>
      <c r="I467" s="430" t="str">
        <f t="shared" si="151"/>
        <v>Jun</v>
      </c>
      <c r="J467" s="339" t="str">
        <f t="shared" si="151"/>
        <v>FY25</v>
      </c>
      <c r="K467" s="339" t="s">
        <v>397</v>
      </c>
      <c r="L467" s="339" t="s">
        <v>398</v>
      </c>
      <c r="M467" s="339" t="s">
        <v>399</v>
      </c>
      <c r="N467" s="339" t="s">
        <v>400</v>
      </c>
      <c r="O467" s="339" t="s">
        <v>852</v>
      </c>
      <c r="P467" s="339" t="s">
        <v>1847</v>
      </c>
      <c r="Q467" s="339" t="s">
        <v>63</v>
      </c>
      <c r="R467" s="339" t="s">
        <v>402</v>
      </c>
      <c r="S467" s="339" t="s">
        <v>815</v>
      </c>
      <c r="T467" s="339" t="s">
        <v>404</v>
      </c>
    </row>
    <row r="468" spans="1:20">
      <c r="B468" s="338" t="s">
        <v>1850</v>
      </c>
      <c r="C468" s="338" t="s">
        <v>710</v>
      </c>
      <c r="D468" s="512" t="e">
        <f>[2]!HsSetValue(E468,"FCC","Scenario#"&amp;Q468&amp;";Years#"&amp;J468&amp;";Period#"&amp;I468&amp;";View#"&amp;R468&amp;";Entity#"&amp;H468&amp;";Data Source#"&amp;K468&amp;";Account#"&amp;F468&amp;";Intercompany#"&amp;L468&amp;";Movement#"&amp;P468&amp;";Consolidation#"&amp;T468&amp;";Custom1#"&amp;M468&amp;";Custom2#"&amp;N468&amp;";Custom3#"&amp;O468&amp;";Custom4#"&amp;S468&amp;"")</f>
        <v>#VALUE!</v>
      </c>
      <c r="E468" s="512">
        <f ca="1">SUMIF('"E" Fair Value Measurement'!$C$22:$E$38,'FCC Investments - Load Tab'!C468,'"E" Fair Value Measurement'!$J$22:$J$38)</f>
        <v>0</v>
      </c>
      <c r="F468" s="339" t="s">
        <v>849</v>
      </c>
      <c r="G468" s="339" t="s">
        <v>1865</v>
      </c>
      <c r="H468" s="430">
        <f t="shared" si="151"/>
        <v>0</v>
      </c>
      <c r="I468" s="430" t="str">
        <f t="shared" si="151"/>
        <v>Jun</v>
      </c>
      <c r="J468" s="339" t="str">
        <f t="shared" si="151"/>
        <v>FY25</v>
      </c>
      <c r="K468" s="339" t="s">
        <v>397</v>
      </c>
      <c r="L468" s="339" t="s">
        <v>398</v>
      </c>
      <c r="M468" s="339" t="s">
        <v>399</v>
      </c>
      <c r="N468" s="339" t="s">
        <v>400</v>
      </c>
      <c r="O468" s="339" t="s">
        <v>853</v>
      </c>
      <c r="P468" s="339" t="s">
        <v>1847</v>
      </c>
      <c r="Q468" s="339" t="s">
        <v>63</v>
      </c>
      <c r="R468" s="339" t="s">
        <v>402</v>
      </c>
      <c r="S468" s="339" t="s">
        <v>815</v>
      </c>
      <c r="T468" s="339" t="s">
        <v>404</v>
      </c>
    </row>
    <row r="469" spans="1:20">
      <c r="B469" s="420"/>
      <c r="C469" s="420"/>
      <c r="D469" s="469" t="e">
        <f>[2]!HsSetValue(E469,"FCC","Scenario#"&amp;Q469&amp;";Years#"&amp;J469&amp;";Period#"&amp;I469&amp;";View#"&amp;R469&amp;";Entity#"&amp;H469&amp;";Data Source#"&amp;K469&amp;";Account#"&amp;F469&amp;";Intercompany#"&amp;L469&amp;";Movement#"&amp;P469&amp;";Consolidation#"&amp;T469&amp;";Custom1#"&amp;M469&amp;";Custom2#"&amp;N469&amp;";Custom3#"&amp;O469&amp;";Custom4#"&amp;S469&amp;"")</f>
        <v>#VALUE!</v>
      </c>
      <c r="E469" s="469"/>
    </row>
    <row r="470" spans="1:20">
      <c r="A470" s="424"/>
      <c r="B470" s="418" t="s">
        <v>1088</v>
      </c>
      <c r="C470" s="418" t="s">
        <v>710</v>
      </c>
      <c r="D470" s="511" t="e">
        <f>[2]!HsSetValue(E470,"FCC","Scenario#"&amp;Q470&amp;";Years#"&amp;J470&amp;";Period#"&amp;I470&amp;";View#"&amp;R470&amp;";Entity#"&amp;H470&amp;";Data Source#"&amp;K470&amp;";Account#"&amp;F470&amp;";Intercompany#"&amp;L470&amp;";Movement#"&amp;P470&amp;";Consolidation#"&amp;T470&amp;";Custom1#"&amp;M470&amp;";Custom2#"&amp;N470&amp;";Custom3#"&amp;O470&amp;";Custom4#"&amp;S470&amp;"")</f>
        <v>#VALUE!</v>
      </c>
      <c r="E470" s="511">
        <f ca="1">SUMIF('"F" Credit Quality Risk'!$D$17:$F$33,'FCC Investments - Load Tab'!$C470,'"F" Credit Quality Risk'!F$17:F$33)</f>
        <v>0</v>
      </c>
      <c r="F470" s="419" t="s">
        <v>1092</v>
      </c>
      <c r="G470" s="419" t="str">
        <f t="shared" ref="G470:G483" si="152">"Inv. Analysis - Credit Quality Risk - "&amp;C470</f>
        <v>Inv. Analysis - Credit Quality Risk - Money Market Mutual Funds</v>
      </c>
      <c r="H470" s="431">
        <f t="shared" si="151"/>
        <v>0</v>
      </c>
      <c r="I470" s="431" t="str">
        <f t="shared" si="151"/>
        <v>Jun</v>
      </c>
      <c r="J470" s="419" t="str">
        <f t="shared" si="151"/>
        <v>FY25</v>
      </c>
      <c r="K470" s="419" t="str">
        <f t="shared" si="151"/>
        <v>FCCS_Other Data</v>
      </c>
      <c r="L470" s="419" t="str">
        <f t="shared" si="151"/>
        <v>FCCS_No Intercompany</v>
      </c>
      <c r="M470" s="419" t="str">
        <f t="shared" si="151"/>
        <v>No Custom1</v>
      </c>
      <c r="N470" s="419" t="str">
        <f t="shared" si="151"/>
        <v>No Custom2</v>
      </c>
      <c r="O470" s="419" t="s">
        <v>995</v>
      </c>
      <c r="P470" s="419" t="s">
        <v>1847</v>
      </c>
      <c r="Q470" s="419" t="str">
        <f t="shared" ref="Q470:Q483" si="153">Q$2</f>
        <v>Actual</v>
      </c>
      <c r="R470" s="419" t="str">
        <f t="shared" ref="R470:R483" si="154">+R$2</f>
        <v>FCCS_YTD_Input</v>
      </c>
      <c r="S470" s="419" t="s">
        <v>815</v>
      </c>
      <c r="T470" s="419" t="s">
        <v>404</v>
      </c>
    </row>
    <row r="471" spans="1:20">
      <c r="A471" s="424"/>
      <c r="B471" s="418" t="s">
        <v>1088</v>
      </c>
      <c r="C471" s="418" t="s">
        <v>710</v>
      </c>
      <c r="D471" s="511" t="e">
        <f>[2]!HsSetValue(E471,"FCC","Scenario#"&amp;Q471&amp;";Years#"&amp;J471&amp;";Period#"&amp;I471&amp;";View#"&amp;R471&amp;";Entity#"&amp;H471&amp;";Data Source#"&amp;K471&amp;";Account#"&amp;F471&amp;";Intercompany#"&amp;L471&amp;";Movement#"&amp;P471&amp;";Consolidation#"&amp;T471&amp;";Custom1#"&amp;M471&amp;";Custom2#"&amp;N471&amp;";Custom3#"&amp;O471&amp;";Custom4#"&amp;S471&amp;"")</f>
        <v>#VALUE!</v>
      </c>
      <c r="E471" s="511">
        <f ca="1">SUMIF('"F" Credit Quality Risk'!$D$17:$F$33,'FCC Investments - Load Tab'!$C471,'"F" Credit Quality Risk'!G$17:G$33)</f>
        <v>0</v>
      </c>
      <c r="F471" s="419" t="s">
        <v>1092</v>
      </c>
      <c r="G471" s="419" t="str">
        <f t="shared" si="152"/>
        <v>Inv. Analysis - Credit Quality Risk - Money Market Mutual Funds</v>
      </c>
      <c r="H471" s="431">
        <f t="shared" si="151"/>
        <v>0</v>
      </c>
      <c r="I471" s="431" t="str">
        <f t="shared" si="151"/>
        <v>Jun</v>
      </c>
      <c r="J471" s="419" t="str">
        <f t="shared" si="151"/>
        <v>FY25</v>
      </c>
      <c r="K471" s="419" t="str">
        <f t="shared" si="151"/>
        <v>FCCS_Other Data</v>
      </c>
      <c r="L471" s="419" t="str">
        <f t="shared" si="151"/>
        <v>FCCS_No Intercompany</v>
      </c>
      <c r="M471" s="419" t="str">
        <f t="shared" si="151"/>
        <v>No Custom1</v>
      </c>
      <c r="N471" s="419" t="str">
        <f t="shared" si="151"/>
        <v>No Custom2</v>
      </c>
      <c r="O471" s="419" t="s">
        <v>1010</v>
      </c>
      <c r="P471" s="419" t="s">
        <v>1847</v>
      </c>
      <c r="Q471" s="419" t="str">
        <f t="shared" si="153"/>
        <v>Actual</v>
      </c>
      <c r="R471" s="419" t="str">
        <f t="shared" si="154"/>
        <v>FCCS_YTD_Input</v>
      </c>
      <c r="S471" s="419" t="s">
        <v>815</v>
      </c>
      <c r="T471" s="419" t="s">
        <v>404</v>
      </c>
    </row>
    <row r="472" spans="1:20" ht="17.399999999999999" customHeight="1">
      <c r="A472" s="424"/>
      <c r="B472" s="418" t="s">
        <v>1088</v>
      </c>
      <c r="C472" s="418" t="s">
        <v>710</v>
      </c>
      <c r="D472" s="511" t="e">
        <f>[2]!HsSetValue(E472,"FCC","Scenario#"&amp;Q472&amp;";Years#"&amp;J472&amp;";Period#"&amp;I472&amp;";View#"&amp;R472&amp;";Entity#"&amp;H472&amp;";Data Source#"&amp;K472&amp;";Account#"&amp;F472&amp;";Intercompany#"&amp;L472&amp;";Movement#"&amp;P472&amp;";Consolidation#"&amp;T472&amp;";Custom1#"&amp;M472&amp;";Custom2#"&amp;N472&amp;";Custom3#"&amp;O472&amp;";Custom4#"&amp;S472&amp;"")</f>
        <v>#VALUE!</v>
      </c>
      <c r="E472" s="511">
        <f ca="1">SUMIF('"F" Credit Quality Risk'!$D$17:$F$33,'FCC Investments - Load Tab'!$C472,'"F" Credit Quality Risk'!H$17:H$33)</f>
        <v>0</v>
      </c>
      <c r="F472" s="419" t="s">
        <v>1092</v>
      </c>
      <c r="G472" s="419" t="str">
        <f t="shared" si="152"/>
        <v>Inv. Analysis - Credit Quality Risk - Money Market Mutual Funds</v>
      </c>
      <c r="H472" s="431">
        <f t="shared" si="151"/>
        <v>0</v>
      </c>
      <c r="I472" s="431" t="str">
        <f t="shared" si="151"/>
        <v>Jun</v>
      </c>
      <c r="J472" s="419" t="str">
        <f t="shared" si="151"/>
        <v>FY25</v>
      </c>
      <c r="K472" s="419" t="str">
        <f t="shared" si="151"/>
        <v>FCCS_Other Data</v>
      </c>
      <c r="L472" s="419" t="str">
        <f t="shared" si="151"/>
        <v>FCCS_No Intercompany</v>
      </c>
      <c r="M472" s="419" t="str">
        <f t="shared" si="151"/>
        <v>No Custom1</v>
      </c>
      <c r="N472" s="419" t="str">
        <f t="shared" si="151"/>
        <v>No Custom2</v>
      </c>
      <c r="O472" s="419" t="s">
        <v>45</v>
      </c>
      <c r="P472" s="419" t="s">
        <v>1847</v>
      </c>
      <c r="Q472" s="419" t="str">
        <f t="shared" si="153"/>
        <v>Actual</v>
      </c>
      <c r="R472" s="419" t="str">
        <f t="shared" si="154"/>
        <v>FCCS_YTD_Input</v>
      </c>
      <c r="S472" s="419" t="s">
        <v>815</v>
      </c>
      <c r="T472" s="419" t="s">
        <v>404</v>
      </c>
    </row>
    <row r="473" spans="1:20">
      <c r="A473" s="424"/>
      <c r="B473" s="418" t="s">
        <v>1088</v>
      </c>
      <c r="C473" s="418" t="s">
        <v>710</v>
      </c>
      <c r="D473" s="511" t="e">
        <f>[2]!HsSetValue(E473,"FCC","Scenario#"&amp;Q473&amp;";Years#"&amp;J473&amp;";Period#"&amp;I473&amp;";View#"&amp;R473&amp;";Entity#"&amp;H473&amp;";Data Source#"&amp;K473&amp;";Account#"&amp;F473&amp;";Intercompany#"&amp;L473&amp;";Movement#"&amp;P473&amp;";Consolidation#"&amp;T473&amp;";Custom1#"&amp;M473&amp;";Custom2#"&amp;N473&amp;";Custom3#"&amp;O473&amp;";Custom4#"&amp;S473&amp;"")</f>
        <v>#VALUE!</v>
      </c>
      <c r="E473" s="511">
        <f ca="1">SUMIF('"F" Credit Quality Risk'!$D$17:$F$33,'FCC Investments - Load Tab'!$C473,'"F" Credit Quality Risk'!I$17:I$33)</f>
        <v>0</v>
      </c>
      <c r="F473" s="419" t="s">
        <v>1092</v>
      </c>
      <c r="G473" s="419" t="str">
        <f t="shared" si="152"/>
        <v>Inv. Analysis - Credit Quality Risk - Money Market Mutual Funds</v>
      </c>
      <c r="H473" s="431">
        <f t="shared" si="151"/>
        <v>0</v>
      </c>
      <c r="I473" s="431" t="str">
        <f t="shared" si="151"/>
        <v>Jun</v>
      </c>
      <c r="J473" s="419" t="str">
        <f t="shared" si="151"/>
        <v>FY25</v>
      </c>
      <c r="K473" s="419" t="str">
        <f t="shared" si="151"/>
        <v>FCCS_Other Data</v>
      </c>
      <c r="L473" s="419" t="str">
        <f t="shared" si="151"/>
        <v>FCCS_No Intercompany</v>
      </c>
      <c r="M473" s="419" t="str">
        <f t="shared" si="151"/>
        <v>No Custom1</v>
      </c>
      <c r="N473" s="419" t="str">
        <f t="shared" si="151"/>
        <v>No Custom2</v>
      </c>
      <c r="O473" s="419" t="s">
        <v>1023</v>
      </c>
      <c r="P473" s="419" t="s">
        <v>1847</v>
      </c>
      <c r="Q473" s="419" t="str">
        <f t="shared" si="153"/>
        <v>Actual</v>
      </c>
      <c r="R473" s="419" t="str">
        <f t="shared" si="154"/>
        <v>FCCS_YTD_Input</v>
      </c>
      <c r="S473" s="419" t="s">
        <v>815</v>
      </c>
      <c r="T473" s="419" t="s">
        <v>404</v>
      </c>
    </row>
    <row r="474" spans="1:20">
      <c r="A474" s="424"/>
      <c r="B474" s="418" t="s">
        <v>1088</v>
      </c>
      <c r="C474" s="418" t="s">
        <v>710</v>
      </c>
      <c r="D474" s="511" t="e">
        <f>[2]!HsSetValue(E474,"FCC","Scenario#"&amp;Q474&amp;";Years#"&amp;J474&amp;";Period#"&amp;I474&amp;";View#"&amp;R474&amp;";Entity#"&amp;H474&amp;";Data Source#"&amp;K474&amp;";Account#"&amp;F474&amp;";Intercompany#"&amp;L474&amp;";Movement#"&amp;P474&amp;";Consolidation#"&amp;T474&amp;";Custom1#"&amp;M474&amp;";Custom2#"&amp;N474&amp;";Custom3#"&amp;O474&amp;";Custom4#"&amp;S474&amp;"")</f>
        <v>#VALUE!</v>
      </c>
      <c r="E474" s="511">
        <f ca="1">SUMIF('"F" Credit Quality Risk'!$D$17:$F$33,'FCC Investments - Load Tab'!$C474,'"F" Credit Quality Risk'!J$17:J$33)</f>
        <v>0</v>
      </c>
      <c r="F474" s="419" t="s">
        <v>1092</v>
      </c>
      <c r="G474" s="419" t="str">
        <f t="shared" si="152"/>
        <v>Inv. Analysis - Credit Quality Risk - Money Market Mutual Funds</v>
      </c>
      <c r="H474" s="431">
        <f t="shared" si="151"/>
        <v>0</v>
      </c>
      <c r="I474" s="431" t="str">
        <f t="shared" si="151"/>
        <v>Jun</v>
      </c>
      <c r="J474" s="419" t="str">
        <f t="shared" si="151"/>
        <v>FY25</v>
      </c>
      <c r="K474" s="419" t="str">
        <f t="shared" si="151"/>
        <v>FCCS_Other Data</v>
      </c>
      <c r="L474" s="419" t="str">
        <f t="shared" si="151"/>
        <v>FCCS_No Intercompany</v>
      </c>
      <c r="M474" s="419" t="str">
        <f t="shared" si="151"/>
        <v>No Custom1</v>
      </c>
      <c r="N474" s="419" t="str">
        <f t="shared" si="151"/>
        <v>No Custom2</v>
      </c>
      <c r="O474" s="419" t="s">
        <v>1027</v>
      </c>
      <c r="P474" s="419" t="s">
        <v>1847</v>
      </c>
      <c r="Q474" s="419" t="str">
        <f t="shared" si="153"/>
        <v>Actual</v>
      </c>
      <c r="R474" s="419" t="str">
        <f t="shared" si="154"/>
        <v>FCCS_YTD_Input</v>
      </c>
      <c r="S474" s="419" t="s">
        <v>815</v>
      </c>
      <c r="T474" s="419" t="s">
        <v>404</v>
      </c>
    </row>
    <row r="475" spans="1:20">
      <c r="A475" s="424"/>
      <c r="B475" s="418" t="s">
        <v>1088</v>
      </c>
      <c r="C475" s="418" t="s">
        <v>710</v>
      </c>
      <c r="D475" s="511" t="e">
        <f>[2]!HsSetValue(E475,"FCC","Scenario#"&amp;Q475&amp;";Years#"&amp;J475&amp;";Period#"&amp;I475&amp;";View#"&amp;R475&amp;";Entity#"&amp;H475&amp;";Data Source#"&amp;K475&amp;";Account#"&amp;F475&amp;";Intercompany#"&amp;L475&amp;";Movement#"&amp;P475&amp;";Consolidation#"&amp;T475&amp;";Custom1#"&amp;M475&amp;";Custom2#"&amp;N475&amp;";Custom3#"&amp;O475&amp;";Custom4#"&amp;S475&amp;"")</f>
        <v>#VALUE!</v>
      </c>
      <c r="E475" s="511">
        <f ca="1">SUMIF('"F" Credit Quality Risk'!$D$17:$F$33,'FCC Investments - Load Tab'!$C475,'"F" Credit Quality Risk'!K$17:K$33)</f>
        <v>0</v>
      </c>
      <c r="F475" s="419" t="s">
        <v>1092</v>
      </c>
      <c r="G475" s="419" t="str">
        <f t="shared" si="152"/>
        <v>Inv. Analysis - Credit Quality Risk - Money Market Mutual Funds</v>
      </c>
      <c r="H475" s="431">
        <f t="shared" si="151"/>
        <v>0</v>
      </c>
      <c r="I475" s="431" t="str">
        <f t="shared" si="151"/>
        <v>Jun</v>
      </c>
      <c r="J475" s="419" t="str">
        <f t="shared" si="151"/>
        <v>FY25</v>
      </c>
      <c r="K475" s="419" t="str">
        <f t="shared" si="151"/>
        <v>FCCS_Other Data</v>
      </c>
      <c r="L475" s="419" t="str">
        <f t="shared" si="151"/>
        <v>FCCS_No Intercompany</v>
      </c>
      <c r="M475" s="419" t="str">
        <f t="shared" si="151"/>
        <v>No Custom1</v>
      </c>
      <c r="N475" s="419" t="str">
        <f t="shared" si="151"/>
        <v>No Custom2</v>
      </c>
      <c r="O475" s="419" t="s">
        <v>46</v>
      </c>
      <c r="P475" s="419" t="s">
        <v>1847</v>
      </c>
      <c r="Q475" s="419" t="str">
        <f t="shared" si="153"/>
        <v>Actual</v>
      </c>
      <c r="R475" s="419" t="str">
        <f t="shared" si="154"/>
        <v>FCCS_YTD_Input</v>
      </c>
      <c r="S475" s="419" t="s">
        <v>815</v>
      </c>
      <c r="T475" s="419" t="s">
        <v>404</v>
      </c>
    </row>
    <row r="476" spans="1:20">
      <c r="A476" s="424"/>
      <c r="B476" s="418" t="s">
        <v>1088</v>
      </c>
      <c r="C476" s="418" t="s">
        <v>710</v>
      </c>
      <c r="D476" s="511" t="e">
        <f>[2]!HsSetValue(E476,"FCC","Scenario#"&amp;Q476&amp;";Years#"&amp;J476&amp;";Period#"&amp;I476&amp;";View#"&amp;R476&amp;";Entity#"&amp;H476&amp;";Data Source#"&amp;K476&amp;";Account#"&amp;F476&amp;";Intercompany#"&amp;L476&amp;";Movement#"&amp;P476&amp;";Consolidation#"&amp;T476&amp;";Custom1#"&amp;M476&amp;";Custom2#"&amp;N476&amp;";Custom3#"&amp;O476&amp;";Custom4#"&amp;S476&amp;"")</f>
        <v>#VALUE!</v>
      </c>
      <c r="E476" s="511">
        <f ca="1">SUMIF('"F" Credit Quality Risk'!$D$17:$F$33,'FCC Investments - Load Tab'!$C476,'"F" Credit Quality Risk'!L$17:L$33)</f>
        <v>0</v>
      </c>
      <c r="F476" s="419" t="s">
        <v>1092</v>
      </c>
      <c r="G476" s="419" t="str">
        <f t="shared" si="152"/>
        <v>Inv. Analysis - Credit Quality Risk - Money Market Mutual Funds</v>
      </c>
      <c r="H476" s="431">
        <f t="shared" si="151"/>
        <v>0</v>
      </c>
      <c r="I476" s="431" t="str">
        <f t="shared" si="151"/>
        <v>Jun</v>
      </c>
      <c r="J476" s="419" t="str">
        <f t="shared" si="151"/>
        <v>FY25</v>
      </c>
      <c r="K476" s="419" t="str">
        <f t="shared" si="151"/>
        <v>FCCS_Other Data</v>
      </c>
      <c r="L476" s="419" t="str">
        <f t="shared" si="151"/>
        <v>FCCS_No Intercompany</v>
      </c>
      <c r="M476" s="419" t="str">
        <f t="shared" si="151"/>
        <v>No Custom1</v>
      </c>
      <c r="N476" s="419" t="str">
        <f t="shared" si="151"/>
        <v>No Custom2</v>
      </c>
      <c r="O476" s="419" t="s">
        <v>1055</v>
      </c>
      <c r="P476" s="419" t="s">
        <v>1847</v>
      </c>
      <c r="Q476" s="419" t="str">
        <f t="shared" si="153"/>
        <v>Actual</v>
      </c>
      <c r="R476" s="419" t="str">
        <f t="shared" si="154"/>
        <v>FCCS_YTD_Input</v>
      </c>
      <c r="S476" s="419" t="s">
        <v>815</v>
      </c>
      <c r="T476" s="419" t="s">
        <v>404</v>
      </c>
    </row>
    <row r="477" spans="1:20">
      <c r="A477" s="424"/>
      <c r="B477" s="418" t="s">
        <v>1088</v>
      </c>
      <c r="C477" s="418" t="s">
        <v>710</v>
      </c>
      <c r="D477" s="511" t="e">
        <f>[2]!HsSetValue(E477,"FCC","Scenario#"&amp;Q477&amp;";Years#"&amp;J477&amp;";Period#"&amp;I477&amp;";View#"&amp;R477&amp;";Entity#"&amp;H477&amp;";Data Source#"&amp;K477&amp;";Account#"&amp;F477&amp;";Intercompany#"&amp;L477&amp;";Movement#"&amp;P477&amp;";Consolidation#"&amp;T477&amp;";Custom1#"&amp;M477&amp;";Custom2#"&amp;N477&amp;";Custom3#"&amp;O477&amp;";Custom4#"&amp;S477&amp;"")</f>
        <v>#VALUE!</v>
      </c>
      <c r="E477" s="511">
        <f ca="1">SUMIF('"F" Credit Quality Risk'!$D$17:$F$33,'FCC Investments - Load Tab'!$C477,'"F" Credit Quality Risk'!M$17:M$33)</f>
        <v>0</v>
      </c>
      <c r="F477" s="419" t="s">
        <v>1092</v>
      </c>
      <c r="G477" s="419" t="str">
        <f t="shared" si="152"/>
        <v>Inv. Analysis - Credit Quality Risk - Money Market Mutual Funds</v>
      </c>
      <c r="H477" s="431">
        <f t="shared" si="151"/>
        <v>0</v>
      </c>
      <c r="I477" s="431" t="str">
        <f t="shared" si="151"/>
        <v>Jun</v>
      </c>
      <c r="J477" s="419" t="str">
        <f t="shared" si="151"/>
        <v>FY25</v>
      </c>
      <c r="K477" s="419" t="str">
        <f t="shared" si="151"/>
        <v>FCCS_Other Data</v>
      </c>
      <c r="L477" s="419" t="str">
        <f t="shared" si="151"/>
        <v>FCCS_No Intercompany</v>
      </c>
      <c r="M477" s="419" t="str">
        <f t="shared" si="151"/>
        <v>No Custom1</v>
      </c>
      <c r="N477" s="419" t="str">
        <f t="shared" si="151"/>
        <v>No Custom2</v>
      </c>
      <c r="O477" s="419" t="s">
        <v>1066</v>
      </c>
      <c r="P477" s="419" t="s">
        <v>1847</v>
      </c>
      <c r="Q477" s="419" t="str">
        <f t="shared" si="153"/>
        <v>Actual</v>
      </c>
      <c r="R477" s="419" t="str">
        <f t="shared" si="154"/>
        <v>FCCS_YTD_Input</v>
      </c>
      <c r="S477" s="419" t="s">
        <v>815</v>
      </c>
      <c r="T477" s="419" t="s">
        <v>404</v>
      </c>
    </row>
    <row r="478" spans="1:20">
      <c r="A478" s="424"/>
      <c r="B478" s="418" t="s">
        <v>1088</v>
      </c>
      <c r="C478" s="418" t="s">
        <v>710</v>
      </c>
      <c r="D478" s="511" t="e">
        <f>[2]!HsSetValue(E478,"FCC","Scenario#"&amp;Q478&amp;";Years#"&amp;J478&amp;";Period#"&amp;I478&amp;";View#"&amp;R478&amp;";Entity#"&amp;H478&amp;";Data Source#"&amp;K478&amp;";Account#"&amp;F478&amp;";Intercompany#"&amp;L478&amp;";Movement#"&amp;P478&amp;";Consolidation#"&amp;T478&amp;";Custom1#"&amp;M478&amp;";Custom2#"&amp;N478&amp;";Custom3#"&amp;O478&amp;";Custom4#"&amp;S478&amp;"")</f>
        <v>#VALUE!</v>
      </c>
      <c r="E478" s="511">
        <f ca="1">SUMIF('"F" Credit Quality Risk'!$D$17:$F$33,'FCC Investments - Load Tab'!$C478,'"F" Credit Quality Risk'!N$17:N$33)</f>
        <v>0</v>
      </c>
      <c r="F478" s="419" t="s">
        <v>1092</v>
      </c>
      <c r="G478" s="419" t="str">
        <f t="shared" si="152"/>
        <v>Inv. Analysis - Credit Quality Risk - Money Market Mutual Funds</v>
      </c>
      <c r="H478" s="431">
        <f t="shared" si="151"/>
        <v>0</v>
      </c>
      <c r="I478" s="431" t="str">
        <f t="shared" si="151"/>
        <v>Jun</v>
      </c>
      <c r="J478" s="419" t="str">
        <f t="shared" si="151"/>
        <v>FY25</v>
      </c>
      <c r="K478" s="419" t="str">
        <f t="shared" si="151"/>
        <v>FCCS_Other Data</v>
      </c>
      <c r="L478" s="419" t="str">
        <f t="shared" si="151"/>
        <v>FCCS_No Intercompany</v>
      </c>
      <c r="M478" s="419" t="str">
        <f t="shared" si="151"/>
        <v>No Custom1</v>
      </c>
      <c r="N478" s="419" t="str">
        <f t="shared" si="151"/>
        <v>No Custom2</v>
      </c>
      <c r="O478" s="419" t="s">
        <v>47</v>
      </c>
      <c r="P478" s="419" t="s">
        <v>1847</v>
      </c>
      <c r="Q478" s="419" t="str">
        <f t="shared" si="153"/>
        <v>Actual</v>
      </c>
      <c r="R478" s="419" t="str">
        <f t="shared" si="154"/>
        <v>FCCS_YTD_Input</v>
      </c>
      <c r="S478" s="419" t="s">
        <v>815</v>
      </c>
      <c r="T478" s="419" t="s">
        <v>404</v>
      </c>
    </row>
    <row r="479" spans="1:20">
      <c r="A479" s="424"/>
      <c r="B479" s="418" t="s">
        <v>1088</v>
      </c>
      <c r="C479" s="418" t="s">
        <v>710</v>
      </c>
      <c r="D479" s="511" t="e">
        <f>[2]!HsSetValue(E479,"FCC","Scenario#"&amp;Q479&amp;";Years#"&amp;J479&amp;";Period#"&amp;I479&amp;";View#"&amp;R479&amp;";Entity#"&amp;H479&amp;";Data Source#"&amp;K479&amp;";Account#"&amp;F479&amp;";Intercompany#"&amp;L479&amp;";Movement#"&amp;P479&amp;";Consolidation#"&amp;T479&amp;";Custom1#"&amp;M479&amp;";Custom2#"&amp;N479&amp;";Custom3#"&amp;O479&amp;";Custom4#"&amp;S479&amp;"")</f>
        <v>#VALUE!</v>
      </c>
      <c r="E479" s="511">
        <f ca="1">SUMIF('"F" Credit Quality Risk'!$D$17:$F$33,'FCC Investments - Load Tab'!$C479,'"F" Credit Quality Risk'!O$17:O$33)</f>
        <v>0</v>
      </c>
      <c r="F479" s="419" t="s">
        <v>1092</v>
      </c>
      <c r="G479" s="419" t="str">
        <f t="shared" si="152"/>
        <v>Inv. Analysis - Credit Quality Risk - Money Market Mutual Funds</v>
      </c>
      <c r="H479" s="431">
        <f t="shared" si="151"/>
        <v>0</v>
      </c>
      <c r="I479" s="431" t="str">
        <f t="shared" si="151"/>
        <v>Jun</v>
      </c>
      <c r="J479" s="419" t="str">
        <f t="shared" si="151"/>
        <v>FY25</v>
      </c>
      <c r="K479" s="419" t="str">
        <f t="shared" si="151"/>
        <v>FCCS_Other Data</v>
      </c>
      <c r="L479" s="419" t="str">
        <f t="shared" si="151"/>
        <v>FCCS_No Intercompany</v>
      </c>
      <c r="M479" s="419" t="str">
        <f t="shared" si="151"/>
        <v>No Custom1</v>
      </c>
      <c r="N479" s="419" t="str">
        <f t="shared" si="151"/>
        <v>No Custom2</v>
      </c>
      <c r="O479" s="419" t="s">
        <v>48</v>
      </c>
      <c r="P479" s="419" t="s">
        <v>1847</v>
      </c>
      <c r="Q479" s="419" t="str">
        <f t="shared" si="153"/>
        <v>Actual</v>
      </c>
      <c r="R479" s="419" t="str">
        <f t="shared" si="154"/>
        <v>FCCS_YTD_Input</v>
      </c>
      <c r="S479" s="419" t="s">
        <v>815</v>
      </c>
      <c r="T479" s="419" t="s">
        <v>404</v>
      </c>
    </row>
    <row r="480" spans="1:20">
      <c r="A480" s="424"/>
      <c r="B480" s="418" t="s">
        <v>1088</v>
      </c>
      <c r="C480" s="418" t="s">
        <v>710</v>
      </c>
      <c r="D480" s="511" t="e">
        <f>[2]!HsSetValue(E480,"FCC","Scenario#"&amp;Q480&amp;";Years#"&amp;J480&amp;";Period#"&amp;I480&amp;";View#"&amp;R480&amp;";Entity#"&amp;H480&amp;";Data Source#"&amp;K480&amp;";Account#"&amp;F480&amp;";Intercompany#"&amp;L480&amp;";Movement#"&amp;P480&amp;";Consolidation#"&amp;T480&amp;";Custom1#"&amp;M480&amp;";Custom2#"&amp;N480&amp;";Custom3#"&amp;O480&amp;";Custom4#"&amp;S480&amp;"")</f>
        <v>#VALUE!</v>
      </c>
      <c r="E480" s="511">
        <f ca="1">SUMIF('"F" Credit Quality Risk'!$D$17:$F$33,'FCC Investments - Load Tab'!$C480,'"F" Credit Quality Risk'!P$17:P$33)</f>
        <v>0</v>
      </c>
      <c r="F480" s="419" t="s">
        <v>1092</v>
      </c>
      <c r="G480" s="419" t="str">
        <f t="shared" si="152"/>
        <v>Inv. Analysis - Credit Quality Risk - Money Market Mutual Funds</v>
      </c>
      <c r="H480" s="431">
        <f t="shared" si="151"/>
        <v>0</v>
      </c>
      <c r="I480" s="431" t="str">
        <f t="shared" si="151"/>
        <v>Jun</v>
      </c>
      <c r="J480" s="419" t="str">
        <f t="shared" si="151"/>
        <v>FY25</v>
      </c>
      <c r="K480" s="419" t="str">
        <f t="shared" si="151"/>
        <v>FCCS_Other Data</v>
      </c>
      <c r="L480" s="419" t="str">
        <f t="shared" si="151"/>
        <v>FCCS_No Intercompany</v>
      </c>
      <c r="M480" s="419" t="str">
        <f t="shared" si="151"/>
        <v>No Custom1</v>
      </c>
      <c r="N480" s="419" t="str">
        <f t="shared" si="151"/>
        <v>No Custom2</v>
      </c>
      <c r="O480" s="419" t="s">
        <v>1093</v>
      </c>
      <c r="P480" s="419" t="s">
        <v>1847</v>
      </c>
      <c r="Q480" s="419" t="str">
        <f t="shared" si="153"/>
        <v>Actual</v>
      </c>
      <c r="R480" s="419" t="str">
        <f t="shared" si="154"/>
        <v>FCCS_YTD_Input</v>
      </c>
      <c r="S480" s="419" t="s">
        <v>815</v>
      </c>
      <c r="T480" s="419" t="s">
        <v>404</v>
      </c>
    </row>
    <row r="481" spans="1:20">
      <c r="A481" s="424"/>
      <c r="B481" s="418" t="s">
        <v>1088</v>
      </c>
      <c r="C481" s="418" t="s">
        <v>710</v>
      </c>
      <c r="D481" s="511" t="e">
        <f>[2]!HsSetValue(E481,"FCC","Scenario#"&amp;Q481&amp;";Years#"&amp;J481&amp;";Period#"&amp;I481&amp;";View#"&amp;R481&amp;";Entity#"&amp;H481&amp;";Data Source#"&amp;K481&amp;";Account#"&amp;F481&amp;";Intercompany#"&amp;L481&amp;";Movement#"&amp;P481&amp;";Consolidation#"&amp;T481&amp;";Custom1#"&amp;M481&amp;";Custom2#"&amp;N481&amp;";Custom3#"&amp;O481&amp;";Custom4#"&amp;S481&amp;"")</f>
        <v>#VALUE!</v>
      </c>
      <c r="E481" s="511">
        <f ca="1">SUMIF('"F" Credit Quality Risk'!$D$17:$F$33,'FCC Investments - Load Tab'!$C481,'"F" Credit Quality Risk'!Q$17:Q$33)</f>
        <v>0</v>
      </c>
      <c r="F481" s="419" t="s">
        <v>1092</v>
      </c>
      <c r="G481" s="419" t="str">
        <f t="shared" si="152"/>
        <v>Inv. Analysis - Credit Quality Risk - Money Market Mutual Funds</v>
      </c>
      <c r="H481" s="431">
        <f t="shared" si="151"/>
        <v>0</v>
      </c>
      <c r="I481" s="431" t="str">
        <f t="shared" si="151"/>
        <v>Jun</v>
      </c>
      <c r="J481" s="419" t="str">
        <f t="shared" si="151"/>
        <v>FY25</v>
      </c>
      <c r="K481" s="419" t="str">
        <f t="shared" si="151"/>
        <v>FCCS_Other Data</v>
      </c>
      <c r="L481" s="419" t="str">
        <f t="shared" si="151"/>
        <v>FCCS_No Intercompany</v>
      </c>
      <c r="M481" s="419" t="str">
        <f t="shared" si="151"/>
        <v>No Custom1</v>
      </c>
      <c r="N481" s="419" t="str">
        <f t="shared" si="151"/>
        <v>No Custom2</v>
      </c>
      <c r="O481" s="419" t="s">
        <v>1094</v>
      </c>
      <c r="P481" s="419" t="s">
        <v>1847</v>
      </c>
      <c r="Q481" s="419" t="str">
        <f t="shared" si="153"/>
        <v>Actual</v>
      </c>
      <c r="R481" s="419" t="str">
        <f t="shared" si="154"/>
        <v>FCCS_YTD_Input</v>
      </c>
      <c r="S481" s="419" t="s">
        <v>815</v>
      </c>
      <c r="T481" s="419" t="s">
        <v>404</v>
      </c>
    </row>
    <row r="482" spans="1:20">
      <c r="A482" s="424"/>
      <c r="B482" s="418" t="s">
        <v>1088</v>
      </c>
      <c r="C482" s="418" t="s">
        <v>710</v>
      </c>
      <c r="D482" s="511" t="e">
        <f>[2]!HsSetValue(E482,"FCC","Scenario#"&amp;Q482&amp;";Years#"&amp;J482&amp;";Period#"&amp;I482&amp;";View#"&amp;R482&amp;";Entity#"&amp;H482&amp;";Data Source#"&amp;K482&amp;";Account#"&amp;F482&amp;";Intercompany#"&amp;L482&amp;";Movement#"&amp;P482&amp;";Consolidation#"&amp;T482&amp;";Custom1#"&amp;M482&amp;";Custom2#"&amp;N482&amp;";Custom3#"&amp;O482&amp;";Custom4#"&amp;S482&amp;"")</f>
        <v>#VALUE!</v>
      </c>
      <c r="E482" s="511">
        <f ca="1">SUMIF('"F" Credit Quality Risk'!$D$17:$F$33,'FCC Investments - Load Tab'!$C482,'"F" Credit Quality Risk'!R$17:R$33)</f>
        <v>0</v>
      </c>
      <c r="F482" s="419" t="s">
        <v>1092</v>
      </c>
      <c r="G482" s="419" t="str">
        <f t="shared" si="152"/>
        <v>Inv. Analysis - Credit Quality Risk - Money Market Mutual Funds</v>
      </c>
      <c r="H482" s="431">
        <f t="shared" si="151"/>
        <v>0</v>
      </c>
      <c r="I482" s="431" t="str">
        <f t="shared" si="151"/>
        <v>Jun</v>
      </c>
      <c r="J482" s="419" t="str">
        <f t="shared" si="151"/>
        <v>FY25</v>
      </c>
      <c r="K482" s="419" t="str">
        <f t="shared" si="151"/>
        <v>FCCS_Other Data</v>
      </c>
      <c r="L482" s="419" t="str">
        <f t="shared" si="151"/>
        <v>FCCS_No Intercompany</v>
      </c>
      <c r="M482" s="419" t="str">
        <f t="shared" si="151"/>
        <v>No Custom1</v>
      </c>
      <c r="N482" s="419" t="str">
        <f t="shared" si="151"/>
        <v>No Custom2</v>
      </c>
      <c r="O482" s="419" t="s">
        <v>1095</v>
      </c>
      <c r="P482" s="419" t="s">
        <v>1847</v>
      </c>
      <c r="Q482" s="419" t="str">
        <f t="shared" si="153"/>
        <v>Actual</v>
      </c>
      <c r="R482" s="419" t="str">
        <f t="shared" si="154"/>
        <v>FCCS_YTD_Input</v>
      </c>
      <c r="S482" s="419" t="s">
        <v>815</v>
      </c>
      <c r="T482" s="419" t="s">
        <v>404</v>
      </c>
    </row>
    <row r="483" spans="1:20">
      <c r="A483" s="424"/>
      <c r="B483" s="418" t="s">
        <v>1088</v>
      </c>
      <c r="C483" s="418" t="s">
        <v>710</v>
      </c>
      <c r="D483" s="511" t="e">
        <f>[2]!HsSetValue(E483,"FCC","Scenario#"&amp;Q483&amp;";Years#"&amp;J483&amp;";Period#"&amp;I483&amp;";View#"&amp;R483&amp;";Entity#"&amp;H483&amp;";Data Source#"&amp;K483&amp;";Account#"&amp;F483&amp;";Intercompany#"&amp;L483&amp;";Movement#"&amp;P483&amp;";Consolidation#"&amp;T483&amp;";Custom1#"&amp;M483&amp;";Custom2#"&amp;N483&amp;";Custom3#"&amp;O483&amp;";Custom4#"&amp;S483&amp;"")</f>
        <v>#VALUE!</v>
      </c>
      <c r="E483" s="511">
        <f ca="1">SUMIF('"F" Credit Quality Risk'!$D$17:$F$33,'FCC Investments - Load Tab'!$C483,'"F" Credit Quality Risk'!S$17:S$33)</f>
        <v>0</v>
      </c>
      <c r="F483" s="419" t="s">
        <v>1092</v>
      </c>
      <c r="G483" s="419" t="str">
        <f t="shared" si="152"/>
        <v>Inv. Analysis - Credit Quality Risk - Money Market Mutual Funds</v>
      </c>
      <c r="H483" s="431">
        <f t="shared" si="151"/>
        <v>0</v>
      </c>
      <c r="I483" s="431" t="str">
        <f t="shared" si="151"/>
        <v>Jun</v>
      </c>
      <c r="J483" s="419" t="str">
        <f t="shared" si="151"/>
        <v>FY25</v>
      </c>
      <c r="K483" s="419" t="str">
        <f t="shared" si="151"/>
        <v>FCCS_Other Data</v>
      </c>
      <c r="L483" s="419" t="str">
        <f t="shared" si="151"/>
        <v>FCCS_No Intercompany</v>
      </c>
      <c r="M483" s="419" t="str">
        <f t="shared" si="151"/>
        <v>No Custom1</v>
      </c>
      <c r="N483" s="419" t="str">
        <f t="shared" si="151"/>
        <v>No Custom2</v>
      </c>
      <c r="O483" s="419" t="s">
        <v>1096</v>
      </c>
      <c r="P483" s="419" t="s">
        <v>1847</v>
      </c>
      <c r="Q483" s="419" t="str">
        <f t="shared" si="153"/>
        <v>Actual</v>
      </c>
      <c r="R483" s="419" t="str">
        <f t="shared" si="154"/>
        <v>FCCS_YTD_Input</v>
      </c>
      <c r="S483" s="419" t="s">
        <v>815</v>
      </c>
      <c r="T483" s="419" t="s">
        <v>404</v>
      </c>
    </row>
    <row r="484" spans="1:20">
      <c r="D484" s="469" t="e">
        <f>[2]!HsSetValue(E484,"FCC","Scenario#"&amp;Q484&amp;";Years#"&amp;J484&amp;";Period#"&amp;I484&amp;";View#"&amp;R484&amp;";Entity#"&amp;H484&amp;";Data Source#"&amp;K484&amp;";Account#"&amp;F484&amp;";Intercompany#"&amp;L484&amp;";Movement#"&amp;P484&amp;";Consolidation#"&amp;T484&amp;";Custom1#"&amp;M484&amp;";Custom2#"&amp;N484&amp;";Custom3#"&amp;O484&amp;";Custom4#"&amp;S484&amp;"")</f>
        <v>#VALUE!</v>
      </c>
      <c r="E484" s="469"/>
    </row>
    <row r="485" spans="1:20">
      <c r="B485" s="336" t="s">
        <v>841</v>
      </c>
      <c r="C485" s="336" t="s">
        <v>701</v>
      </c>
      <c r="D485" s="508" t="e">
        <f>[2]!HsSetValue(E485,"FCC","Scenario#"&amp;Q485&amp;";Years#"&amp;J485&amp;";Period#"&amp;I485&amp;";View#"&amp;R485&amp;";Entity#"&amp;H485&amp;";Data Source#"&amp;K485&amp;";Account#"&amp;F485&amp;";Intercompany#"&amp;L485&amp;";Movement#"&amp;P485&amp;";Consolidation#"&amp;T485&amp;";Custom1#"&amp;M485&amp;";Custom2#"&amp;N485&amp;";Custom3#"&amp;O485&amp;";Custom4#"&amp;S485&amp;"")</f>
        <v>#VALUE!</v>
      </c>
      <c r="E485" s="508">
        <f>SUMIF('"C" Seg. Time Dist.'!$C$20:$C$33,'FCC Investments - Load Tab'!C485,'"C" Seg. Time Dist.'!$E$20:$E$33)</f>
        <v>0</v>
      </c>
      <c r="F485" s="337" t="s">
        <v>842</v>
      </c>
      <c r="G485" s="337" t="s">
        <v>865</v>
      </c>
      <c r="H485" s="428">
        <f>+H$2</f>
        <v>0</v>
      </c>
      <c r="I485" s="428" t="str">
        <f t="shared" si="151"/>
        <v>Jun</v>
      </c>
      <c r="J485" s="337" t="str">
        <f t="shared" si="151"/>
        <v>FY25</v>
      </c>
      <c r="K485" s="337" t="s">
        <v>397</v>
      </c>
      <c r="L485" s="337" t="s">
        <v>398</v>
      </c>
      <c r="M485" s="337" t="s">
        <v>399</v>
      </c>
      <c r="N485" s="337" t="s">
        <v>400</v>
      </c>
      <c r="O485" s="337" t="s">
        <v>844</v>
      </c>
      <c r="P485" s="337" t="s">
        <v>1847</v>
      </c>
      <c r="Q485" s="337" t="s">
        <v>63</v>
      </c>
      <c r="R485" s="337" t="s">
        <v>402</v>
      </c>
      <c r="S485" s="337" t="s">
        <v>816</v>
      </c>
      <c r="T485" s="337" t="s">
        <v>404</v>
      </c>
    </row>
    <row r="486" spans="1:20">
      <c r="B486" s="336" t="s">
        <v>841</v>
      </c>
      <c r="C486" s="336" t="s">
        <v>701</v>
      </c>
      <c r="D486" s="508" t="e">
        <f>[2]!HsSetValue(E486,"FCC","Scenario#"&amp;Q486&amp;";Years#"&amp;J486&amp;";Period#"&amp;I486&amp;";View#"&amp;R486&amp;";Entity#"&amp;H486&amp;";Data Source#"&amp;K486&amp;";Account#"&amp;F486&amp;";Intercompany#"&amp;L486&amp;";Movement#"&amp;P486&amp;";Consolidation#"&amp;T486&amp;";Custom1#"&amp;M486&amp;";Custom2#"&amp;N486&amp;";Custom3#"&amp;O486&amp;";Custom4#"&amp;S486&amp;"")</f>
        <v>#VALUE!</v>
      </c>
      <c r="E486" s="508">
        <f>SUMIF('"C" Seg. Time Dist.'!$C$20:$C$33,'FCC Investments - Load Tab'!C486,'"C" Seg. Time Dist.'!$F$20:$F$33)</f>
        <v>0</v>
      </c>
      <c r="F486" s="337" t="s">
        <v>842</v>
      </c>
      <c r="G486" s="337" t="s">
        <v>865</v>
      </c>
      <c r="H486" s="428">
        <f>+H$2</f>
        <v>0</v>
      </c>
      <c r="I486" s="428" t="str">
        <f t="shared" si="151"/>
        <v>Jun</v>
      </c>
      <c r="J486" s="337" t="str">
        <f t="shared" si="151"/>
        <v>FY25</v>
      </c>
      <c r="K486" s="337" t="s">
        <v>397</v>
      </c>
      <c r="L486" s="337" t="s">
        <v>398</v>
      </c>
      <c r="M486" s="337" t="s">
        <v>399</v>
      </c>
      <c r="N486" s="337" t="s">
        <v>400</v>
      </c>
      <c r="O486" s="337" t="s">
        <v>845</v>
      </c>
      <c r="P486" s="337" t="s">
        <v>1847</v>
      </c>
      <c r="Q486" s="337" t="s">
        <v>63</v>
      </c>
      <c r="R486" s="337" t="s">
        <v>402</v>
      </c>
      <c r="S486" s="337" t="s">
        <v>816</v>
      </c>
      <c r="T486" s="337" t="s">
        <v>404</v>
      </c>
    </row>
    <row r="487" spans="1:20">
      <c r="B487" s="336" t="s">
        <v>841</v>
      </c>
      <c r="C487" s="336" t="s">
        <v>701</v>
      </c>
      <c r="D487" s="508" t="e">
        <f>[2]!HsSetValue(E487,"FCC","Scenario#"&amp;Q487&amp;";Years#"&amp;J487&amp;";Period#"&amp;I487&amp;";View#"&amp;R487&amp;";Entity#"&amp;H487&amp;";Data Source#"&amp;K487&amp;";Account#"&amp;F487&amp;";Intercompany#"&amp;L487&amp;";Movement#"&amp;P487&amp;";Consolidation#"&amp;T487&amp;";Custom1#"&amp;M487&amp;";Custom2#"&amp;N487&amp;";Custom3#"&amp;O487&amp;";Custom4#"&amp;S487&amp;"")</f>
        <v>#VALUE!</v>
      </c>
      <c r="E487" s="508">
        <f>SUMIF('"C" Seg. Time Dist.'!$C$20:$C$33,'FCC Investments - Load Tab'!C487,'"C" Seg. Time Dist.'!$G$20:$G$33)</f>
        <v>0</v>
      </c>
      <c r="F487" s="337" t="s">
        <v>842</v>
      </c>
      <c r="G487" s="337" t="s">
        <v>865</v>
      </c>
      <c r="H487" s="428">
        <f>+H$2</f>
        <v>0</v>
      </c>
      <c r="I487" s="428" t="str">
        <f t="shared" si="151"/>
        <v>Jun</v>
      </c>
      <c r="J487" s="337" t="str">
        <f t="shared" si="151"/>
        <v>FY25</v>
      </c>
      <c r="K487" s="337" t="s">
        <v>397</v>
      </c>
      <c r="L487" s="337" t="s">
        <v>398</v>
      </c>
      <c r="M487" s="337" t="s">
        <v>399</v>
      </c>
      <c r="N487" s="337" t="s">
        <v>400</v>
      </c>
      <c r="O487" s="337" t="s">
        <v>846</v>
      </c>
      <c r="P487" s="337" t="s">
        <v>1847</v>
      </c>
      <c r="Q487" s="337" t="s">
        <v>63</v>
      </c>
      <c r="R487" s="337" t="s">
        <v>402</v>
      </c>
      <c r="S487" s="337" t="s">
        <v>816</v>
      </c>
      <c r="T487" s="337" t="s">
        <v>404</v>
      </c>
    </row>
    <row r="488" spans="1:20">
      <c r="B488" s="336" t="s">
        <v>841</v>
      </c>
      <c r="C488" s="336" t="s">
        <v>701</v>
      </c>
      <c r="D488" s="508" t="e">
        <f>[2]!HsSetValue(E488,"FCC","Scenario#"&amp;Q488&amp;";Years#"&amp;J488&amp;";Period#"&amp;I488&amp;";View#"&amp;R488&amp;";Entity#"&amp;H488&amp;";Data Source#"&amp;K488&amp;";Account#"&amp;F488&amp;";Intercompany#"&amp;L488&amp;";Movement#"&amp;P488&amp;";Consolidation#"&amp;T488&amp;";Custom1#"&amp;M488&amp;";Custom2#"&amp;N488&amp;";Custom3#"&amp;O488&amp;";Custom4#"&amp;S488&amp;"")</f>
        <v>#VALUE!</v>
      </c>
      <c r="E488" s="508">
        <f>SUMIF('"C" Seg. Time Dist.'!$C$20:$C$33,'FCC Investments - Load Tab'!C488,'"C" Seg. Time Dist.'!$H$20:$H$33)</f>
        <v>0</v>
      </c>
      <c r="F488" s="337" t="s">
        <v>842</v>
      </c>
      <c r="G488" s="337" t="s">
        <v>865</v>
      </c>
      <c r="H488" s="428">
        <f>+H$2</f>
        <v>0</v>
      </c>
      <c r="I488" s="428" t="str">
        <f t="shared" si="151"/>
        <v>Jun</v>
      </c>
      <c r="J488" s="337" t="str">
        <f t="shared" si="151"/>
        <v>FY25</v>
      </c>
      <c r="K488" s="337" t="s">
        <v>397</v>
      </c>
      <c r="L488" s="337" t="s">
        <v>398</v>
      </c>
      <c r="M488" s="337" t="s">
        <v>399</v>
      </c>
      <c r="N488" s="337" t="s">
        <v>400</v>
      </c>
      <c r="O488" s="337" t="s">
        <v>847</v>
      </c>
      <c r="P488" s="337" t="s">
        <v>1847</v>
      </c>
      <c r="Q488" s="337" t="s">
        <v>63</v>
      </c>
      <c r="R488" s="337" t="s">
        <v>402</v>
      </c>
      <c r="S488" s="337" t="s">
        <v>816</v>
      </c>
      <c r="T488" s="337" t="s">
        <v>404</v>
      </c>
    </row>
    <row r="489" spans="1:20">
      <c r="B489" s="336" t="s">
        <v>841</v>
      </c>
      <c r="C489" s="336" t="s">
        <v>701</v>
      </c>
      <c r="D489" s="508" t="e">
        <f>[2]!HsSetValue(E489,"FCC","Scenario#"&amp;Q489&amp;";Years#"&amp;J489&amp;";Period#"&amp;I489&amp;";View#"&amp;R489&amp;";Entity#"&amp;H489&amp;";Data Source#"&amp;K489&amp;";Account#"&amp;F489&amp;";Intercompany#"&amp;L489&amp;";Movement#"&amp;P489&amp;";Consolidation#"&amp;T489&amp;";Custom1#"&amp;M489&amp;";Custom2#"&amp;N489&amp;";Custom3#"&amp;O489&amp;";Custom4#"&amp;S489&amp;"")</f>
        <v>#VALUE!</v>
      </c>
      <c r="E489" s="508">
        <f>SUMIF('"C" Seg. Time Dist.'!$C$20:$C$33,'FCC Investments - Load Tab'!C489,'"C" Seg. Time Dist.'!$I$20:$I$33)</f>
        <v>0</v>
      </c>
      <c r="F489" s="337" t="s">
        <v>842</v>
      </c>
      <c r="G489" s="337" t="s">
        <v>865</v>
      </c>
      <c r="H489" s="428">
        <f>+H$2</f>
        <v>0</v>
      </c>
      <c r="I489" s="428" t="str">
        <f t="shared" si="151"/>
        <v>Jun</v>
      </c>
      <c r="J489" s="337" t="str">
        <f t="shared" si="151"/>
        <v>FY25</v>
      </c>
      <c r="K489" s="337" t="s">
        <v>397</v>
      </c>
      <c r="L489" s="337" t="s">
        <v>398</v>
      </c>
      <c r="M489" s="337" t="s">
        <v>399</v>
      </c>
      <c r="N489" s="337" t="s">
        <v>400</v>
      </c>
      <c r="O489" s="337" t="s">
        <v>848</v>
      </c>
      <c r="P489" s="337" t="s">
        <v>1847</v>
      </c>
      <c r="Q489" s="337" t="s">
        <v>63</v>
      </c>
      <c r="R489" s="337" t="s">
        <v>402</v>
      </c>
      <c r="S489" s="337" t="s">
        <v>816</v>
      </c>
      <c r="T489" s="337" t="s">
        <v>404</v>
      </c>
    </row>
    <row r="490" spans="1:20">
      <c r="B490" s="420"/>
      <c r="C490" s="420"/>
      <c r="D490" s="469" t="e">
        <f>[2]!HsSetValue(E490,"FCC","Scenario#"&amp;Q490&amp;";Years#"&amp;J490&amp;";Period#"&amp;I490&amp;";View#"&amp;R490&amp;";Entity#"&amp;H490&amp;";Data Source#"&amp;K490&amp;";Account#"&amp;F490&amp;";Intercompany#"&amp;L490&amp;";Movement#"&amp;P490&amp;";Consolidation#"&amp;T490&amp;";Custom1#"&amp;M490&amp;";Custom2#"&amp;N490&amp;";Custom3#"&amp;O490&amp;";Custom4#"&amp;S490&amp;"")</f>
        <v>#VALUE!</v>
      </c>
      <c r="E490" s="469"/>
    </row>
    <row r="491" spans="1:20">
      <c r="B491" s="338" t="s">
        <v>1850</v>
      </c>
      <c r="C491" s="338" t="s">
        <v>701</v>
      </c>
      <c r="D491" s="512" t="e">
        <f>[2]!HsSetValue(E491,"FCC","Scenario#"&amp;Q491&amp;";Years#"&amp;J491&amp;";Period#"&amp;I491&amp;";View#"&amp;R491&amp;";Entity#"&amp;H491&amp;";Data Source#"&amp;K491&amp;";Account#"&amp;F491&amp;";Intercompany#"&amp;L491&amp;";Movement#"&amp;P491&amp;";Consolidation#"&amp;T491&amp;";Custom1#"&amp;M491&amp;";Custom2#"&amp;N491&amp;";Custom3#"&amp;O491&amp;";Custom4#"&amp;S491&amp;"")</f>
        <v>#VALUE!</v>
      </c>
      <c r="E491" s="512">
        <f ca="1">SUMIF('"E" Fair Value Measurement'!$C$22:$E$38,'FCC Investments - Load Tab'!C491,'"E" Fair Value Measurement'!$G$22:$G$38)</f>
        <v>0</v>
      </c>
      <c r="F491" s="339" t="s">
        <v>849</v>
      </c>
      <c r="G491" s="339" t="s">
        <v>1866</v>
      </c>
      <c r="H491" s="430">
        <f>+H$2</f>
        <v>0</v>
      </c>
      <c r="I491" s="430" t="str">
        <f t="shared" si="151"/>
        <v>Jun</v>
      </c>
      <c r="J491" s="339" t="str">
        <f t="shared" si="151"/>
        <v>FY25</v>
      </c>
      <c r="K491" s="339" t="s">
        <v>397</v>
      </c>
      <c r="L491" s="339" t="s">
        <v>398</v>
      </c>
      <c r="M491" s="339" t="s">
        <v>399</v>
      </c>
      <c r="N491" s="339" t="s">
        <v>400</v>
      </c>
      <c r="O491" s="339" t="s">
        <v>850</v>
      </c>
      <c r="P491" s="339" t="s">
        <v>1847</v>
      </c>
      <c r="Q491" s="339" t="s">
        <v>63</v>
      </c>
      <c r="R491" s="339" t="s">
        <v>402</v>
      </c>
      <c r="S491" s="339" t="s">
        <v>816</v>
      </c>
      <c r="T491" s="339" t="s">
        <v>404</v>
      </c>
    </row>
    <row r="492" spans="1:20">
      <c r="B492" s="338" t="s">
        <v>1850</v>
      </c>
      <c r="C492" s="338" t="s">
        <v>701</v>
      </c>
      <c r="D492" s="512" t="e">
        <f>[2]!HsSetValue(E492,"FCC","Scenario#"&amp;Q492&amp;";Years#"&amp;J492&amp;";Period#"&amp;I492&amp;";View#"&amp;R492&amp;";Entity#"&amp;H492&amp;";Data Source#"&amp;K492&amp;";Account#"&amp;F492&amp;";Intercompany#"&amp;L492&amp;";Movement#"&amp;P492&amp;";Consolidation#"&amp;T492&amp;";Custom1#"&amp;M492&amp;";Custom2#"&amp;N492&amp;";Custom3#"&amp;O492&amp;";Custom4#"&amp;S492&amp;"")</f>
        <v>#VALUE!</v>
      </c>
      <c r="E492" s="512">
        <f ca="1">SUMIF('"E" Fair Value Measurement'!$C$22:$E$38,'FCC Investments - Load Tab'!C492,'"E" Fair Value Measurement'!$H$22:$H$38)</f>
        <v>0</v>
      </c>
      <c r="F492" s="339" t="s">
        <v>849</v>
      </c>
      <c r="G492" s="339" t="s">
        <v>1866</v>
      </c>
      <c r="H492" s="430">
        <f>+H$2</f>
        <v>0</v>
      </c>
      <c r="I492" s="430" t="str">
        <f t="shared" si="151"/>
        <v>Jun</v>
      </c>
      <c r="J492" s="339" t="str">
        <f t="shared" si="151"/>
        <v>FY25</v>
      </c>
      <c r="K492" s="339" t="s">
        <v>397</v>
      </c>
      <c r="L492" s="339" t="s">
        <v>398</v>
      </c>
      <c r="M492" s="339" t="s">
        <v>399</v>
      </c>
      <c r="N492" s="339" t="s">
        <v>400</v>
      </c>
      <c r="O492" s="339" t="s">
        <v>851</v>
      </c>
      <c r="P492" s="339" t="s">
        <v>1847</v>
      </c>
      <c r="Q492" s="339" t="s">
        <v>63</v>
      </c>
      <c r="R492" s="339" t="s">
        <v>402</v>
      </c>
      <c r="S492" s="339" t="s">
        <v>816</v>
      </c>
      <c r="T492" s="339" t="s">
        <v>404</v>
      </c>
    </row>
    <row r="493" spans="1:20">
      <c r="B493" s="338" t="s">
        <v>1850</v>
      </c>
      <c r="C493" s="338" t="s">
        <v>701</v>
      </c>
      <c r="D493" s="512" t="e">
        <f>[2]!HsSetValue(E493,"FCC","Scenario#"&amp;Q493&amp;";Years#"&amp;J493&amp;";Period#"&amp;I493&amp;";View#"&amp;R493&amp;";Entity#"&amp;H493&amp;";Data Source#"&amp;K493&amp;";Account#"&amp;F493&amp;";Intercompany#"&amp;L493&amp;";Movement#"&amp;P493&amp;";Consolidation#"&amp;T493&amp;";Custom1#"&amp;M493&amp;";Custom2#"&amp;N493&amp;";Custom3#"&amp;O493&amp;";Custom4#"&amp;S493&amp;"")</f>
        <v>#VALUE!</v>
      </c>
      <c r="E493" s="512">
        <f ca="1">SUMIF('"E" Fair Value Measurement'!$C$22:$E$38,'FCC Investments - Load Tab'!C493,'"E" Fair Value Measurement'!$I$22:$I$38)</f>
        <v>0</v>
      </c>
      <c r="F493" s="339" t="s">
        <v>849</v>
      </c>
      <c r="G493" s="339" t="s">
        <v>1866</v>
      </c>
      <c r="H493" s="430">
        <f>+H$2</f>
        <v>0</v>
      </c>
      <c r="I493" s="430" t="str">
        <f t="shared" si="151"/>
        <v>Jun</v>
      </c>
      <c r="J493" s="339" t="str">
        <f t="shared" si="151"/>
        <v>FY25</v>
      </c>
      <c r="K493" s="339" t="s">
        <v>397</v>
      </c>
      <c r="L493" s="339" t="s">
        <v>398</v>
      </c>
      <c r="M493" s="339" t="s">
        <v>399</v>
      </c>
      <c r="N493" s="339" t="s">
        <v>400</v>
      </c>
      <c r="O493" s="339" t="s">
        <v>852</v>
      </c>
      <c r="P493" s="339" t="s">
        <v>1847</v>
      </c>
      <c r="Q493" s="339" t="s">
        <v>63</v>
      </c>
      <c r="R493" s="339" t="s">
        <v>402</v>
      </c>
      <c r="S493" s="339" t="s">
        <v>816</v>
      </c>
      <c r="T493" s="339" t="s">
        <v>404</v>
      </c>
    </row>
    <row r="494" spans="1:20">
      <c r="B494" s="338" t="s">
        <v>1850</v>
      </c>
      <c r="C494" s="338" t="s">
        <v>701</v>
      </c>
      <c r="D494" s="512" t="e">
        <f>[2]!HsSetValue(E494,"FCC","Scenario#"&amp;Q494&amp;";Years#"&amp;J494&amp;";Period#"&amp;I494&amp;";View#"&amp;R494&amp;";Entity#"&amp;H494&amp;";Data Source#"&amp;K494&amp;";Account#"&amp;F494&amp;";Intercompany#"&amp;L494&amp;";Movement#"&amp;P494&amp;";Consolidation#"&amp;T494&amp;";Custom1#"&amp;M494&amp;";Custom2#"&amp;N494&amp;";Custom3#"&amp;O494&amp;";Custom4#"&amp;S494&amp;"")</f>
        <v>#VALUE!</v>
      </c>
      <c r="E494" s="512">
        <f ca="1">SUMIF('"E" Fair Value Measurement'!$C$22:$E$38,'FCC Investments - Load Tab'!C494,'"E" Fair Value Measurement'!$J$22:$J$38)</f>
        <v>0</v>
      </c>
      <c r="F494" s="339" t="s">
        <v>849</v>
      </c>
      <c r="G494" s="339" t="s">
        <v>1866</v>
      </c>
      <c r="H494" s="430">
        <f>+H$2</f>
        <v>0</v>
      </c>
      <c r="I494" s="430" t="str">
        <f t="shared" si="151"/>
        <v>Jun</v>
      </c>
      <c r="J494" s="339" t="str">
        <f t="shared" si="151"/>
        <v>FY25</v>
      </c>
      <c r="K494" s="339" t="s">
        <v>397</v>
      </c>
      <c r="L494" s="339" t="s">
        <v>398</v>
      </c>
      <c r="M494" s="339" t="s">
        <v>399</v>
      </c>
      <c r="N494" s="339" t="s">
        <v>400</v>
      </c>
      <c r="O494" s="339" t="s">
        <v>853</v>
      </c>
      <c r="P494" s="339" t="s">
        <v>1847</v>
      </c>
      <c r="Q494" s="339" t="s">
        <v>63</v>
      </c>
      <c r="R494" s="339" t="s">
        <v>402</v>
      </c>
      <c r="S494" s="339" t="s">
        <v>816</v>
      </c>
      <c r="T494" s="339" t="s">
        <v>404</v>
      </c>
    </row>
    <row r="495" spans="1:20">
      <c r="B495" s="420"/>
      <c r="C495" s="420"/>
      <c r="D495" s="469" t="e">
        <f>[2]!HsSetValue(E495,"FCC","Scenario#"&amp;Q495&amp;";Years#"&amp;J495&amp;";Period#"&amp;I495&amp;";View#"&amp;R495&amp;";Entity#"&amp;H495&amp;";Data Source#"&amp;K495&amp;";Account#"&amp;F495&amp;";Intercompany#"&amp;L495&amp;";Movement#"&amp;P495&amp;";Consolidation#"&amp;T495&amp;";Custom1#"&amp;M495&amp;";Custom2#"&amp;N495&amp;";Custom3#"&amp;O495&amp;";Custom4#"&amp;S495&amp;"")</f>
        <v>#VALUE!</v>
      </c>
      <c r="E495" s="469"/>
    </row>
    <row r="496" spans="1:20">
      <c r="A496" s="424"/>
      <c r="B496" s="418" t="s">
        <v>1088</v>
      </c>
      <c r="C496" s="418" t="s">
        <v>701</v>
      </c>
      <c r="D496" s="511" t="e">
        <f>[2]!HsSetValue(E496,"FCC","Scenario#"&amp;Q496&amp;";Years#"&amp;J496&amp;";Period#"&amp;I496&amp;";View#"&amp;R496&amp;";Entity#"&amp;H496&amp;";Data Source#"&amp;K496&amp;";Account#"&amp;F496&amp;";Intercompany#"&amp;L496&amp;";Movement#"&amp;P496&amp;";Consolidation#"&amp;T496&amp;";Custom1#"&amp;M496&amp;";Custom2#"&amp;N496&amp;";Custom3#"&amp;O496&amp;";Custom4#"&amp;S496&amp;"")</f>
        <v>#VALUE!</v>
      </c>
      <c r="E496" s="511">
        <f ca="1">SUMIF('"F" Credit Quality Risk'!$D$17:$F$33,'FCC Investments - Load Tab'!$C496,'"F" Credit Quality Risk'!F$17:F$33)</f>
        <v>0</v>
      </c>
      <c r="F496" s="419" t="s">
        <v>1092</v>
      </c>
      <c r="G496" s="419" t="str">
        <f t="shared" ref="G496:G509" si="155">"Inv. Analysis - Credit Quality Risk - "&amp;C496</f>
        <v>Inv. Analysis - Credit Quality Risk - Mortgage Backed Securities</v>
      </c>
      <c r="H496" s="431">
        <f t="shared" si="151"/>
        <v>0</v>
      </c>
      <c r="I496" s="431" t="str">
        <f t="shared" si="151"/>
        <v>Jun</v>
      </c>
      <c r="J496" s="419" t="str">
        <f t="shared" si="151"/>
        <v>FY25</v>
      </c>
      <c r="K496" s="419" t="str">
        <f t="shared" si="151"/>
        <v>FCCS_Other Data</v>
      </c>
      <c r="L496" s="419" t="str">
        <f t="shared" si="151"/>
        <v>FCCS_No Intercompany</v>
      </c>
      <c r="M496" s="419" t="str">
        <f t="shared" si="151"/>
        <v>No Custom1</v>
      </c>
      <c r="N496" s="419" t="str">
        <f t="shared" si="151"/>
        <v>No Custom2</v>
      </c>
      <c r="O496" s="419" t="s">
        <v>995</v>
      </c>
      <c r="P496" s="419" t="s">
        <v>1847</v>
      </c>
      <c r="Q496" s="419" t="str">
        <f t="shared" ref="Q496:Q509" si="156">Q$2</f>
        <v>Actual</v>
      </c>
      <c r="R496" s="419" t="str">
        <f t="shared" ref="R496:R509" si="157">+R$2</f>
        <v>FCCS_YTD_Input</v>
      </c>
      <c r="S496" s="419" t="s">
        <v>816</v>
      </c>
      <c r="T496" s="419" t="s">
        <v>404</v>
      </c>
    </row>
    <row r="497" spans="1:20">
      <c r="A497" s="424"/>
      <c r="B497" s="418" t="s">
        <v>1088</v>
      </c>
      <c r="C497" s="418" t="s">
        <v>701</v>
      </c>
      <c r="D497" s="511" t="e">
        <f>[2]!HsSetValue(E497,"FCC","Scenario#"&amp;Q497&amp;";Years#"&amp;J497&amp;";Period#"&amp;I497&amp;";View#"&amp;R497&amp;";Entity#"&amp;H497&amp;";Data Source#"&amp;K497&amp;";Account#"&amp;F497&amp;";Intercompany#"&amp;L497&amp;";Movement#"&amp;P497&amp;";Consolidation#"&amp;T497&amp;";Custom1#"&amp;M497&amp;";Custom2#"&amp;N497&amp;";Custom3#"&amp;O497&amp;";Custom4#"&amp;S497&amp;"")</f>
        <v>#VALUE!</v>
      </c>
      <c r="E497" s="511">
        <f ca="1">SUMIF('"F" Credit Quality Risk'!$D$17:$F$33,'FCC Investments - Load Tab'!$C497,'"F" Credit Quality Risk'!G$17:G$33)</f>
        <v>0</v>
      </c>
      <c r="F497" s="419" t="s">
        <v>1092</v>
      </c>
      <c r="G497" s="419" t="str">
        <f t="shared" si="155"/>
        <v>Inv. Analysis - Credit Quality Risk - Mortgage Backed Securities</v>
      </c>
      <c r="H497" s="431">
        <f t="shared" ref="H497:N513" si="158">+H$2</f>
        <v>0</v>
      </c>
      <c r="I497" s="431" t="str">
        <f t="shared" si="158"/>
        <v>Jun</v>
      </c>
      <c r="J497" s="419" t="str">
        <f t="shared" si="158"/>
        <v>FY25</v>
      </c>
      <c r="K497" s="419" t="str">
        <f t="shared" si="158"/>
        <v>FCCS_Other Data</v>
      </c>
      <c r="L497" s="419" t="str">
        <f t="shared" si="158"/>
        <v>FCCS_No Intercompany</v>
      </c>
      <c r="M497" s="419" t="str">
        <f t="shared" si="158"/>
        <v>No Custom1</v>
      </c>
      <c r="N497" s="419" t="str">
        <f t="shared" si="158"/>
        <v>No Custom2</v>
      </c>
      <c r="O497" s="419" t="s">
        <v>1010</v>
      </c>
      <c r="P497" s="419" t="s">
        <v>1847</v>
      </c>
      <c r="Q497" s="419" t="str">
        <f t="shared" si="156"/>
        <v>Actual</v>
      </c>
      <c r="R497" s="419" t="str">
        <f t="shared" si="157"/>
        <v>FCCS_YTD_Input</v>
      </c>
      <c r="S497" s="419" t="s">
        <v>816</v>
      </c>
      <c r="T497" s="419" t="s">
        <v>404</v>
      </c>
    </row>
    <row r="498" spans="1:20" ht="17.399999999999999" customHeight="1">
      <c r="A498" s="424"/>
      <c r="B498" s="418" t="s">
        <v>1088</v>
      </c>
      <c r="C498" s="418" t="s">
        <v>701</v>
      </c>
      <c r="D498" s="511" t="e">
        <f>[2]!HsSetValue(E498,"FCC","Scenario#"&amp;Q498&amp;";Years#"&amp;J498&amp;";Period#"&amp;I498&amp;";View#"&amp;R498&amp;";Entity#"&amp;H498&amp;";Data Source#"&amp;K498&amp;";Account#"&amp;F498&amp;";Intercompany#"&amp;L498&amp;";Movement#"&amp;P498&amp;";Consolidation#"&amp;T498&amp;";Custom1#"&amp;M498&amp;";Custom2#"&amp;N498&amp;";Custom3#"&amp;O498&amp;";Custom4#"&amp;S498&amp;"")</f>
        <v>#VALUE!</v>
      </c>
      <c r="E498" s="511">
        <f ca="1">SUMIF('"F" Credit Quality Risk'!$D$17:$F$33,'FCC Investments - Load Tab'!$C498,'"F" Credit Quality Risk'!H$17:H$33)</f>
        <v>0</v>
      </c>
      <c r="F498" s="419" t="s">
        <v>1092</v>
      </c>
      <c r="G498" s="419" t="str">
        <f t="shared" si="155"/>
        <v>Inv. Analysis - Credit Quality Risk - Mortgage Backed Securities</v>
      </c>
      <c r="H498" s="431">
        <f t="shared" si="158"/>
        <v>0</v>
      </c>
      <c r="I498" s="431" t="str">
        <f t="shared" si="158"/>
        <v>Jun</v>
      </c>
      <c r="J498" s="419" t="str">
        <f t="shared" si="158"/>
        <v>FY25</v>
      </c>
      <c r="K498" s="419" t="str">
        <f t="shared" si="158"/>
        <v>FCCS_Other Data</v>
      </c>
      <c r="L498" s="419" t="str">
        <f t="shared" si="158"/>
        <v>FCCS_No Intercompany</v>
      </c>
      <c r="M498" s="419" t="str">
        <f t="shared" si="158"/>
        <v>No Custom1</v>
      </c>
      <c r="N498" s="419" t="str">
        <f t="shared" si="158"/>
        <v>No Custom2</v>
      </c>
      <c r="O498" s="419" t="s">
        <v>45</v>
      </c>
      <c r="P498" s="419" t="s">
        <v>1847</v>
      </c>
      <c r="Q498" s="419" t="str">
        <f t="shared" si="156"/>
        <v>Actual</v>
      </c>
      <c r="R498" s="419" t="str">
        <f t="shared" si="157"/>
        <v>FCCS_YTD_Input</v>
      </c>
      <c r="S498" s="419" t="s">
        <v>816</v>
      </c>
      <c r="T498" s="419" t="s">
        <v>404</v>
      </c>
    </row>
    <row r="499" spans="1:20">
      <c r="A499" s="424"/>
      <c r="B499" s="418" t="s">
        <v>1088</v>
      </c>
      <c r="C499" s="418" t="s">
        <v>701</v>
      </c>
      <c r="D499" s="511" t="e">
        <f>[2]!HsSetValue(E499,"FCC","Scenario#"&amp;Q499&amp;";Years#"&amp;J499&amp;";Period#"&amp;I499&amp;";View#"&amp;R499&amp;";Entity#"&amp;H499&amp;";Data Source#"&amp;K499&amp;";Account#"&amp;F499&amp;";Intercompany#"&amp;L499&amp;";Movement#"&amp;P499&amp;";Consolidation#"&amp;T499&amp;";Custom1#"&amp;M499&amp;";Custom2#"&amp;N499&amp;";Custom3#"&amp;O499&amp;";Custom4#"&amp;S499&amp;"")</f>
        <v>#VALUE!</v>
      </c>
      <c r="E499" s="511">
        <f ca="1">SUMIF('"F" Credit Quality Risk'!$D$17:$F$33,'FCC Investments - Load Tab'!$C499,'"F" Credit Quality Risk'!I$17:I$33)</f>
        <v>0</v>
      </c>
      <c r="F499" s="419" t="s">
        <v>1092</v>
      </c>
      <c r="G499" s="419" t="str">
        <f t="shared" si="155"/>
        <v>Inv. Analysis - Credit Quality Risk - Mortgage Backed Securities</v>
      </c>
      <c r="H499" s="431">
        <f t="shared" si="158"/>
        <v>0</v>
      </c>
      <c r="I499" s="431" t="str">
        <f t="shared" si="158"/>
        <v>Jun</v>
      </c>
      <c r="J499" s="419" t="str">
        <f t="shared" si="158"/>
        <v>FY25</v>
      </c>
      <c r="K499" s="419" t="str">
        <f t="shared" si="158"/>
        <v>FCCS_Other Data</v>
      </c>
      <c r="L499" s="419" t="str">
        <f t="shared" si="158"/>
        <v>FCCS_No Intercompany</v>
      </c>
      <c r="M499" s="419" t="str">
        <f t="shared" si="158"/>
        <v>No Custom1</v>
      </c>
      <c r="N499" s="419" t="str">
        <f t="shared" si="158"/>
        <v>No Custom2</v>
      </c>
      <c r="O499" s="419" t="s">
        <v>1023</v>
      </c>
      <c r="P499" s="419" t="s">
        <v>1847</v>
      </c>
      <c r="Q499" s="419" t="str">
        <f t="shared" si="156"/>
        <v>Actual</v>
      </c>
      <c r="R499" s="419" t="str">
        <f t="shared" si="157"/>
        <v>FCCS_YTD_Input</v>
      </c>
      <c r="S499" s="419" t="s">
        <v>816</v>
      </c>
      <c r="T499" s="419" t="s">
        <v>404</v>
      </c>
    </row>
    <row r="500" spans="1:20">
      <c r="A500" s="424"/>
      <c r="B500" s="418" t="s">
        <v>1088</v>
      </c>
      <c r="C500" s="418" t="s">
        <v>701</v>
      </c>
      <c r="D500" s="511" t="e">
        <f>[2]!HsSetValue(E500,"FCC","Scenario#"&amp;Q500&amp;";Years#"&amp;J500&amp;";Period#"&amp;I500&amp;";View#"&amp;R500&amp;";Entity#"&amp;H500&amp;";Data Source#"&amp;K500&amp;";Account#"&amp;F500&amp;";Intercompany#"&amp;L500&amp;";Movement#"&amp;P500&amp;";Consolidation#"&amp;T500&amp;";Custom1#"&amp;M500&amp;";Custom2#"&amp;N500&amp;";Custom3#"&amp;O500&amp;";Custom4#"&amp;S500&amp;"")</f>
        <v>#VALUE!</v>
      </c>
      <c r="E500" s="511">
        <f ca="1">SUMIF('"F" Credit Quality Risk'!$D$17:$F$33,'FCC Investments - Load Tab'!$C500,'"F" Credit Quality Risk'!J$17:J$33)</f>
        <v>0</v>
      </c>
      <c r="F500" s="419" t="s">
        <v>1092</v>
      </c>
      <c r="G500" s="419" t="str">
        <f t="shared" si="155"/>
        <v>Inv. Analysis - Credit Quality Risk - Mortgage Backed Securities</v>
      </c>
      <c r="H500" s="431">
        <f t="shared" si="158"/>
        <v>0</v>
      </c>
      <c r="I500" s="431" t="str">
        <f t="shared" si="158"/>
        <v>Jun</v>
      </c>
      <c r="J500" s="419" t="str">
        <f t="shared" si="158"/>
        <v>FY25</v>
      </c>
      <c r="K500" s="419" t="str">
        <f t="shared" si="158"/>
        <v>FCCS_Other Data</v>
      </c>
      <c r="L500" s="419" t="str">
        <f t="shared" si="158"/>
        <v>FCCS_No Intercompany</v>
      </c>
      <c r="M500" s="419" t="str">
        <f t="shared" si="158"/>
        <v>No Custom1</v>
      </c>
      <c r="N500" s="419" t="str">
        <f t="shared" si="158"/>
        <v>No Custom2</v>
      </c>
      <c r="O500" s="419" t="s">
        <v>1027</v>
      </c>
      <c r="P500" s="419" t="s">
        <v>1847</v>
      </c>
      <c r="Q500" s="419" t="str">
        <f t="shared" si="156"/>
        <v>Actual</v>
      </c>
      <c r="R500" s="419" t="str">
        <f t="shared" si="157"/>
        <v>FCCS_YTD_Input</v>
      </c>
      <c r="S500" s="419" t="s">
        <v>816</v>
      </c>
      <c r="T500" s="419" t="s">
        <v>404</v>
      </c>
    </row>
    <row r="501" spans="1:20">
      <c r="A501" s="424"/>
      <c r="B501" s="418" t="s">
        <v>1088</v>
      </c>
      <c r="C501" s="418" t="s">
        <v>701</v>
      </c>
      <c r="D501" s="511" t="e">
        <f>[2]!HsSetValue(E501,"FCC","Scenario#"&amp;Q501&amp;";Years#"&amp;J501&amp;";Period#"&amp;I501&amp;";View#"&amp;R501&amp;";Entity#"&amp;H501&amp;";Data Source#"&amp;K501&amp;";Account#"&amp;F501&amp;";Intercompany#"&amp;L501&amp;";Movement#"&amp;P501&amp;";Consolidation#"&amp;T501&amp;";Custom1#"&amp;M501&amp;";Custom2#"&amp;N501&amp;";Custom3#"&amp;O501&amp;";Custom4#"&amp;S501&amp;"")</f>
        <v>#VALUE!</v>
      </c>
      <c r="E501" s="511">
        <f ca="1">SUMIF('"F" Credit Quality Risk'!$D$17:$F$33,'FCC Investments - Load Tab'!$C501,'"F" Credit Quality Risk'!K$17:K$33)</f>
        <v>0</v>
      </c>
      <c r="F501" s="419" t="s">
        <v>1092</v>
      </c>
      <c r="G501" s="419" t="str">
        <f t="shared" si="155"/>
        <v>Inv. Analysis - Credit Quality Risk - Mortgage Backed Securities</v>
      </c>
      <c r="H501" s="431">
        <f t="shared" si="158"/>
        <v>0</v>
      </c>
      <c r="I501" s="431" t="str">
        <f t="shared" si="158"/>
        <v>Jun</v>
      </c>
      <c r="J501" s="419" t="str">
        <f t="shared" si="158"/>
        <v>FY25</v>
      </c>
      <c r="K501" s="419" t="str">
        <f t="shared" si="158"/>
        <v>FCCS_Other Data</v>
      </c>
      <c r="L501" s="419" t="str">
        <f t="shared" si="158"/>
        <v>FCCS_No Intercompany</v>
      </c>
      <c r="M501" s="419" t="str">
        <f t="shared" si="158"/>
        <v>No Custom1</v>
      </c>
      <c r="N501" s="419" t="str">
        <f t="shared" si="158"/>
        <v>No Custom2</v>
      </c>
      <c r="O501" s="419" t="s">
        <v>46</v>
      </c>
      <c r="P501" s="419" t="s">
        <v>1847</v>
      </c>
      <c r="Q501" s="419" t="str">
        <f t="shared" si="156"/>
        <v>Actual</v>
      </c>
      <c r="R501" s="419" t="str">
        <f t="shared" si="157"/>
        <v>FCCS_YTD_Input</v>
      </c>
      <c r="S501" s="419" t="s">
        <v>816</v>
      </c>
      <c r="T501" s="419" t="s">
        <v>404</v>
      </c>
    </row>
    <row r="502" spans="1:20">
      <c r="A502" s="424"/>
      <c r="B502" s="418" t="s">
        <v>1088</v>
      </c>
      <c r="C502" s="418" t="s">
        <v>701</v>
      </c>
      <c r="D502" s="511" t="e">
        <f>[2]!HsSetValue(E502,"FCC","Scenario#"&amp;Q502&amp;";Years#"&amp;J502&amp;";Period#"&amp;I502&amp;";View#"&amp;R502&amp;";Entity#"&amp;H502&amp;";Data Source#"&amp;K502&amp;";Account#"&amp;F502&amp;";Intercompany#"&amp;L502&amp;";Movement#"&amp;P502&amp;";Consolidation#"&amp;T502&amp;";Custom1#"&amp;M502&amp;";Custom2#"&amp;N502&amp;";Custom3#"&amp;O502&amp;";Custom4#"&amp;S502&amp;"")</f>
        <v>#VALUE!</v>
      </c>
      <c r="E502" s="511">
        <f ca="1">SUMIF('"F" Credit Quality Risk'!$D$17:$F$33,'FCC Investments - Load Tab'!$C502,'"F" Credit Quality Risk'!L$17:L$33)</f>
        <v>0</v>
      </c>
      <c r="F502" s="419" t="s">
        <v>1092</v>
      </c>
      <c r="G502" s="419" t="str">
        <f t="shared" si="155"/>
        <v>Inv. Analysis - Credit Quality Risk - Mortgage Backed Securities</v>
      </c>
      <c r="H502" s="431">
        <f t="shared" si="158"/>
        <v>0</v>
      </c>
      <c r="I502" s="431" t="str">
        <f t="shared" si="158"/>
        <v>Jun</v>
      </c>
      <c r="J502" s="419" t="str">
        <f t="shared" si="158"/>
        <v>FY25</v>
      </c>
      <c r="K502" s="419" t="str">
        <f t="shared" si="158"/>
        <v>FCCS_Other Data</v>
      </c>
      <c r="L502" s="419" t="str">
        <f t="shared" si="158"/>
        <v>FCCS_No Intercompany</v>
      </c>
      <c r="M502" s="419" t="str">
        <f t="shared" si="158"/>
        <v>No Custom1</v>
      </c>
      <c r="N502" s="419" t="str">
        <f t="shared" si="158"/>
        <v>No Custom2</v>
      </c>
      <c r="O502" s="419" t="s">
        <v>1055</v>
      </c>
      <c r="P502" s="419" t="s">
        <v>1847</v>
      </c>
      <c r="Q502" s="419" t="str">
        <f t="shared" si="156"/>
        <v>Actual</v>
      </c>
      <c r="R502" s="419" t="str">
        <f t="shared" si="157"/>
        <v>FCCS_YTD_Input</v>
      </c>
      <c r="S502" s="419" t="s">
        <v>816</v>
      </c>
      <c r="T502" s="419" t="s">
        <v>404</v>
      </c>
    </row>
    <row r="503" spans="1:20">
      <c r="A503" s="424"/>
      <c r="B503" s="418" t="s">
        <v>1088</v>
      </c>
      <c r="C503" s="418" t="s">
        <v>701</v>
      </c>
      <c r="D503" s="511" t="e">
        <f>[2]!HsSetValue(E503,"FCC","Scenario#"&amp;Q503&amp;";Years#"&amp;J503&amp;";Period#"&amp;I503&amp;";View#"&amp;R503&amp;";Entity#"&amp;H503&amp;";Data Source#"&amp;K503&amp;";Account#"&amp;F503&amp;";Intercompany#"&amp;L503&amp;";Movement#"&amp;P503&amp;";Consolidation#"&amp;T503&amp;";Custom1#"&amp;M503&amp;";Custom2#"&amp;N503&amp;";Custom3#"&amp;O503&amp;";Custom4#"&amp;S503&amp;"")</f>
        <v>#VALUE!</v>
      </c>
      <c r="E503" s="511">
        <f ca="1">SUMIF('"F" Credit Quality Risk'!$D$17:$F$33,'FCC Investments - Load Tab'!$C503,'"F" Credit Quality Risk'!M$17:M$33)</f>
        <v>0</v>
      </c>
      <c r="F503" s="419" t="s">
        <v>1092</v>
      </c>
      <c r="G503" s="419" t="str">
        <f t="shared" si="155"/>
        <v>Inv. Analysis - Credit Quality Risk - Mortgage Backed Securities</v>
      </c>
      <c r="H503" s="431">
        <f t="shared" si="158"/>
        <v>0</v>
      </c>
      <c r="I503" s="431" t="str">
        <f t="shared" si="158"/>
        <v>Jun</v>
      </c>
      <c r="J503" s="419" t="str">
        <f t="shared" si="158"/>
        <v>FY25</v>
      </c>
      <c r="K503" s="419" t="str">
        <f t="shared" si="158"/>
        <v>FCCS_Other Data</v>
      </c>
      <c r="L503" s="419" t="str">
        <f t="shared" si="158"/>
        <v>FCCS_No Intercompany</v>
      </c>
      <c r="M503" s="419" t="str">
        <f t="shared" si="158"/>
        <v>No Custom1</v>
      </c>
      <c r="N503" s="419" t="str">
        <f t="shared" si="158"/>
        <v>No Custom2</v>
      </c>
      <c r="O503" s="419" t="s">
        <v>1066</v>
      </c>
      <c r="P503" s="419" t="s">
        <v>1847</v>
      </c>
      <c r="Q503" s="419" t="str">
        <f t="shared" si="156"/>
        <v>Actual</v>
      </c>
      <c r="R503" s="419" t="str">
        <f t="shared" si="157"/>
        <v>FCCS_YTD_Input</v>
      </c>
      <c r="S503" s="419" t="s">
        <v>816</v>
      </c>
      <c r="T503" s="419" t="s">
        <v>404</v>
      </c>
    </row>
    <row r="504" spans="1:20">
      <c r="A504" s="424"/>
      <c r="B504" s="418" t="s">
        <v>1088</v>
      </c>
      <c r="C504" s="418" t="s">
        <v>701</v>
      </c>
      <c r="D504" s="511" t="e">
        <f>[2]!HsSetValue(E504,"FCC","Scenario#"&amp;Q504&amp;";Years#"&amp;J504&amp;";Period#"&amp;I504&amp;";View#"&amp;R504&amp;";Entity#"&amp;H504&amp;";Data Source#"&amp;K504&amp;";Account#"&amp;F504&amp;";Intercompany#"&amp;L504&amp;";Movement#"&amp;P504&amp;";Consolidation#"&amp;T504&amp;";Custom1#"&amp;M504&amp;";Custom2#"&amp;N504&amp;";Custom3#"&amp;O504&amp;";Custom4#"&amp;S504&amp;"")</f>
        <v>#VALUE!</v>
      </c>
      <c r="E504" s="511">
        <f ca="1">SUMIF('"F" Credit Quality Risk'!$D$17:$F$33,'FCC Investments - Load Tab'!$C504,'"F" Credit Quality Risk'!N$17:N$33)</f>
        <v>0</v>
      </c>
      <c r="F504" s="419" t="s">
        <v>1092</v>
      </c>
      <c r="G504" s="419" t="str">
        <f t="shared" si="155"/>
        <v>Inv. Analysis - Credit Quality Risk - Mortgage Backed Securities</v>
      </c>
      <c r="H504" s="431">
        <f t="shared" si="158"/>
        <v>0</v>
      </c>
      <c r="I504" s="431" t="str">
        <f t="shared" si="158"/>
        <v>Jun</v>
      </c>
      <c r="J504" s="419" t="str">
        <f t="shared" si="158"/>
        <v>FY25</v>
      </c>
      <c r="K504" s="419" t="str">
        <f t="shared" si="158"/>
        <v>FCCS_Other Data</v>
      </c>
      <c r="L504" s="419" t="str">
        <f t="shared" si="158"/>
        <v>FCCS_No Intercompany</v>
      </c>
      <c r="M504" s="419" t="str">
        <f t="shared" si="158"/>
        <v>No Custom1</v>
      </c>
      <c r="N504" s="419" t="str">
        <f t="shared" si="158"/>
        <v>No Custom2</v>
      </c>
      <c r="O504" s="419" t="s">
        <v>47</v>
      </c>
      <c r="P504" s="419" t="s">
        <v>1847</v>
      </c>
      <c r="Q504" s="419" t="str">
        <f t="shared" si="156"/>
        <v>Actual</v>
      </c>
      <c r="R504" s="419" t="str">
        <f t="shared" si="157"/>
        <v>FCCS_YTD_Input</v>
      </c>
      <c r="S504" s="419" t="s">
        <v>816</v>
      </c>
      <c r="T504" s="419" t="s">
        <v>404</v>
      </c>
    </row>
    <row r="505" spans="1:20">
      <c r="A505" s="424"/>
      <c r="B505" s="418" t="s">
        <v>1088</v>
      </c>
      <c r="C505" s="418" t="s">
        <v>701</v>
      </c>
      <c r="D505" s="511" t="e">
        <f>[2]!HsSetValue(E505,"FCC","Scenario#"&amp;Q505&amp;";Years#"&amp;J505&amp;";Period#"&amp;I505&amp;";View#"&amp;R505&amp;";Entity#"&amp;H505&amp;";Data Source#"&amp;K505&amp;";Account#"&amp;F505&amp;";Intercompany#"&amp;L505&amp;";Movement#"&amp;P505&amp;";Consolidation#"&amp;T505&amp;";Custom1#"&amp;M505&amp;";Custom2#"&amp;N505&amp;";Custom3#"&amp;O505&amp;";Custom4#"&amp;S505&amp;"")</f>
        <v>#VALUE!</v>
      </c>
      <c r="E505" s="511">
        <f ca="1">SUMIF('"F" Credit Quality Risk'!$D$17:$F$33,'FCC Investments - Load Tab'!$C505,'"F" Credit Quality Risk'!O$17:O$33)</f>
        <v>0</v>
      </c>
      <c r="F505" s="419" t="s">
        <v>1092</v>
      </c>
      <c r="G505" s="419" t="str">
        <f t="shared" si="155"/>
        <v>Inv. Analysis - Credit Quality Risk - Mortgage Backed Securities</v>
      </c>
      <c r="H505" s="431">
        <f t="shared" si="158"/>
        <v>0</v>
      </c>
      <c r="I505" s="431" t="str">
        <f t="shared" si="158"/>
        <v>Jun</v>
      </c>
      <c r="J505" s="419" t="str">
        <f t="shared" si="158"/>
        <v>FY25</v>
      </c>
      <c r="K505" s="419" t="str">
        <f t="shared" si="158"/>
        <v>FCCS_Other Data</v>
      </c>
      <c r="L505" s="419" t="str">
        <f t="shared" si="158"/>
        <v>FCCS_No Intercompany</v>
      </c>
      <c r="M505" s="419" t="str">
        <f t="shared" si="158"/>
        <v>No Custom1</v>
      </c>
      <c r="N505" s="419" t="str">
        <f t="shared" si="158"/>
        <v>No Custom2</v>
      </c>
      <c r="O505" s="419" t="s">
        <v>48</v>
      </c>
      <c r="P505" s="419" t="s">
        <v>1847</v>
      </c>
      <c r="Q505" s="419" t="str">
        <f t="shared" si="156"/>
        <v>Actual</v>
      </c>
      <c r="R505" s="419" t="str">
        <f t="shared" si="157"/>
        <v>FCCS_YTD_Input</v>
      </c>
      <c r="S505" s="419" t="s">
        <v>816</v>
      </c>
      <c r="T505" s="419" t="s">
        <v>404</v>
      </c>
    </row>
    <row r="506" spans="1:20">
      <c r="A506" s="424"/>
      <c r="B506" s="418" t="s">
        <v>1088</v>
      </c>
      <c r="C506" s="418" t="s">
        <v>701</v>
      </c>
      <c r="D506" s="511" t="e">
        <f>[2]!HsSetValue(E506,"FCC","Scenario#"&amp;Q506&amp;";Years#"&amp;J506&amp;";Period#"&amp;I506&amp;";View#"&amp;R506&amp;";Entity#"&amp;H506&amp;";Data Source#"&amp;K506&amp;";Account#"&amp;F506&amp;";Intercompany#"&amp;L506&amp;";Movement#"&amp;P506&amp;";Consolidation#"&amp;T506&amp;";Custom1#"&amp;M506&amp;";Custom2#"&amp;N506&amp;";Custom3#"&amp;O506&amp;";Custom4#"&amp;S506&amp;"")</f>
        <v>#VALUE!</v>
      </c>
      <c r="E506" s="511">
        <f ca="1">SUMIF('"F" Credit Quality Risk'!$D$17:$F$33,'FCC Investments - Load Tab'!$C506,'"F" Credit Quality Risk'!P$17:P$33)</f>
        <v>0</v>
      </c>
      <c r="F506" s="419" t="s">
        <v>1092</v>
      </c>
      <c r="G506" s="419" t="str">
        <f t="shared" si="155"/>
        <v>Inv. Analysis - Credit Quality Risk - Mortgage Backed Securities</v>
      </c>
      <c r="H506" s="431">
        <f t="shared" si="158"/>
        <v>0</v>
      </c>
      <c r="I506" s="431" t="str">
        <f t="shared" si="158"/>
        <v>Jun</v>
      </c>
      <c r="J506" s="419" t="str">
        <f t="shared" si="158"/>
        <v>FY25</v>
      </c>
      <c r="K506" s="419" t="str">
        <f t="shared" si="158"/>
        <v>FCCS_Other Data</v>
      </c>
      <c r="L506" s="419" t="str">
        <f t="shared" si="158"/>
        <v>FCCS_No Intercompany</v>
      </c>
      <c r="M506" s="419" t="str">
        <f t="shared" si="158"/>
        <v>No Custom1</v>
      </c>
      <c r="N506" s="419" t="str">
        <f t="shared" si="158"/>
        <v>No Custom2</v>
      </c>
      <c r="O506" s="419" t="s">
        <v>1093</v>
      </c>
      <c r="P506" s="419" t="s">
        <v>1847</v>
      </c>
      <c r="Q506" s="419" t="str">
        <f t="shared" si="156"/>
        <v>Actual</v>
      </c>
      <c r="R506" s="419" t="str">
        <f t="shared" si="157"/>
        <v>FCCS_YTD_Input</v>
      </c>
      <c r="S506" s="419" t="s">
        <v>816</v>
      </c>
      <c r="T506" s="419" t="s">
        <v>404</v>
      </c>
    </row>
    <row r="507" spans="1:20">
      <c r="A507" s="424"/>
      <c r="B507" s="418" t="s">
        <v>1088</v>
      </c>
      <c r="C507" s="418" t="s">
        <v>701</v>
      </c>
      <c r="D507" s="511" t="e">
        <f>[2]!HsSetValue(E507,"FCC","Scenario#"&amp;Q507&amp;";Years#"&amp;J507&amp;";Period#"&amp;I507&amp;";View#"&amp;R507&amp;";Entity#"&amp;H507&amp;";Data Source#"&amp;K507&amp;";Account#"&amp;F507&amp;";Intercompany#"&amp;L507&amp;";Movement#"&amp;P507&amp;";Consolidation#"&amp;T507&amp;";Custom1#"&amp;M507&amp;";Custom2#"&amp;N507&amp;";Custom3#"&amp;O507&amp;";Custom4#"&amp;S507&amp;"")</f>
        <v>#VALUE!</v>
      </c>
      <c r="E507" s="511">
        <f ca="1">SUMIF('"F" Credit Quality Risk'!$D$17:$F$33,'FCC Investments - Load Tab'!$C507,'"F" Credit Quality Risk'!Q$17:Q$33)</f>
        <v>0</v>
      </c>
      <c r="F507" s="419" t="s">
        <v>1092</v>
      </c>
      <c r="G507" s="419" t="str">
        <f t="shared" si="155"/>
        <v>Inv. Analysis - Credit Quality Risk - Mortgage Backed Securities</v>
      </c>
      <c r="H507" s="431">
        <f t="shared" si="158"/>
        <v>0</v>
      </c>
      <c r="I507" s="431" t="str">
        <f t="shared" si="158"/>
        <v>Jun</v>
      </c>
      <c r="J507" s="419" t="str">
        <f t="shared" si="158"/>
        <v>FY25</v>
      </c>
      <c r="K507" s="419" t="str">
        <f t="shared" si="158"/>
        <v>FCCS_Other Data</v>
      </c>
      <c r="L507" s="419" t="str">
        <f t="shared" si="158"/>
        <v>FCCS_No Intercompany</v>
      </c>
      <c r="M507" s="419" t="str">
        <f t="shared" si="158"/>
        <v>No Custom1</v>
      </c>
      <c r="N507" s="419" t="str">
        <f t="shared" si="158"/>
        <v>No Custom2</v>
      </c>
      <c r="O507" s="419" t="s">
        <v>1094</v>
      </c>
      <c r="P507" s="419" t="s">
        <v>1847</v>
      </c>
      <c r="Q507" s="419" t="str">
        <f t="shared" si="156"/>
        <v>Actual</v>
      </c>
      <c r="R507" s="419" t="str">
        <f t="shared" si="157"/>
        <v>FCCS_YTD_Input</v>
      </c>
      <c r="S507" s="419" t="s">
        <v>816</v>
      </c>
      <c r="T507" s="419" t="s">
        <v>404</v>
      </c>
    </row>
    <row r="508" spans="1:20">
      <c r="A508" s="424"/>
      <c r="B508" s="418" t="s">
        <v>1088</v>
      </c>
      <c r="C508" s="418" t="s">
        <v>701</v>
      </c>
      <c r="D508" s="511" t="e">
        <f>[2]!HsSetValue(E508,"FCC","Scenario#"&amp;Q508&amp;";Years#"&amp;J508&amp;";Period#"&amp;I508&amp;";View#"&amp;R508&amp;";Entity#"&amp;H508&amp;";Data Source#"&amp;K508&amp;";Account#"&amp;F508&amp;";Intercompany#"&amp;L508&amp;";Movement#"&amp;P508&amp;";Consolidation#"&amp;T508&amp;";Custom1#"&amp;M508&amp;";Custom2#"&amp;N508&amp;";Custom3#"&amp;O508&amp;";Custom4#"&amp;S508&amp;"")</f>
        <v>#VALUE!</v>
      </c>
      <c r="E508" s="511">
        <f ca="1">SUMIF('"F" Credit Quality Risk'!$D$17:$F$33,'FCC Investments - Load Tab'!$C508,'"F" Credit Quality Risk'!R$17:R$33)</f>
        <v>0</v>
      </c>
      <c r="F508" s="419" t="s">
        <v>1092</v>
      </c>
      <c r="G508" s="419" t="str">
        <f t="shared" si="155"/>
        <v>Inv. Analysis - Credit Quality Risk - Mortgage Backed Securities</v>
      </c>
      <c r="H508" s="431">
        <f t="shared" si="158"/>
        <v>0</v>
      </c>
      <c r="I508" s="431" t="str">
        <f t="shared" si="158"/>
        <v>Jun</v>
      </c>
      <c r="J508" s="419" t="str">
        <f t="shared" si="158"/>
        <v>FY25</v>
      </c>
      <c r="K508" s="419" t="str">
        <f t="shared" si="158"/>
        <v>FCCS_Other Data</v>
      </c>
      <c r="L508" s="419" t="str">
        <f t="shared" si="158"/>
        <v>FCCS_No Intercompany</v>
      </c>
      <c r="M508" s="419" t="str">
        <f t="shared" si="158"/>
        <v>No Custom1</v>
      </c>
      <c r="N508" s="419" t="str">
        <f t="shared" si="158"/>
        <v>No Custom2</v>
      </c>
      <c r="O508" s="419" t="s">
        <v>1095</v>
      </c>
      <c r="P508" s="419" t="s">
        <v>1847</v>
      </c>
      <c r="Q508" s="419" t="str">
        <f t="shared" si="156"/>
        <v>Actual</v>
      </c>
      <c r="R508" s="419" t="str">
        <f t="shared" si="157"/>
        <v>FCCS_YTD_Input</v>
      </c>
      <c r="S508" s="419" t="s">
        <v>816</v>
      </c>
      <c r="T508" s="419" t="s">
        <v>404</v>
      </c>
    </row>
    <row r="509" spans="1:20">
      <c r="A509" s="424"/>
      <c r="B509" s="418" t="s">
        <v>1088</v>
      </c>
      <c r="C509" s="418" t="s">
        <v>701</v>
      </c>
      <c r="D509" s="511" t="e">
        <f>[2]!HsSetValue(E509,"FCC","Scenario#"&amp;Q509&amp;";Years#"&amp;J509&amp;";Period#"&amp;I509&amp;";View#"&amp;R509&amp;";Entity#"&amp;H509&amp;";Data Source#"&amp;K509&amp;";Account#"&amp;F509&amp;";Intercompany#"&amp;L509&amp;";Movement#"&amp;P509&amp;";Consolidation#"&amp;T509&amp;";Custom1#"&amp;M509&amp;";Custom2#"&amp;N509&amp;";Custom3#"&amp;O509&amp;";Custom4#"&amp;S509&amp;"")</f>
        <v>#VALUE!</v>
      </c>
      <c r="E509" s="511">
        <f ca="1">SUMIF('"F" Credit Quality Risk'!$D$17:$F$33,'FCC Investments - Load Tab'!$C509,'"F" Credit Quality Risk'!S$17:S$33)</f>
        <v>0</v>
      </c>
      <c r="F509" s="419" t="s">
        <v>1092</v>
      </c>
      <c r="G509" s="419" t="str">
        <f t="shared" si="155"/>
        <v>Inv. Analysis - Credit Quality Risk - Mortgage Backed Securities</v>
      </c>
      <c r="H509" s="431">
        <f t="shared" si="158"/>
        <v>0</v>
      </c>
      <c r="I509" s="431" t="str">
        <f t="shared" si="158"/>
        <v>Jun</v>
      </c>
      <c r="J509" s="419" t="str">
        <f t="shared" si="158"/>
        <v>FY25</v>
      </c>
      <c r="K509" s="419" t="str">
        <f t="shared" si="158"/>
        <v>FCCS_Other Data</v>
      </c>
      <c r="L509" s="419" t="str">
        <f t="shared" si="158"/>
        <v>FCCS_No Intercompany</v>
      </c>
      <c r="M509" s="419" t="str">
        <f t="shared" si="158"/>
        <v>No Custom1</v>
      </c>
      <c r="N509" s="419" t="str">
        <f t="shared" si="158"/>
        <v>No Custom2</v>
      </c>
      <c r="O509" s="419" t="s">
        <v>1096</v>
      </c>
      <c r="P509" s="419" t="s">
        <v>1847</v>
      </c>
      <c r="Q509" s="419" t="str">
        <f t="shared" si="156"/>
        <v>Actual</v>
      </c>
      <c r="R509" s="419" t="str">
        <f t="shared" si="157"/>
        <v>FCCS_YTD_Input</v>
      </c>
      <c r="S509" s="419" t="s">
        <v>816</v>
      </c>
      <c r="T509" s="419" t="s">
        <v>404</v>
      </c>
    </row>
    <row r="510" spans="1:20">
      <c r="B510" s="420"/>
      <c r="C510" s="420"/>
      <c r="D510" s="469" t="e">
        <f>[2]!HsSetValue(E510,"FCC","Scenario#"&amp;Q510&amp;";Years#"&amp;J510&amp;";Period#"&amp;I510&amp;";View#"&amp;R510&amp;";Entity#"&amp;H510&amp;";Data Source#"&amp;K510&amp;";Account#"&amp;F510&amp;";Intercompany#"&amp;L510&amp;";Movement#"&amp;P510&amp;";Consolidation#"&amp;T510&amp;";Custom1#"&amp;M510&amp;";Custom2#"&amp;N510&amp;";Custom3#"&amp;O510&amp;";Custom4#"&amp;S510&amp;"")</f>
        <v>#VALUE!</v>
      </c>
      <c r="E510" s="469"/>
    </row>
    <row r="511" spans="1:20">
      <c r="A511" s="424"/>
      <c r="B511" s="336" t="s">
        <v>841</v>
      </c>
      <c r="C511" s="336" t="s">
        <v>1099</v>
      </c>
      <c r="D511" s="508" t="e">
        <f>[2]!HsSetValue(E511,"FCC","Scenario#"&amp;Q511&amp;";Years#"&amp;J511&amp;";Period#"&amp;I511&amp;";View#"&amp;R511&amp;";Entity#"&amp;H511&amp;";Data Source#"&amp;K511&amp;";Account#"&amp;F511&amp;";Intercompany#"&amp;L511&amp;";Movement#"&amp;P511&amp;";Consolidation#"&amp;T511&amp;";Custom1#"&amp;M511&amp;";Custom2#"&amp;N511&amp;";Custom3#"&amp;O511&amp;";Custom4#"&amp;S511&amp;"")</f>
        <v>#VALUE!</v>
      </c>
      <c r="E511" s="508">
        <f>SUMIF('"C" Seg. Time Dist.'!$C$20:$C$33,'FCC Investments - Load Tab'!C511,'"C" Seg. Time Dist.'!$E$20:$E$33)</f>
        <v>0</v>
      </c>
      <c r="F511" s="337" t="s">
        <v>842</v>
      </c>
      <c r="G511" s="337" t="str">
        <f>"Inv. Analysis - Credit Quality Risk - "&amp;C511</f>
        <v xml:space="preserve">Inv. Analysis - Credit Quality Risk - Mortgage Backed Securities - Commercial      </v>
      </c>
      <c r="H511" s="428">
        <f t="shared" si="158"/>
        <v>0</v>
      </c>
      <c r="I511" s="428" t="str">
        <f t="shared" si="158"/>
        <v>Jun</v>
      </c>
      <c r="J511" s="337" t="str">
        <f>+J$2</f>
        <v>FY25</v>
      </c>
      <c r="K511" s="337" t="s">
        <v>397</v>
      </c>
      <c r="L511" s="337" t="s">
        <v>398</v>
      </c>
      <c r="M511" s="337" t="s">
        <v>399</v>
      </c>
      <c r="N511" s="337" t="s">
        <v>400</v>
      </c>
      <c r="O511" s="337" t="s">
        <v>844</v>
      </c>
      <c r="P511" s="337" t="s">
        <v>1847</v>
      </c>
      <c r="Q511" s="337" t="s">
        <v>63</v>
      </c>
      <c r="R511" s="337" t="s">
        <v>402</v>
      </c>
      <c r="S511" s="423" t="s">
        <v>1107</v>
      </c>
      <c r="T511" s="337" t="s">
        <v>404</v>
      </c>
    </row>
    <row r="512" spans="1:20">
      <c r="A512" s="424"/>
      <c r="B512" s="336" t="s">
        <v>841</v>
      </c>
      <c r="C512" s="336" t="s">
        <v>1099</v>
      </c>
      <c r="D512" s="508" t="e">
        <f>[2]!HsSetValue(E512,"FCC","Scenario#"&amp;Q512&amp;";Years#"&amp;J512&amp;";Period#"&amp;I512&amp;";View#"&amp;R512&amp;";Entity#"&amp;H512&amp;";Data Source#"&amp;K512&amp;";Account#"&amp;F512&amp;";Intercompany#"&amp;L512&amp;";Movement#"&amp;P512&amp;";Consolidation#"&amp;T512&amp;";Custom1#"&amp;M512&amp;";Custom2#"&amp;N512&amp;";Custom3#"&amp;O512&amp;";Custom4#"&amp;S512&amp;"")</f>
        <v>#VALUE!</v>
      </c>
      <c r="E512" s="508">
        <f>SUMIF('"C" Seg. Time Dist.'!$C$20:$C$33,'FCC Investments - Load Tab'!C512,'"C" Seg. Time Dist.'!$F$20:$F$33)</f>
        <v>0</v>
      </c>
      <c r="F512" s="337" t="s">
        <v>842</v>
      </c>
      <c r="G512" s="337" t="str">
        <f>"Inv. Analysis - Credit Quality Risk - "&amp;C512</f>
        <v xml:space="preserve">Inv. Analysis - Credit Quality Risk - Mortgage Backed Securities - Commercial      </v>
      </c>
      <c r="H512" s="428">
        <f t="shared" si="158"/>
        <v>0</v>
      </c>
      <c r="I512" s="428" t="str">
        <f t="shared" si="158"/>
        <v>Jun</v>
      </c>
      <c r="J512" s="337" t="str">
        <f>+J$2</f>
        <v>FY25</v>
      </c>
      <c r="K512" s="337" t="str">
        <f t="shared" ref="K512:N515" si="159">+K$2</f>
        <v>FCCS_Other Data</v>
      </c>
      <c r="L512" s="337" t="str">
        <f t="shared" si="159"/>
        <v>FCCS_No Intercompany</v>
      </c>
      <c r="M512" s="337" t="str">
        <f t="shared" si="159"/>
        <v>No Custom1</v>
      </c>
      <c r="N512" s="337" t="str">
        <f t="shared" si="159"/>
        <v>No Custom2</v>
      </c>
      <c r="O512" s="337" t="s">
        <v>845</v>
      </c>
      <c r="P512" s="337" t="s">
        <v>1847</v>
      </c>
      <c r="Q512" s="337" t="str">
        <f t="shared" ref="Q512:R515" si="160">+Q$2</f>
        <v>Actual</v>
      </c>
      <c r="R512" s="337" t="str">
        <f t="shared" si="160"/>
        <v>FCCS_YTD_Input</v>
      </c>
      <c r="S512" s="423" t="s">
        <v>1107</v>
      </c>
      <c r="T512" s="337" t="s">
        <v>404</v>
      </c>
    </row>
    <row r="513" spans="1:20">
      <c r="A513" s="424"/>
      <c r="B513" s="336" t="s">
        <v>841</v>
      </c>
      <c r="C513" s="336" t="s">
        <v>1099</v>
      </c>
      <c r="D513" s="508" t="e">
        <f>[2]!HsSetValue(E513,"FCC","Scenario#"&amp;Q513&amp;";Years#"&amp;J513&amp;";Period#"&amp;I513&amp;";View#"&amp;R513&amp;";Entity#"&amp;H513&amp;";Data Source#"&amp;K513&amp;";Account#"&amp;F513&amp;";Intercompany#"&amp;L513&amp;";Movement#"&amp;P513&amp;";Consolidation#"&amp;T513&amp;";Custom1#"&amp;M513&amp;";Custom2#"&amp;N513&amp;";Custom3#"&amp;O513&amp;";Custom4#"&amp;S513&amp;"")</f>
        <v>#VALUE!</v>
      </c>
      <c r="E513" s="508">
        <f>SUMIF('"C" Seg. Time Dist.'!$C$20:$C$33,'FCC Investments - Load Tab'!C513,'"C" Seg. Time Dist.'!$G$20:$G$33)</f>
        <v>0</v>
      </c>
      <c r="F513" s="337" t="s">
        <v>842</v>
      </c>
      <c r="G513" s="337" t="str">
        <f>"Inv. Analysis - Credit Quality Risk - "&amp;C513</f>
        <v xml:space="preserve">Inv. Analysis - Credit Quality Risk - Mortgage Backed Securities - Commercial      </v>
      </c>
      <c r="H513" s="428">
        <f t="shared" si="158"/>
        <v>0</v>
      </c>
      <c r="I513" s="428" t="str">
        <f t="shared" si="158"/>
        <v>Jun</v>
      </c>
      <c r="J513" s="337" t="str">
        <f>+J$2</f>
        <v>FY25</v>
      </c>
      <c r="K513" s="337" t="str">
        <f t="shared" si="159"/>
        <v>FCCS_Other Data</v>
      </c>
      <c r="L513" s="337" t="str">
        <f t="shared" si="159"/>
        <v>FCCS_No Intercompany</v>
      </c>
      <c r="M513" s="337" t="str">
        <f t="shared" si="159"/>
        <v>No Custom1</v>
      </c>
      <c r="N513" s="337" t="str">
        <f t="shared" si="159"/>
        <v>No Custom2</v>
      </c>
      <c r="O513" s="337" t="s">
        <v>846</v>
      </c>
      <c r="P513" s="337" t="s">
        <v>1847</v>
      </c>
      <c r="Q513" s="337" t="str">
        <f t="shared" si="160"/>
        <v>Actual</v>
      </c>
      <c r="R513" s="337" t="str">
        <f t="shared" si="160"/>
        <v>FCCS_YTD_Input</v>
      </c>
      <c r="S513" s="423" t="s">
        <v>1107</v>
      </c>
      <c r="T513" s="337" t="s">
        <v>404</v>
      </c>
    </row>
    <row r="514" spans="1:20">
      <c r="A514" s="424"/>
      <c r="B514" s="336" t="s">
        <v>841</v>
      </c>
      <c r="C514" s="336" t="s">
        <v>1099</v>
      </c>
      <c r="D514" s="508" t="e">
        <f>[2]!HsSetValue(E514,"FCC","Scenario#"&amp;Q514&amp;";Years#"&amp;J514&amp;";Period#"&amp;I514&amp;";View#"&amp;R514&amp;";Entity#"&amp;H514&amp;";Data Source#"&amp;K514&amp;";Account#"&amp;F514&amp;";Intercompany#"&amp;L514&amp;";Movement#"&amp;P514&amp;";Consolidation#"&amp;T514&amp;";Custom1#"&amp;M514&amp;";Custom2#"&amp;N514&amp;";Custom3#"&amp;O514&amp;";Custom4#"&amp;S514&amp;"")</f>
        <v>#VALUE!</v>
      </c>
      <c r="E514" s="508">
        <f>SUMIF('"C" Seg. Time Dist.'!$C$20:$C$33,'FCC Investments - Load Tab'!C514,'"C" Seg. Time Dist.'!$H$20:$H$33)</f>
        <v>0</v>
      </c>
      <c r="F514" s="337" t="s">
        <v>842</v>
      </c>
      <c r="G514" s="337" t="str">
        <f>"Inv. Analysis - Credit Quality Risk - "&amp;C514</f>
        <v xml:space="preserve">Inv. Analysis - Credit Quality Risk - Mortgage Backed Securities - Commercial      </v>
      </c>
      <c r="H514" s="428">
        <f t="shared" ref="H514:N530" si="161">+H$2</f>
        <v>0</v>
      </c>
      <c r="I514" s="428" t="str">
        <f t="shared" si="161"/>
        <v>Jun</v>
      </c>
      <c r="J514" s="337" t="str">
        <f>+J$2</f>
        <v>FY25</v>
      </c>
      <c r="K514" s="337" t="str">
        <f t="shared" si="159"/>
        <v>FCCS_Other Data</v>
      </c>
      <c r="L514" s="337" t="str">
        <f t="shared" si="159"/>
        <v>FCCS_No Intercompany</v>
      </c>
      <c r="M514" s="337" t="str">
        <f t="shared" si="159"/>
        <v>No Custom1</v>
      </c>
      <c r="N514" s="337" t="str">
        <f t="shared" si="159"/>
        <v>No Custom2</v>
      </c>
      <c r="O514" s="337" t="s">
        <v>847</v>
      </c>
      <c r="P514" s="337" t="s">
        <v>1847</v>
      </c>
      <c r="Q514" s="337" t="str">
        <f t="shared" si="160"/>
        <v>Actual</v>
      </c>
      <c r="R514" s="337" t="str">
        <f t="shared" si="160"/>
        <v>FCCS_YTD_Input</v>
      </c>
      <c r="S514" s="423" t="s">
        <v>1107</v>
      </c>
      <c r="T514" s="337" t="s">
        <v>404</v>
      </c>
    </row>
    <row r="515" spans="1:20">
      <c r="A515" s="424"/>
      <c r="B515" s="336" t="s">
        <v>841</v>
      </c>
      <c r="C515" s="336" t="s">
        <v>1099</v>
      </c>
      <c r="D515" s="508" t="e">
        <f>[2]!HsSetValue(E515,"FCC","Scenario#"&amp;Q515&amp;";Years#"&amp;J515&amp;";Period#"&amp;I515&amp;";View#"&amp;R515&amp;";Entity#"&amp;H515&amp;";Data Source#"&amp;K515&amp;";Account#"&amp;F515&amp;";Intercompany#"&amp;L515&amp;";Movement#"&amp;P515&amp;";Consolidation#"&amp;T515&amp;";Custom1#"&amp;M515&amp;";Custom2#"&amp;N515&amp;";Custom3#"&amp;O515&amp;";Custom4#"&amp;S515&amp;"")</f>
        <v>#VALUE!</v>
      </c>
      <c r="E515" s="508">
        <f>SUMIF('"C" Seg. Time Dist.'!$C$20:$C$33,'FCC Investments - Load Tab'!C515,'"C" Seg. Time Dist.'!$I$20:$I$33)</f>
        <v>0</v>
      </c>
      <c r="F515" s="337" t="s">
        <v>842</v>
      </c>
      <c r="G515" s="337" t="str">
        <f>"Inv. Analysis - Credit Quality Risk - "&amp;C515</f>
        <v xml:space="preserve">Inv. Analysis - Credit Quality Risk - Mortgage Backed Securities - Commercial      </v>
      </c>
      <c r="H515" s="428">
        <f t="shared" si="161"/>
        <v>0</v>
      </c>
      <c r="I515" s="428" t="str">
        <f t="shared" si="161"/>
        <v>Jun</v>
      </c>
      <c r="J515" s="337" t="str">
        <f>+J$2</f>
        <v>FY25</v>
      </c>
      <c r="K515" s="337" t="str">
        <f t="shared" si="159"/>
        <v>FCCS_Other Data</v>
      </c>
      <c r="L515" s="337" t="str">
        <f t="shared" si="159"/>
        <v>FCCS_No Intercompany</v>
      </c>
      <c r="M515" s="337" t="str">
        <f t="shared" si="159"/>
        <v>No Custom1</v>
      </c>
      <c r="N515" s="337" t="str">
        <f t="shared" si="159"/>
        <v>No Custom2</v>
      </c>
      <c r="O515" s="337" t="s">
        <v>848</v>
      </c>
      <c r="P515" s="337" t="s">
        <v>1847</v>
      </c>
      <c r="Q515" s="337" t="str">
        <f t="shared" si="160"/>
        <v>Actual</v>
      </c>
      <c r="R515" s="337" t="str">
        <f t="shared" si="160"/>
        <v>FCCS_YTD_Input</v>
      </c>
      <c r="S515" s="423" t="s">
        <v>1107</v>
      </c>
      <c r="T515" s="337" t="s">
        <v>404</v>
      </c>
    </row>
    <row r="516" spans="1:20">
      <c r="B516" s="420"/>
      <c r="C516" s="420"/>
      <c r="D516" s="469" t="e">
        <f>[2]!HsSetValue(E516,"FCC","Scenario#"&amp;Q516&amp;";Years#"&amp;J516&amp;";Period#"&amp;I516&amp;";View#"&amp;R516&amp;";Entity#"&amp;H516&amp;";Data Source#"&amp;K516&amp;";Account#"&amp;F516&amp;";Intercompany#"&amp;L516&amp;";Movement#"&amp;P516&amp;";Consolidation#"&amp;T516&amp;";Custom1#"&amp;M516&amp;";Custom2#"&amp;N516&amp;";Custom3#"&amp;O516&amp;";Custom4#"&amp;S516&amp;"")</f>
        <v>#VALUE!</v>
      </c>
      <c r="E516" s="469"/>
      <c r="S516" s="423"/>
    </row>
    <row r="517" spans="1:20">
      <c r="A517" s="424"/>
      <c r="B517" s="338" t="s">
        <v>1850</v>
      </c>
      <c r="C517" s="338" t="s">
        <v>1099</v>
      </c>
      <c r="D517" s="512" t="e">
        <f>[2]!HsSetValue(E517,"FCC","Scenario#"&amp;Q517&amp;";Years#"&amp;J517&amp;";Period#"&amp;I517&amp;";View#"&amp;R517&amp;";Entity#"&amp;H517&amp;";Data Source#"&amp;K517&amp;";Account#"&amp;F517&amp;";Intercompany#"&amp;L517&amp;";Movement#"&amp;P517&amp;";Consolidation#"&amp;T517&amp;";Custom1#"&amp;M517&amp;";Custom2#"&amp;N517&amp;";Custom3#"&amp;O517&amp;";Custom4#"&amp;S517&amp;"")</f>
        <v>#VALUE!</v>
      </c>
      <c r="E517" s="512">
        <f ca="1">SUMIF('"E" Fair Value Measurement'!$C$22:$E$38,'FCC Investments - Load Tab'!C517,'"E" Fair Value Measurement'!$G$22:$G$38)</f>
        <v>0</v>
      </c>
      <c r="F517" s="339" t="s">
        <v>849</v>
      </c>
      <c r="G517" s="339" t="str">
        <f>"Inv. Analysis -  FV Measurement  - "&amp;C517</f>
        <v xml:space="preserve">Inv. Analysis -  FV Measurement  - Mortgage Backed Securities - Commercial      </v>
      </c>
      <c r="H517" s="430">
        <f>+H$2</f>
        <v>0</v>
      </c>
      <c r="I517" s="430" t="str">
        <f t="shared" si="161"/>
        <v>Jun</v>
      </c>
      <c r="J517" s="339" t="str">
        <f>+J$2</f>
        <v>FY25</v>
      </c>
      <c r="K517" s="339" t="s">
        <v>397</v>
      </c>
      <c r="L517" s="339" t="s">
        <v>398</v>
      </c>
      <c r="M517" s="339" t="s">
        <v>399</v>
      </c>
      <c r="N517" s="339" t="s">
        <v>400</v>
      </c>
      <c r="O517" s="339" t="s">
        <v>850</v>
      </c>
      <c r="P517" s="339" t="s">
        <v>1847</v>
      </c>
      <c r="Q517" s="339" t="s">
        <v>63</v>
      </c>
      <c r="R517" s="339" t="s">
        <v>402</v>
      </c>
      <c r="S517" s="423" t="s">
        <v>1107</v>
      </c>
      <c r="T517" s="339" t="s">
        <v>404</v>
      </c>
    </row>
    <row r="518" spans="1:20">
      <c r="A518" s="424"/>
      <c r="B518" s="338" t="s">
        <v>1850</v>
      </c>
      <c r="C518" s="338" t="s">
        <v>1099</v>
      </c>
      <c r="D518" s="512" t="e">
        <f>[2]!HsSetValue(E518,"FCC","Scenario#"&amp;Q518&amp;";Years#"&amp;J518&amp;";Period#"&amp;I518&amp;";View#"&amp;R518&amp;";Entity#"&amp;H518&amp;";Data Source#"&amp;K518&amp;";Account#"&amp;F518&amp;";Intercompany#"&amp;L518&amp;";Movement#"&amp;P518&amp;";Consolidation#"&amp;T518&amp;";Custom1#"&amp;M518&amp;";Custom2#"&amp;N518&amp;";Custom3#"&amp;O518&amp;";Custom4#"&amp;S518&amp;"")</f>
        <v>#VALUE!</v>
      </c>
      <c r="E518" s="512">
        <f ca="1">SUMIF('"E" Fair Value Measurement'!$C$22:$E$38,'FCC Investments - Load Tab'!C518,'"E" Fair Value Measurement'!$H$22:$H$38)</f>
        <v>0</v>
      </c>
      <c r="F518" s="339" t="s">
        <v>849</v>
      </c>
      <c r="G518" s="339" t="str">
        <f>"Inv. Analysis -  FV Measurement  - "&amp;C518</f>
        <v xml:space="preserve">Inv. Analysis -  FV Measurement  - Mortgage Backed Securities - Commercial      </v>
      </c>
      <c r="H518" s="430">
        <f>+H$2</f>
        <v>0</v>
      </c>
      <c r="I518" s="430" t="str">
        <f t="shared" si="161"/>
        <v>Jun</v>
      </c>
      <c r="J518" s="339" t="str">
        <f>+J$2</f>
        <v>FY25</v>
      </c>
      <c r="K518" s="339" t="str">
        <f t="shared" ref="K518:N520" si="162">+K$2</f>
        <v>FCCS_Other Data</v>
      </c>
      <c r="L518" s="339" t="str">
        <f t="shared" si="162"/>
        <v>FCCS_No Intercompany</v>
      </c>
      <c r="M518" s="339" t="str">
        <f t="shared" si="162"/>
        <v>No Custom1</v>
      </c>
      <c r="N518" s="339" t="str">
        <f t="shared" si="162"/>
        <v>No Custom2</v>
      </c>
      <c r="O518" s="339" t="s">
        <v>851</v>
      </c>
      <c r="P518" s="339" t="s">
        <v>1847</v>
      </c>
      <c r="Q518" s="339" t="str">
        <f t="shared" ref="Q518:R534" si="163">+Q$2</f>
        <v>Actual</v>
      </c>
      <c r="R518" s="339" t="str">
        <f t="shared" si="163"/>
        <v>FCCS_YTD_Input</v>
      </c>
      <c r="S518" s="423" t="s">
        <v>1107</v>
      </c>
      <c r="T518" s="339" t="s">
        <v>404</v>
      </c>
    </row>
    <row r="519" spans="1:20">
      <c r="A519" s="424"/>
      <c r="B519" s="338" t="s">
        <v>1850</v>
      </c>
      <c r="C519" s="338" t="s">
        <v>1099</v>
      </c>
      <c r="D519" s="512" t="e">
        <f>[2]!HsSetValue(E519,"FCC","Scenario#"&amp;Q519&amp;";Years#"&amp;J519&amp;";Period#"&amp;I519&amp;";View#"&amp;R519&amp;";Entity#"&amp;H519&amp;";Data Source#"&amp;K519&amp;";Account#"&amp;F519&amp;";Intercompany#"&amp;L519&amp;";Movement#"&amp;P519&amp;";Consolidation#"&amp;T519&amp;";Custom1#"&amp;M519&amp;";Custom2#"&amp;N519&amp;";Custom3#"&amp;O519&amp;";Custom4#"&amp;S519&amp;"")</f>
        <v>#VALUE!</v>
      </c>
      <c r="E519" s="512">
        <f ca="1">SUMIF('"E" Fair Value Measurement'!$C$22:$E$38,'FCC Investments - Load Tab'!C519,'"E" Fair Value Measurement'!$I$22:$I$38)</f>
        <v>0</v>
      </c>
      <c r="F519" s="339" t="s">
        <v>849</v>
      </c>
      <c r="G519" s="339" t="str">
        <f>"Inv. Analysis -  FV Measurement - "&amp;C519</f>
        <v xml:space="preserve">Inv. Analysis -  FV Measurement - Mortgage Backed Securities - Commercial      </v>
      </c>
      <c r="H519" s="430">
        <f>+H$2</f>
        <v>0</v>
      </c>
      <c r="I519" s="430" t="str">
        <f t="shared" si="161"/>
        <v>Jun</v>
      </c>
      <c r="J519" s="339" t="str">
        <f>+J$2</f>
        <v>FY25</v>
      </c>
      <c r="K519" s="339" t="str">
        <f t="shared" si="162"/>
        <v>FCCS_Other Data</v>
      </c>
      <c r="L519" s="339" t="str">
        <f t="shared" si="162"/>
        <v>FCCS_No Intercompany</v>
      </c>
      <c r="M519" s="339" t="str">
        <f t="shared" si="162"/>
        <v>No Custom1</v>
      </c>
      <c r="N519" s="339" t="str">
        <f t="shared" si="162"/>
        <v>No Custom2</v>
      </c>
      <c r="O519" s="339" t="s">
        <v>852</v>
      </c>
      <c r="P519" s="339" t="s">
        <v>1847</v>
      </c>
      <c r="Q519" s="339" t="str">
        <f t="shared" si="163"/>
        <v>Actual</v>
      </c>
      <c r="R519" s="339" t="str">
        <f t="shared" si="163"/>
        <v>FCCS_YTD_Input</v>
      </c>
      <c r="S519" s="423" t="s">
        <v>1107</v>
      </c>
      <c r="T519" s="339" t="s">
        <v>404</v>
      </c>
    </row>
    <row r="520" spans="1:20">
      <c r="A520" s="424"/>
      <c r="B520" s="338" t="s">
        <v>1850</v>
      </c>
      <c r="C520" s="338" t="s">
        <v>1099</v>
      </c>
      <c r="D520" s="512" t="e">
        <f>[2]!HsSetValue(E520,"FCC","Scenario#"&amp;Q520&amp;";Years#"&amp;J520&amp;";Period#"&amp;I520&amp;";View#"&amp;R520&amp;";Entity#"&amp;H520&amp;";Data Source#"&amp;K520&amp;";Account#"&amp;F520&amp;";Intercompany#"&amp;L520&amp;";Movement#"&amp;P520&amp;";Consolidation#"&amp;T520&amp;";Custom1#"&amp;M520&amp;";Custom2#"&amp;N520&amp;";Custom3#"&amp;O520&amp;";Custom4#"&amp;S520&amp;"")</f>
        <v>#VALUE!</v>
      </c>
      <c r="E520" s="512">
        <f ca="1">SUMIF('"E" Fair Value Measurement'!$C$22:$E$38,'FCC Investments - Load Tab'!C520,'"E" Fair Value Measurement'!$J$22:$J$38)</f>
        <v>0</v>
      </c>
      <c r="F520" s="339" t="s">
        <v>849</v>
      </c>
      <c r="G520" s="339" t="str">
        <f>"Inv. Analysis -  FV Measurement  - "&amp;C520</f>
        <v xml:space="preserve">Inv. Analysis -  FV Measurement  - Mortgage Backed Securities - Commercial      </v>
      </c>
      <c r="H520" s="430">
        <f>+H$2</f>
        <v>0</v>
      </c>
      <c r="I520" s="430" t="str">
        <f t="shared" si="161"/>
        <v>Jun</v>
      </c>
      <c r="J520" s="339" t="str">
        <f>+J$2</f>
        <v>FY25</v>
      </c>
      <c r="K520" s="339" t="str">
        <f t="shared" si="162"/>
        <v>FCCS_Other Data</v>
      </c>
      <c r="L520" s="339" t="str">
        <f t="shared" si="162"/>
        <v>FCCS_No Intercompany</v>
      </c>
      <c r="M520" s="339" t="str">
        <f t="shared" si="162"/>
        <v>No Custom1</v>
      </c>
      <c r="N520" s="339" t="str">
        <f t="shared" si="162"/>
        <v>No Custom2</v>
      </c>
      <c r="O520" s="339" t="s">
        <v>853</v>
      </c>
      <c r="P520" s="339" t="s">
        <v>1847</v>
      </c>
      <c r="Q520" s="339" t="str">
        <f t="shared" si="163"/>
        <v>Actual</v>
      </c>
      <c r="R520" s="339" t="str">
        <f t="shared" si="163"/>
        <v>FCCS_YTD_Input</v>
      </c>
      <c r="S520" s="423" t="s">
        <v>1107</v>
      </c>
      <c r="T520" s="339" t="s">
        <v>404</v>
      </c>
    </row>
    <row r="521" spans="1:20">
      <c r="B521" s="420"/>
      <c r="C521" s="420"/>
      <c r="D521" s="469" t="e">
        <f>[2]!HsSetValue(E521,"FCC","Scenario#"&amp;Q521&amp;";Years#"&amp;J521&amp;";Period#"&amp;I521&amp;";View#"&amp;R521&amp;";Entity#"&amp;H521&amp;";Data Source#"&amp;K521&amp;";Account#"&amp;F521&amp;";Intercompany#"&amp;L521&amp;";Movement#"&amp;P521&amp;";Consolidation#"&amp;T521&amp;";Custom1#"&amp;M521&amp;";Custom2#"&amp;N521&amp;";Custom3#"&amp;O521&amp;";Custom4#"&amp;S521&amp;"")</f>
        <v>#VALUE!</v>
      </c>
      <c r="E521" s="469"/>
      <c r="S521" s="423"/>
    </row>
    <row r="522" spans="1:20">
      <c r="A522" s="424"/>
      <c r="B522" s="418" t="s">
        <v>1088</v>
      </c>
      <c r="C522" s="418" t="s">
        <v>1099</v>
      </c>
      <c r="D522" s="511" t="e">
        <f>[2]!HsSetValue(E522,"FCC","Scenario#"&amp;Q522&amp;";Years#"&amp;J522&amp;";Period#"&amp;I522&amp;";View#"&amp;R522&amp;";Entity#"&amp;H522&amp;";Data Source#"&amp;K522&amp;";Account#"&amp;F522&amp;";Intercompany#"&amp;L522&amp;";Movement#"&amp;P522&amp;";Consolidation#"&amp;T522&amp;";Custom1#"&amp;M522&amp;";Custom2#"&amp;N522&amp;";Custom3#"&amp;O522&amp;";Custom4#"&amp;S522&amp;"")</f>
        <v>#VALUE!</v>
      </c>
      <c r="E522" s="511">
        <f ca="1">SUMIF('"F" Credit Quality Risk'!$D$17:$F$33,'FCC Investments - Load Tab'!$C522,'"F" Credit Quality Risk'!F$17:F$33)</f>
        <v>0</v>
      </c>
      <c r="F522" s="419" t="s">
        <v>1092</v>
      </c>
      <c r="G522" s="419" t="str">
        <f t="shared" ref="G522:G535" si="164">"Inv. Analysis - Credit Quality Risk - "&amp;C522</f>
        <v xml:space="preserve">Inv. Analysis - Credit Quality Risk - Mortgage Backed Securities - Commercial      </v>
      </c>
      <c r="H522" s="431">
        <f t="shared" si="161"/>
        <v>0</v>
      </c>
      <c r="I522" s="431" t="str">
        <f t="shared" si="161"/>
        <v>Jun</v>
      </c>
      <c r="J522" s="419" t="str">
        <f t="shared" si="161"/>
        <v>FY25</v>
      </c>
      <c r="K522" s="419" t="str">
        <f t="shared" si="161"/>
        <v>FCCS_Other Data</v>
      </c>
      <c r="L522" s="419" t="str">
        <f t="shared" si="161"/>
        <v>FCCS_No Intercompany</v>
      </c>
      <c r="M522" s="419" t="str">
        <f t="shared" ref="M522:M533" si="165">+M$2</f>
        <v>No Custom1</v>
      </c>
      <c r="N522" s="419" t="str">
        <f t="shared" si="161"/>
        <v>No Custom2</v>
      </c>
      <c r="O522" s="419" t="s">
        <v>995</v>
      </c>
      <c r="P522" s="419" t="s">
        <v>1847</v>
      </c>
      <c r="Q522" s="419" t="str">
        <f t="shared" ref="Q522:Q535" si="166">Q$2</f>
        <v>Actual</v>
      </c>
      <c r="R522" s="419" t="str">
        <f t="shared" si="163"/>
        <v>FCCS_YTD_Input</v>
      </c>
      <c r="S522" s="423" t="s">
        <v>1107</v>
      </c>
      <c r="T522" s="419" t="s">
        <v>404</v>
      </c>
    </row>
    <row r="523" spans="1:20">
      <c r="A523" s="424"/>
      <c r="B523" s="418" t="s">
        <v>1088</v>
      </c>
      <c r="C523" s="418" t="s">
        <v>1099</v>
      </c>
      <c r="D523" s="511" t="e">
        <f>[2]!HsSetValue(E523,"FCC","Scenario#"&amp;Q523&amp;";Years#"&amp;J523&amp;";Period#"&amp;I523&amp;";View#"&amp;R523&amp;";Entity#"&amp;H523&amp;";Data Source#"&amp;K523&amp;";Account#"&amp;F523&amp;";Intercompany#"&amp;L523&amp;";Movement#"&amp;P523&amp;";Consolidation#"&amp;T523&amp;";Custom1#"&amp;M523&amp;";Custom2#"&amp;N523&amp;";Custom3#"&amp;O523&amp;";Custom4#"&amp;S523&amp;"")</f>
        <v>#VALUE!</v>
      </c>
      <c r="E523" s="511">
        <f ca="1">SUMIF('"F" Credit Quality Risk'!$D$17:$F$33,'FCC Investments - Load Tab'!$C523,'"F" Credit Quality Risk'!G$17:G$33)</f>
        <v>0</v>
      </c>
      <c r="F523" s="419" t="s">
        <v>1092</v>
      </c>
      <c r="G523" s="419" t="str">
        <f t="shared" si="164"/>
        <v xml:space="preserve">Inv. Analysis - Credit Quality Risk - Mortgage Backed Securities - Commercial      </v>
      </c>
      <c r="H523" s="431">
        <f t="shared" si="161"/>
        <v>0</v>
      </c>
      <c r="I523" s="431" t="str">
        <f t="shared" si="161"/>
        <v>Jun</v>
      </c>
      <c r="J523" s="419" t="str">
        <f t="shared" si="161"/>
        <v>FY25</v>
      </c>
      <c r="K523" s="419" t="str">
        <f t="shared" si="161"/>
        <v>FCCS_Other Data</v>
      </c>
      <c r="L523" s="419" t="str">
        <f t="shared" si="161"/>
        <v>FCCS_No Intercompany</v>
      </c>
      <c r="M523" s="419" t="str">
        <f t="shared" si="165"/>
        <v>No Custom1</v>
      </c>
      <c r="N523" s="419" t="str">
        <f t="shared" si="161"/>
        <v>No Custom2</v>
      </c>
      <c r="O523" s="419" t="s">
        <v>1010</v>
      </c>
      <c r="P523" s="419" t="s">
        <v>1847</v>
      </c>
      <c r="Q523" s="419" t="str">
        <f t="shared" si="166"/>
        <v>Actual</v>
      </c>
      <c r="R523" s="419" t="str">
        <f t="shared" si="163"/>
        <v>FCCS_YTD_Input</v>
      </c>
      <c r="S523" s="423" t="s">
        <v>1107</v>
      </c>
      <c r="T523" s="419" t="s">
        <v>404</v>
      </c>
    </row>
    <row r="524" spans="1:20">
      <c r="A524" s="424"/>
      <c r="B524" s="418" t="s">
        <v>1088</v>
      </c>
      <c r="C524" s="418" t="s">
        <v>1099</v>
      </c>
      <c r="D524" s="511" t="e">
        <f>[2]!HsSetValue(E524,"FCC","Scenario#"&amp;Q524&amp;";Years#"&amp;J524&amp;";Period#"&amp;I524&amp;";View#"&amp;R524&amp;";Entity#"&amp;H524&amp;";Data Source#"&amp;K524&amp;";Account#"&amp;F524&amp;";Intercompany#"&amp;L524&amp;";Movement#"&amp;P524&amp;";Consolidation#"&amp;T524&amp;";Custom1#"&amp;M524&amp;";Custom2#"&amp;N524&amp;";Custom3#"&amp;O524&amp;";Custom4#"&amp;S524&amp;"")</f>
        <v>#VALUE!</v>
      </c>
      <c r="E524" s="511">
        <f ca="1">SUMIF('"F" Credit Quality Risk'!$D$17:$F$33,'FCC Investments - Load Tab'!$C524,'"F" Credit Quality Risk'!H$17:H$33)</f>
        <v>0</v>
      </c>
      <c r="F524" s="419" t="s">
        <v>1092</v>
      </c>
      <c r="G524" s="419" t="str">
        <f t="shared" si="164"/>
        <v xml:space="preserve">Inv. Analysis - Credit Quality Risk - Mortgage Backed Securities - Commercial      </v>
      </c>
      <c r="H524" s="431">
        <f t="shared" si="161"/>
        <v>0</v>
      </c>
      <c r="I524" s="431" t="str">
        <f t="shared" si="161"/>
        <v>Jun</v>
      </c>
      <c r="J524" s="419" t="str">
        <f t="shared" si="161"/>
        <v>FY25</v>
      </c>
      <c r="K524" s="419" t="str">
        <f t="shared" si="161"/>
        <v>FCCS_Other Data</v>
      </c>
      <c r="L524" s="419" t="str">
        <f t="shared" si="161"/>
        <v>FCCS_No Intercompany</v>
      </c>
      <c r="M524" s="419" t="str">
        <f t="shared" si="165"/>
        <v>No Custom1</v>
      </c>
      <c r="N524" s="419" t="str">
        <f t="shared" si="161"/>
        <v>No Custom2</v>
      </c>
      <c r="O524" s="419" t="s">
        <v>45</v>
      </c>
      <c r="P524" s="419" t="s">
        <v>1847</v>
      </c>
      <c r="Q524" s="419" t="str">
        <f t="shared" si="166"/>
        <v>Actual</v>
      </c>
      <c r="R524" s="419" t="str">
        <f t="shared" si="163"/>
        <v>FCCS_YTD_Input</v>
      </c>
      <c r="S524" s="423" t="s">
        <v>1107</v>
      </c>
      <c r="T524" s="419" t="s">
        <v>404</v>
      </c>
    </row>
    <row r="525" spans="1:20">
      <c r="A525" s="424"/>
      <c r="B525" s="418" t="s">
        <v>1088</v>
      </c>
      <c r="C525" s="418" t="s">
        <v>1099</v>
      </c>
      <c r="D525" s="511" t="e">
        <f>[2]!HsSetValue(E525,"FCC","Scenario#"&amp;Q525&amp;";Years#"&amp;J525&amp;";Period#"&amp;I525&amp;";View#"&amp;R525&amp;";Entity#"&amp;H525&amp;";Data Source#"&amp;K525&amp;";Account#"&amp;F525&amp;";Intercompany#"&amp;L525&amp;";Movement#"&amp;P525&amp;";Consolidation#"&amp;T525&amp;";Custom1#"&amp;M525&amp;";Custom2#"&amp;N525&amp;";Custom3#"&amp;O525&amp;";Custom4#"&amp;S525&amp;"")</f>
        <v>#VALUE!</v>
      </c>
      <c r="E525" s="511">
        <f ca="1">SUMIF('"F" Credit Quality Risk'!$D$17:$F$33,'FCC Investments - Load Tab'!$C525,'"F" Credit Quality Risk'!I$17:I$33)</f>
        <v>0</v>
      </c>
      <c r="F525" s="419" t="s">
        <v>1092</v>
      </c>
      <c r="G525" s="419" t="str">
        <f t="shared" si="164"/>
        <v xml:space="preserve">Inv. Analysis - Credit Quality Risk - Mortgage Backed Securities - Commercial      </v>
      </c>
      <c r="H525" s="431">
        <f t="shared" si="161"/>
        <v>0</v>
      </c>
      <c r="I525" s="431" t="str">
        <f t="shared" si="161"/>
        <v>Jun</v>
      </c>
      <c r="J525" s="419" t="str">
        <f t="shared" si="161"/>
        <v>FY25</v>
      </c>
      <c r="K525" s="419" t="str">
        <f t="shared" si="161"/>
        <v>FCCS_Other Data</v>
      </c>
      <c r="L525" s="419" t="str">
        <f t="shared" si="161"/>
        <v>FCCS_No Intercompany</v>
      </c>
      <c r="M525" s="419" t="str">
        <f t="shared" si="165"/>
        <v>No Custom1</v>
      </c>
      <c r="N525" s="419" t="str">
        <f t="shared" si="161"/>
        <v>No Custom2</v>
      </c>
      <c r="O525" s="419" t="s">
        <v>1023</v>
      </c>
      <c r="P525" s="419" t="s">
        <v>1847</v>
      </c>
      <c r="Q525" s="419" t="str">
        <f t="shared" si="166"/>
        <v>Actual</v>
      </c>
      <c r="R525" s="419" t="str">
        <f t="shared" si="163"/>
        <v>FCCS_YTD_Input</v>
      </c>
      <c r="S525" s="423" t="s">
        <v>1107</v>
      </c>
      <c r="T525" s="419" t="s">
        <v>404</v>
      </c>
    </row>
    <row r="526" spans="1:20">
      <c r="A526" s="424"/>
      <c r="B526" s="418" t="s">
        <v>1088</v>
      </c>
      <c r="C526" s="418" t="s">
        <v>1099</v>
      </c>
      <c r="D526" s="511" t="e">
        <f>[2]!HsSetValue(E526,"FCC","Scenario#"&amp;Q526&amp;";Years#"&amp;J526&amp;";Period#"&amp;I526&amp;";View#"&amp;R526&amp;";Entity#"&amp;H526&amp;";Data Source#"&amp;K526&amp;";Account#"&amp;F526&amp;";Intercompany#"&amp;L526&amp;";Movement#"&amp;P526&amp;";Consolidation#"&amp;T526&amp;";Custom1#"&amp;M526&amp;";Custom2#"&amp;N526&amp;";Custom3#"&amp;O526&amp;";Custom4#"&amp;S526&amp;"")</f>
        <v>#VALUE!</v>
      </c>
      <c r="E526" s="511">
        <f ca="1">SUMIF('"F" Credit Quality Risk'!$D$17:$F$33,'FCC Investments - Load Tab'!$C526,'"F" Credit Quality Risk'!J$17:J$33)</f>
        <v>0</v>
      </c>
      <c r="F526" s="419" t="s">
        <v>1092</v>
      </c>
      <c r="G526" s="419" t="str">
        <f t="shared" si="164"/>
        <v xml:space="preserve">Inv. Analysis - Credit Quality Risk - Mortgage Backed Securities - Commercial      </v>
      </c>
      <c r="H526" s="431">
        <f t="shared" si="161"/>
        <v>0</v>
      </c>
      <c r="I526" s="431" t="str">
        <f t="shared" si="161"/>
        <v>Jun</v>
      </c>
      <c r="J526" s="419" t="str">
        <f t="shared" si="161"/>
        <v>FY25</v>
      </c>
      <c r="K526" s="419" t="str">
        <f t="shared" si="161"/>
        <v>FCCS_Other Data</v>
      </c>
      <c r="L526" s="419" t="str">
        <f t="shared" si="161"/>
        <v>FCCS_No Intercompany</v>
      </c>
      <c r="M526" s="419" t="str">
        <f t="shared" si="165"/>
        <v>No Custom1</v>
      </c>
      <c r="N526" s="419" t="str">
        <f t="shared" si="161"/>
        <v>No Custom2</v>
      </c>
      <c r="O526" s="419" t="s">
        <v>1027</v>
      </c>
      <c r="P526" s="419" t="s">
        <v>1847</v>
      </c>
      <c r="Q526" s="419" t="str">
        <f t="shared" si="166"/>
        <v>Actual</v>
      </c>
      <c r="R526" s="419" t="str">
        <f t="shared" si="163"/>
        <v>FCCS_YTD_Input</v>
      </c>
      <c r="S526" s="423" t="s">
        <v>1107</v>
      </c>
      <c r="T526" s="419" t="s">
        <v>404</v>
      </c>
    </row>
    <row r="527" spans="1:20">
      <c r="A527" s="424"/>
      <c r="B527" s="418" t="s">
        <v>1088</v>
      </c>
      <c r="C527" s="418" t="s">
        <v>1099</v>
      </c>
      <c r="D527" s="511" t="e">
        <f>[2]!HsSetValue(E527,"FCC","Scenario#"&amp;Q527&amp;";Years#"&amp;J527&amp;";Period#"&amp;I527&amp;";View#"&amp;R527&amp;";Entity#"&amp;H527&amp;";Data Source#"&amp;K527&amp;";Account#"&amp;F527&amp;";Intercompany#"&amp;L527&amp;";Movement#"&amp;P527&amp;";Consolidation#"&amp;T527&amp;";Custom1#"&amp;M527&amp;";Custom2#"&amp;N527&amp;";Custom3#"&amp;O527&amp;";Custom4#"&amp;S527&amp;"")</f>
        <v>#VALUE!</v>
      </c>
      <c r="E527" s="511">
        <f ca="1">SUMIF('"F" Credit Quality Risk'!$D$17:$F$33,'FCC Investments - Load Tab'!$C527,'"F" Credit Quality Risk'!K$17:K$33)</f>
        <v>0</v>
      </c>
      <c r="F527" s="419" t="s">
        <v>1092</v>
      </c>
      <c r="G527" s="419" t="str">
        <f t="shared" si="164"/>
        <v xml:space="preserve">Inv. Analysis - Credit Quality Risk - Mortgage Backed Securities - Commercial      </v>
      </c>
      <c r="H527" s="431">
        <f t="shared" si="161"/>
        <v>0</v>
      </c>
      <c r="I527" s="431" t="str">
        <f t="shared" si="161"/>
        <v>Jun</v>
      </c>
      <c r="J527" s="419" t="str">
        <f t="shared" si="161"/>
        <v>FY25</v>
      </c>
      <c r="K527" s="419" t="str">
        <f t="shared" si="161"/>
        <v>FCCS_Other Data</v>
      </c>
      <c r="L527" s="419" t="str">
        <f t="shared" si="161"/>
        <v>FCCS_No Intercompany</v>
      </c>
      <c r="M527" s="419" t="str">
        <f t="shared" si="165"/>
        <v>No Custom1</v>
      </c>
      <c r="N527" s="419" t="str">
        <f t="shared" si="161"/>
        <v>No Custom2</v>
      </c>
      <c r="O527" s="419" t="s">
        <v>46</v>
      </c>
      <c r="P527" s="419" t="s">
        <v>1847</v>
      </c>
      <c r="Q527" s="419" t="str">
        <f t="shared" si="166"/>
        <v>Actual</v>
      </c>
      <c r="R527" s="419" t="str">
        <f t="shared" si="163"/>
        <v>FCCS_YTD_Input</v>
      </c>
      <c r="S527" s="423" t="s">
        <v>1107</v>
      </c>
      <c r="T527" s="419" t="s">
        <v>404</v>
      </c>
    </row>
    <row r="528" spans="1:20">
      <c r="A528" s="424"/>
      <c r="B528" s="418" t="s">
        <v>1088</v>
      </c>
      <c r="C528" s="418" t="s">
        <v>1099</v>
      </c>
      <c r="D528" s="511" t="e">
        <f>[2]!HsSetValue(E528,"FCC","Scenario#"&amp;Q528&amp;";Years#"&amp;J528&amp;";Period#"&amp;I528&amp;";View#"&amp;R528&amp;";Entity#"&amp;H528&amp;";Data Source#"&amp;K528&amp;";Account#"&amp;F528&amp;";Intercompany#"&amp;L528&amp;";Movement#"&amp;P528&amp;";Consolidation#"&amp;T528&amp;";Custom1#"&amp;M528&amp;";Custom2#"&amp;N528&amp;";Custom3#"&amp;O528&amp;";Custom4#"&amp;S528&amp;"")</f>
        <v>#VALUE!</v>
      </c>
      <c r="E528" s="511">
        <f ca="1">SUMIF('"F" Credit Quality Risk'!$D$17:$F$33,'FCC Investments - Load Tab'!$C528,'"F" Credit Quality Risk'!L$17:L$33)</f>
        <v>0</v>
      </c>
      <c r="F528" s="419" t="s">
        <v>1092</v>
      </c>
      <c r="G528" s="419" t="str">
        <f t="shared" si="164"/>
        <v xml:space="preserve">Inv. Analysis - Credit Quality Risk - Mortgage Backed Securities - Commercial      </v>
      </c>
      <c r="H528" s="431">
        <f t="shared" si="161"/>
        <v>0</v>
      </c>
      <c r="I528" s="431" t="str">
        <f t="shared" si="161"/>
        <v>Jun</v>
      </c>
      <c r="J528" s="419" t="str">
        <f t="shared" si="161"/>
        <v>FY25</v>
      </c>
      <c r="K528" s="419" t="str">
        <f t="shared" si="161"/>
        <v>FCCS_Other Data</v>
      </c>
      <c r="L528" s="419" t="str">
        <f t="shared" si="161"/>
        <v>FCCS_No Intercompany</v>
      </c>
      <c r="M528" s="419" t="str">
        <f t="shared" si="165"/>
        <v>No Custom1</v>
      </c>
      <c r="N528" s="419" t="str">
        <f t="shared" si="161"/>
        <v>No Custom2</v>
      </c>
      <c r="O528" s="419" t="s">
        <v>1055</v>
      </c>
      <c r="P528" s="419" t="s">
        <v>1847</v>
      </c>
      <c r="Q528" s="419" t="str">
        <f t="shared" si="166"/>
        <v>Actual</v>
      </c>
      <c r="R528" s="419" t="str">
        <f t="shared" si="163"/>
        <v>FCCS_YTD_Input</v>
      </c>
      <c r="S528" s="423" t="s">
        <v>1107</v>
      </c>
      <c r="T528" s="419" t="s">
        <v>404</v>
      </c>
    </row>
    <row r="529" spans="1:20">
      <c r="A529" s="424"/>
      <c r="B529" s="418" t="s">
        <v>1088</v>
      </c>
      <c r="C529" s="418" t="s">
        <v>1099</v>
      </c>
      <c r="D529" s="511" t="e">
        <f>[2]!HsSetValue(E529,"FCC","Scenario#"&amp;Q529&amp;";Years#"&amp;J529&amp;";Period#"&amp;I529&amp;";View#"&amp;R529&amp;";Entity#"&amp;H529&amp;";Data Source#"&amp;K529&amp;";Account#"&amp;F529&amp;";Intercompany#"&amp;L529&amp;";Movement#"&amp;P529&amp;";Consolidation#"&amp;T529&amp;";Custom1#"&amp;M529&amp;";Custom2#"&amp;N529&amp;";Custom3#"&amp;O529&amp;";Custom4#"&amp;S529&amp;"")</f>
        <v>#VALUE!</v>
      </c>
      <c r="E529" s="511">
        <f ca="1">SUMIF('"F" Credit Quality Risk'!$D$17:$F$33,'FCC Investments - Load Tab'!$C529,'"F" Credit Quality Risk'!M$17:M$33)</f>
        <v>0</v>
      </c>
      <c r="F529" s="419" t="s">
        <v>1092</v>
      </c>
      <c r="G529" s="419" t="str">
        <f t="shared" si="164"/>
        <v xml:space="preserve">Inv. Analysis - Credit Quality Risk - Mortgage Backed Securities - Commercial      </v>
      </c>
      <c r="H529" s="431">
        <f t="shared" si="161"/>
        <v>0</v>
      </c>
      <c r="I529" s="431" t="str">
        <f t="shared" si="161"/>
        <v>Jun</v>
      </c>
      <c r="J529" s="419" t="str">
        <f t="shared" si="161"/>
        <v>FY25</v>
      </c>
      <c r="K529" s="419" t="str">
        <f t="shared" si="161"/>
        <v>FCCS_Other Data</v>
      </c>
      <c r="L529" s="419" t="str">
        <f t="shared" si="161"/>
        <v>FCCS_No Intercompany</v>
      </c>
      <c r="M529" s="419" t="str">
        <f t="shared" si="165"/>
        <v>No Custom1</v>
      </c>
      <c r="N529" s="419" t="str">
        <f t="shared" si="161"/>
        <v>No Custom2</v>
      </c>
      <c r="O529" s="419" t="s">
        <v>1066</v>
      </c>
      <c r="P529" s="419" t="s">
        <v>1847</v>
      </c>
      <c r="Q529" s="419" t="str">
        <f t="shared" si="166"/>
        <v>Actual</v>
      </c>
      <c r="R529" s="419" t="str">
        <f t="shared" si="163"/>
        <v>FCCS_YTD_Input</v>
      </c>
      <c r="S529" s="423" t="s">
        <v>1107</v>
      </c>
      <c r="T529" s="419" t="s">
        <v>404</v>
      </c>
    </row>
    <row r="530" spans="1:20">
      <c r="A530" s="424"/>
      <c r="B530" s="418" t="s">
        <v>1088</v>
      </c>
      <c r="C530" s="418" t="s">
        <v>1099</v>
      </c>
      <c r="D530" s="511" t="e">
        <f>[2]!HsSetValue(E530,"FCC","Scenario#"&amp;Q530&amp;";Years#"&amp;J530&amp;";Period#"&amp;I530&amp;";View#"&amp;R530&amp;";Entity#"&amp;H530&amp;";Data Source#"&amp;K530&amp;";Account#"&amp;F530&amp;";Intercompany#"&amp;L530&amp;";Movement#"&amp;P530&amp;";Consolidation#"&amp;T530&amp;";Custom1#"&amp;M530&amp;";Custom2#"&amp;N530&amp;";Custom3#"&amp;O530&amp;";Custom4#"&amp;S530&amp;"")</f>
        <v>#VALUE!</v>
      </c>
      <c r="E530" s="511">
        <f ca="1">SUMIF('"F" Credit Quality Risk'!$D$17:$F$33,'FCC Investments - Load Tab'!$C530,'"F" Credit Quality Risk'!N$17:N$33)</f>
        <v>0</v>
      </c>
      <c r="F530" s="419" t="s">
        <v>1092</v>
      </c>
      <c r="G530" s="419" t="str">
        <f t="shared" si="164"/>
        <v xml:space="preserve">Inv. Analysis - Credit Quality Risk - Mortgage Backed Securities - Commercial      </v>
      </c>
      <c r="H530" s="431">
        <f t="shared" si="161"/>
        <v>0</v>
      </c>
      <c r="I530" s="431" t="str">
        <f t="shared" si="161"/>
        <v>Jun</v>
      </c>
      <c r="J530" s="419" t="str">
        <f t="shared" si="161"/>
        <v>FY25</v>
      </c>
      <c r="K530" s="419" t="str">
        <f t="shared" si="161"/>
        <v>FCCS_Other Data</v>
      </c>
      <c r="L530" s="419" t="str">
        <f t="shared" si="161"/>
        <v>FCCS_No Intercompany</v>
      </c>
      <c r="M530" s="419" t="str">
        <f t="shared" si="165"/>
        <v>No Custom1</v>
      </c>
      <c r="N530" s="419" t="str">
        <f t="shared" si="161"/>
        <v>No Custom2</v>
      </c>
      <c r="O530" s="419" t="s">
        <v>47</v>
      </c>
      <c r="P530" s="419" t="s">
        <v>1847</v>
      </c>
      <c r="Q530" s="419" t="str">
        <f t="shared" si="166"/>
        <v>Actual</v>
      </c>
      <c r="R530" s="419" t="str">
        <f t="shared" si="163"/>
        <v>FCCS_YTD_Input</v>
      </c>
      <c r="S530" s="423" t="s">
        <v>1107</v>
      </c>
      <c r="T530" s="419" t="s">
        <v>404</v>
      </c>
    </row>
    <row r="531" spans="1:20">
      <c r="A531" s="424"/>
      <c r="B531" s="418" t="s">
        <v>1088</v>
      </c>
      <c r="C531" s="418" t="s">
        <v>1099</v>
      </c>
      <c r="D531" s="511" t="e">
        <f>[2]!HsSetValue(E531,"FCC","Scenario#"&amp;Q531&amp;";Years#"&amp;J531&amp;";Period#"&amp;I531&amp;";View#"&amp;R531&amp;";Entity#"&amp;H531&amp;";Data Source#"&amp;K531&amp;";Account#"&amp;F531&amp;";Intercompany#"&amp;L531&amp;";Movement#"&amp;P531&amp;";Consolidation#"&amp;T531&amp;";Custom1#"&amp;M531&amp;";Custom2#"&amp;N531&amp;";Custom3#"&amp;O531&amp;";Custom4#"&amp;S531&amp;"")</f>
        <v>#VALUE!</v>
      </c>
      <c r="E531" s="511">
        <f ca="1">SUMIF('"F" Credit Quality Risk'!$D$17:$F$33,'FCC Investments - Load Tab'!$C531,'"F" Credit Quality Risk'!O$17:O$33)</f>
        <v>0</v>
      </c>
      <c r="F531" s="419" t="s">
        <v>1092</v>
      </c>
      <c r="G531" s="419" t="str">
        <f t="shared" si="164"/>
        <v xml:space="preserve">Inv. Analysis - Credit Quality Risk - Mortgage Backed Securities - Commercial      </v>
      </c>
      <c r="H531" s="431">
        <f t="shared" ref="H531:N535" si="167">+H$2</f>
        <v>0</v>
      </c>
      <c r="I531" s="431" t="str">
        <f t="shared" si="167"/>
        <v>Jun</v>
      </c>
      <c r="J531" s="419" t="str">
        <f t="shared" si="167"/>
        <v>FY25</v>
      </c>
      <c r="K531" s="419" t="str">
        <f t="shared" si="167"/>
        <v>FCCS_Other Data</v>
      </c>
      <c r="L531" s="419" t="str">
        <f t="shared" si="167"/>
        <v>FCCS_No Intercompany</v>
      </c>
      <c r="M531" s="419" t="str">
        <f t="shared" si="165"/>
        <v>No Custom1</v>
      </c>
      <c r="N531" s="419" t="str">
        <f t="shared" si="167"/>
        <v>No Custom2</v>
      </c>
      <c r="O531" s="419" t="s">
        <v>48</v>
      </c>
      <c r="P531" s="419" t="s">
        <v>1847</v>
      </c>
      <c r="Q531" s="419" t="str">
        <f t="shared" si="166"/>
        <v>Actual</v>
      </c>
      <c r="R531" s="419" t="str">
        <f t="shared" si="163"/>
        <v>FCCS_YTD_Input</v>
      </c>
      <c r="S531" s="423" t="s">
        <v>1107</v>
      </c>
      <c r="T531" s="419" t="s">
        <v>404</v>
      </c>
    </row>
    <row r="532" spans="1:20">
      <c r="A532" s="424"/>
      <c r="B532" s="418" t="s">
        <v>1088</v>
      </c>
      <c r="C532" s="418" t="s">
        <v>1099</v>
      </c>
      <c r="D532" s="511" t="e">
        <f>[2]!HsSetValue(E532,"FCC","Scenario#"&amp;Q532&amp;";Years#"&amp;J532&amp;";Period#"&amp;I532&amp;";View#"&amp;R532&amp;";Entity#"&amp;H532&amp;";Data Source#"&amp;K532&amp;";Account#"&amp;F532&amp;";Intercompany#"&amp;L532&amp;";Movement#"&amp;P532&amp;";Consolidation#"&amp;T532&amp;";Custom1#"&amp;M532&amp;";Custom2#"&amp;N532&amp;";Custom3#"&amp;O532&amp;";Custom4#"&amp;S532&amp;"")</f>
        <v>#VALUE!</v>
      </c>
      <c r="E532" s="511">
        <f ca="1">SUMIF('"F" Credit Quality Risk'!$D$17:$F$33,'FCC Investments - Load Tab'!$C532,'"F" Credit Quality Risk'!P$17:P$33)</f>
        <v>0</v>
      </c>
      <c r="F532" s="419" t="s">
        <v>1092</v>
      </c>
      <c r="G532" s="419" t="str">
        <f t="shared" si="164"/>
        <v xml:space="preserve">Inv. Analysis - Credit Quality Risk - Mortgage Backed Securities - Commercial      </v>
      </c>
      <c r="H532" s="431">
        <f t="shared" si="167"/>
        <v>0</v>
      </c>
      <c r="I532" s="431" t="str">
        <f t="shared" si="167"/>
        <v>Jun</v>
      </c>
      <c r="J532" s="419" t="str">
        <f t="shared" si="167"/>
        <v>FY25</v>
      </c>
      <c r="K532" s="419" t="str">
        <f t="shared" si="167"/>
        <v>FCCS_Other Data</v>
      </c>
      <c r="L532" s="419" t="str">
        <f t="shared" si="167"/>
        <v>FCCS_No Intercompany</v>
      </c>
      <c r="M532" s="419" t="str">
        <f t="shared" si="165"/>
        <v>No Custom1</v>
      </c>
      <c r="N532" s="419" t="str">
        <f t="shared" si="167"/>
        <v>No Custom2</v>
      </c>
      <c r="O532" s="419" t="s">
        <v>1093</v>
      </c>
      <c r="P532" s="419" t="s">
        <v>1847</v>
      </c>
      <c r="Q532" s="419" t="str">
        <f t="shared" si="166"/>
        <v>Actual</v>
      </c>
      <c r="R532" s="419" t="str">
        <f t="shared" si="163"/>
        <v>FCCS_YTD_Input</v>
      </c>
      <c r="S532" s="423" t="s">
        <v>1107</v>
      </c>
      <c r="T532" s="419" t="s">
        <v>404</v>
      </c>
    </row>
    <row r="533" spans="1:20">
      <c r="A533" s="424"/>
      <c r="B533" s="418" t="s">
        <v>1088</v>
      </c>
      <c r="C533" s="418" t="s">
        <v>1099</v>
      </c>
      <c r="D533" s="511" t="e">
        <f>[2]!HsSetValue(E533,"FCC","Scenario#"&amp;Q533&amp;";Years#"&amp;J533&amp;";Period#"&amp;I533&amp;";View#"&amp;R533&amp;";Entity#"&amp;H533&amp;";Data Source#"&amp;K533&amp;";Account#"&amp;F533&amp;";Intercompany#"&amp;L533&amp;";Movement#"&amp;P533&amp;";Consolidation#"&amp;T533&amp;";Custom1#"&amp;M533&amp;";Custom2#"&amp;N533&amp;";Custom3#"&amp;O533&amp;";Custom4#"&amp;S533&amp;"")</f>
        <v>#VALUE!</v>
      </c>
      <c r="E533" s="511">
        <f ca="1">SUMIF('"F" Credit Quality Risk'!$D$17:$F$33,'FCC Investments - Load Tab'!$C533,'"F" Credit Quality Risk'!Q$17:Q$33)</f>
        <v>0</v>
      </c>
      <c r="F533" s="419" t="s">
        <v>1092</v>
      </c>
      <c r="G533" s="419" t="str">
        <f t="shared" si="164"/>
        <v xml:space="preserve">Inv. Analysis - Credit Quality Risk - Mortgage Backed Securities - Commercial      </v>
      </c>
      <c r="H533" s="431">
        <f t="shared" si="167"/>
        <v>0</v>
      </c>
      <c r="I533" s="431" t="str">
        <f t="shared" si="167"/>
        <v>Jun</v>
      </c>
      <c r="J533" s="419" t="str">
        <f t="shared" si="167"/>
        <v>FY25</v>
      </c>
      <c r="K533" s="419" t="str">
        <f t="shared" si="167"/>
        <v>FCCS_Other Data</v>
      </c>
      <c r="L533" s="419" t="str">
        <f t="shared" si="167"/>
        <v>FCCS_No Intercompany</v>
      </c>
      <c r="M533" s="419" t="str">
        <f t="shared" si="165"/>
        <v>No Custom1</v>
      </c>
      <c r="N533" s="419" t="str">
        <f t="shared" si="167"/>
        <v>No Custom2</v>
      </c>
      <c r="O533" s="419" t="s">
        <v>1094</v>
      </c>
      <c r="P533" s="419" t="s">
        <v>1847</v>
      </c>
      <c r="Q533" s="419" t="str">
        <f t="shared" si="166"/>
        <v>Actual</v>
      </c>
      <c r="R533" s="419" t="str">
        <f t="shared" si="163"/>
        <v>FCCS_YTD_Input</v>
      </c>
      <c r="S533" s="423" t="s">
        <v>1107</v>
      </c>
      <c r="T533" s="419" t="s">
        <v>404</v>
      </c>
    </row>
    <row r="534" spans="1:20">
      <c r="A534" s="424"/>
      <c r="B534" s="418" t="s">
        <v>1088</v>
      </c>
      <c r="C534" s="418" t="s">
        <v>1099</v>
      </c>
      <c r="D534" s="511" t="e">
        <f>[2]!HsSetValue(E534,"FCC","Scenario#"&amp;Q534&amp;";Years#"&amp;J534&amp;";Period#"&amp;I534&amp;";View#"&amp;R534&amp;";Entity#"&amp;H534&amp;";Data Source#"&amp;K534&amp;";Account#"&amp;F534&amp;";Intercompany#"&amp;L534&amp;";Movement#"&amp;P534&amp;";Consolidation#"&amp;T534&amp;";Custom1#"&amp;M534&amp;";Custom2#"&amp;N534&amp;";Custom3#"&amp;O534&amp;";Custom4#"&amp;S534&amp;"")</f>
        <v>#VALUE!</v>
      </c>
      <c r="E534" s="511">
        <f ca="1">SUMIF('"F" Credit Quality Risk'!$D$17:$F$33,'FCC Investments - Load Tab'!$C534,'"F" Credit Quality Risk'!R$17:R$33)</f>
        <v>0</v>
      </c>
      <c r="F534" s="419" t="s">
        <v>1092</v>
      </c>
      <c r="G534" s="419" t="str">
        <f t="shared" si="164"/>
        <v xml:space="preserve">Inv. Analysis - Credit Quality Risk - Mortgage Backed Securities - Commercial      </v>
      </c>
      <c r="H534" s="431">
        <f t="shared" si="167"/>
        <v>0</v>
      </c>
      <c r="I534" s="431" t="str">
        <f t="shared" si="167"/>
        <v>Jun</v>
      </c>
      <c r="J534" s="419" t="str">
        <f t="shared" si="167"/>
        <v>FY25</v>
      </c>
      <c r="K534" s="419" t="str">
        <f t="shared" si="167"/>
        <v>FCCS_Other Data</v>
      </c>
      <c r="L534" s="419" t="str">
        <f t="shared" si="167"/>
        <v>FCCS_No Intercompany</v>
      </c>
      <c r="M534" s="419" t="str">
        <f t="shared" si="167"/>
        <v>No Custom1</v>
      </c>
      <c r="N534" s="419" t="str">
        <f t="shared" si="167"/>
        <v>No Custom2</v>
      </c>
      <c r="O534" s="419" t="s">
        <v>1095</v>
      </c>
      <c r="P534" s="419" t="s">
        <v>1847</v>
      </c>
      <c r="Q534" s="419" t="str">
        <f t="shared" si="166"/>
        <v>Actual</v>
      </c>
      <c r="R534" s="419" t="str">
        <f t="shared" si="163"/>
        <v>FCCS_YTD_Input</v>
      </c>
      <c r="S534" s="423" t="s">
        <v>1107</v>
      </c>
      <c r="T534" s="419" t="s">
        <v>404</v>
      </c>
    </row>
    <row r="535" spans="1:20">
      <c r="A535" s="424"/>
      <c r="B535" s="418" t="s">
        <v>1088</v>
      </c>
      <c r="C535" s="418" t="s">
        <v>1099</v>
      </c>
      <c r="D535" s="511" t="e">
        <f>[2]!HsSetValue(E535,"FCC","Scenario#"&amp;Q535&amp;";Years#"&amp;J535&amp;";Period#"&amp;I535&amp;";View#"&amp;R535&amp;";Entity#"&amp;H535&amp;";Data Source#"&amp;K535&amp;";Account#"&amp;F535&amp;";Intercompany#"&amp;L535&amp;";Movement#"&amp;P535&amp;";Consolidation#"&amp;T535&amp;";Custom1#"&amp;M535&amp;";Custom2#"&amp;N535&amp;";Custom3#"&amp;O535&amp;";Custom4#"&amp;S535&amp;"")</f>
        <v>#VALUE!</v>
      </c>
      <c r="E535" s="511">
        <f ca="1">SUMIF('"F" Credit Quality Risk'!$D$17:$F$33,'FCC Investments - Load Tab'!$C535,'"F" Credit Quality Risk'!S$17:S$33)</f>
        <v>0</v>
      </c>
      <c r="F535" s="419" t="s">
        <v>1092</v>
      </c>
      <c r="G535" s="419" t="str">
        <f t="shared" si="164"/>
        <v xml:space="preserve">Inv. Analysis - Credit Quality Risk - Mortgage Backed Securities - Commercial      </v>
      </c>
      <c r="H535" s="431">
        <f t="shared" si="167"/>
        <v>0</v>
      </c>
      <c r="I535" s="431" t="str">
        <f t="shared" si="167"/>
        <v>Jun</v>
      </c>
      <c r="J535" s="419" t="str">
        <f t="shared" si="167"/>
        <v>FY25</v>
      </c>
      <c r="K535" s="419" t="str">
        <f t="shared" si="167"/>
        <v>FCCS_Other Data</v>
      </c>
      <c r="L535" s="419" t="str">
        <f t="shared" si="167"/>
        <v>FCCS_No Intercompany</v>
      </c>
      <c r="M535" s="419" t="str">
        <f t="shared" si="167"/>
        <v>No Custom1</v>
      </c>
      <c r="N535" s="419" t="str">
        <f t="shared" si="167"/>
        <v>No Custom2</v>
      </c>
      <c r="O535" s="419" t="s">
        <v>1096</v>
      </c>
      <c r="P535" s="419" t="s">
        <v>1847</v>
      </c>
      <c r="Q535" s="419" t="str">
        <f t="shared" si="166"/>
        <v>Actual</v>
      </c>
      <c r="R535" s="419" t="str">
        <f>+R$2</f>
        <v>FCCS_YTD_Input</v>
      </c>
      <c r="S535" s="423" t="s">
        <v>1107</v>
      </c>
      <c r="T535" s="419" t="s">
        <v>404</v>
      </c>
    </row>
    <row r="536" spans="1:20">
      <c r="B536" s="420"/>
      <c r="C536" s="420"/>
      <c r="D536" s="469" t="e">
        <f>[2]!HsSetValue(E536,"FCC","Scenario#"&amp;Q536&amp;";Years#"&amp;J536&amp;";Period#"&amp;I536&amp;";View#"&amp;R536&amp;";Entity#"&amp;H536&amp;";Data Source#"&amp;K536&amp;";Account#"&amp;F536&amp;";Intercompany#"&amp;L536&amp;";Movement#"&amp;P536&amp;";Consolidation#"&amp;T536&amp;";Custom1#"&amp;M536&amp;";Custom2#"&amp;N536&amp;";Custom3#"&amp;O536&amp;";Custom4#"&amp;S536&amp;"")</f>
        <v>#VALUE!</v>
      </c>
      <c r="E536" s="469"/>
    </row>
    <row r="537" spans="1:20">
      <c r="B537" s="336" t="s">
        <v>841</v>
      </c>
      <c r="C537" s="336" t="s">
        <v>817</v>
      </c>
      <c r="D537" s="508" t="e">
        <f>[2]!HsSetValue(E537,"FCC","Scenario#"&amp;Q537&amp;";Years#"&amp;J537&amp;";Period#"&amp;I537&amp;";View#"&amp;R537&amp;";Entity#"&amp;H537&amp;";Data Source#"&amp;K537&amp;";Account#"&amp;F537&amp;";Intercompany#"&amp;L537&amp;";Movement#"&amp;P537&amp;";Consolidation#"&amp;T537&amp;";Custom1#"&amp;M537&amp;";Custom2#"&amp;N537&amp;";Custom3#"&amp;O537&amp;";Custom4#"&amp;S537&amp;"")</f>
        <v>#VALUE!</v>
      </c>
      <c r="E537" s="508">
        <f>SUMIF('"C" Seg. Time Dist.'!$C$20:$C$33,'FCC Investments - Load Tab'!C537,'"C" Seg. Time Dist.'!$E$20:$E$33)</f>
        <v>0</v>
      </c>
      <c r="F537" s="337" t="s">
        <v>842</v>
      </c>
      <c r="G537" s="337" t="s">
        <v>866</v>
      </c>
      <c r="H537" s="428">
        <f t="shared" ref="H537:J541" si="168">+H$2</f>
        <v>0</v>
      </c>
      <c r="I537" s="428" t="str">
        <f t="shared" si="168"/>
        <v>Jun</v>
      </c>
      <c r="J537" s="337" t="str">
        <f t="shared" si="168"/>
        <v>FY25</v>
      </c>
      <c r="K537" s="337" t="s">
        <v>397</v>
      </c>
      <c r="L537" s="337" t="s">
        <v>398</v>
      </c>
      <c r="M537" s="337" t="s">
        <v>399</v>
      </c>
      <c r="N537" s="337" t="s">
        <v>400</v>
      </c>
      <c r="O537" s="337" t="s">
        <v>844</v>
      </c>
      <c r="P537" s="337" t="s">
        <v>1847</v>
      </c>
      <c r="Q537" s="337" t="s">
        <v>63</v>
      </c>
      <c r="R537" s="337" t="s">
        <v>402</v>
      </c>
      <c r="S537" s="337" t="s">
        <v>818</v>
      </c>
      <c r="T537" s="337" t="s">
        <v>404</v>
      </c>
    </row>
    <row r="538" spans="1:20">
      <c r="B538" s="336" t="s">
        <v>841</v>
      </c>
      <c r="C538" s="336" t="s">
        <v>817</v>
      </c>
      <c r="D538" s="508" t="e">
        <f>[2]!HsSetValue(E538,"FCC","Scenario#"&amp;Q538&amp;";Years#"&amp;J538&amp;";Period#"&amp;I538&amp;";View#"&amp;R538&amp;";Entity#"&amp;H538&amp;";Data Source#"&amp;K538&amp;";Account#"&amp;F538&amp;";Intercompany#"&amp;L538&amp;";Movement#"&amp;P538&amp;";Consolidation#"&amp;T538&amp;";Custom1#"&amp;M538&amp;";Custom2#"&amp;N538&amp;";Custom3#"&amp;O538&amp;";Custom4#"&amp;S538&amp;"")</f>
        <v>#VALUE!</v>
      </c>
      <c r="E538" s="508">
        <f>SUMIF('"C" Seg. Time Dist.'!$C$20:$C$33,'FCC Investments - Load Tab'!C538,'"C" Seg. Time Dist.'!$F$20:$F$33)</f>
        <v>0</v>
      </c>
      <c r="F538" s="337" t="s">
        <v>842</v>
      </c>
      <c r="G538" s="337" t="s">
        <v>866</v>
      </c>
      <c r="H538" s="428">
        <f t="shared" si="168"/>
        <v>0</v>
      </c>
      <c r="I538" s="428" t="str">
        <f t="shared" si="168"/>
        <v>Jun</v>
      </c>
      <c r="J538" s="337" t="str">
        <f t="shared" si="168"/>
        <v>FY25</v>
      </c>
      <c r="K538" s="337" t="s">
        <v>397</v>
      </c>
      <c r="L538" s="337" t="s">
        <v>398</v>
      </c>
      <c r="M538" s="337" t="s">
        <v>399</v>
      </c>
      <c r="N538" s="337" t="s">
        <v>400</v>
      </c>
      <c r="O538" s="337" t="s">
        <v>845</v>
      </c>
      <c r="P538" s="337" t="s">
        <v>1847</v>
      </c>
      <c r="Q538" s="337" t="s">
        <v>63</v>
      </c>
      <c r="R538" s="337" t="s">
        <v>402</v>
      </c>
      <c r="S538" s="337" t="s">
        <v>818</v>
      </c>
      <c r="T538" s="337" t="s">
        <v>404</v>
      </c>
    </row>
    <row r="539" spans="1:20">
      <c r="B539" s="336" t="s">
        <v>841</v>
      </c>
      <c r="C539" s="336" t="s">
        <v>817</v>
      </c>
      <c r="D539" s="508" t="e">
        <f>[2]!HsSetValue(E539,"FCC","Scenario#"&amp;Q539&amp;";Years#"&amp;J539&amp;";Period#"&amp;I539&amp;";View#"&amp;R539&amp;";Entity#"&amp;H539&amp;";Data Source#"&amp;K539&amp;";Account#"&amp;F539&amp;";Intercompany#"&amp;L539&amp;";Movement#"&amp;P539&amp;";Consolidation#"&amp;T539&amp;";Custom1#"&amp;M539&amp;";Custom2#"&amp;N539&amp;";Custom3#"&amp;O539&amp;";Custom4#"&amp;S539&amp;"")</f>
        <v>#VALUE!</v>
      </c>
      <c r="E539" s="508">
        <f>SUMIF('"C" Seg. Time Dist.'!$C$20:$C$33,'FCC Investments - Load Tab'!C539,'"C" Seg. Time Dist.'!$G$20:$G$33)</f>
        <v>0</v>
      </c>
      <c r="F539" s="337" t="s">
        <v>842</v>
      </c>
      <c r="G539" s="337" t="s">
        <v>866</v>
      </c>
      <c r="H539" s="428">
        <f t="shared" si="168"/>
        <v>0</v>
      </c>
      <c r="I539" s="428" t="str">
        <f t="shared" si="168"/>
        <v>Jun</v>
      </c>
      <c r="J539" s="337" t="str">
        <f t="shared" si="168"/>
        <v>FY25</v>
      </c>
      <c r="K539" s="337" t="s">
        <v>397</v>
      </c>
      <c r="L539" s="337" t="s">
        <v>398</v>
      </c>
      <c r="M539" s="337" t="s">
        <v>399</v>
      </c>
      <c r="N539" s="337" t="s">
        <v>400</v>
      </c>
      <c r="O539" s="337" t="s">
        <v>846</v>
      </c>
      <c r="P539" s="337" t="s">
        <v>1847</v>
      </c>
      <c r="Q539" s="337" t="s">
        <v>63</v>
      </c>
      <c r="R539" s="337" t="s">
        <v>402</v>
      </c>
      <c r="S539" s="337" t="s">
        <v>818</v>
      </c>
      <c r="T539" s="337" t="s">
        <v>404</v>
      </c>
    </row>
    <row r="540" spans="1:20">
      <c r="B540" s="336" t="s">
        <v>841</v>
      </c>
      <c r="C540" s="336" t="s">
        <v>817</v>
      </c>
      <c r="D540" s="508" t="e">
        <f>[2]!HsSetValue(E540,"FCC","Scenario#"&amp;Q540&amp;";Years#"&amp;J540&amp;";Period#"&amp;I540&amp;";View#"&amp;R540&amp;";Entity#"&amp;H540&amp;";Data Source#"&amp;K540&amp;";Account#"&amp;F540&amp;";Intercompany#"&amp;L540&amp;";Movement#"&amp;P540&amp;";Consolidation#"&amp;T540&amp;";Custom1#"&amp;M540&amp;";Custom2#"&amp;N540&amp;";Custom3#"&amp;O540&amp;";Custom4#"&amp;S540&amp;"")</f>
        <v>#VALUE!</v>
      </c>
      <c r="E540" s="508">
        <f>SUMIF('"C" Seg. Time Dist.'!$C$20:$C$33,'FCC Investments - Load Tab'!C540,'"C" Seg. Time Dist.'!$H$20:$H$33)</f>
        <v>0</v>
      </c>
      <c r="F540" s="337" t="s">
        <v>842</v>
      </c>
      <c r="G540" s="337" t="s">
        <v>866</v>
      </c>
      <c r="H540" s="428">
        <f t="shared" si="168"/>
        <v>0</v>
      </c>
      <c r="I540" s="428" t="str">
        <f t="shared" si="168"/>
        <v>Jun</v>
      </c>
      <c r="J540" s="337" t="str">
        <f t="shared" si="168"/>
        <v>FY25</v>
      </c>
      <c r="K540" s="337" t="s">
        <v>397</v>
      </c>
      <c r="L540" s="337" t="s">
        <v>398</v>
      </c>
      <c r="M540" s="337" t="s">
        <v>399</v>
      </c>
      <c r="N540" s="337" t="s">
        <v>400</v>
      </c>
      <c r="O540" s="337" t="s">
        <v>847</v>
      </c>
      <c r="P540" s="337" t="s">
        <v>1847</v>
      </c>
      <c r="Q540" s="337" t="s">
        <v>63</v>
      </c>
      <c r="R540" s="337" t="s">
        <v>402</v>
      </c>
      <c r="S540" s="337" t="s">
        <v>818</v>
      </c>
      <c r="T540" s="337" t="s">
        <v>404</v>
      </c>
    </row>
    <row r="541" spans="1:20">
      <c r="B541" s="336" t="s">
        <v>841</v>
      </c>
      <c r="C541" s="336" t="s">
        <v>817</v>
      </c>
      <c r="D541" s="508" t="e">
        <f>[2]!HsSetValue(E541,"FCC","Scenario#"&amp;Q541&amp;";Years#"&amp;J541&amp;";Period#"&amp;I541&amp;";View#"&amp;R541&amp;";Entity#"&amp;H541&amp;";Data Source#"&amp;K541&amp;";Account#"&amp;F541&amp;";Intercompany#"&amp;L541&amp;";Movement#"&amp;P541&amp;";Consolidation#"&amp;T541&amp;";Custom1#"&amp;M541&amp;";Custom2#"&amp;N541&amp;";Custom3#"&amp;O541&amp;";Custom4#"&amp;S541&amp;"")</f>
        <v>#VALUE!</v>
      </c>
      <c r="E541" s="508">
        <f>SUMIF('"C" Seg. Time Dist.'!$C$20:$C$33,'FCC Investments - Load Tab'!C541,'"C" Seg. Time Dist.'!$I$20:$I$33)</f>
        <v>0</v>
      </c>
      <c r="F541" s="337" t="s">
        <v>842</v>
      </c>
      <c r="G541" s="337" t="s">
        <v>866</v>
      </c>
      <c r="H541" s="428">
        <f t="shared" si="168"/>
        <v>0</v>
      </c>
      <c r="I541" s="428" t="str">
        <f t="shared" si="168"/>
        <v>Jun</v>
      </c>
      <c r="J541" s="337" t="str">
        <f t="shared" si="168"/>
        <v>FY25</v>
      </c>
      <c r="K541" s="337" t="s">
        <v>397</v>
      </c>
      <c r="L541" s="337" t="s">
        <v>398</v>
      </c>
      <c r="M541" s="337" t="s">
        <v>399</v>
      </c>
      <c r="N541" s="337" t="s">
        <v>400</v>
      </c>
      <c r="O541" s="337" t="s">
        <v>848</v>
      </c>
      <c r="P541" s="337" t="s">
        <v>1847</v>
      </c>
      <c r="Q541" s="337" t="s">
        <v>63</v>
      </c>
      <c r="R541" s="337" t="s">
        <v>402</v>
      </c>
      <c r="S541" s="337" t="s">
        <v>818</v>
      </c>
      <c r="T541" s="337" t="s">
        <v>404</v>
      </c>
    </row>
    <row r="542" spans="1:20">
      <c r="B542" s="420"/>
      <c r="C542" s="420"/>
      <c r="D542" s="469" t="e">
        <f>[2]!HsSetValue(E542,"FCC","Scenario#"&amp;Q542&amp;";Years#"&amp;J542&amp;";Period#"&amp;I542&amp;";View#"&amp;R542&amp;";Entity#"&amp;H542&amp;";Data Source#"&amp;K542&amp;";Account#"&amp;F542&amp;";Intercompany#"&amp;L542&amp;";Movement#"&amp;P542&amp;";Consolidation#"&amp;T542&amp;";Custom1#"&amp;M542&amp;";Custom2#"&amp;N542&amp;";Custom3#"&amp;O542&amp;";Custom4#"&amp;S542&amp;"")</f>
        <v>#VALUE!</v>
      </c>
      <c r="E542" s="469"/>
    </row>
    <row r="543" spans="1:20">
      <c r="B543" s="338" t="s">
        <v>1850</v>
      </c>
      <c r="C543" s="338" t="s">
        <v>817</v>
      </c>
      <c r="D543" s="512" t="e">
        <f>[2]!HsSetValue(E543,"FCC","Scenario#"&amp;Q543&amp;";Years#"&amp;J543&amp;";Period#"&amp;I543&amp;";View#"&amp;R543&amp;";Entity#"&amp;H543&amp;";Data Source#"&amp;K543&amp;";Account#"&amp;F543&amp;";Intercompany#"&amp;L543&amp;";Movement#"&amp;P543&amp;";Consolidation#"&amp;T543&amp;";Custom1#"&amp;M543&amp;";Custom2#"&amp;N543&amp;";Custom3#"&amp;O543&amp;";Custom4#"&amp;S543&amp;"")</f>
        <v>#VALUE!</v>
      </c>
      <c r="E543" s="512">
        <f ca="1">SUMIF('"E" Fair Value Measurement'!$C$22:$E$38,'FCC Investments - Load Tab'!C543,'"E" Fair Value Measurement'!$G$22:$G$38)</f>
        <v>0</v>
      </c>
      <c r="F543" s="339" t="s">
        <v>849</v>
      </c>
      <c r="G543" s="339" t="s">
        <v>1867</v>
      </c>
      <c r="H543" s="430">
        <f t="shared" ref="H543:N559" si="169">+H$2</f>
        <v>0</v>
      </c>
      <c r="I543" s="430" t="str">
        <f t="shared" ref="I543:J546" si="170">+I$2</f>
        <v>Jun</v>
      </c>
      <c r="J543" s="339" t="str">
        <f t="shared" si="170"/>
        <v>FY25</v>
      </c>
      <c r="K543" s="339" t="s">
        <v>397</v>
      </c>
      <c r="L543" s="339" t="s">
        <v>398</v>
      </c>
      <c r="M543" s="339" t="s">
        <v>399</v>
      </c>
      <c r="N543" s="339" t="s">
        <v>400</v>
      </c>
      <c r="O543" s="339" t="s">
        <v>850</v>
      </c>
      <c r="P543" s="339" t="s">
        <v>1847</v>
      </c>
      <c r="Q543" s="339" t="s">
        <v>63</v>
      </c>
      <c r="R543" s="339" t="s">
        <v>402</v>
      </c>
      <c r="S543" s="339" t="s">
        <v>818</v>
      </c>
      <c r="T543" s="339" t="s">
        <v>404</v>
      </c>
    </row>
    <row r="544" spans="1:20">
      <c r="B544" s="338" t="s">
        <v>1850</v>
      </c>
      <c r="C544" s="338" t="s">
        <v>817</v>
      </c>
      <c r="D544" s="512" t="e">
        <f>[2]!HsSetValue(E544,"FCC","Scenario#"&amp;Q544&amp;";Years#"&amp;J544&amp;";Period#"&amp;I544&amp;";View#"&amp;R544&amp;";Entity#"&amp;H544&amp;";Data Source#"&amp;K544&amp;";Account#"&amp;F544&amp;";Intercompany#"&amp;L544&amp;";Movement#"&amp;P544&amp;";Consolidation#"&amp;T544&amp;";Custom1#"&amp;M544&amp;";Custom2#"&amp;N544&amp;";Custom3#"&amp;O544&amp;";Custom4#"&amp;S544&amp;"")</f>
        <v>#VALUE!</v>
      </c>
      <c r="E544" s="512">
        <f ca="1">SUMIF('"E" Fair Value Measurement'!$C$22:$E$38,'FCC Investments - Load Tab'!C544,'"E" Fair Value Measurement'!$H$22:$H$38)</f>
        <v>0</v>
      </c>
      <c r="F544" s="339" t="s">
        <v>849</v>
      </c>
      <c r="G544" s="339" t="s">
        <v>1867</v>
      </c>
      <c r="H544" s="430">
        <f t="shared" si="169"/>
        <v>0</v>
      </c>
      <c r="I544" s="430" t="str">
        <f t="shared" si="170"/>
        <v>Jun</v>
      </c>
      <c r="J544" s="339" t="str">
        <f t="shared" si="170"/>
        <v>FY25</v>
      </c>
      <c r="K544" s="339" t="s">
        <v>397</v>
      </c>
      <c r="L544" s="339" t="s">
        <v>398</v>
      </c>
      <c r="M544" s="339" t="s">
        <v>399</v>
      </c>
      <c r="N544" s="339" t="s">
        <v>400</v>
      </c>
      <c r="O544" s="339" t="s">
        <v>851</v>
      </c>
      <c r="P544" s="339" t="s">
        <v>1847</v>
      </c>
      <c r="Q544" s="339" t="s">
        <v>63</v>
      </c>
      <c r="R544" s="339" t="s">
        <v>402</v>
      </c>
      <c r="S544" s="339" t="s">
        <v>818</v>
      </c>
      <c r="T544" s="339" t="s">
        <v>404</v>
      </c>
    </row>
    <row r="545" spans="1:20">
      <c r="B545" s="338" t="s">
        <v>1850</v>
      </c>
      <c r="C545" s="338" t="s">
        <v>817</v>
      </c>
      <c r="D545" s="512" t="e">
        <f>[2]!HsSetValue(E545,"FCC","Scenario#"&amp;Q545&amp;";Years#"&amp;J545&amp;";Period#"&amp;I545&amp;";View#"&amp;R545&amp;";Entity#"&amp;H545&amp;";Data Source#"&amp;K545&amp;";Account#"&amp;F545&amp;";Intercompany#"&amp;L545&amp;";Movement#"&amp;P545&amp;";Consolidation#"&amp;T545&amp;";Custom1#"&amp;M545&amp;";Custom2#"&amp;N545&amp;";Custom3#"&amp;O545&amp;";Custom4#"&amp;S545&amp;"")</f>
        <v>#VALUE!</v>
      </c>
      <c r="E545" s="512">
        <f ca="1">SUMIF('"E" Fair Value Measurement'!$C$22:$E$38,'FCC Investments - Load Tab'!C545,'"E" Fair Value Measurement'!$I$22:$I$38)</f>
        <v>0</v>
      </c>
      <c r="F545" s="339" t="s">
        <v>849</v>
      </c>
      <c r="G545" s="339" t="s">
        <v>1867</v>
      </c>
      <c r="H545" s="430">
        <f t="shared" si="169"/>
        <v>0</v>
      </c>
      <c r="I545" s="430" t="str">
        <f t="shared" si="170"/>
        <v>Jun</v>
      </c>
      <c r="J545" s="339" t="str">
        <f t="shared" si="170"/>
        <v>FY25</v>
      </c>
      <c r="K545" s="339" t="s">
        <v>397</v>
      </c>
      <c r="L545" s="339" t="s">
        <v>398</v>
      </c>
      <c r="M545" s="339" t="s">
        <v>399</v>
      </c>
      <c r="N545" s="339" t="s">
        <v>400</v>
      </c>
      <c r="O545" s="339" t="s">
        <v>852</v>
      </c>
      <c r="P545" s="339" t="s">
        <v>1847</v>
      </c>
      <c r="Q545" s="339" t="s">
        <v>63</v>
      </c>
      <c r="R545" s="339" t="s">
        <v>402</v>
      </c>
      <c r="S545" s="339" t="s">
        <v>818</v>
      </c>
      <c r="T545" s="339" t="s">
        <v>404</v>
      </c>
    </row>
    <row r="546" spans="1:20">
      <c r="B546" s="338" t="s">
        <v>1850</v>
      </c>
      <c r="C546" s="338" t="s">
        <v>817</v>
      </c>
      <c r="D546" s="512" t="e">
        <f>[2]!HsSetValue(E546,"FCC","Scenario#"&amp;Q546&amp;";Years#"&amp;J546&amp;";Period#"&amp;I546&amp;";View#"&amp;R546&amp;";Entity#"&amp;H546&amp;";Data Source#"&amp;K546&amp;";Account#"&amp;F546&amp;";Intercompany#"&amp;L546&amp;";Movement#"&amp;P546&amp;";Consolidation#"&amp;T546&amp;";Custom1#"&amp;M546&amp;";Custom2#"&amp;N546&amp;";Custom3#"&amp;O546&amp;";Custom4#"&amp;S546&amp;"")</f>
        <v>#VALUE!</v>
      </c>
      <c r="E546" s="512">
        <f ca="1">SUMIF('"E" Fair Value Measurement'!$C$22:$E$38,'FCC Investments - Load Tab'!C546,'"E" Fair Value Measurement'!$J$22:$J$38)</f>
        <v>0</v>
      </c>
      <c r="F546" s="339" t="s">
        <v>849</v>
      </c>
      <c r="G546" s="339" t="s">
        <v>1867</v>
      </c>
      <c r="H546" s="430">
        <f t="shared" si="169"/>
        <v>0</v>
      </c>
      <c r="I546" s="430" t="str">
        <f t="shared" si="170"/>
        <v>Jun</v>
      </c>
      <c r="J546" s="339" t="str">
        <f t="shared" si="170"/>
        <v>FY25</v>
      </c>
      <c r="K546" s="339" t="s">
        <v>397</v>
      </c>
      <c r="L546" s="339" t="s">
        <v>398</v>
      </c>
      <c r="M546" s="339" t="s">
        <v>399</v>
      </c>
      <c r="N546" s="339" t="s">
        <v>400</v>
      </c>
      <c r="O546" s="339" t="s">
        <v>853</v>
      </c>
      <c r="P546" s="339" t="s">
        <v>1847</v>
      </c>
      <c r="Q546" s="339" t="s">
        <v>63</v>
      </c>
      <c r="R546" s="339" t="s">
        <v>402</v>
      </c>
      <c r="S546" s="339" t="s">
        <v>818</v>
      </c>
      <c r="T546" s="339" t="s">
        <v>404</v>
      </c>
    </row>
    <row r="547" spans="1:20">
      <c r="B547" s="420"/>
      <c r="C547" s="420"/>
      <c r="D547" s="469" t="e">
        <f>[2]!HsSetValue(E547,"FCC","Scenario#"&amp;Q547&amp;";Years#"&amp;J547&amp;";Period#"&amp;I547&amp;";View#"&amp;R547&amp;";Entity#"&amp;H547&amp;";Data Source#"&amp;K547&amp;";Account#"&amp;F547&amp;";Intercompany#"&amp;L547&amp;";Movement#"&amp;P547&amp;";Consolidation#"&amp;T547&amp;";Custom1#"&amp;M547&amp;";Custom2#"&amp;N547&amp;";Custom3#"&amp;O547&amp;";Custom4#"&amp;S547&amp;"")</f>
        <v>#VALUE!</v>
      </c>
      <c r="E547" s="469"/>
    </row>
    <row r="548" spans="1:20">
      <c r="A548" s="424"/>
      <c r="B548" s="418" t="s">
        <v>1088</v>
      </c>
      <c r="C548" s="418" t="s">
        <v>817</v>
      </c>
      <c r="D548" s="511" t="e">
        <f>[2]!HsSetValue(E548,"FCC","Scenario#"&amp;Q548&amp;";Years#"&amp;J548&amp;";Period#"&amp;I548&amp;";View#"&amp;R548&amp;";Entity#"&amp;H548&amp;";Data Source#"&amp;K548&amp;";Account#"&amp;F548&amp;";Intercompany#"&amp;L548&amp;";Movement#"&amp;P548&amp;";Consolidation#"&amp;T548&amp;";Custom1#"&amp;M548&amp;";Custom2#"&amp;N548&amp;";Custom3#"&amp;O548&amp;";Custom4#"&amp;S548&amp;"")</f>
        <v>#VALUE!</v>
      </c>
      <c r="E548" s="511">
        <f ca="1">SUMIF('"F" Credit Quality Risk'!$D$17:$F$33,'FCC Investments - Load Tab'!$C548,'"F" Credit Quality Risk'!F$17:F$33)</f>
        <v>0</v>
      </c>
      <c r="F548" s="419" t="s">
        <v>1092</v>
      </c>
      <c r="G548" s="419" t="str">
        <f t="shared" ref="G548:G561" si="171">"Inv. Analysis - Credit Quality Risk - "&amp;C548</f>
        <v>Inv. Analysis - Credit Quality Risk - Municipal Bonds</v>
      </c>
      <c r="H548" s="431">
        <f t="shared" si="169"/>
        <v>0</v>
      </c>
      <c r="I548" s="431" t="str">
        <f t="shared" si="169"/>
        <v>Jun</v>
      </c>
      <c r="J548" s="419" t="str">
        <f t="shared" si="169"/>
        <v>FY25</v>
      </c>
      <c r="K548" s="419" t="str">
        <f t="shared" si="169"/>
        <v>FCCS_Other Data</v>
      </c>
      <c r="L548" s="419" t="str">
        <f t="shared" si="169"/>
        <v>FCCS_No Intercompany</v>
      </c>
      <c r="M548" s="419" t="str">
        <f t="shared" si="169"/>
        <v>No Custom1</v>
      </c>
      <c r="N548" s="419" t="str">
        <f t="shared" si="169"/>
        <v>No Custom2</v>
      </c>
      <c r="O548" s="419" t="s">
        <v>995</v>
      </c>
      <c r="P548" s="419" t="s">
        <v>1847</v>
      </c>
      <c r="Q548" s="419" t="str">
        <f t="shared" ref="Q548:Q561" si="172">Q$2</f>
        <v>Actual</v>
      </c>
      <c r="R548" s="419" t="str">
        <f t="shared" ref="R548:R561" si="173">+R$2</f>
        <v>FCCS_YTD_Input</v>
      </c>
      <c r="S548" s="419" t="s">
        <v>818</v>
      </c>
      <c r="T548" s="419" t="s">
        <v>404</v>
      </c>
    </row>
    <row r="549" spans="1:20">
      <c r="A549" s="424"/>
      <c r="B549" s="418" t="s">
        <v>1088</v>
      </c>
      <c r="C549" s="418" t="s">
        <v>817</v>
      </c>
      <c r="D549" s="511" t="e">
        <f>[2]!HsSetValue(E549,"FCC","Scenario#"&amp;Q549&amp;";Years#"&amp;J549&amp;";Period#"&amp;I549&amp;";View#"&amp;R549&amp;";Entity#"&amp;H549&amp;";Data Source#"&amp;K549&amp;";Account#"&amp;F549&amp;";Intercompany#"&amp;L549&amp;";Movement#"&amp;P549&amp;";Consolidation#"&amp;T549&amp;";Custom1#"&amp;M549&amp;";Custom2#"&amp;N549&amp;";Custom3#"&amp;O549&amp;";Custom4#"&amp;S549&amp;"")</f>
        <v>#VALUE!</v>
      </c>
      <c r="E549" s="511">
        <f ca="1">SUMIF('"F" Credit Quality Risk'!$D$17:$F$33,'FCC Investments - Load Tab'!$C549,'"F" Credit Quality Risk'!G$17:G$33)</f>
        <v>0</v>
      </c>
      <c r="F549" s="419" t="s">
        <v>1092</v>
      </c>
      <c r="G549" s="419" t="str">
        <f t="shared" si="171"/>
        <v>Inv. Analysis - Credit Quality Risk - Municipal Bonds</v>
      </c>
      <c r="H549" s="431">
        <f t="shared" si="169"/>
        <v>0</v>
      </c>
      <c r="I549" s="431" t="str">
        <f t="shared" si="169"/>
        <v>Jun</v>
      </c>
      <c r="J549" s="419" t="str">
        <f t="shared" si="169"/>
        <v>FY25</v>
      </c>
      <c r="K549" s="419" t="str">
        <f t="shared" si="169"/>
        <v>FCCS_Other Data</v>
      </c>
      <c r="L549" s="419" t="str">
        <f t="shared" si="169"/>
        <v>FCCS_No Intercompany</v>
      </c>
      <c r="M549" s="419" t="str">
        <f t="shared" si="169"/>
        <v>No Custom1</v>
      </c>
      <c r="N549" s="419" t="str">
        <f t="shared" si="169"/>
        <v>No Custom2</v>
      </c>
      <c r="O549" s="419" t="s">
        <v>1010</v>
      </c>
      <c r="P549" s="419" t="s">
        <v>1847</v>
      </c>
      <c r="Q549" s="419" t="str">
        <f t="shared" si="172"/>
        <v>Actual</v>
      </c>
      <c r="R549" s="419" t="str">
        <f t="shared" si="173"/>
        <v>FCCS_YTD_Input</v>
      </c>
      <c r="S549" s="419" t="s">
        <v>818</v>
      </c>
      <c r="T549" s="419" t="s">
        <v>404</v>
      </c>
    </row>
    <row r="550" spans="1:20">
      <c r="A550" s="424"/>
      <c r="B550" s="418" t="s">
        <v>1088</v>
      </c>
      <c r="C550" s="418" t="s">
        <v>817</v>
      </c>
      <c r="D550" s="511" t="e">
        <f>[2]!HsSetValue(E550,"FCC","Scenario#"&amp;Q550&amp;";Years#"&amp;J550&amp;";Period#"&amp;I550&amp;";View#"&amp;R550&amp;";Entity#"&amp;H550&amp;";Data Source#"&amp;K550&amp;";Account#"&amp;F550&amp;";Intercompany#"&amp;L550&amp;";Movement#"&amp;P550&amp;";Consolidation#"&amp;T550&amp;";Custom1#"&amp;M550&amp;";Custom2#"&amp;N550&amp;";Custom3#"&amp;O550&amp;";Custom4#"&amp;S550&amp;"")</f>
        <v>#VALUE!</v>
      </c>
      <c r="E550" s="511">
        <f ca="1">SUMIF('"F" Credit Quality Risk'!$D$17:$F$33,'FCC Investments - Load Tab'!$C550,'"F" Credit Quality Risk'!H$17:H$33)</f>
        <v>0</v>
      </c>
      <c r="F550" s="419" t="s">
        <v>1092</v>
      </c>
      <c r="G550" s="419" t="str">
        <f t="shared" si="171"/>
        <v>Inv. Analysis - Credit Quality Risk - Municipal Bonds</v>
      </c>
      <c r="H550" s="431">
        <f t="shared" si="169"/>
        <v>0</v>
      </c>
      <c r="I550" s="431" t="str">
        <f t="shared" si="169"/>
        <v>Jun</v>
      </c>
      <c r="J550" s="419" t="str">
        <f t="shared" si="169"/>
        <v>FY25</v>
      </c>
      <c r="K550" s="419" t="str">
        <f t="shared" si="169"/>
        <v>FCCS_Other Data</v>
      </c>
      <c r="L550" s="419" t="str">
        <f t="shared" si="169"/>
        <v>FCCS_No Intercompany</v>
      </c>
      <c r="M550" s="419" t="str">
        <f t="shared" si="169"/>
        <v>No Custom1</v>
      </c>
      <c r="N550" s="419" t="str">
        <f t="shared" si="169"/>
        <v>No Custom2</v>
      </c>
      <c r="O550" s="419" t="s">
        <v>45</v>
      </c>
      <c r="P550" s="419" t="s">
        <v>1847</v>
      </c>
      <c r="Q550" s="419" t="str">
        <f t="shared" si="172"/>
        <v>Actual</v>
      </c>
      <c r="R550" s="419" t="str">
        <f t="shared" si="173"/>
        <v>FCCS_YTD_Input</v>
      </c>
      <c r="S550" s="419" t="s">
        <v>818</v>
      </c>
      <c r="T550" s="419" t="s">
        <v>404</v>
      </c>
    </row>
    <row r="551" spans="1:20">
      <c r="A551" s="424"/>
      <c r="B551" s="418" t="s">
        <v>1088</v>
      </c>
      <c r="C551" s="418" t="s">
        <v>817</v>
      </c>
      <c r="D551" s="511" t="e">
        <f>[2]!HsSetValue(E551,"FCC","Scenario#"&amp;Q551&amp;";Years#"&amp;J551&amp;";Period#"&amp;I551&amp;";View#"&amp;R551&amp;";Entity#"&amp;H551&amp;";Data Source#"&amp;K551&amp;";Account#"&amp;F551&amp;";Intercompany#"&amp;L551&amp;";Movement#"&amp;P551&amp;";Consolidation#"&amp;T551&amp;";Custom1#"&amp;M551&amp;";Custom2#"&amp;N551&amp;";Custom3#"&amp;O551&amp;";Custom4#"&amp;S551&amp;"")</f>
        <v>#VALUE!</v>
      </c>
      <c r="E551" s="511">
        <f ca="1">SUMIF('"F" Credit Quality Risk'!$D$17:$F$33,'FCC Investments - Load Tab'!$C551,'"F" Credit Quality Risk'!I$17:I$33)</f>
        <v>0</v>
      </c>
      <c r="F551" s="419" t="s">
        <v>1092</v>
      </c>
      <c r="G551" s="419" t="str">
        <f t="shared" si="171"/>
        <v>Inv. Analysis - Credit Quality Risk - Municipal Bonds</v>
      </c>
      <c r="H551" s="431">
        <f t="shared" si="169"/>
        <v>0</v>
      </c>
      <c r="I551" s="431" t="str">
        <f t="shared" si="169"/>
        <v>Jun</v>
      </c>
      <c r="J551" s="419" t="str">
        <f t="shared" si="169"/>
        <v>FY25</v>
      </c>
      <c r="K551" s="419" t="str">
        <f t="shared" si="169"/>
        <v>FCCS_Other Data</v>
      </c>
      <c r="L551" s="419" t="str">
        <f t="shared" si="169"/>
        <v>FCCS_No Intercompany</v>
      </c>
      <c r="M551" s="419" t="str">
        <f t="shared" si="169"/>
        <v>No Custom1</v>
      </c>
      <c r="N551" s="419" t="str">
        <f t="shared" si="169"/>
        <v>No Custom2</v>
      </c>
      <c r="O551" s="419" t="s">
        <v>1023</v>
      </c>
      <c r="P551" s="419" t="s">
        <v>1847</v>
      </c>
      <c r="Q551" s="419" t="str">
        <f t="shared" si="172"/>
        <v>Actual</v>
      </c>
      <c r="R551" s="419" t="str">
        <f t="shared" si="173"/>
        <v>FCCS_YTD_Input</v>
      </c>
      <c r="S551" s="419" t="s">
        <v>818</v>
      </c>
      <c r="T551" s="419" t="s">
        <v>404</v>
      </c>
    </row>
    <row r="552" spans="1:20">
      <c r="A552" s="424"/>
      <c r="B552" s="418" t="s">
        <v>1088</v>
      </c>
      <c r="C552" s="418" t="s">
        <v>817</v>
      </c>
      <c r="D552" s="511" t="e">
        <f>[2]!HsSetValue(E552,"FCC","Scenario#"&amp;Q552&amp;";Years#"&amp;J552&amp;";Period#"&amp;I552&amp;";View#"&amp;R552&amp;";Entity#"&amp;H552&amp;";Data Source#"&amp;K552&amp;";Account#"&amp;F552&amp;";Intercompany#"&amp;L552&amp;";Movement#"&amp;P552&amp;";Consolidation#"&amp;T552&amp;";Custom1#"&amp;M552&amp;";Custom2#"&amp;N552&amp;";Custom3#"&amp;O552&amp;";Custom4#"&amp;S552&amp;"")</f>
        <v>#VALUE!</v>
      </c>
      <c r="E552" s="511">
        <f ca="1">SUMIF('"F" Credit Quality Risk'!$D$17:$F$33,'FCC Investments - Load Tab'!$C552,'"F" Credit Quality Risk'!J$17:J$33)</f>
        <v>0</v>
      </c>
      <c r="F552" s="419" t="s">
        <v>1092</v>
      </c>
      <c r="G552" s="419" t="str">
        <f t="shared" si="171"/>
        <v>Inv. Analysis - Credit Quality Risk - Municipal Bonds</v>
      </c>
      <c r="H552" s="431">
        <f t="shared" si="169"/>
        <v>0</v>
      </c>
      <c r="I552" s="431" t="str">
        <f t="shared" si="169"/>
        <v>Jun</v>
      </c>
      <c r="J552" s="419" t="str">
        <f t="shared" si="169"/>
        <v>FY25</v>
      </c>
      <c r="K552" s="419" t="str">
        <f t="shared" si="169"/>
        <v>FCCS_Other Data</v>
      </c>
      <c r="L552" s="419" t="str">
        <f t="shared" si="169"/>
        <v>FCCS_No Intercompany</v>
      </c>
      <c r="M552" s="419" t="str">
        <f t="shared" si="169"/>
        <v>No Custom1</v>
      </c>
      <c r="N552" s="419" t="str">
        <f t="shared" si="169"/>
        <v>No Custom2</v>
      </c>
      <c r="O552" s="419" t="s">
        <v>1027</v>
      </c>
      <c r="P552" s="419" t="s">
        <v>1847</v>
      </c>
      <c r="Q552" s="419" t="str">
        <f t="shared" si="172"/>
        <v>Actual</v>
      </c>
      <c r="R552" s="419" t="str">
        <f t="shared" si="173"/>
        <v>FCCS_YTD_Input</v>
      </c>
      <c r="S552" s="419" t="s">
        <v>818</v>
      </c>
      <c r="T552" s="419" t="s">
        <v>404</v>
      </c>
    </row>
    <row r="553" spans="1:20">
      <c r="A553" s="424"/>
      <c r="B553" s="418" t="s">
        <v>1088</v>
      </c>
      <c r="C553" s="418" t="s">
        <v>817</v>
      </c>
      <c r="D553" s="511" t="e">
        <f>[2]!HsSetValue(E553,"FCC","Scenario#"&amp;Q553&amp;";Years#"&amp;J553&amp;";Period#"&amp;I553&amp;";View#"&amp;R553&amp;";Entity#"&amp;H553&amp;";Data Source#"&amp;K553&amp;";Account#"&amp;F553&amp;";Intercompany#"&amp;L553&amp;";Movement#"&amp;P553&amp;";Consolidation#"&amp;T553&amp;";Custom1#"&amp;M553&amp;";Custom2#"&amp;N553&amp;";Custom3#"&amp;O553&amp;";Custom4#"&amp;S553&amp;"")</f>
        <v>#VALUE!</v>
      </c>
      <c r="E553" s="511">
        <f ca="1">SUMIF('"F" Credit Quality Risk'!$D$17:$F$33,'FCC Investments - Load Tab'!$C553,'"F" Credit Quality Risk'!K$17:K$33)</f>
        <v>0</v>
      </c>
      <c r="F553" s="419" t="s">
        <v>1092</v>
      </c>
      <c r="G553" s="419" t="str">
        <f t="shared" si="171"/>
        <v>Inv. Analysis - Credit Quality Risk - Municipal Bonds</v>
      </c>
      <c r="H553" s="431">
        <f t="shared" si="169"/>
        <v>0</v>
      </c>
      <c r="I553" s="431" t="str">
        <f t="shared" si="169"/>
        <v>Jun</v>
      </c>
      <c r="J553" s="419" t="str">
        <f t="shared" si="169"/>
        <v>FY25</v>
      </c>
      <c r="K553" s="419" t="str">
        <f t="shared" si="169"/>
        <v>FCCS_Other Data</v>
      </c>
      <c r="L553" s="419" t="str">
        <f t="shared" si="169"/>
        <v>FCCS_No Intercompany</v>
      </c>
      <c r="M553" s="419" t="str">
        <f t="shared" si="169"/>
        <v>No Custom1</v>
      </c>
      <c r="N553" s="419" t="str">
        <f t="shared" si="169"/>
        <v>No Custom2</v>
      </c>
      <c r="O553" s="419" t="s">
        <v>46</v>
      </c>
      <c r="P553" s="419" t="s">
        <v>1847</v>
      </c>
      <c r="Q553" s="419" t="str">
        <f t="shared" si="172"/>
        <v>Actual</v>
      </c>
      <c r="R553" s="419" t="str">
        <f t="shared" si="173"/>
        <v>FCCS_YTD_Input</v>
      </c>
      <c r="S553" s="419" t="s">
        <v>818</v>
      </c>
      <c r="T553" s="419" t="s">
        <v>404</v>
      </c>
    </row>
    <row r="554" spans="1:20">
      <c r="A554" s="424"/>
      <c r="B554" s="418" t="s">
        <v>1088</v>
      </c>
      <c r="C554" s="418" t="s">
        <v>817</v>
      </c>
      <c r="D554" s="511" t="e">
        <f>[2]!HsSetValue(E554,"FCC","Scenario#"&amp;Q554&amp;";Years#"&amp;J554&amp;";Period#"&amp;I554&amp;";View#"&amp;R554&amp;";Entity#"&amp;H554&amp;";Data Source#"&amp;K554&amp;";Account#"&amp;F554&amp;";Intercompany#"&amp;L554&amp;";Movement#"&amp;P554&amp;";Consolidation#"&amp;T554&amp;";Custom1#"&amp;M554&amp;";Custom2#"&amp;N554&amp;";Custom3#"&amp;O554&amp;";Custom4#"&amp;S554&amp;"")</f>
        <v>#VALUE!</v>
      </c>
      <c r="E554" s="511">
        <f ca="1">SUMIF('"F" Credit Quality Risk'!$D$17:$F$33,'FCC Investments - Load Tab'!$C554,'"F" Credit Quality Risk'!L$17:L$33)</f>
        <v>0</v>
      </c>
      <c r="F554" s="419" t="s">
        <v>1092</v>
      </c>
      <c r="G554" s="419" t="str">
        <f t="shared" si="171"/>
        <v>Inv. Analysis - Credit Quality Risk - Municipal Bonds</v>
      </c>
      <c r="H554" s="431">
        <f t="shared" si="169"/>
        <v>0</v>
      </c>
      <c r="I554" s="431" t="str">
        <f t="shared" si="169"/>
        <v>Jun</v>
      </c>
      <c r="J554" s="419" t="str">
        <f t="shared" si="169"/>
        <v>FY25</v>
      </c>
      <c r="K554" s="419" t="str">
        <f t="shared" si="169"/>
        <v>FCCS_Other Data</v>
      </c>
      <c r="L554" s="419" t="str">
        <f t="shared" si="169"/>
        <v>FCCS_No Intercompany</v>
      </c>
      <c r="M554" s="419" t="str">
        <f t="shared" si="169"/>
        <v>No Custom1</v>
      </c>
      <c r="N554" s="419" t="str">
        <f t="shared" si="169"/>
        <v>No Custom2</v>
      </c>
      <c r="O554" s="419" t="s">
        <v>1055</v>
      </c>
      <c r="P554" s="419" t="s">
        <v>1847</v>
      </c>
      <c r="Q554" s="419" t="str">
        <f t="shared" si="172"/>
        <v>Actual</v>
      </c>
      <c r="R554" s="419" t="str">
        <f t="shared" si="173"/>
        <v>FCCS_YTD_Input</v>
      </c>
      <c r="S554" s="419" t="s">
        <v>818</v>
      </c>
      <c r="T554" s="419" t="s">
        <v>404</v>
      </c>
    </row>
    <row r="555" spans="1:20">
      <c r="A555" s="424"/>
      <c r="B555" s="418" t="s">
        <v>1088</v>
      </c>
      <c r="C555" s="418" t="s">
        <v>817</v>
      </c>
      <c r="D555" s="511" t="e">
        <f>[2]!HsSetValue(E555,"FCC","Scenario#"&amp;Q555&amp;";Years#"&amp;J555&amp;";Period#"&amp;I555&amp;";View#"&amp;R555&amp;";Entity#"&amp;H555&amp;";Data Source#"&amp;K555&amp;";Account#"&amp;F555&amp;";Intercompany#"&amp;L555&amp;";Movement#"&amp;P555&amp;";Consolidation#"&amp;T555&amp;";Custom1#"&amp;M555&amp;";Custom2#"&amp;N555&amp;";Custom3#"&amp;O555&amp;";Custom4#"&amp;S555&amp;"")</f>
        <v>#VALUE!</v>
      </c>
      <c r="E555" s="511">
        <f ca="1">SUMIF('"F" Credit Quality Risk'!$D$17:$F$33,'FCC Investments - Load Tab'!$C555,'"F" Credit Quality Risk'!M$17:M$33)</f>
        <v>0</v>
      </c>
      <c r="F555" s="419" t="s">
        <v>1092</v>
      </c>
      <c r="G555" s="419" t="str">
        <f t="shared" si="171"/>
        <v>Inv. Analysis - Credit Quality Risk - Municipal Bonds</v>
      </c>
      <c r="H555" s="431">
        <f t="shared" si="169"/>
        <v>0</v>
      </c>
      <c r="I555" s="431" t="str">
        <f t="shared" si="169"/>
        <v>Jun</v>
      </c>
      <c r="J555" s="419" t="str">
        <f t="shared" si="169"/>
        <v>FY25</v>
      </c>
      <c r="K555" s="419" t="str">
        <f t="shared" si="169"/>
        <v>FCCS_Other Data</v>
      </c>
      <c r="L555" s="419" t="str">
        <f t="shared" si="169"/>
        <v>FCCS_No Intercompany</v>
      </c>
      <c r="M555" s="419" t="str">
        <f t="shared" si="169"/>
        <v>No Custom1</v>
      </c>
      <c r="N555" s="419" t="str">
        <f t="shared" si="169"/>
        <v>No Custom2</v>
      </c>
      <c r="O555" s="419" t="s">
        <v>1066</v>
      </c>
      <c r="P555" s="419" t="s">
        <v>1847</v>
      </c>
      <c r="Q555" s="419" t="str">
        <f t="shared" si="172"/>
        <v>Actual</v>
      </c>
      <c r="R555" s="419" t="str">
        <f t="shared" si="173"/>
        <v>FCCS_YTD_Input</v>
      </c>
      <c r="S555" s="419" t="s">
        <v>818</v>
      </c>
      <c r="T555" s="419" t="s">
        <v>404</v>
      </c>
    </row>
    <row r="556" spans="1:20">
      <c r="A556" s="424"/>
      <c r="B556" s="418" t="s">
        <v>1088</v>
      </c>
      <c r="C556" s="418" t="s">
        <v>817</v>
      </c>
      <c r="D556" s="511" t="e">
        <f>[2]!HsSetValue(E556,"FCC","Scenario#"&amp;Q556&amp;";Years#"&amp;J556&amp;";Period#"&amp;I556&amp;";View#"&amp;R556&amp;";Entity#"&amp;H556&amp;";Data Source#"&amp;K556&amp;";Account#"&amp;F556&amp;";Intercompany#"&amp;L556&amp;";Movement#"&amp;P556&amp;";Consolidation#"&amp;T556&amp;";Custom1#"&amp;M556&amp;";Custom2#"&amp;N556&amp;";Custom3#"&amp;O556&amp;";Custom4#"&amp;S556&amp;"")</f>
        <v>#VALUE!</v>
      </c>
      <c r="E556" s="511">
        <f ca="1">SUMIF('"F" Credit Quality Risk'!$D$17:$F$33,'FCC Investments - Load Tab'!$C556,'"F" Credit Quality Risk'!N$17:N$33)</f>
        <v>0</v>
      </c>
      <c r="F556" s="419" t="s">
        <v>1092</v>
      </c>
      <c r="G556" s="419" t="str">
        <f t="shared" si="171"/>
        <v>Inv. Analysis - Credit Quality Risk - Municipal Bonds</v>
      </c>
      <c r="H556" s="431">
        <f t="shared" si="169"/>
        <v>0</v>
      </c>
      <c r="I556" s="431" t="str">
        <f t="shared" si="169"/>
        <v>Jun</v>
      </c>
      <c r="J556" s="419" t="str">
        <f t="shared" si="169"/>
        <v>FY25</v>
      </c>
      <c r="K556" s="419" t="str">
        <f t="shared" si="169"/>
        <v>FCCS_Other Data</v>
      </c>
      <c r="L556" s="419" t="str">
        <f t="shared" si="169"/>
        <v>FCCS_No Intercompany</v>
      </c>
      <c r="M556" s="419" t="str">
        <f t="shared" si="169"/>
        <v>No Custom1</v>
      </c>
      <c r="N556" s="419" t="str">
        <f t="shared" si="169"/>
        <v>No Custom2</v>
      </c>
      <c r="O556" s="419" t="s">
        <v>47</v>
      </c>
      <c r="P556" s="419" t="s">
        <v>1847</v>
      </c>
      <c r="Q556" s="419" t="str">
        <f t="shared" si="172"/>
        <v>Actual</v>
      </c>
      <c r="R556" s="419" t="str">
        <f t="shared" si="173"/>
        <v>FCCS_YTD_Input</v>
      </c>
      <c r="S556" s="419" t="s">
        <v>818</v>
      </c>
      <c r="T556" s="419" t="s">
        <v>404</v>
      </c>
    </row>
    <row r="557" spans="1:20">
      <c r="A557" s="424"/>
      <c r="B557" s="418" t="s">
        <v>1088</v>
      </c>
      <c r="C557" s="418" t="s">
        <v>817</v>
      </c>
      <c r="D557" s="511" t="e">
        <f>[2]!HsSetValue(E557,"FCC","Scenario#"&amp;Q557&amp;";Years#"&amp;J557&amp;";Period#"&amp;I557&amp;";View#"&amp;R557&amp;";Entity#"&amp;H557&amp;";Data Source#"&amp;K557&amp;";Account#"&amp;F557&amp;";Intercompany#"&amp;L557&amp;";Movement#"&amp;P557&amp;";Consolidation#"&amp;T557&amp;";Custom1#"&amp;M557&amp;";Custom2#"&amp;N557&amp;";Custom3#"&amp;O557&amp;";Custom4#"&amp;S557&amp;"")</f>
        <v>#VALUE!</v>
      </c>
      <c r="E557" s="511">
        <f ca="1">SUMIF('"F" Credit Quality Risk'!$D$17:$F$33,'FCC Investments - Load Tab'!$C557,'"F" Credit Quality Risk'!O$17:O$33)</f>
        <v>0</v>
      </c>
      <c r="F557" s="419" t="s">
        <v>1092</v>
      </c>
      <c r="G557" s="419" t="str">
        <f t="shared" si="171"/>
        <v>Inv. Analysis - Credit Quality Risk - Municipal Bonds</v>
      </c>
      <c r="H557" s="431">
        <f t="shared" si="169"/>
        <v>0</v>
      </c>
      <c r="I557" s="431" t="str">
        <f t="shared" si="169"/>
        <v>Jun</v>
      </c>
      <c r="J557" s="419" t="str">
        <f t="shared" si="169"/>
        <v>FY25</v>
      </c>
      <c r="K557" s="419" t="str">
        <f t="shared" si="169"/>
        <v>FCCS_Other Data</v>
      </c>
      <c r="L557" s="419" t="str">
        <f t="shared" si="169"/>
        <v>FCCS_No Intercompany</v>
      </c>
      <c r="M557" s="419" t="str">
        <f t="shared" si="169"/>
        <v>No Custom1</v>
      </c>
      <c r="N557" s="419" t="str">
        <f t="shared" si="169"/>
        <v>No Custom2</v>
      </c>
      <c r="O557" s="419" t="s">
        <v>48</v>
      </c>
      <c r="P557" s="419" t="s">
        <v>1847</v>
      </c>
      <c r="Q557" s="419" t="str">
        <f t="shared" si="172"/>
        <v>Actual</v>
      </c>
      <c r="R557" s="419" t="str">
        <f t="shared" si="173"/>
        <v>FCCS_YTD_Input</v>
      </c>
      <c r="S557" s="419" t="s">
        <v>818</v>
      </c>
      <c r="T557" s="419" t="s">
        <v>404</v>
      </c>
    </row>
    <row r="558" spans="1:20">
      <c r="A558" s="424"/>
      <c r="B558" s="418" t="s">
        <v>1088</v>
      </c>
      <c r="C558" s="418" t="s">
        <v>817</v>
      </c>
      <c r="D558" s="511" t="e">
        <f>[2]!HsSetValue(E558,"FCC","Scenario#"&amp;Q558&amp;";Years#"&amp;J558&amp;";Period#"&amp;I558&amp;";View#"&amp;R558&amp;";Entity#"&amp;H558&amp;";Data Source#"&amp;K558&amp;";Account#"&amp;F558&amp;";Intercompany#"&amp;L558&amp;";Movement#"&amp;P558&amp;";Consolidation#"&amp;T558&amp;";Custom1#"&amp;M558&amp;";Custom2#"&amp;N558&amp;";Custom3#"&amp;O558&amp;";Custom4#"&amp;S558&amp;"")</f>
        <v>#VALUE!</v>
      </c>
      <c r="E558" s="511">
        <f ca="1">SUMIF('"F" Credit Quality Risk'!$D$17:$F$33,'FCC Investments - Load Tab'!$C558,'"F" Credit Quality Risk'!P$17:P$33)</f>
        <v>0</v>
      </c>
      <c r="F558" s="419" t="s">
        <v>1092</v>
      </c>
      <c r="G558" s="419" t="str">
        <f t="shared" si="171"/>
        <v>Inv. Analysis - Credit Quality Risk - Municipal Bonds</v>
      </c>
      <c r="H558" s="431">
        <f t="shared" si="169"/>
        <v>0</v>
      </c>
      <c r="I558" s="431" t="str">
        <f t="shared" si="169"/>
        <v>Jun</v>
      </c>
      <c r="J558" s="419" t="str">
        <f t="shared" si="169"/>
        <v>FY25</v>
      </c>
      <c r="K558" s="419" t="str">
        <f t="shared" si="169"/>
        <v>FCCS_Other Data</v>
      </c>
      <c r="L558" s="419" t="str">
        <f t="shared" si="169"/>
        <v>FCCS_No Intercompany</v>
      </c>
      <c r="M558" s="419" t="str">
        <f t="shared" si="169"/>
        <v>No Custom1</v>
      </c>
      <c r="N558" s="419" t="str">
        <f t="shared" si="169"/>
        <v>No Custom2</v>
      </c>
      <c r="O558" s="419" t="s">
        <v>1093</v>
      </c>
      <c r="P558" s="419" t="s">
        <v>1847</v>
      </c>
      <c r="Q558" s="419" t="str">
        <f t="shared" si="172"/>
        <v>Actual</v>
      </c>
      <c r="R558" s="419" t="str">
        <f t="shared" si="173"/>
        <v>FCCS_YTD_Input</v>
      </c>
      <c r="S558" s="419" t="s">
        <v>818</v>
      </c>
      <c r="T558" s="419" t="s">
        <v>404</v>
      </c>
    </row>
    <row r="559" spans="1:20">
      <c r="A559" s="424"/>
      <c r="B559" s="418" t="s">
        <v>1088</v>
      </c>
      <c r="C559" s="418" t="s">
        <v>817</v>
      </c>
      <c r="D559" s="511" t="e">
        <f>[2]!HsSetValue(E559,"FCC","Scenario#"&amp;Q559&amp;";Years#"&amp;J559&amp;";Period#"&amp;I559&amp;";View#"&amp;R559&amp;";Entity#"&amp;H559&amp;";Data Source#"&amp;K559&amp;";Account#"&amp;F559&amp;";Intercompany#"&amp;L559&amp;";Movement#"&amp;P559&amp;";Consolidation#"&amp;T559&amp;";Custom1#"&amp;M559&amp;";Custom2#"&amp;N559&amp;";Custom3#"&amp;O559&amp;";Custom4#"&amp;S559&amp;"")</f>
        <v>#VALUE!</v>
      </c>
      <c r="E559" s="511">
        <f ca="1">SUMIF('"F" Credit Quality Risk'!$D$17:$F$33,'FCC Investments - Load Tab'!$C559,'"F" Credit Quality Risk'!Q$17:Q$33)</f>
        <v>0</v>
      </c>
      <c r="F559" s="419" t="s">
        <v>1092</v>
      </c>
      <c r="G559" s="419" t="str">
        <f t="shared" si="171"/>
        <v>Inv. Analysis - Credit Quality Risk - Municipal Bonds</v>
      </c>
      <c r="H559" s="431">
        <f t="shared" si="169"/>
        <v>0</v>
      </c>
      <c r="I559" s="431" t="str">
        <f t="shared" si="169"/>
        <v>Jun</v>
      </c>
      <c r="J559" s="419" t="str">
        <f t="shared" si="169"/>
        <v>FY25</v>
      </c>
      <c r="K559" s="419" t="str">
        <f t="shared" si="169"/>
        <v>FCCS_Other Data</v>
      </c>
      <c r="L559" s="419" t="str">
        <f t="shared" si="169"/>
        <v>FCCS_No Intercompany</v>
      </c>
      <c r="M559" s="419" t="str">
        <f t="shared" si="169"/>
        <v>No Custom1</v>
      </c>
      <c r="N559" s="419" t="str">
        <f t="shared" si="169"/>
        <v>No Custom2</v>
      </c>
      <c r="O559" s="419" t="s">
        <v>1094</v>
      </c>
      <c r="P559" s="419" t="s">
        <v>1847</v>
      </c>
      <c r="Q559" s="419" t="str">
        <f t="shared" si="172"/>
        <v>Actual</v>
      </c>
      <c r="R559" s="419" t="str">
        <f t="shared" si="173"/>
        <v>FCCS_YTD_Input</v>
      </c>
      <c r="S559" s="419" t="s">
        <v>818</v>
      </c>
      <c r="T559" s="419" t="s">
        <v>404</v>
      </c>
    </row>
    <row r="560" spans="1:20">
      <c r="A560" s="424"/>
      <c r="B560" s="418" t="s">
        <v>1088</v>
      </c>
      <c r="C560" s="418" t="s">
        <v>817</v>
      </c>
      <c r="D560" s="511" t="e">
        <f>[2]!HsSetValue(E560,"FCC","Scenario#"&amp;Q560&amp;";Years#"&amp;J560&amp;";Period#"&amp;I560&amp;";View#"&amp;R560&amp;";Entity#"&amp;H560&amp;";Data Source#"&amp;K560&amp;";Account#"&amp;F560&amp;";Intercompany#"&amp;L560&amp;";Movement#"&amp;P560&amp;";Consolidation#"&amp;T560&amp;";Custom1#"&amp;M560&amp;";Custom2#"&amp;N560&amp;";Custom3#"&amp;O560&amp;";Custom4#"&amp;S560&amp;"")</f>
        <v>#VALUE!</v>
      </c>
      <c r="E560" s="511">
        <f ca="1">SUMIF('"F" Credit Quality Risk'!$D$17:$F$33,'FCC Investments - Load Tab'!$C560,'"F" Credit Quality Risk'!R$17:R$33)</f>
        <v>0</v>
      </c>
      <c r="F560" s="419" t="s">
        <v>1092</v>
      </c>
      <c r="G560" s="419" t="str">
        <f t="shared" si="171"/>
        <v>Inv. Analysis - Credit Quality Risk - Municipal Bonds</v>
      </c>
      <c r="H560" s="431">
        <f t="shared" ref="H560:N561" si="174">+H$2</f>
        <v>0</v>
      </c>
      <c r="I560" s="431" t="str">
        <f t="shared" si="174"/>
        <v>Jun</v>
      </c>
      <c r="J560" s="419" t="str">
        <f t="shared" si="174"/>
        <v>FY25</v>
      </c>
      <c r="K560" s="419" t="str">
        <f t="shared" si="174"/>
        <v>FCCS_Other Data</v>
      </c>
      <c r="L560" s="419" t="str">
        <f t="shared" si="174"/>
        <v>FCCS_No Intercompany</v>
      </c>
      <c r="M560" s="419" t="str">
        <f t="shared" si="174"/>
        <v>No Custom1</v>
      </c>
      <c r="N560" s="419" t="str">
        <f t="shared" si="174"/>
        <v>No Custom2</v>
      </c>
      <c r="O560" s="419" t="s">
        <v>1095</v>
      </c>
      <c r="P560" s="419" t="s">
        <v>1847</v>
      </c>
      <c r="Q560" s="419" t="str">
        <f t="shared" si="172"/>
        <v>Actual</v>
      </c>
      <c r="R560" s="419" t="str">
        <f t="shared" si="173"/>
        <v>FCCS_YTD_Input</v>
      </c>
      <c r="S560" s="419" t="s">
        <v>818</v>
      </c>
      <c r="T560" s="419" t="s">
        <v>404</v>
      </c>
    </row>
    <row r="561" spans="1:20">
      <c r="A561" s="424"/>
      <c r="B561" s="418" t="s">
        <v>1088</v>
      </c>
      <c r="C561" s="418" t="s">
        <v>817</v>
      </c>
      <c r="D561" s="511" t="e">
        <f>[2]!HsSetValue(E561,"FCC","Scenario#"&amp;Q561&amp;";Years#"&amp;J561&amp;";Period#"&amp;I561&amp;";View#"&amp;R561&amp;";Entity#"&amp;H561&amp;";Data Source#"&amp;K561&amp;";Account#"&amp;F561&amp;";Intercompany#"&amp;L561&amp;";Movement#"&amp;P561&amp;";Consolidation#"&amp;T561&amp;";Custom1#"&amp;M561&amp;";Custom2#"&amp;N561&amp;";Custom3#"&amp;O561&amp;";Custom4#"&amp;S561&amp;"")</f>
        <v>#VALUE!</v>
      </c>
      <c r="E561" s="511">
        <f ca="1">SUMIF('"F" Credit Quality Risk'!$D$17:$F$33,'FCC Investments - Load Tab'!$C561,'"F" Credit Quality Risk'!S$17:S$33)</f>
        <v>0</v>
      </c>
      <c r="F561" s="419" t="s">
        <v>1092</v>
      </c>
      <c r="G561" s="419" t="str">
        <f t="shared" si="171"/>
        <v>Inv. Analysis - Credit Quality Risk - Municipal Bonds</v>
      </c>
      <c r="H561" s="431">
        <f t="shared" si="174"/>
        <v>0</v>
      </c>
      <c r="I561" s="431" t="str">
        <f t="shared" si="174"/>
        <v>Jun</v>
      </c>
      <c r="J561" s="419" t="str">
        <f t="shared" si="174"/>
        <v>FY25</v>
      </c>
      <c r="K561" s="419" t="str">
        <f t="shared" si="174"/>
        <v>FCCS_Other Data</v>
      </c>
      <c r="L561" s="419" t="str">
        <f t="shared" si="174"/>
        <v>FCCS_No Intercompany</v>
      </c>
      <c r="M561" s="419" t="str">
        <f t="shared" si="174"/>
        <v>No Custom1</v>
      </c>
      <c r="N561" s="419" t="str">
        <f t="shared" si="174"/>
        <v>No Custom2</v>
      </c>
      <c r="O561" s="419" t="s">
        <v>1096</v>
      </c>
      <c r="P561" s="419" t="s">
        <v>1847</v>
      </c>
      <c r="Q561" s="419" t="str">
        <f t="shared" si="172"/>
        <v>Actual</v>
      </c>
      <c r="R561" s="419" t="str">
        <f t="shared" si="173"/>
        <v>FCCS_YTD_Input</v>
      </c>
      <c r="S561" s="419" t="s">
        <v>818</v>
      </c>
      <c r="T561" s="419" t="s">
        <v>404</v>
      </c>
    </row>
    <row r="562" spans="1:20">
      <c r="B562" s="420"/>
      <c r="C562" s="420"/>
      <c r="D562" s="469" t="e">
        <f>[2]!HsSetValue(E562,"FCC","Scenario#"&amp;Q562&amp;";Years#"&amp;J562&amp;";Period#"&amp;I562&amp;";View#"&amp;R562&amp;";Entity#"&amp;H562&amp;";Data Source#"&amp;K562&amp;";Account#"&amp;F562&amp;";Intercompany#"&amp;L562&amp;";Movement#"&amp;P562&amp;";Consolidation#"&amp;T562&amp;";Custom1#"&amp;M562&amp;";Custom2#"&amp;N562&amp;";Custom3#"&amp;O562&amp;";Custom4#"&amp;S562&amp;"")</f>
        <v>#VALUE!</v>
      </c>
      <c r="E562" s="469"/>
    </row>
    <row r="563" spans="1:20">
      <c r="B563" s="336" t="s">
        <v>841</v>
      </c>
      <c r="C563" s="336" t="s">
        <v>819</v>
      </c>
      <c r="D563" s="508" t="e">
        <f>[2]!HsSetValue(E563,"FCC","Scenario#"&amp;Q563&amp;";Years#"&amp;J563&amp;";Period#"&amp;I563&amp;";View#"&amp;R563&amp;";Entity#"&amp;H563&amp;";Data Source#"&amp;K563&amp;";Account#"&amp;F563&amp;";Intercompany#"&amp;L563&amp;";Movement#"&amp;P563&amp;";Consolidation#"&amp;T563&amp;";Custom1#"&amp;M563&amp;";Custom2#"&amp;N563&amp;";Custom3#"&amp;O563&amp;";Custom4#"&amp;S563&amp;"")</f>
        <v>#VALUE!</v>
      </c>
      <c r="E563" s="508">
        <f>SUMIF('"C" Seg. Time Dist.'!$C$20:$C$33,'FCC Investments - Load Tab'!C563,'"C" Seg. Time Dist.'!$E$20:$E$33)</f>
        <v>0</v>
      </c>
      <c r="F563" s="337" t="s">
        <v>842</v>
      </c>
      <c r="G563" s="337" t="s">
        <v>867</v>
      </c>
      <c r="H563" s="428">
        <f t="shared" ref="H563:J567" si="175">+H$2</f>
        <v>0</v>
      </c>
      <c r="I563" s="428" t="str">
        <f t="shared" si="175"/>
        <v>Jun</v>
      </c>
      <c r="J563" s="337" t="str">
        <f t="shared" si="175"/>
        <v>FY25</v>
      </c>
      <c r="K563" s="337" t="s">
        <v>397</v>
      </c>
      <c r="L563" s="337" t="s">
        <v>398</v>
      </c>
      <c r="M563" s="337" t="s">
        <v>399</v>
      </c>
      <c r="N563" s="337" t="s">
        <v>400</v>
      </c>
      <c r="O563" s="337" t="s">
        <v>844</v>
      </c>
      <c r="P563" s="337" t="s">
        <v>1847</v>
      </c>
      <c r="Q563" s="337" t="s">
        <v>63</v>
      </c>
      <c r="R563" s="337" t="s">
        <v>402</v>
      </c>
      <c r="S563" s="337" t="s">
        <v>820</v>
      </c>
      <c r="T563" s="337" t="s">
        <v>404</v>
      </c>
    </row>
    <row r="564" spans="1:20">
      <c r="B564" s="336" t="s">
        <v>841</v>
      </c>
      <c r="C564" s="336" t="s">
        <v>819</v>
      </c>
      <c r="D564" s="508" t="e">
        <f>[2]!HsSetValue(E564,"FCC","Scenario#"&amp;Q564&amp;";Years#"&amp;J564&amp;";Period#"&amp;I564&amp;";View#"&amp;R564&amp;";Entity#"&amp;H564&amp;";Data Source#"&amp;K564&amp;";Account#"&amp;F564&amp;";Intercompany#"&amp;L564&amp;";Movement#"&amp;P564&amp;";Consolidation#"&amp;T564&amp;";Custom1#"&amp;M564&amp;";Custom2#"&amp;N564&amp;";Custom3#"&amp;O564&amp;";Custom4#"&amp;S564&amp;"")</f>
        <v>#VALUE!</v>
      </c>
      <c r="E564" s="508">
        <f>SUMIF('"C" Seg. Time Dist.'!$C$20:$C$33,'FCC Investments - Load Tab'!C564,'"C" Seg. Time Dist.'!$F$20:$F$33)</f>
        <v>0</v>
      </c>
      <c r="F564" s="337" t="s">
        <v>842</v>
      </c>
      <c r="G564" s="337" t="s">
        <v>867</v>
      </c>
      <c r="H564" s="428">
        <f t="shared" si="175"/>
        <v>0</v>
      </c>
      <c r="I564" s="428" t="str">
        <f t="shared" si="175"/>
        <v>Jun</v>
      </c>
      <c r="J564" s="337" t="str">
        <f t="shared" si="175"/>
        <v>FY25</v>
      </c>
      <c r="K564" s="337" t="s">
        <v>397</v>
      </c>
      <c r="L564" s="337" t="s">
        <v>398</v>
      </c>
      <c r="M564" s="337" t="s">
        <v>399</v>
      </c>
      <c r="N564" s="337" t="s">
        <v>400</v>
      </c>
      <c r="O564" s="337" t="s">
        <v>845</v>
      </c>
      <c r="P564" s="337" t="s">
        <v>1847</v>
      </c>
      <c r="Q564" s="337" t="s">
        <v>63</v>
      </c>
      <c r="R564" s="337" t="s">
        <v>402</v>
      </c>
      <c r="S564" s="337" t="s">
        <v>820</v>
      </c>
      <c r="T564" s="337" t="s">
        <v>404</v>
      </c>
    </row>
    <row r="565" spans="1:20">
      <c r="B565" s="336" t="s">
        <v>841</v>
      </c>
      <c r="C565" s="336" t="s">
        <v>819</v>
      </c>
      <c r="D565" s="508" t="e">
        <f>[2]!HsSetValue(E565,"FCC","Scenario#"&amp;Q565&amp;";Years#"&amp;J565&amp;";Period#"&amp;I565&amp;";View#"&amp;R565&amp;";Entity#"&amp;H565&amp;";Data Source#"&amp;K565&amp;";Account#"&amp;F565&amp;";Intercompany#"&amp;L565&amp;";Movement#"&amp;P565&amp;";Consolidation#"&amp;T565&amp;";Custom1#"&amp;M565&amp;";Custom2#"&amp;N565&amp;";Custom3#"&amp;O565&amp;";Custom4#"&amp;S565&amp;"")</f>
        <v>#VALUE!</v>
      </c>
      <c r="E565" s="508">
        <f>SUMIF('"C" Seg. Time Dist.'!$C$20:$C$33,'FCC Investments - Load Tab'!C565,'"C" Seg. Time Dist.'!$G$20:$G$33)</f>
        <v>0</v>
      </c>
      <c r="F565" s="337" t="s">
        <v>842</v>
      </c>
      <c r="G565" s="337" t="s">
        <v>867</v>
      </c>
      <c r="H565" s="428">
        <f t="shared" si="175"/>
        <v>0</v>
      </c>
      <c r="I565" s="428" t="str">
        <f t="shared" si="175"/>
        <v>Jun</v>
      </c>
      <c r="J565" s="337" t="str">
        <f t="shared" si="175"/>
        <v>FY25</v>
      </c>
      <c r="K565" s="337" t="s">
        <v>397</v>
      </c>
      <c r="L565" s="337" t="s">
        <v>398</v>
      </c>
      <c r="M565" s="337" t="s">
        <v>399</v>
      </c>
      <c r="N565" s="337" t="s">
        <v>400</v>
      </c>
      <c r="O565" s="337" t="s">
        <v>846</v>
      </c>
      <c r="P565" s="337" t="s">
        <v>1847</v>
      </c>
      <c r="Q565" s="337" t="s">
        <v>63</v>
      </c>
      <c r="R565" s="337" t="s">
        <v>402</v>
      </c>
      <c r="S565" s="337" t="s">
        <v>820</v>
      </c>
      <c r="T565" s="337" t="s">
        <v>404</v>
      </c>
    </row>
    <row r="566" spans="1:20">
      <c r="B566" s="336" t="s">
        <v>841</v>
      </c>
      <c r="C566" s="336" t="s">
        <v>819</v>
      </c>
      <c r="D566" s="508" t="e">
        <f>[2]!HsSetValue(E566,"FCC","Scenario#"&amp;Q566&amp;";Years#"&amp;J566&amp;";Period#"&amp;I566&amp;";View#"&amp;R566&amp;";Entity#"&amp;H566&amp;";Data Source#"&amp;K566&amp;";Account#"&amp;F566&amp;";Intercompany#"&amp;L566&amp;";Movement#"&amp;P566&amp;";Consolidation#"&amp;T566&amp;";Custom1#"&amp;M566&amp;";Custom2#"&amp;N566&amp;";Custom3#"&amp;O566&amp;";Custom4#"&amp;S566&amp;"")</f>
        <v>#VALUE!</v>
      </c>
      <c r="E566" s="508">
        <f>SUMIF('"C" Seg. Time Dist.'!$C$20:$C$33,'FCC Investments - Load Tab'!C566,'"C" Seg. Time Dist.'!$H$20:$H$33)</f>
        <v>0</v>
      </c>
      <c r="F566" s="337" t="s">
        <v>842</v>
      </c>
      <c r="G566" s="337" t="s">
        <v>867</v>
      </c>
      <c r="H566" s="428">
        <f t="shared" si="175"/>
        <v>0</v>
      </c>
      <c r="I566" s="428" t="str">
        <f t="shared" si="175"/>
        <v>Jun</v>
      </c>
      <c r="J566" s="337" t="str">
        <f t="shared" si="175"/>
        <v>FY25</v>
      </c>
      <c r="K566" s="337" t="s">
        <v>397</v>
      </c>
      <c r="L566" s="337" t="s">
        <v>398</v>
      </c>
      <c r="M566" s="337" t="s">
        <v>399</v>
      </c>
      <c r="N566" s="337" t="s">
        <v>400</v>
      </c>
      <c r="O566" s="337" t="s">
        <v>847</v>
      </c>
      <c r="P566" s="337" t="s">
        <v>1847</v>
      </c>
      <c r="Q566" s="337" t="s">
        <v>63</v>
      </c>
      <c r="R566" s="337" t="s">
        <v>402</v>
      </c>
      <c r="S566" s="337" t="s">
        <v>820</v>
      </c>
      <c r="T566" s="337" t="s">
        <v>404</v>
      </c>
    </row>
    <row r="567" spans="1:20">
      <c r="B567" s="336" t="s">
        <v>841</v>
      </c>
      <c r="C567" s="336" t="s">
        <v>819</v>
      </c>
      <c r="D567" s="508" t="e">
        <f>[2]!HsSetValue(E567,"FCC","Scenario#"&amp;Q567&amp;";Years#"&amp;J567&amp;";Period#"&amp;I567&amp;";View#"&amp;R567&amp;";Entity#"&amp;H567&amp;";Data Source#"&amp;K567&amp;";Account#"&amp;F567&amp;";Intercompany#"&amp;L567&amp;";Movement#"&amp;P567&amp;";Consolidation#"&amp;T567&amp;";Custom1#"&amp;M567&amp;";Custom2#"&amp;N567&amp;";Custom3#"&amp;O567&amp;";Custom4#"&amp;S567&amp;"")</f>
        <v>#VALUE!</v>
      </c>
      <c r="E567" s="508">
        <f>SUMIF('"C" Seg. Time Dist.'!$C$20:$C$33,'FCC Investments - Load Tab'!C567,'"C" Seg. Time Dist.'!$I$20:$I$33)</f>
        <v>0</v>
      </c>
      <c r="F567" s="337" t="s">
        <v>842</v>
      </c>
      <c r="G567" s="337" t="s">
        <v>867</v>
      </c>
      <c r="H567" s="428">
        <f t="shared" si="175"/>
        <v>0</v>
      </c>
      <c r="I567" s="428" t="str">
        <f t="shared" si="175"/>
        <v>Jun</v>
      </c>
      <c r="J567" s="337" t="str">
        <f t="shared" si="175"/>
        <v>FY25</v>
      </c>
      <c r="K567" s="337" t="s">
        <v>397</v>
      </c>
      <c r="L567" s="337" t="s">
        <v>398</v>
      </c>
      <c r="M567" s="337" t="s">
        <v>399</v>
      </c>
      <c r="N567" s="337" t="s">
        <v>400</v>
      </c>
      <c r="O567" s="337" t="s">
        <v>848</v>
      </c>
      <c r="P567" s="337" t="s">
        <v>1847</v>
      </c>
      <c r="Q567" s="337" t="s">
        <v>63</v>
      </c>
      <c r="R567" s="337" t="s">
        <v>402</v>
      </c>
      <c r="S567" s="337" t="s">
        <v>820</v>
      </c>
      <c r="T567" s="337" t="s">
        <v>404</v>
      </c>
    </row>
    <row r="568" spans="1:20">
      <c r="B568" s="420"/>
      <c r="C568" s="420"/>
      <c r="D568" s="469" t="e">
        <f>[2]!HsSetValue(E568,"FCC","Scenario#"&amp;Q568&amp;";Years#"&amp;J568&amp;";Period#"&amp;I568&amp;";View#"&amp;R568&amp;";Entity#"&amp;H568&amp;";Data Source#"&amp;K568&amp;";Account#"&amp;F568&amp;";Intercompany#"&amp;L568&amp;";Movement#"&amp;P568&amp;";Consolidation#"&amp;T568&amp;";Custom1#"&amp;M568&amp;";Custom2#"&amp;N568&amp;";Custom3#"&amp;O568&amp;";Custom4#"&amp;S568&amp;"")</f>
        <v>#VALUE!</v>
      </c>
      <c r="E568" s="469"/>
    </row>
    <row r="569" spans="1:20">
      <c r="B569" s="338" t="s">
        <v>1850</v>
      </c>
      <c r="C569" s="338" t="s">
        <v>819</v>
      </c>
      <c r="D569" s="512" t="e">
        <f>[2]!HsSetValue(E569,"FCC","Scenario#"&amp;Q569&amp;";Years#"&amp;J569&amp;";Period#"&amp;I569&amp;";View#"&amp;R569&amp;";Entity#"&amp;H569&amp;";Data Source#"&amp;K569&amp;";Account#"&amp;F569&amp;";Intercompany#"&amp;L569&amp;";Movement#"&amp;P569&amp;";Consolidation#"&amp;T569&amp;";Custom1#"&amp;M569&amp;";Custom2#"&amp;N569&amp;";Custom3#"&amp;O569&amp;";Custom4#"&amp;S569&amp;"")</f>
        <v>#VALUE!</v>
      </c>
      <c r="E569" s="512">
        <f ca="1">SUMIF('"E" Fair Value Measurement'!$C$22:$E$38,'FCC Investments - Load Tab'!C569,'"E" Fair Value Measurement'!$G$22:$G$38)</f>
        <v>0</v>
      </c>
      <c r="F569" s="339" t="s">
        <v>849</v>
      </c>
      <c r="G569" s="339" t="s">
        <v>1868</v>
      </c>
      <c r="H569" s="430">
        <f t="shared" ref="H569:N600" si="176">+H$2</f>
        <v>0</v>
      </c>
      <c r="I569" s="430" t="str">
        <f t="shared" si="176"/>
        <v>Jun</v>
      </c>
      <c r="J569" s="339" t="str">
        <f t="shared" si="176"/>
        <v>FY25</v>
      </c>
      <c r="K569" s="339" t="s">
        <v>397</v>
      </c>
      <c r="L569" s="339" t="s">
        <v>398</v>
      </c>
      <c r="M569" s="339" t="s">
        <v>399</v>
      </c>
      <c r="N569" s="339" t="s">
        <v>400</v>
      </c>
      <c r="O569" s="339" t="s">
        <v>850</v>
      </c>
      <c r="P569" s="339" t="s">
        <v>1847</v>
      </c>
      <c r="Q569" s="339" t="s">
        <v>63</v>
      </c>
      <c r="R569" s="339" t="s">
        <v>402</v>
      </c>
      <c r="S569" s="339" t="s">
        <v>820</v>
      </c>
      <c r="T569" s="339" t="s">
        <v>404</v>
      </c>
    </row>
    <row r="570" spans="1:20">
      <c r="B570" s="338" t="s">
        <v>1850</v>
      </c>
      <c r="C570" s="338" t="s">
        <v>819</v>
      </c>
      <c r="D570" s="512" t="e">
        <f>[2]!HsSetValue(E570,"FCC","Scenario#"&amp;Q570&amp;";Years#"&amp;J570&amp;";Period#"&amp;I570&amp;";View#"&amp;R570&amp;";Entity#"&amp;H570&amp;";Data Source#"&amp;K570&amp;";Account#"&amp;F570&amp;";Intercompany#"&amp;L570&amp;";Movement#"&amp;P570&amp;";Consolidation#"&amp;T570&amp;";Custom1#"&amp;M570&amp;";Custom2#"&amp;N570&amp;";Custom3#"&amp;O570&amp;";Custom4#"&amp;S570&amp;"")</f>
        <v>#VALUE!</v>
      </c>
      <c r="E570" s="512">
        <f ca="1">SUMIF('"E" Fair Value Measurement'!$C$22:$E$38,'FCC Investments - Load Tab'!C570,'"E" Fair Value Measurement'!$H$22:$H$38)</f>
        <v>0</v>
      </c>
      <c r="F570" s="339" t="s">
        <v>849</v>
      </c>
      <c r="G570" s="339" t="s">
        <v>1868</v>
      </c>
      <c r="H570" s="430">
        <f t="shared" si="176"/>
        <v>0</v>
      </c>
      <c r="I570" s="430" t="str">
        <f t="shared" si="176"/>
        <v>Jun</v>
      </c>
      <c r="J570" s="339" t="str">
        <f t="shared" si="176"/>
        <v>FY25</v>
      </c>
      <c r="K570" s="339" t="s">
        <v>397</v>
      </c>
      <c r="L570" s="339" t="s">
        <v>398</v>
      </c>
      <c r="M570" s="339" t="s">
        <v>399</v>
      </c>
      <c r="N570" s="339" t="s">
        <v>400</v>
      </c>
      <c r="O570" s="339" t="s">
        <v>851</v>
      </c>
      <c r="P570" s="339" t="s">
        <v>1847</v>
      </c>
      <c r="Q570" s="339" t="s">
        <v>63</v>
      </c>
      <c r="R570" s="339" t="s">
        <v>402</v>
      </c>
      <c r="S570" s="339" t="s">
        <v>820</v>
      </c>
      <c r="T570" s="339" t="s">
        <v>404</v>
      </c>
    </row>
    <row r="571" spans="1:20">
      <c r="B571" s="338" t="s">
        <v>1850</v>
      </c>
      <c r="C571" s="338" t="s">
        <v>819</v>
      </c>
      <c r="D571" s="512" t="e">
        <f>[2]!HsSetValue(E571,"FCC","Scenario#"&amp;Q571&amp;";Years#"&amp;J571&amp;";Period#"&amp;I571&amp;";View#"&amp;R571&amp;";Entity#"&amp;H571&amp;";Data Source#"&amp;K571&amp;";Account#"&amp;F571&amp;";Intercompany#"&amp;L571&amp;";Movement#"&amp;P571&amp;";Consolidation#"&amp;T571&amp;";Custom1#"&amp;M571&amp;";Custom2#"&amp;N571&amp;";Custom3#"&amp;O571&amp;";Custom4#"&amp;S571&amp;"")</f>
        <v>#VALUE!</v>
      </c>
      <c r="E571" s="512">
        <f ca="1">SUMIF('"E" Fair Value Measurement'!$C$22:$E$38,'FCC Investments - Load Tab'!C571,'"E" Fair Value Measurement'!$I$22:$I$38)</f>
        <v>0</v>
      </c>
      <c r="F571" s="339" t="s">
        <v>849</v>
      </c>
      <c r="G571" s="339" t="s">
        <v>1868</v>
      </c>
      <c r="H571" s="430">
        <f t="shared" si="176"/>
        <v>0</v>
      </c>
      <c r="I571" s="430" t="str">
        <f t="shared" si="176"/>
        <v>Jun</v>
      </c>
      <c r="J571" s="339" t="str">
        <f t="shared" si="176"/>
        <v>FY25</v>
      </c>
      <c r="K571" s="339" t="s">
        <v>397</v>
      </c>
      <c r="L571" s="339" t="s">
        <v>398</v>
      </c>
      <c r="M571" s="339" t="s">
        <v>399</v>
      </c>
      <c r="N571" s="339" t="s">
        <v>400</v>
      </c>
      <c r="O571" s="339" t="s">
        <v>852</v>
      </c>
      <c r="P571" s="339" t="s">
        <v>1847</v>
      </c>
      <c r="Q571" s="339" t="s">
        <v>63</v>
      </c>
      <c r="R571" s="339" t="s">
        <v>402</v>
      </c>
      <c r="S571" s="339" t="s">
        <v>820</v>
      </c>
      <c r="T571" s="339" t="s">
        <v>404</v>
      </c>
    </row>
    <row r="572" spans="1:20">
      <c r="B572" s="338" t="s">
        <v>1850</v>
      </c>
      <c r="C572" s="338" t="s">
        <v>819</v>
      </c>
      <c r="D572" s="512" t="e">
        <f>[2]!HsSetValue(E572,"FCC","Scenario#"&amp;Q572&amp;";Years#"&amp;J572&amp;";Period#"&amp;I572&amp;";View#"&amp;R572&amp;";Entity#"&amp;H572&amp;";Data Source#"&amp;K572&amp;";Account#"&amp;F572&amp;";Intercompany#"&amp;L572&amp;";Movement#"&amp;P572&amp;";Consolidation#"&amp;T572&amp;";Custom1#"&amp;M572&amp;";Custom2#"&amp;N572&amp;";Custom3#"&amp;O572&amp;";Custom4#"&amp;S572&amp;"")</f>
        <v>#VALUE!</v>
      </c>
      <c r="E572" s="512">
        <f ca="1">SUMIF('"E" Fair Value Measurement'!$C$22:$E$38,'FCC Investments - Load Tab'!C572,'"E" Fair Value Measurement'!$J$22:$J$38)</f>
        <v>0</v>
      </c>
      <c r="F572" s="339" t="s">
        <v>849</v>
      </c>
      <c r="G572" s="339" t="s">
        <v>1868</v>
      </c>
      <c r="H572" s="430">
        <f t="shared" si="176"/>
        <v>0</v>
      </c>
      <c r="I572" s="430" t="str">
        <f t="shared" si="176"/>
        <v>Jun</v>
      </c>
      <c r="J572" s="339" t="str">
        <f t="shared" si="176"/>
        <v>FY25</v>
      </c>
      <c r="K572" s="339" t="s">
        <v>397</v>
      </c>
      <c r="L572" s="339" t="s">
        <v>398</v>
      </c>
      <c r="M572" s="339" t="s">
        <v>399</v>
      </c>
      <c r="N572" s="339" t="s">
        <v>400</v>
      </c>
      <c r="O572" s="339" t="s">
        <v>853</v>
      </c>
      <c r="P572" s="339" t="s">
        <v>1847</v>
      </c>
      <c r="Q572" s="339" t="s">
        <v>63</v>
      </c>
      <c r="R572" s="339" t="s">
        <v>402</v>
      </c>
      <c r="S572" s="339" t="s">
        <v>820</v>
      </c>
      <c r="T572" s="339" t="s">
        <v>404</v>
      </c>
    </row>
    <row r="573" spans="1:20">
      <c r="B573" s="420"/>
      <c r="C573" s="420"/>
      <c r="D573" s="469" t="e">
        <f>[2]!HsSetValue(E573,"FCC","Scenario#"&amp;Q573&amp;";Years#"&amp;J573&amp;";Period#"&amp;I573&amp;";View#"&amp;R573&amp;";Entity#"&amp;H573&amp;";Data Source#"&amp;K573&amp;";Account#"&amp;F573&amp;";Intercompany#"&amp;L573&amp;";Movement#"&amp;P573&amp;";Consolidation#"&amp;T573&amp;";Custom1#"&amp;M573&amp;";Custom2#"&amp;N573&amp;";Custom3#"&amp;O573&amp;";Custom4#"&amp;S573&amp;"")</f>
        <v>#VALUE!</v>
      </c>
      <c r="E573" s="469"/>
    </row>
    <row r="574" spans="1:20">
      <c r="A574" s="424"/>
      <c r="B574" s="418" t="s">
        <v>1088</v>
      </c>
      <c r="C574" s="418" t="s">
        <v>819</v>
      </c>
      <c r="D574" s="511" t="e">
        <f>[2]!HsSetValue(E574,"FCC","Scenario#"&amp;Q574&amp;";Years#"&amp;J574&amp;";Period#"&amp;I574&amp;";View#"&amp;R574&amp;";Entity#"&amp;H574&amp;";Data Source#"&amp;K574&amp;";Account#"&amp;F574&amp;";Intercompany#"&amp;L574&amp;";Movement#"&amp;P574&amp;";Consolidation#"&amp;T574&amp;";Custom1#"&amp;M574&amp;";Custom2#"&amp;N574&amp;";Custom3#"&amp;O574&amp;";Custom4#"&amp;S574&amp;"")</f>
        <v>#VALUE!</v>
      </c>
      <c r="E574" s="511">
        <f ca="1">SUMIF('"F" Credit Quality Risk'!$D$17:$F$33,'FCC Investments - Load Tab'!$C574,'"F" Credit Quality Risk'!F$17:F$33)</f>
        <v>0</v>
      </c>
      <c r="F574" s="419" t="s">
        <v>1092</v>
      </c>
      <c r="G574" s="419" t="str">
        <f t="shared" ref="G574:G587" si="177">"Inv. Analysis - Credit Quality Risk - "&amp;C574</f>
        <v>Inv. Analysis - Credit Quality Risk - Mutual Funds Debt</v>
      </c>
      <c r="H574" s="431">
        <f t="shared" si="176"/>
        <v>0</v>
      </c>
      <c r="I574" s="431" t="str">
        <f t="shared" si="176"/>
        <v>Jun</v>
      </c>
      <c r="J574" s="419" t="str">
        <f t="shared" si="176"/>
        <v>FY25</v>
      </c>
      <c r="K574" s="419" t="str">
        <f t="shared" si="176"/>
        <v>FCCS_Other Data</v>
      </c>
      <c r="L574" s="419" t="str">
        <f t="shared" si="176"/>
        <v>FCCS_No Intercompany</v>
      </c>
      <c r="M574" s="419" t="str">
        <f t="shared" si="176"/>
        <v>No Custom1</v>
      </c>
      <c r="N574" s="419" t="str">
        <f t="shared" si="176"/>
        <v>No Custom2</v>
      </c>
      <c r="O574" s="419" t="s">
        <v>995</v>
      </c>
      <c r="P574" s="419" t="s">
        <v>1847</v>
      </c>
      <c r="Q574" s="419" t="str">
        <f t="shared" ref="Q574:Q587" si="178">Q$2</f>
        <v>Actual</v>
      </c>
      <c r="R574" s="419" t="str">
        <f t="shared" ref="R574:R587" si="179">+R$2</f>
        <v>FCCS_YTD_Input</v>
      </c>
      <c r="S574" s="419" t="s">
        <v>820</v>
      </c>
      <c r="T574" s="419" t="s">
        <v>404</v>
      </c>
    </row>
    <row r="575" spans="1:20">
      <c r="A575" s="424"/>
      <c r="B575" s="418" t="s">
        <v>1088</v>
      </c>
      <c r="C575" s="418" t="s">
        <v>819</v>
      </c>
      <c r="D575" s="511" t="e">
        <f>[2]!HsSetValue(E575,"FCC","Scenario#"&amp;Q575&amp;";Years#"&amp;J575&amp;";Period#"&amp;I575&amp;";View#"&amp;R575&amp;";Entity#"&amp;H575&amp;";Data Source#"&amp;K575&amp;";Account#"&amp;F575&amp;";Intercompany#"&amp;L575&amp;";Movement#"&amp;P575&amp;";Consolidation#"&amp;T575&amp;";Custom1#"&amp;M575&amp;";Custom2#"&amp;N575&amp;";Custom3#"&amp;O575&amp;";Custom4#"&amp;S575&amp;"")</f>
        <v>#VALUE!</v>
      </c>
      <c r="E575" s="511">
        <f ca="1">SUMIF('"F" Credit Quality Risk'!$D$17:$F$33,'FCC Investments - Load Tab'!$C575,'"F" Credit Quality Risk'!G$17:G$33)</f>
        <v>0</v>
      </c>
      <c r="F575" s="419" t="s">
        <v>1092</v>
      </c>
      <c r="G575" s="419" t="str">
        <f t="shared" si="177"/>
        <v>Inv. Analysis - Credit Quality Risk - Mutual Funds Debt</v>
      </c>
      <c r="H575" s="431">
        <f t="shared" si="176"/>
        <v>0</v>
      </c>
      <c r="I575" s="431" t="str">
        <f t="shared" si="176"/>
        <v>Jun</v>
      </c>
      <c r="J575" s="419" t="str">
        <f t="shared" si="176"/>
        <v>FY25</v>
      </c>
      <c r="K575" s="419" t="str">
        <f t="shared" si="176"/>
        <v>FCCS_Other Data</v>
      </c>
      <c r="L575" s="419" t="str">
        <f t="shared" si="176"/>
        <v>FCCS_No Intercompany</v>
      </c>
      <c r="M575" s="419" t="str">
        <f t="shared" si="176"/>
        <v>No Custom1</v>
      </c>
      <c r="N575" s="419" t="str">
        <f t="shared" si="176"/>
        <v>No Custom2</v>
      </c>
      <c r="O575" s="419" t="s">
        <v>1010</v>
      </c>
      <c r="P575" s="419" t="s">
        <v>1847</v>
      </c>
      <c r="Q575" s="419" t="str">
        <f t="shared" si="178"/>
        <v>Actual</v>
      </c>
      <c r="R575" s="419" t="str">
        <f t="shared" si="179"/>
        <v>FCCS_YTD_Input</v>
      </c>
      <c r="S575" s="419" t="s">
        <v>820</v>
      </c>
      <c r="T575" s="419" t="s">
        <v>404</v>
      </c>
    </row>
    <row r="576" spans="1:20">
      <c r="A576" s="424"/>
      <c r="B576" s="418" t="s">
        <v>1088</v>
      </c>
      <c r="C576" s="418" t="s">
        <v>819</v>
      </c>
      <c r="D576" s="511" t="e">
        <f>[2]!HsSetValue(E576,"FCC","Scenario#"&amp;Q576&amp;";Years#"&amp;J576&amp;";Period#"&amp;I576&amp;";View#"&amp;R576&amp;";Entity#"&amp;H576&amp;";Data Source#"&amp;K576&amp;";Account#"&amp;F576&amp;";Intercompany#"&amp;L576&amp;";Movement#"&amp;P576&amp;";Consolidation#"&amp;T576&amp;";Custom1#"&amp;M576&amp;";Custom2#"&amp;N576&amp;";Custom3#"&amp;O576&amp;";Custom4#"&amp;S576&amp;"")</f>
        <v>#VALUE!</v>
      </c>
      <c r="E576" s="511">
        <f ca="1">SUMIF('"F" Credit Quality Risk'!$D$17:$F$33,'FCC Investments - Load Tab'!$C576,'"F" Credit Quality Risk'!H$17:H$33)</f>
        <v>0</v>
      </c>
      <c r="F576" s="419" t="s">
        <v>1092</v>
      </c>
      <c r="G576" s="419" t="str">
        <f t="shared" si="177"/>
        <v>Inv. Analysis - Credit Quality Risk - Mutual Funds Debt</v>
      </c>
      <c r="H576" s="431">
        <f t="shared" si="176"/>
        <v>0</v>
      </c>
      <c r="I576" s="431" t="str">
        <f t="shared" si="176"/>
        <v>Jun</v>
      </c>
      <c r="J576" s="419" t="str">
        <f t="shared" si="176"/>
        <v>FY25</v>
      </c>
      <c r="K576" s="419" t="str">
        <f t="shared" si="176"/>
        <v>FCCS_Other Data</v>
      </c>
      <c r="L576" s="419" t="str">
        <f t="shared" si="176"/>
        <v>FCCS_No Intercompany</v>
      </c>
      <c r="M576" s="419" t="str">
        <f t="shared" si="176"/>
        <v>No Custom1</v>
      </c>
      <c r="N576" s="419" t="str">
        <f t="shared" si="176"/>
        <v>No Custom2</v>
      </c>
      <c r="O576" s="419" t="s">
        <v>45</v>
      </c>
      <c r="P576" s="419" t="s">
        <v>1847</v>
      </c>
      <c r="Q576" s="419" t="str">
        <f t="shared" si="178"/>
        <v>Actual</v>
      </c>
      <c r="R576" s="419" t="str">
        <f t="shared" si="179"/>
        <v>FCCS_YTD_Input</v>
      </c>
      <c r="S576" s="419" t="s">
        <v>820</v>
      </c>
      <c r="T576" s="419" t="s">
        <v>404</v>
      </c>
    </row>
    <row r="577" spans="1:20">
      <c r="A577" s="424"/>
      <c r="B577" s="418" t="s">
        <v>1088</v>
      </c>
      <c r="C577" s="418" t="s">
        <v>819</v>
      </c>
      <c r="D577" s="511" t="e">
        <f>[2]!HsSetValue(E577,"FCC","Scenario#"&amp;Q577&amp;";Years#"&amp;J577&amp;";Period#"&amp;I577&amp;";View#"&amp;R577&amp;";Entity#"&amp;H577&amp;";Data Source#"&amp;K577&amp;";Account#"&amp;F577&amp;";Intercompany#"&amp;L577&amp;";Movement#"&amp;P577&amp;";Consolidation#"&amp;T577&amp;";Custom1#"&amp;M577&amp;";Custom2#"&amp;N577&amp;";Custom3#"&amp;O577&amp;";Custom4#"&amp;S577&amp;"")</f>
        <v>#VALUE!</v>
      </c>
      <c r="E577" s="511">
        <f ca="1">SUMIF('"F" Credit Quality Risk'!$D$17:$F$33,'FCC Investments - Load Tab'!$C577,'"F" Credit Quality Risk'!I$17:I$33)</f>
        <v>0</v>
      </c>
      <c r="F577" s="419" t="s">
        <v>1092</v>
      </c>
      <c r="G577" s="419" t="str">
        <f t="shared" si="177"/>
        <v>Inv. Analysis - Credit Quality Risk - Mutual Funds Debt</v>
      </c>
      <c r="H577" s="431">
        <f t="shared" si="176"/>
        <v>0</v>
      </c>
      <c r="I577" s="431" t="str">
        <f t="shared" si="176"/>
        <v>Jun</v>
      </c>
      <c r="J577" s="419" t="str">
        <f t="shared" si="176"/>
        <v>FY25</v>
      </c>
      <c r="K577" s="419" t="str">
        <f t="shared" si="176"/>
        <v>FCCS_Other Data</v>
      </c>
      <c r="L577" s="419" t="str">
        <f t="shared" si="176"/>
        <v>FCCS_No Intercompany</v>
      </c>
      <c r="M577" s="419" t="str">
        <f t="shared" si="176"/>
        <v>No Custom1</v>
      </c>
      <c r="N577" s="419" t="str">
        <f t="shared" si="176"/>
        <v>No Custom2</v>
      </c>
      <c r="O577" s="419" t="s">
        <v>1023</v>
      </c>
      <c r="P577" s="419" t="s">
        <v>1847</v>
      </c>
      <c r="Q577" s="419" t="str">
        <f t="shared" si="178"/>
        <v>Actual</v>
      </c>
      <c r="R577" s="419" t="str">
        <f t="shared" si="179"/>
        <v>FCCS_YTD_Input</v>
      </c>
      <c r="S577" s="419" t="s">
        <v>820</v>
      </c>
      <c r="T577" s="419" t="s">
        <v>404</v>
      </c>
    </row>
    <row r="578" spans="1:20">
      <c r="A578" s="424"/>
      <c r="B578" s="418" t="s">
        <v>1088</v>
      </c>
      <c r="C578" s="418" t="s">
        <v>819</v>
      </c>
      <c r="D578" s="511" t="e">
        <f>[2]!HsSetValue(E578,"FCC","Scenario#"&amp;Q578&amp;";Years#"&amp;J578&amp;";Period#"&amp;I578&amp;";View#"&amp;R578&amp;";Entity#"&amp;H578&amp;";Data Source#"&amp;K578&amp;";Account#"&amp;F578&amp;";Intercompany#"&amp;L578&amp;";Movement#"&amp;P578&amp;";Consolidation#"&amp;T578&amp;";Custom1#"&amp;M578&amp;";Custom2#"&amp;N578&amp;";Custom3#"&amp;O578&amp;";Custom4#"&amp;S578&amp;"")</f>
        <v>#VALUE!</v>
      </c>
      <c r="E578" s="511">
        <f ca="1">SUMIF('"F" Credit Quality Risk'!$D$17:$F$33,'FCC Investments - Load Tab'!$C578,'"F" Credit Quality Risk'!J$17:J$33)</f>
        <v>0</v>
      </c>
      <c r="F578" s="419" t="s">
        <v>1092</v>
      </c>
      <c r="G578" s="419" t="str">
        <f t="shared" si="177"/>
        <v>Inv. Analysis - Credit Quality Risk - Mutual Funds Debt</v>
      </c>
      <c r="H578" s="431">
        <f t="shared" si="176"/>
        <v>0</v>
      </c>
      <c r="I578" s="431" t="str">
        <f t="shared" si="176"/>
        <v>Jun</v>
      </c>
      <c r="J578" s="419" t="str">
        <f t="shared" si="176"/>
        <v>FY25</v>
      </c>
      <c r="K578" s="419" t="str">
        <f t="shared" si="176"/>
        <v>FCCS_Other Data</v>
      </c>
      <c r="L578" s="419" t="str">
        <f t="shared" si="176"/>
        <v>FCCS_No Intercompany</v>
      </c>
      <c r="M578" s="419" t="str">
        <f t="shared" si="176"/>
        <v>No Custom1</v>
      </c>
      <c r="N578" s="419" t="str">
        <f t="shared" si="176"/>
        <v>No Custom2</v>
      </c>
      <c r="O578" s="419" t="s">
        <v>1027</v>
      </c>
      <c r="P578" s="419" t="s">
        <v>1847</v>
      </c>
      <c r="Q578" s="419" t="str">
        <f t="shared" si="178"/>
        <v>Actual</v>
      </c>
      <c r="R578" s="419" t="str">
        <f t="shared" si="179"/>
        <v>FCCS_YTD_Input</v>
      </c>
      <c r="S578" s="419" t="s">
        <v>820</v>
      </c>
      <c r="T578" s="419" t="s">
        <v>404</v>
      </c>
    </row>
    <row r="579" spans="1:20">
      <c r="A579" s="424"/>
      <c r="B579" s="418" t="s">
        <v>1088</v>
      </c>
      <c r="C579" s="418" t="s">
        <v>819</v>
      </c>
      <c r="D579" s="511" t="e">
        <f>[2]!HsSetValue(E579,"FCC","Scenario#"&amp;Q579&amp;";Years#"&amp;J579&amp;";Period#"&amp;I579&amp;";View#"&amp;R579&amp;";Entity#"&amp;H579&amp;";Data Source#"&amp;K579&amp;";Account#"&amp;F579&amp;";Intercompany#"&amp;L579&amp;";Movement#"&amp;P579&amp;";Consolidation#"&amp;T579&amp;";Custom1#"&amp;M579&amp;";Custom2#"&amp;N579&amp;";Custom3#"&amp;O579&amp;";Custom4#"&amp;S579&amp;"")</f>
        <v>#VALUE!</v>
      </c>
      <c r="E579" s="511">
        <f ca="1">SUMIF('"F" Credit Quality Risk'!$D$17:$F$33,'FCC Investments - Load Tab'!$C579,'"F" Credit Quality Risk'!K$17:K$33)</f>
        <v>0</v>
      </c>
      <c r="F579" s="419" t="s">
        <v>1092</v>
      </c>
      <c r="G579" s="419" t="str">
        <f t="shared" si="177"/>
        <v>Inv. Analysis - Credit Quality Risk - Mutual Funds Debt</v>
      </c>
      <c r="H579" s="431">
        <f t="shared" si="176"/>
        <v>0</v>
      </c>
      <c r="I579" s="431" t="str">
        <f t="shared" si="176"/>
        <v>Jun</v>
      </c>
      <c r="J579" s="419" t="str">
        <f t="shared" si="176"/>
        <v>FY25</v>
      </c>
      <c r="K579" s="419" t="str">
        <f t="shared" si="176"/>
        <v>FCCS_Other Data</v>
      </c>
      <c r="L579" s="419" t="str">
        <f t="shared" si="176"/>
        <v>FCCS_No Intercompany</v>
      </c>
      <c r="M579" s="419" t="str">
        <f t="shared" si="176"/>
        <v>No Custom1</v>
      </c>
      <c r="N579" s="419" t="str">
        <f t="shared" si="176"/>
        <v>No Custom2</v>
      </c>
      <c r="O579" s="419" t="s">
        <v>46</v>
      </c>
      <c r="P579" s="419" t="s">
        <v>1847</v>
      </c>
      <c r="Q579" s="419" t="str">
        <f t="shared" si="178"/>
        <v>Actual</v>
      </c>
      <c r="R579" s="419" t="str">
        <f t="shared" si="179"/>
        <v>FCCS_YTD_Input</v>
      </c>
      <c r="S579" s="419" t="s">
        <v>820</v>
      </c>
      <c r="T579" s="419" t="s">
        <v>404</v>
      </c>
    </row>
    <row r="580" spans="1:20">
      <c r="A580" s="424"/>
      <c r="B580" s="418" t="s">
        <v>1088</v>
      </c>
      <c r="C580" s="418" t="s">
        <v>819</v>
      </c>
      <c r="D580" s="511" t="e">
        <f>[2]!HsSetValue(E580,"FCC","Scenario#"&amp;Q580&amp;";Years#"&amp;J580&amp;";Period#"&amp;I580&amp;";View#"&amp;R580&amp;";Entity#"&amp;H580&amp;";Data Source#"&amp;K580&amp;";Account#"&amp;F580&amp;";Intercompany#"&amp;L580&amp;";Movement#"&amp;P580&amp;";Consolidation#"&amp;T580&amp;";Custom1#"&amp;M580&amp;";Custom2#"&amp;N580&amp;";Custom3#"&amp;O580&amp;";Custom4#"&amp;S580&amp;"")</f>
        <v>#VALUE!</v>
      </c>
      <c r="E580" s="511">
        <f ca="1">SUMIF('"F" Credit Quality Risk'!$D$17:$F$33,'FCC Investments - Load Tab'!$C580,'"F" Credit Quality Risk'!L$17:L$33)</f>
        <v>0</v>
      </c>
      <c r="F580" s="419" t="s">
        <v>1092</v>
      </c>
      <c r="G580" s="419" t="str">
        <f t="shared" si="177"/>
        <v>Inv. Analysis - Credit Quality Risk - Mutual Funds Debt</v>
      </c>
      <c r="H580" s="431">
        <f t="shared" si="176"/>
        <v>0</v>
      </c>
      <c r="I580" s="431" t="str">
        <f t="shared" si="176"/>
        <v>Jun</v>
      </c>
      <c r="J580" s="419" t="str">
        <f t="shared" si="176"/>
        <v>FY25</v>
      </c>
      <c r="K580" s="419" t="str">
        <f t="shared" si="176"/>
        <v>FCCS_Other Data</v>
      </c>
      <c r="L580" s="419" t="str">
        <f t="shared" si="176"/>
        <v>FCCS_No Intercompany</v>
      </c>
      <c r="M580" s="419" t="str">
        <f t="shared" si="176"/>
        <v>No Custom1</v>
      </c>
      <c r="N580" s="419" t="str">
        <f t="shared" si="176"/>
        <v>No Custom2</v>
      </c>
      <c r="O580" s="419" t="s">
        <v>1055</v>
      </c>
      <c r="P580" s="419" t="s">
        <v>1847</v>
      </c>
      <c r="Q580" s="419" t="str">
        <f t="shared" si="178"/>
        <v>Actual</v>
      </c>
      <c r="R580" s="419" t="str">
        <f t="shared" si="179"/>
        <v>FCCS_YTD_Input</v>
      </c>
      <c r="S580" s="419" t="s">
        <v>820</v>
      </c>
      <c r="T580" s="419" t="s">
        <v>404</v>
      </c>
    </row>
    <row r="581" spans="1:20">
      <c r="A581" s="424"/>
      <c r="B581" s="418" t="s">
        <v>1088</v>
      </c>
      <c r="C581" s="418" t="s">
        <v>819</v>
      </c>
      <c r="D581" s="511" t="e">
        <f>[2]!HsSetValue(E581,"FCC","Scenario#"&amp;Q581&amp;";Years#"&amp;J581&amp;";Period#"&amp;I581&amp;";View#"&amp;R581&amp;";Entity#"&amp;H581&amp;";Data Source#"&amp;K581&amp;";Account#"&amp;F581&amp;";Intercompany#"&amp;L581&amp;";Movement#"&amp;P581&amp;";Consolidation#"&amp;T581&amp;";Custom1#"&amp;M581&amp;";Custom2#"&amp;N581&amp;";Custom3#"&amp;O581&amp;";Custom4#"&amp;S581&amp;"")</f>
        <v>#VALUE!</v>
      </c>
      <c r="E581" s="511">
        <f ca="1">SUMIF('"F" Credit Quality Risk'!$D$17:$F$33,'FCC Investments - Load Tab'!$C581,'"F" Credit Quality Risk'!M$17:M$33)</f>
        <v>0</v>
      </c>
      <c r="F581" s="419" t="s">
        <v>1092</v>
      </c>
      <c r="G581" s="419" t="str">
        <f t="shared" si="177"/>
        <v>Inv. Analysis - Credit Quality Risk - Mutual Funds Debt</v>
      </c>
      <c r="H581" s="431">
        <f t="shared" si="176"/>
        <v>0</v>
      </c>
      <c r="I581" s="431" t="str">
        <f t="shared" si="176"/>
        <v>Jun</v>
      </c>
      <c r="J581" s="419" t="str">
        <f t="shared" si="176"/>
        <v>FY25</v>
      </c>
      <c r="K581" s="419" t="str">
        <f t="shared" si="176"/>
        <v>FCCS_Other Data</v>
      </c>
      <c r="L581" s="419" t="str">
        <f t="shared" si="176"/>
        <v>FCCS_No Intercompany</v>
      </c>
      <c r="M581" s="419" t="str">
        <f t="shared" si="176"/>
        <v>No Custom1</v>
      </c>
      <c r="N581" s="419" t="str">
        <f t="shared" si="176"/>
        <v>No Custom2</v>
      </c>
      <c r="O581" s="419" t="s">
        <v>1066</v>
      </c>
      <c r="P581" s="419" t="s">
        <v>1847</v>
      </c>
      <c r="Q581" s="419" t="str">
        <f t="shared" si="178"/>
        <v>Actual</v>
      </c>
      <c r="R581" s="419" t="str">
        <f t="shared" si="179"/>
        <v>FCCS_YTD_Input</v>
      </c>
      <c r="S581" s="419" t="s">
        <v>820</v>
      </c>
      <c r="T581" s="419" t="s">
        <v>404</v>
      </c>
    </row>
    <row r="582" spans="1:20">
      <c r="A582" s="424"/>
      <c r="B582" s="418" t="s">
        <v>1088</v>
      </c>
      <c r="C582" s="418" t="s">
        <v>819</v>
      </c>
      <c r="D582" s="511" t="e">
        <f>[2]!HsSetValue(E582,"FCC","Scenario#"&amp;Q582&amp;";Years#"&amp;J582&amp;";Period#"&amp;I582&amp;";View#"&amp;R582&amp;";Entity#"&amp;H582&amp;";Data Source#"&amp;K582&amp;";Account#"&amp;F582&amp;";Intercompany#"&amp;L582&amp;";Movement#"&amp;P582&amp;";Consolidation#"&amp;T582&amp;";Custom1#"&amp;M582&amp;";Custom2#"&amp;N582&amp;";Custom3#"&amp;O582&amp;";Custom4#"&amp;S582&amp;"")</f>
        <v>#VALUE!</v>
      </c>
      <c r="E582" s="511">
        <f ca="1">SUMIF('"F" Credit Quality Risk'!$D$17:$F$33,'FCC Investments - Load Tab'!$C582,'"F" Credit Quality Risk'!N$17:N$33)</f>
        <v>0</v>
      </c>
      <c r="F582" s="419" t="s">
        <v>1092</v>
      </c>
      <c r="G582" s="419" t="str">
        <f t="shared" si="177"/>
        <v>Inv. Analysis - Credit Quality Risk - Mutual Funds Debt</v>
      </c>
      <c r="H582" s="431">
        <f t="shared" si="176"/>
        <v>0</v>
      </c>
      <c r="I582" s="431" t="str">
        <f t="shared" si="176"/>
        <v>Jun</v>
      </c>
      <c r="J582" s="419" t="str">
        <f t="shared" si="176"/>
        <v>FY25</v>
      </c>
      <c r="K582" s="419" t="str">
        <f t="shared" si="176"/>
        <v>FCCS_Other Data</v>
      </c>
      <c r="L582" s="419" t="str">
        <f t="shared" si="176"/>
        <v>FCCS_No Intercompany</v>
      </c>
      <c r="M582" s="419" t="str">
        <f t="shared" si="176"/>
        <v>No Custom1</v>
      </c>
      <c r="N582" s="419" t="str">
        <f t="shared" si="176"/>
        <v>No Custom2</v>
      </c>
      <c r="O582" s="419" t="s">
        <v>47</v>
      </c>
      <c r="P582" s="419" t="s">
        <v>1847</v>
      </c>
      <c r="Q582" s="419" t="str">
        <f t="shared" si="178"/>
        <v>Actual</v>
      </c>
      <c r="R582" s="419" t="str">
        <f t="shared" si="179"/>
        <v>FCCS_YTD_Input</v>
      </c>
      <c r="S582" s="419" t="s">
        <v>820</v>
      </c>
      <c r="T582" s="419" t="s">
        <v>404</v>
      </c>
    </row>
    <row r="583" spans="1:20">
      <c r="A583" s="424"/>
      <c r="B583" s="418" t="s">
        <v>1088</v>
      </c>
      <c r="C583" s="418" t="s">
        <v>819</v>
      </c>
      <c r="D583" s="511" t="e">
        <f>[2]!HsSetValue(E583,"FCC","Scenario#"&amp;Q583&amp;";Years#"&amp;J583&amp;";Period#"&amp;I583&amp;";View#"&amp;R583&amp;";Entity#"&amp;H583&amp;";Data Source#"&amp;K583&amp;";Account#"&amp;F583&amp;";Intercompany#"&amp;L583&amp;";Movement#"&amp;P583&amp;";Consolidation#"&amp;T583&amp;";Custom1#"&amp;M583&amp;";Custom2#"&amp;N583&amp;";Custom3#"&amp;O583&amp;";Custom4#"&amp;S583&amp;"")</f>
        <v>#VALUE!</v>
      </c>
      <c r="E583" s="511">
        <f ca="1">SUMIF('"F" Credit Quality Risk'!$D$17:$F$33,'FCC Investments - Load Tab'!$C583,'"F" Credit Quality Risk'!O$17:O$33)</f>
        <v>0</v>
      </c>
      <c r="F583" s="419" t="s">
        <v>1092</v>
      </c>
      <c r="G583" s="419" t="str">
        <f t="shared" si="177"/>
        <v>Inv. Analysis - Credit Quality Risk - Mutual Funds Debt</v>
      </c>
      <c r="H583" s="431">
        <f t="shared" si="176"/>
        <v>0</v>
      </c>
      <c r="I583" s="431" t="str">
        <f t="shared" si="176"/>
        <v>Jun</v>
      </c>
      <c r="J583" s="419" t="str">
        <f t="shared" si="176"/>
        <v>FY25</v>
      </c>
      <c r="K583" s="419" t="str">
        <f t="shared" si="176"/>
        <v>FCCS_Other Data</v>
      </c>
      <c r="L583" s="419" t="str">
        <f t="shared" si="176"/>
        <v>FCCS_No Intercompany</v>
      </c>
      <c r="M583" s="419" t="str">
        <f t="shared" si="176"/>
        <v>No Custom1</v>
      </c>
      <c r="N583" s="419" t="str">
        <f t="shared" si="176"/>
        <v>No Custom2</v>
      </c>
      <c r="O583" s="419" t="s">
        <v>48</v>
      </c>
      <c r="P583" s="419" t="s">
        <v>1847</v>
      </c>
      <c r="Q583" s="419" t="str">
        <f t="shared" si="178"/>
        <v>Actual</v>
      </c>
      <c r="R583" s="419" t="str">
        <f t="shared" si="179"/>
        <v>FCCS_YTD_Input</v>
      </c>
      <c r="S583" s="419" t="s">
        <v>820</v>
      </c>
      <c r="T583" s="419" t="s">
        <v>404</v>
      </c>
    </row>
    <row r="584" spans="1:20">
      <c r="A584" s="424"/>
      <c r="B584" s="418" t="s">
        <v>1088</v>
      </c>
      <c r="C584" s="418" t="s">
        <v>819</v>
      </c>
      <c r="D584" s="511" t="e">
        <f>[2]!HsSetValue(E584,"FCC","Scenario#"&amp;Q584&amp;";Years#"&amp;J584&amp;";Period#"&amp;I584&amp;";View#"&amp;R584&amp;";Entity#"&amp;H584&amp;";Data Source#"&amp;K584&amp;";Account#"&amp;F584&amp;";Intercompany#"&amp;L584&amp;";Movement#"&amp;P584&amp;";Consolidation#"&amp;T584&amp;";Custom1#"&amp;M584&amp;";Custom2#"&amp;N584&amp;";Custom3#"&amp;O584&amp;";Custom4#"&amp;S584&amp;"")</f>
        <v>#VALUE!</v>
      </c>
      <c r="E584" s="511">
        <f ca="1">SUMIF('"F" Credit Quality Risk'!$D$17:$F$33,'FCC Investments - Load Tab'!$C584,'"F" Credit Quality Risk'!P$17:P$33)</f>
        <v>0</v>
      </c>
      <c r="F584" s="419" t="s">
        <v>1092</v>
      </c>
      <c r="G584" s="419" t="str">
        <f t="shared" si="177"/>
        <v>Inv. Analysis - Credit Quality Risk - Mutual Funds Debt</v>
      </c>
      <c r="H584" s="431">
        <f t="shared" si="176"/>
        <v>0</v>
      </c>
      <c r="I584" s="431" t="str">
        <f t="shared" si="176"/>
        <v>Jun</v>
      </c>
      <c r="J584" s="419" t="str">
        <f t="shared" si="176"/>
        <v>FY25</v>
      </c>
      <c r="K584" s="419" t="str">
        <f t="shared" si="176"/>
        <v>FCCS_Other Data</v>
      </c>
      <c r="L584" s="419" t="str">
        <f t="shared" si="176"/>
        <v>FCCS_No Intercompany</v>
      </c>
      <c r="M584" s="419" t="str">
        <f t="shared" si="176"/>
        <v>No Custom1</v>
      </c>
      <c r="N584" s="419" t="str">
        <f t="shared" si="176"/>
        <v>No Custom2</v>
      </c>
      <c r="O584" s="419" t="s">
        <v>1093</v>
      </c>
      <c r="P584" s="419" t="s">
        <v>1847</v>
      </c>
      <c r="Q584" s="419" t="str">
        <f t="shared" si="178"/>
        <v>Actual</v>
      </c>
      <c r="R584" s="419" t="str">
        <f t="shared" si="179"/>
        <v>FCCS_YTD_Input</v>
      </c>
      <c r="S584" s="419" t="s">
        <v>820</v>
      </c>
      <c r="T584" s="419" t="s">
        <v>404</v>
      </c>
    </row>
    <row r="585" spans="1:20">
      <c r="A585" s="424"/>
      <c r="B585" s="418" t="s">
        <v>1088</v>
      </c>
      <c r="C585" s="418" t="s">
        <v>819</v>
      </c>
      <c r="D585" s="511" t="e">
        <f>[2]!HsSetValue(E585,"FCC","Scenario#"&amp;Q585&amp;";Years#"&amp;J585&amp;";Period#"&amp;I585&amp;";View#"&amp;R585&amp;";Entity#"&amp;H585&amp;";Data Source#"&amp;K585&amp;";Account#"&amp;F585&amp;";Intercompany#"&amp;L585&amp;";Movement#"&amp;P585&amp;";Consolidation#"&amp;T585&amp;";Custom1#"&amp;M585&amp;";Custom2#"&amp;N585&amp;";Custom3#"&amp;O585&amp;";Custom4#"&amp;S585&amp;"")</f>
        <v>#VALUE!</v>
      </c>
      <c r="E585" s="511">
        <f ca="1">SUMIF('"F" Credit Quality Risk'!$D$17:$F$33,'FCC Investments - Load Tab'!$C585,'"F" Credit Quality Risk'!Q$17:Q$33)</f>
        <v>0</v>
      </c>
      <c r="F585" s="419" t="s">
        <v>1092</v>
      </c>
      <c r="G585" s="419" t="str">
        <f t="shared" si="177"/>
        <v>Inv. Analysis - Credit Quality Risk - Mutual Funds Debt</v>
      </c>
      <c r="H585" s="431">
        <f t="shared" si="176"/>
        <v>0</v>
      </c>
      <c r="I585" s="431" t="str">
        <f t="shared" si="176"/>
        <v>Jun</v>
      </c>
      <c r="J585" s="419" t="str">
        <f t="shared" si="176"/>
        <v>FY25</v>
      </c>
      <c r="K585" s="419" t="str">
        <f t="shared" si="176"/>
        <v>FCCS_Other Data</v>
      </c>
      <c r="L585" s="419" t="str">
        <f t="shared" si="176"/>
        <v>FCCS_No Intercompany</v>
      </c>
      <c r="M585" s="419" t="str">
        <f t="shared" si="176"/>
        <v>No Custom1</v>
      </c>
      <c r="N585" s="419" t="str">
        <f t="shared" si="176"/>
        <v>No Custom2</v>
      </c>
      <c r="O585" s="419" t="s">
        <v>1094</v>
      </c>
      <c r="P585" s="419" t="s">
        <v>1847</v>
      </c>
      <c r="Q585" s="419" t="str">
        <f t="shared" si="178"/>
        <v>Actual</v>
      </c>
      <c r="R585" s="419" t="str">
        <f t="shared" si="179"/>
        <v>FCCS_YTD_Input</v>
      </c>
      <c r="S585" s="419" t="s">
        <v>820</v>
      </c>
      <c r="T585" s="419" t="s">
        <v>404</v>
      </c>
    </row>
    <row r="586" spans="1:20">
      <c r="A586" s="424"/>
      <c r="B586" s="418" t="s">
        <v>1088</v>
      </c>
      <c r="C586" s="418" t="s">
        <v>819</v>
      </c>
      <c r="D586" s="511" t="e">
        <f>[2]!HsSetValue(E586,"FCC","Scenario#"&amp;Q586&amp;";Years#"&amp;J586&amp;";Period#"&amp;I586&amp;";View#"&amp;R586&amp;";Entity#"&amp;H586&amp;";Data Source#"&amp;K586&amp;";Account#"&amp;F586&amp;";Intercompany#"&amp;L586&amp;";Movement#"&amp;P586&amp;";Consolidation#"&amp;T586&amp;";Custom1#"&amp;M586&amp;";Custom2#"&amp;N586&amp;";Custom3#"&amp;O586&amp;";Custom4#"&amp;S586&amp;"")</f>
        <v>#VALUE!</v>
      </c>
      <c r="E586" s="511">
        <f ca="1">SUMIF('"F" Credit Quality Risk'!$D$17:$F$33,'FCC Investments - Load Tab'!$C586,'"F" Credit Quality Risk'!R$17:R$33)</f>
        <v>0</v>
      </c>
      <c r="F586" s="419" t="s">
        <v>1092</v>
      </c>
      <c r="G586" s="419" t="str">
        <f t="shared" si="177"/>
        <v>Inv. Analysis - Credit Quality Risk - Mutual Funds Debt</v>
      </c>
      <c r="H586" s="431">
        <f t="shared" si="176"/>
        <v>0</v>
      </c>
      <c r="I586" s="431" t="str">
        <f t="shared" si="176"/>
        <v>Jun</v>
      </c>
      <c r="J586" s="419" t="str">
        <f t="shared" si="176"/>
        <v>FY25</v>
      </c>
      <c r="K586" s="419" t="str">
        <f t="shared" si="176"/>
        <v>FCCS_Other Data</v>
      </c>
      <c r="L586" s="419" t="str">
        <f t="shared" si="176"/>
        <v>FCCS_No Intercompany</v>
      </c>
      <c r="M586" s="419" t="str">
        <f t="shared" si="176"/>
        <v>No Custom1</v>
      </c>
      <c r="N586" s="419" t="str">
        <f t="shared" si="176"/>
        <v>No Custom2</v>
      </c>
      <c r="O586" s="419" t="s">
        <v>1095</v>
      </c>
      <c r="P586" s="419" t="s">
        <v>1847</v>
      </c>
      <c r="Q586" s="419" t="str">
        <f t="shared" si="178"/>
        <v>Actual</v>
      </c>
      <c r="R586" s="419" t="str">
        <f t="shared" si="179"/>
        <v>FCCS_YTD_Input</v>
      </c>
      <c r="S586" s="419" t="s">
        <v>820</v>
      </c>
      <c r="T586" s="419" t="s">
        <v>404</v>
      </c>
    </row>
    <row r="587" spans="1:20">
      <c r="A587" s="424"/>
      <c r="B587" s="418" t="s">
        <v>1088</v>
      </c>
      <c r="C587" s="418" t="s">
        <v>819</v>
      </c>
      <c r="D587" s="511" t="e">
        <f>[2]!HsSetValue(E587,"FCC","Scenario#"&amp;Q587&amp;";Years#"&amp;J587&amp;";Period#"&amp;I587&amp;";View#"&amp;R587&amp;";Entity#"&amp;H587&amp;";Data Source#"&amp;K587&amp;";Account#"&amp;F587&amp;";Intercompany#"&amp;L587&amp;";Movement#"&amp;P587&amp;";Consolidation#"&amp;T587&amp;";Custom1#"&amp;M587&amp;";Custom2#"&amp;N587&amp;";Custom3#"&amp;O587&amp;";Custom4#"&amp;S587&amp;"")</f>
        <v>#VALUE!</v>
      </c>
      <c r="E587" s="511">
        <f ca="1">SUMIF('"F" Credit Quality Risk'!$D$17:$F$33,'FCC Investments - Load Tab'!$C587,'"F" Credit Quality Risk'!S$17:S$33)</f>
        <v>0</v>
      </c>
      <c r="F587" s="419" t="s">
        <v>1092</v>
      </c>
      <c r="G587" s="419" t="str">
        <f t="shared" si="177"/>
        <v>Inv. Analysis - Credit Quality Risk - Mutual Funds Debt</v>
      </c>
      <c r="H587" s="431">
        <f t="shared" si="176"/>
        <v>0</v>
      </c>
      <c r="I587" s="431" t="str">
        <f t="shared" si="176"/>
        <v>Jun</v>
      </c>
      <c r="J587" s="419" t="str">
        <f t="shared" si="176"/>
        <v>FY25</v>
      </c>
      <c r="K587" s="419" t="str">
        <f t="shared" si="176"/>
        <v>FCCS_Other Data</v>
      </c>
      <c r="L587" s="419" t="str">
        <f t="shared" si="176"/>
        <v>FCCS_No Intercompany</v>
      </c>
      <c r="M587" s="419" t="str">
        <f t="shared" si="176"/>
        <v>No Custom1</v>
      </c>
      <c r="N587" s="419" t="str">
        <f t="shared" si="176"/>
        <v>No Custom2</v>
      </c>
      <c r="O587" s="419" t="s">
        <v>1096</v>
      </c>
      <c r="P587" s="419" t="s">
        <v>1847</v>
      </c>
      <c r="Q587" s="419" t="str">
        <f t="shared" si="178"/>
        <v>Actual</v>
      </c>
      <c r="R587" s="419" t="str">
        <f t="shared" si="179"/>
        <v>FCCS_YTD_Input</v>
      </c>
      <c r="S587" s="419" t="s">
        <v>820</v>
      </c>
      <c r="T587" s="419" t="s">
        <v>404</v>
      </c>
    </row>
    <row r="588" spans="1:20">
      <c r="B588" s="420"/>
      <c r="C588" s="420"/>
      <c r="D588" s="469" t="e">
        <f>[2]!HsSetValue(E588,"FCC","Scenario#"&amp;Q588&amp;";Years#"&amp;J588&amp;";Period#"&amp;I588&amp;";View#"&amp;R588&amp;";Entity#"&amp;H588&amp;";Data Source#"&amp;K588&amp;";Account#"&amp;F588&amp;";Intercompany#"&amp;L588&amp;";Movement#"&amp;P588&amp;";Consolidation#"&amp;T588&amp;";Custom1#"&amp;M588&amp;";Custom2#"&amp;N588&amp;";Custom3#"&amp;O588&amp;";Custom4#"&amp;S588&amp;"")</f>
        <v>#VALUE!</v>
      </c>
      <c r="E588" s="469"/>
    </row>
    <row r="589" spans="1:20">
      <c r="B589" s="336" t="s">
        <v>841</v>
      </c>
      <c r="C589" s="336" t="s">
        <v>1185</v>
      </c>
      <c r="D589" s="508" t="e">
        <f>[2]!HsSetValue(E589,"FCC","Scenario#"&amp;Q589&amp;";Years#"&amp;J589&amp;";Period#"&amp;I589&amp;";View#"&amp;R589&amp;";Entity#"&amp;H589&amp;";Data Source#"&amp;K589&amp;";Account#"&amp;F589&amp;";Intercompany#"&amp;L589&amp;";Movement#"&amp;P589&amp;";Consolidation#"&amp;T589&amp;";Custom1#"&amp;M589&amp;";Custom2#"&amp;N589&amp;";Custom3#"&amp;O589&amp;";Custom4#"&amp;S589&amp;"")</f>
        <v>#VALUE!</v>
      </c>
      <c r="E589" s="508">
        <f>SUMIF('"C" Seg. Time Dist.'!$C$20:$C$33,'FCC Investments - Load Tab'!C589,'"C" Seg. Time Dist.'!$E$20:$E$33)</f>
        <v>0</v>
      </c>
      <c r="F589" s="337" t="s">
        <v>842</v>
      </c>
      <c r="G589" s="337" t="s">
        <v>1554</v>
      </c>
      <c r="H589" s="428">
        <f>+H$2</f>
        <v>0</v>
      </c>
      <c r="I589" s="428" t="str">
        <f t="shared" si="176"/>
        <v>Jun</v>
      </c>
      <c r="J589" s="337" t="str">
        <f t="shared" si="176"/>
        <v>FY25</v>
      </c>
      <c r="K589" s="337" t="s">
        <v>397</v>
      </c>
      <c r="L589" s="337" t="s">
        <v>398</v>
      </c>
      <c r="M589" s="337" t="s">
        <v>399</v>
      </c>
      <c r="N589" s="337" t="s">
        <v>400</v>
      </c>
      <c r="O589" s="337" t="s">
        <v>844</v>
      </c>
      <c r="P589" s="337" t="s">
        <v>1847</v>
      </c>
      <c r="Q589" s="337" t="s">
        <v>63</v>
      </c>
      <c r="R589" s="337" t="s">
        <v>402</v>
      </c>
      <c r="S589" s="337" t="s">
        <v>1184</v>
      </c>
      <c r="T589" s="337" t="s">
        <v>404</v>
      </c>
    </row>
    <row r="590" spans="1:20">
      <c r="B590" s="336" t="s">
        <v>841</v>
      </c>
      <c r="C590" s="336" t="s">
        <v>1185</v>
      </c>
      <c r="D590" s="508" t="e">
        <f>[2]!HsSetValue(E590,"FCC","Scenario#"&amp;Q590&amp;";Years#"&amp;J590&amp;";Period#"&amp;I590&amp;";View#"&amp;R590&amp;";Entity#"&amp;H590&amp;";Data Source#"&amp;K590&amp;";Account#"&amp;F590&amp;";Intercompany#"&amp;L590&amp;";Movement#"&amp;P590&amp;";Consolidation#"&amp;T590&amp;";Custom1#"&amp;M590&amp;";Custom2#"&amp;N590&amp;";Custom3#"&amp;O590&amp;";Custom4#"&amp;S590&amp;"")</f>
        <v>#VALUE!</v>
      </c>
      <c r="E590" s="508">
        <f>SUMIF('"C" Seg. Time Dist.'!$C$20:$C$33,'FCC Investments - Load Tab'!C590,'"C" Seg. Time Dist.'!$F$20:$F$33)</f>
        <v>0</v>
      </c>
      <c r="F590" s="337" t="s">
        <v>842</v>
      </c>
      <c r="G590" s="337" t="s">
        <v>1554</v>
      </c>
      <c r="H590" s="428">
        <f>+H$2</f>
        <v>0</v>
      </c>
      <c r="I590" s="428" t="str">
        <f t="shared" si="176"/>
        <v>Jun</v>
      </c>
      <c r="J590" s="337" t="str">
        <f t="shared" si="176"/>
        <v>FY25</v>
      </c>
      <c r="K590" s="337" t="s">
        <v>397</v>
      </c>
      <c r="L590" s="337" t="s">
        <v>398</v>
      </c>
      <c r="M590" s="337" t="s">
        <v>399</v>
      </c>
      <c r="N590" s="337" t="s">
        <v>400</v>
      </c>
      <c r="O590" s="337" t="s">
        <v>845</v>
      </c>
      <c r="P590" s="337" t="s">
        <v>1847</v>
      </c>
      <c r="Q590" s="337" t="s">
        <v>63</v>
      </c>
      <c r="R590" s="337" t="s">
        <v>402</v>
      </c>
      <c r="S590" s="337" t="s">
        <v>1184</v>
      </c>
      <c r="T590" s="337" t="s">
        <v>404</v>
      </c>
    </row>
    <row r="591" spans="1:20">
      <c r="B591" s="336" t="s">
        <v>841</v>
      </c>
      <c r="C591" s="336" t="s">
        <v>1185</v>
      </c>
      <c r="D591" s="508" t="e">
        <f>[2]!HsSetValue(E591,"FCC","Scenario#"&amp;Q591&amp;";Years#"&amp;J591&amp;";Period#"&amp;I591&amp;";View#"&amp;R591&amp;";Entity#"&amp;H591&amp;";Data Source#"&amp;K591&amp;";Account#"&amp;F591&amp;";Intercompany#"&amp;L591&amp;";Movement#"&amp;P591&amp;";Consolidation#"&amp;T591&amp;";Custom1#"&amp;M591&amp;";Custom2#"&amp;N591&amp;";Custom3#"&amp;O591&amp;";Custom4#"&amp;S591&amp;"")</f>
        <v>#VALUE!</v>
      </c>
      <c r="E591" s="508">
        <f>SUMIF('"C" Seg. Time Dist.'!$C$20:$C$33,'FCC Investments - Load Tab'!C591,'"C" Seg. Time Dist.'!$G$20:$G$33)</f>
        <v>0</v>
      </c>
      <c r="F591" s="337" t="s">
        <v>842</v>
      </c>
      <c r="G591" s="337" t="s">
        <v>1554</v>
      </c>
      <c r="H591" s="428">
        <f>+H$2</f>
        <v>0</v>
      </c>
      <c r="I591" s="428" t="str">
        <f t="shared" si="176"/>
        <v>Jun</v>
      </c>
      <c r="J591" s="337" t="str">
        <f t="shared" si="176"/>
        <v>FY25</v>
      </c>
      <c r="K591" s="337" t="s">
        <v>397</v>
      </c>
      <c r="L591" s="337" t="s">
        <v>398</v>
      </c>
      <c r="M591" s="337" t="s">
        <v>399</v>
      </c>
      <c r="N591" s="337" t="s">
        <v>400</v>
      </c>
      <c r="O591" s="337" t="s">
        <v>846</v>
      </c>
      <c r="P591" s="337" t="s">
        <v>1847</v>
      </c>
      <c r="Q591" s="337" t="s">
        <v>63</v>
      </c>
      <c r="R591" s="337" t="s">
        <v>402</v>
      </c>
      <c r="S591" s="337" t="s">
        <v>1184</v>
      </c>
      <c r="T591" s="337" t="s">
        <v>404</v>
      </c>
    </row>
    <row r="592" spans="1:20">
      <c r="B592" s="336" t="s">
        <v>841</v>
      </c>
      <c r="C592" s="336" t="s">
        <v>1185</v>
      </c>
      <c r="D592" s="508" t="e">
        <f>[2]!HsSetValue(E592,"FCC","Scenario#"&amp;Q592&amp;";Years#"&amp;J592&amp;";Period#"&amp;I592&amp;";View#"&amp;R592&amp;";Entity#"&amp;H592&amp;";Data Source#"&amp;K592&amp;";Account#"&amp;F592&amp;";Intercompany#"&amp;L592&amp;";Movement#"&amp;P592&amp;";Consolidation#"&amp;T592&amp;";Custom1#"&amp;M592&amp;";Custom2#"&amp;N592&amp;";Custom3#"&amp;O592&amp;";Custom4#"&amp;S592&amp;"")</f>
        <v>#VALUE!</v>
      </c>
      <c r="E592" s="508">
        <f>SUMIF('"C" Seg. Time Dist.'!$C$20:$C$33,'FCC Investments - Load Tab'!C592,'"C" Seg. Time Dist.'!$H$20:$H$33)</f>
        <v>0</v>
      </c>
      <c r="F592" s="337" t="s">
        <v>842</v>
      </c>
      <c r="G592" s="337" t="s">
        <v>1554</v>
      </c>
      <c r="H592" s="428">
        <f>+H$2</f>
        <v>0</v>
      </c>
      <c r="I592" s="428" t="str">
        <f t="shared" si="176"/>
        <v>Jun</v>
      </c>
      <c r="J592" s="337" t="str">
        <f t="shared" si="176"/>
        <v>FY25</v>
      </c>
      <c r="K592" s="337" t="s">
        <v>397</v>
      </c>
      <c r="L592" s="337" t="s">
        <v>398</v>
      </c>
      <c r="M592" s="337" t="s">
        <v>399</v>
      </c>
      <c r="N592" s="337" t="s">
        <v>400</v>
      </c>
      <c r="O592" s="337" t="s">
        <v>847</v>
      </c>
      <c r="P592" s="337" t="s">
        <v>1847</v>
      </c>
      <c r="Q592" s="337" t="s">
        <v>63</v>
      </c>
      <c r="R592" s="337" t="s">
        <v>402</v>
      </c>
      <c r="S592" s="337" t="s">
        <v>1184</v>
      </c>
      <c r="T592" s="337" t="s">
        <v>404</v>
      </c>
    </row>
    <row r="593" spans="1:20">
      <c r="B593" s="336" t="s">
        <v>841</v>
      </c>
      <c r="C593" s="336" t="s">
        <v>1185</v>
      </c>
      <c r="D593" s="508" t="e">
        <f>[2]!HsSetValue(E593,"FCC","Scenario#"&amp;Q593&amp;";Years#"&amp;J593&amp;";Period#"&amp;I593&amp;";View#"&amp;R593&amp;";Entity#"&amp;H593&amp;";Data Source#"&amp;K593&amp;";Account#"&amp;F593&amp;";Intercompany#"&amp;L593&amp;";Movement#"&amp;P593&amp;";Consolidation#"&amp;T593&amp;";Custom1#"&amp;M593&amp;";Custom2#"&amp;N593&amp;";Custom3#"&amp;O593&amp;";Custom4#"&amp;S593&amp;"")</f>
        <v>#VALUE!</v>
      </c>
      <c r="E593" s="508">
        <f>SUMIF('"C" Seg. Time Dist.'!$C$20:$C$33,'FCC Investments - Load Tab'!C593,'"C" Seg. Time Dist.'!$I$20:$I$33)</f>
        <v>0</v>
      </c>
      <c r="F593" s="337" t="s">
        <v>842</v>
      </c>
      <c r="G593" s="337" t="s">
        <v>1554</v>
      </c>
      <c r="H593" s="428">
        <f>+H$2</f>
        <v>0</v>
      </c>
      <c r="I593" s="428" t="str">
        <f t="shared" si="176"/>
        <v>Jun</v>
      </c>
      <c r="J593" s="337" t="str">
        <f t="shared" si="176"/>
        <v>FY25</v>
      </c>
      <c r="K593" s="337" t="s">
        <v>397</v>
      </c>
      <c r="L593" s="337" t="s">
        <v>398</v>
      </c>
      <c r="M593" s="337" t="s">
        <v>399</v>
      </c>
      <c r="N593" s="337" t="s">
        <v>400</v>
      </c>
      <c r="O593" s="337" t="s">
        <v>848</v>
      </c>
      <c r="P593" s="337" t="s">
        <v>1847</v>
      </c>
      <c r="Q593" s="337" t="s">
        <v>63</v>
      </c>
      <c r="R593" s="337" t="s">
        <v>402</v>
      </c>
      <c r="S593" s="337" t="s">
        <v>1184</v>
      </c>
      <c r="T593" s="337" t="s">
        <v>404</v>
      </c>
    </row>
    <row r="594" spans="1:20">
      <c r="B594" s="420"/>
      <c r="C594" s="420"/>
      <c r="D594" s="469" t="e">
        <f>[2]!HsSetValue(E594,"FCC","Scenario#"&amp;Q594&amp;";Years#"&amp;J594&amp;";Period#"&amp;I594&amp;";View#"&amp;R594&amp;";Entity#"&amp;H594&amp;";Data Source#"&amp;K594&amp;";Account#"&amp;F594&amp;";Intercompany#"&amp;L594&amp;";Movement#"&amp;P594&amp;";Consolidation#"&amp;T594&amp;";Custom1#"&amp;M594&amp;";Custom2#"&amp;N594&amp;";Custom3#"&amp;O594&amp;";Custom4#"&amp;S594&amp;"")</f>
        <v>#VALUE!</v>
      </c>
      <c r="E594" s="469"/>
    </row>
    <row r="595" spans="1:20">
      <c r="B595" s="338" t="s">
        <v>1850</v>
      </c>
      <c r="C595" s="338" t="s">
        <v>1185</v>
      </c>
      <c r="D595" s="512" t="e">
        <f>[2]!HsSetValue(E595,"FCC","Scenario#"&amp;Q595&amp;";Years#"&amp;J595&amp;";Period#"&amp;I595&amp;";View#"&amp;R595&amp;";Entity#"&amp;H595&amp;";Data Source#"&amp;K595&amp;";Account#"&amp;F595&amp;";Intercompany#"&amp;L595&amp;";Movement#"&amp;P595&amp;";Consolidation#"&amp;T595&amp;";Custom1#"&amp;M595&amp;";Custom2#"&amp;N595&amp;";Custom3#"&amp;O595&amp;";Custom4#"&amp;S595&amp;"")</f>
        <v>#VALUE!</v>
      </c>
      <c r="E595" s="512">
        <f ca="1">SUMIF('"E" Fair Value Measurement'!$C$22:$E$38,'FCC Investments - Load Tab'!C595,'"E" Fair Value Measurement'!$G$22:$G$38)</f>
        <v>0</v>
      </c>
      <c r="F595" s="339" t="s">
        <v>849</v>
      </c>
      <c r="G595" s="339" t="s">
        <v>1869</v>
      </c>
      <c r="H595" s="430">
        <f>+H$2</f>
        <v>0</v>
      </c>
      <c r="I595" s="430" t="str">
        <f t="shared" si="176"/>
        <v>Jun</v>
      </c>
      <c r="J595" s="339" t="str">
        <f t="shared" si="176"/>
        <v>FY25</v>
      </c>
      <c r="K595" s="339" t="s">
        <v>397</v>
      </c>
      <c r="L595" s="339" t="s">
        <v>398</v>
      </c>
      <c r="M595" s="339" t="s">
        <v>399</v>
      </c>
      <c r="N595" s="339" t="s">
        <v>400</v>
      </c>
      <c r="O595" s="339" t="s">
        <v>850</v>
      </c>
      <c r="P595" s="339" t="s">
        <v>1847</v>
      </c>
      <c r="Q595" s="339" t="s">
        <v>63</v>
      </c>
      <c r="R595" s="339" t="s">
        <v>402</v>
      </c>
      <c r="S595" s="339" t="s">
        <v>1184</v>
      </c>
      <c r="T595" s="339" t="s">
        <v>404</v>
      </c>
    </row>
    <row r="596" spans="1:20">
      <c r="B596" s="338" t="s">
        <v>1850</v>
      </c>
      <c r="C596" s="338" t="s">
        <v>1185</v>
      </c>
      <c r="D596" s="512" t="e">
        <f>[2]!HsSetValue(E596,"FCC","Scenario#"&amp;Q596&amp;";Years#"&amp;J596&amp;";Period#"&amp;I596&amp;";View#"&amp;R596&amp;";Entity#"&amp;H596&amp;";Data Source#"&amp;K596&amp;";Account#"&amp;F596&amp;";Intercompany#"&amp;L596&amp;";Movement#"&amp;P596&amp;";Consolidation#"&amp;T596&amp;";Custom1#"&amp;M596&amp;";Custom2#"&amp;N596&amp;";Custom3#"&amp;O596&amp;";Custom4#"&amp;S596&amp;"")</f>
        <v>#VALUE!</v>
      </c>
      <c r="E596" s="512">
        <f ca="1">SUMIF('"E" Fair Value Measurement'!$C$22:$E$38,'FCC Investments - Load Tab'!C596,'"E" Fair Value Measurement'!$H$22:$H$38)</f>
        <v>0</v>
      </c>
      <c r="F596" s="339" t="s">
        <v>849</v>
      </c>
      <c r="G596" s="339" t="s">
        <v>1869</v>
      </c>
      <c r="H596" s="430">
        <f>+H$2</f>
        <v>0</v>
      </c>
      <c r="I596" s="430" t="str">
        <f t="shared" si="176"/>
        <v>Jun</v>
      </c>
      <c r="J596" s="339" t="str">
        <f t="shared" si="176"/>
        <v>FY25</v>
      </c>
      <c r="K596" s="339" t="s">
        <v>397</v>
      </c>
      <c r="L596" s="339" t="s">
        <v>398</v>
      </c>
      <c r="M596" s="339" t="s">
        <v>399</v>
      </c>
      <c r="N596" s="339" t="s">
        <v>400</v>
      </c>
      <c r="O596" s="339" t="s">
        <v>851</v>
      </c>
      <c r="P596" s="339" t="s">
        <v>1847</v>
      </c>
      <c r="Q596" s="339" t="s">
        <v>63</v>
      </c>
      <c r="R596" s="339" t="s">
        <v>402</v>
      </c>
      <c r="S596" s="339" t="s">
        <v>1184</v>
      </c>
      <c r="T596" s="339" t="s">
        <v>404</v>
      </c>
    </row>
    <row r="597" spans="1:20">
      <c r="B597" s="338" t="s">
        <v>1850</v>
      </c>
      <c r="C597" s="338" t="s">
        <v>1185</v>
      </c>
      <c r="D597" s="512" t="e">
        <f>[2]!HsSetValue(E597,"FCC","Scenario#"&amp;Q597&amp;";Years#"&amp;J597&amp;";Period#"&amp;I597&amp;";View#"&amp;R597&amp;";Entity#"&amp;H597&amp;";Data Source#"&amp;K597&amp;";Account#"&amp;F597&amp;";Intercompany#"&amp;L597&amp;";Movement#"&amp;P597&amp;";Consolidation#"&amp;T597&amp;";Custom1#"&amp;M597&amp;";Custom2#"&amp;N597&amp;";Custom3#"&amp;O597&amp;";Custom4#"&amp;S597&amp;"")</f>
        <v>#VALUE!</v>
      </c>
      <c r="E597" s="512">
        <f ca="1">SUMIF('"E" Fair Value Measurement'!$C$22:$E$38,'FCC Investments - Load Tab'!C597,'"E" Fair Value Measurement'!$I$22:$I$38)</f>
        <v>0</v>
      </c>
      <c r="F597" s="339" t="s">
        <v>849</v>
      </c>
      <c r="G597" s="339" t="s">
        <v>1869</v>
      </c>
      <c r="H597" s="430">
        <f>+H$2</f>
        <v>0</v>
      </c>
      <c r="I597" s="430" t="str">
        <f t="shared" si="176"/>
        <v>Jun</v>
      </c>
      <c r="J597" s="339" t="str">
        <f t="shared" si="176"/>
        <v>FY25</v>
      </c>
      <c r="K597" s="339" t="s">
        <v>397</v>
      </c>
      <c r="L597" s="339" t="s">
        <v>398</v>
      </c>
      <c r="M597" s="339" t="s">
        <v>399</v>
      </c>
      <c r="N597" s="339" t="s">
        <v>400</v>
      </c>
      <c r="O597" s="339" t="s">
        <v>852</v>
      </c>
      <c r="P597" s="339" t="s">
        <v>1847</v>
      </c>
      <c r="Q597" s="339" t="s">
        <v>63</v>
      </c>
      <c r="R597" s="339" t="s">
        <v>402</v>
      </c>
      <c r="S597" s="339" t="s">
        <v>1184</v>
      </c>
      <c r="T597" s="339" t="s">
        <v>404</v>
      </c>
    </row>
    <row r="598" spans="1:20">
      <c r="B598" s="338" t="s">
        <v>1850</v>
      </c>
      <c r="C598" s="338" t="s">
        <v>1185</v>
      </c>
      <c r="D598" s="512" t="e">
        <f>[2]!HsSetValue(E598,"FCC","Scenario#"&amp;Q598&amp;";Years#"&amp;J598&amp;";Period#"&amp;I598&amp;";View#"&amp;R598&amp;";Entity#"&amp;H598&amp;";Data Source#"&amp;K598&amp;";Account#"&amp;F598&amp;";Intercompany#"&amp;L598&amp;";Movement#"&amp;P598&amp;";Consolidation#"&amp;T598&amp;";Custom1#"&amp;M598&amp;";Custom2#"&amp;N598&amp;";Custom3#"&amp;O598&amp;";Custom4#"&amp;S598&amp;"")</f>
        <v>#VALUE!</v>
      </c>
      <c r="E598" s="512">
        <f ca="1">SUMIF('"E" Fair Value Measurement'!$C$22:$E$38,'FCC Investments - Load Tab'!C598,'"E" Fair Value Measurement'!$J$22:$J$38)</f>
        <v>0</v>
      </c>
      <c r="F598" s="339" t="s">
        <v>849</v>
      </c>
      <c r="G598" s="339" t="s">
        <v>1869</v>
      </c>
      <c r="H598" s="430">
        <f>+H$2</f>
        <v>0</v>
      </c>
      <c r="I598" s="430" t="str">
        <f t="shared" si="176"/>
        <v>Jun</v>
      </c>
      <c r="J598" s="339" t="str">
        <f t="shared" si="176"/>
        <v>FY25</v>
      </c>
      <c r="K598" s="339" t="s">
        <v>397</v>
      </c>
      <c r="L598" s="339" t="s">
        <v>398</v>
      </c>
      <c r="M598" s="339" t="s">
        <v>399</v>
      </c>
      <c r="N598" s="339" t="s">
        <v>400</v>
      </c>
      <c r="O598" s="339" t="s">
        <v>853</v>
      </c>
      <c r="P598" s="339" t="s">
        <v>1847</v>
      </c>
      <c r="Q598" s="339" t="s">
        <v>63</v>
      </c>
      <c r="R598" s="339" t="s">
        <v>402</v>
      </c>
      <c r="S598" s="339" t="s">
        <v>1184</v>
      </c>
      <c r="T598" s="339" t="s">
        <v>404</v>
      </c>
    </row>
    <row r="599" spans="1:20">
      <c r="B599" s="420"/>
      <c r="C599" s="420"/>
      <c r="D599" s="469" t="e">
        <f>[2]!HsSetValue(E599,"FCC","Scenario#"&amp;Q599&amp;";Years#"&amp;J599&amp;";Period#"&amp;I599&amp;";View#"&amp;R599&amp;";Entity#"&amp;H599&amp;";Data Source#"&amp;K599&amp;";Account#"&amp;F599&amp;";Intercompany#"&amp;L599&amp;";Movement#"&amp;P599&amp;";Consolidation#"&amp;T599&amp;";Custom1#"&amp;M599&amp;";Custom2#"&amp;N599&amp;";Custom3#"&amp;O599&amp;";Custom4#"&amp;S599&amp;"")</f>
        <v>#VALUE!</v>
      </c>
      <c r="E599" s="469"/>
    </row>
    <row r="600" spans="1:20">
      <c r="A600" s="424"/>
      <c r="B600" s="418" t="s">
        <v>1088</v>
      </c>
      <c r="C600" s="418" t="s">
        <v>1185</v>
      </c>
      <c r="D600" s="511" t="e">
        <f>[2]!HsSetValue(E600,"FCC","Scenario#"&amp;Q600&amp;";Years#"&amp;J600&amp;";Period#"&amp;I600&amp;";View#"&amp;R600&amp;";Entity#"&amp;H600&amp;";Data Source#"&amp;K600&amp;";Account#"&amp;F600&amp;";Intercompany#"&amp;L600&amp;";Movement#"&amp;P600&amp;";Consolidation#"&amp;T600&amp;";Custom1#"&amp;M600&amp;";Custom2#"&amp;N600&amp;";Custom3#"&amp;O600&amp;";Custom4#"&amp;S600&amp;"")</f>
        <v>#VALUE!</v>
      </c>
      <c r="E600" s="511">
        <f ca="1">SUMIF('"F" Credit Quality Risk'!$D$17:$F$33,'FCC Investments - Load Tab'!$C600,'"F" Credit Quality Risk'!F$17:F$33)</f>
        <v>0</v>
      </c>
      <c r="F600" s="419" t="s">
        <v>1092</v>
      </c>
      <c r="G600" s="419" t="str">
        <f t="shared" ref="G600:G613" si="180">"Inv. Analysis - Credit Quality Risk - "&amp;C600</f>
        <v>Inv. Analysis - Credit Quality Risk - Mutual Funds Equities Domestic</v>
      </c>
      <c r="H600" s="431">
        <f t="shared" si="176"/>
        <v>0</v>
      </c>
      <c r="I600" s="431" t="str">
        <f t="shared" si="176"/>
        <v>Jun</v>
      </c>
      <c r="J600" s="419" t="str">
        <f t="shared" si="176"/>
        <v>FY25</v>
      </c>
      <c r="K600" s="419" t="str">
        <f t="shared" si="176"/>
        <v>FCCS_Other Data</v>
      </c>
      <c r="L600" s="419" t="str">
        <f t="shared" si="176"/>
        <v>FCCS_No Intercompany</v>
      </c>
      <c r="M600" s="419" t="str">
        <f t="shared" si="176"/>
        <v>No Custom1</v>
      </c>
      <c r="N600" s="419" t="str">
        <f t="shared" si="176"/>
        <v>No Custom2</v>
      </c>
      <c r="O600" s="419" t="s">
        <v>995</v>
      </c>
      <c r="P600" s="419" t="s">
        <v>1847</v>
      </c>
      <c r="Q600" s="419" t="str">
        <f t="shared" ref="Q600:Q613" si="181">Q$2</f>
        <v>Actual</v>
      </c>
      <c r="R600" s="419" t="str">
        <f t="shared" ref="R600:R613" si="182">+R$2</f>
        <v>FCCS_YTD_Input</v>
      </c>
      <c r="S600" s="419" t="s">
        <v>1184</v>
      </c>
      <c r="T600" s="419" t="s">
        <v>404</v>
      </c>
    </row>
    <row r="601" spans="1:20">
      <c r="A601" s="424"/>
      <c r="B601" s="418" t="s">
        <v>1088</v>
      </c>
      <c r="C601" s="418" t="s">
        <v>1185</v>
      </c>
      <c r="D601" s="511" t="e">
        <f>[2]!HsSetValue(E601,"FCC","Scenario#"&amp;Q601&amp;";Years#"&amp;J601&amp;";Period#"&amp;I601&amp;";View#"&amp;R601&amp;";Entity#"&amp;H601&amp;";Data Source#"&amp;K601&amp;";Account#"&amp;F601&amp;";Intercompany#"&amp;L601&amp;";Movement#"&amp;P601&amp;";Consolidation#"&amp;T601&amp;";Custom1#"&amp;M601&amp;";Custom2#"&amp;N601&amp;";Custom3#"&amp;O601&amp;";Custom4#"&amp;S601&amp;"")</f>
        <v>#VALUE!</v>
      </c>
      <c r="E601" s="511">
        <f ca="1">SUMIF('"F" Credit Quality Risk'!$D$17:$F$33,'FCC Investments - Load Tab'!$C601,'"F" Credit Quality Risk'!G$17:G$33)</f>
        <v>0</v>
      </c>
      <c r="F601" s="419" t="s">
        <v>1092</v>
      </c>
      <c r="G601" s="419" t="str">
        <f t="shared" si="180"/>
        <v>Inv. Analysis - Credit Quality Risk - Mutual Funds Equities Domestic</v>
      </c>
      <c r="H601" s="431">
        <f t="shared" ref="H601:N617" si="183">+H$2</f>
        <v>0</v>
      </c>
      <c r="I601" s="431" t="str">
        <f t="shared" si="183"/>
        <v>Jun</v>
      </c>
      <c r="J601" s="419" t="str">
        <f t="shared" si="183"/>
        <v>FY25</v>
      </c>
      <c r="K601" s="419" t="str">
        <f t="shared" si="183"/>
        <v>FCCS_Other Data</v>
      </c>
      <c r="L601" s="419" t="str">
        <f t="shared" si="183"/>
        <v>FCCS_No Intercompany</v>
      </c>
      <c r="M601" s="419" t="str">
        <f t="shared" si="183"/>
        <v>No Custom1</v>
      </c>
      <c r="N601" s="419" t="str">
        <f t="shared" si="183"/>
        <v>No Custom2</v>
      </c>
      <c r="O601" s="419" t="s">
        <v>1010</v>
      </c>
      <c r="P601" s="419" t="s">
        <v>1847</v>
      </c>
      <c r="Q601" s="419" t="str">
        <f t="shared" si="181"/>
        <v>Actual</v>
      </c>
      <c r="R601" s="419" t="str">
        <f t="shared" si="182"/>
        <v>FCCS_YTD_Input</v>
      </c>
      <c r="S601" s="419" t="s">
        <v>1184</v>
      </c>
      <c r="T601" s="419" t="s">
        <v>404</v>
      </c>
    </row>
    <row r="602" spans="1:20">
      <c r="A602" s="424"/>
      <c r="B602" s="418" t="s">
        <v>1088</v>
      </c>
      <c r="C602" s="418" t="s">
        <v>1185</v>
      </c>
      <c r="D602" s="511" t="e">
        <f>[2]!HsSetValue(E602,"FCC","Scenario#"&amp;Q602&amp;";Years#"&amp;J602&amp;";Period#"&amp;I602&amp;";View#"&amp;R602&amp;";Entity#"&amp;H602&amp;";Data Source#"&amp;K602&amp;";Account#"&amp;F602&amp;";Intercompany#"&amp;L602&amp;";Movement#"&amp;P602&amp;";Consolidation#"&amp;T602&amp;";Custom1#"&amp;M602&amp;";Custom2#"&amp;N602&amp;";Custom3#"&amp;O602&amp;";Custom4#"&amp;S602&amp;"")</f>
        <v>#VALUE!</v>
      </c>
      <c r="E602" s="511">
        <f ca="1">SUMIF('"F" Credit Quality Risk'!$D$17:$F$33,'FCC Investments - Load Tab'!$C602,'"F" Credit Quality Risk'!H$17:H$33)</f>
        <v>0</v>
      </c>
      <c r="F602" s="419" t="s">
        <v>1092</v>
      </c>
      <c r="G602" s="419" t="str">
        <f t="shared" si="180"/>
        <v>Inv. Analysis - Credit Quality Risk - Mutual Funds Equities Domestic</v>
      </c>
      <c r="H602" s="431">
        <f t="shared" si="183"/>
        <v>0</v>
      </c>
      <c r="I602" s="431" t="str">
        <f t="shared" si="183"/>
        <v>Jun</v>
      </c>
      <c r="J602" s="419" t="str">
        <f t="shared" si="183"/>
        <v>FY25</v>
      </c>
      <c r="K602" s="419" t="str">
        <f t="shared" si="183"/>
        <v>FCCS_Other Data</v>
      </c>
      <c r="L602" s="419" t="str">
        <f t="shared" si="183"/>
        <v>FCCS_No Intercompany</v>
      </c>
      <c r="M602" s="419" t="str">
        <f t="shared" si="183"/>
        <v>No Custom1</v>
      </c>
      <c r="N602" s="419" t="str">
        <f t="shared" si="183"/>
        <v>No Custom2</v>
      </c>
      <c r="O602" s="419" t="s">
        <v>45</v>
      </c>
      <c r="P602" s="419" t="s">
        <v>1847</v>
      </c>
      <c r="Q602" s="419" t="str">
        <f t="shared" si="181"/>
        <v>Actual</v>
      </c>
      <c r="R602" s="419" t="str">
        <f t="shared" si="182"/>
        <v>FCCS_YTD_Input</v>
      </c>
      <c r="S602" s="419" t="s">
        <v>1184</v>
      </c>
      <c r="T602" s="419" t="s">
        <v>404</v>
      </c>
    </row>
    <row r="603" spans="1:20">
      <c r="A603" s="424"/>
      <c r="B603" s="418" t="s">
        <v>1088</v>
      </c>
      <c r="C603" s="418" t="s">
        <v>1185</v>
      </c>
      <c r="D603" s="511" t="e">
        <f>[2]!HsSetValue(E603,"FCC","Scenario#"&amp;Q603&amp;";Years#"&amp;J603&amp;";Period#"&amp;I603&amp;";View#"&amp;R603&amp;";Entity#"&amp;H603&amp;";Data Source#"&amp;K603&amp;";Account#"&amp;F603&amp;";Intercompany#"&amp;L603&amp;";Movement#"&amp;P603&amp;";Consolidation#"&amp;T603&amp;";Custom1#"&amp;M603&amp;";Custom2#"&amp;N603&amp;";Custom3#"&amp;O603&amp;";Custom4#"&amp;S603&amp;"")</f>
        <v>#VALUE!</v>
      </c>
      <c r="E603" s="511">
        <f ca="1">SUMIF('"F" Credit Quality Risk'!$D$17:$F$33,'FCC Investments - Load Tab'!$C603,'"F" Credit Quality Risk'!I$17:I$33)</f>
        <v>0</v>
      </c>
      <c r="F603" s="419" t="s">
        <v>1092</v>
      </c>
      <c r="G603" s="419" t="str">
        <f t="shared" si="180"/>
        <v>Inv. Analysis - Credit Quality Risk - Mutual Funds Equities Domestic</v>
      </c>
      <c r="H603" s="431">
        <f t="shared" si="183"/>
        <v>0</v>
      </c>
      <c r="I603" s="431" t="str">
        <f t="shared" si="183"/>
        <v>Jun</v>
      </c>
      <c r="J603" s="419" t="str">
        <f t="shared" si="183"/>
        <v>FY25</v>
      </c>
      <c r="K603" s="419" t="str">
        <f t="shared" si="183"/>
        <v>FCCS_Other Data</v>
      </c>
      <c r="L603" s="419" t="str">
        <f t="shared" si="183"/>
        <v>FCCS_No Intercompany</v>
      </c>
      <c r="M603" s="419" t="str">
        <f t="shared" si="183"/>
        <v>No Custom1</v>
      </c>
      <c r="N603" s="419" t="str">
        <f t="shared" si="183"/>
        <v>No Custom2</v>
      </c>
      <c r="O603" s="419" t="s">
        <v>1023</v>
      </c>
      <c r="P603" s="419" t="s">
        <v>1847</v>
      </c>
      <c r="Q603" s="419" t="str">
        <f t="shared" si="181"/>
        <v>Actual</v>
      </c>
      <c r="R603" s="419" t="str">
        <f t="shared" si="182"/>
        <v>FCCS_YTD_Input</v>
      </c>
      <c r="S603" s="419" t="s">
        <v>1184</v>
      </c>
      <c r="T603" s="419" t="s">
        <v>404</v>
      </c>
    </row>
    <row r="604" spans="1:20">
      <c r="A604" s="424"/>
      <c r="B604" s="418" t="s">
        <v>1088</v>
      </c>
      <c r="C604" s="418" t="s">
        <v>1185</v>
      </c>
      <c r="D604" s="511" t="e">
        <f>[2]!HsSetValue(E604,"FCC","Scenario#"&amp;Q604&amp;";Years#"&amp;J604&amp;";Period#"&amp;I604&amp;";View#"&amp;R604&amp;";Entity#"&amp;H604&amp;";Data Source#"&amp;K604&amp;";Account#"&amp;F604&amp;";Intercompany#"&amp;L604&amp;";Movement#"&amp;P604&amp;";Consolidation#"&amp;T604&amp;";Custom1#"&amp;M604&amp;";Custom2#"&amp;N604&amp;";Custom3#"&amp;O604&amp;";Custom4#"&amp;S604&amp;"")</f>
        <v>#VALUE!</v>
      </c>
      <c r="E604" s="511">
        <f ca="1">SUMIF('"F" Credit Quality Risk'!$D$17:$F$33,'FCC Investments - Load Tab'!$C604,'"F" Credit Quality Risk'!J$17:J$33)</f>
        <v>0</v>
      </c>
      <c r="F604" s="419" t="s">
        <v>1092</v>
      </c>
      <c r="G604" s="419" t="str">
        <f t="shared" si="180"/>
        <v>Inv. Analysis - Credit Quality Risk - Mutual Funds Equities Domestic</v>
      </c>
      <c r="H604" s="431">
        <f t="shared" si="183"/>
        <v>0</v>
      </c>
      <c r="I604" s="431" t="str">
        <f t="shared" si="183"/>
        <v>Jun</v>
      </c>
      <c r="J604" s="419" t="str">
        <f t="shared" si="183"/>
        <v>FY25</v>
      </c>
      <c r="K604" s="419" t="str">
        <f t="shared" si="183"/>
        <v>FCCS_Other Data</v>
      </c>
      <c r="L604" s="419" t="str">
        <f t="shared" si="183"/>
        <v>FCCS_No Intercompany</v>
      </c>
      <c r="M604" s="419" t="str">
        <f t="shared" si="183"/>
        <v>No Custom1</v>
      </c>
      <c r="N604" s="419" t="str">
        <f t="shared" si="183"/>
        <v>No Custom2</v>
      </c>
      <c r="O604" s="419" t="s">
        <v>1027</v>
      </c>
      <c r="P604" s="419" t="s">
        <v>1847</v>
      </c>
      <c r="Q604" s="419" t="str">
        <f t="shared" si="181"/>
        <v>Actual</v>
      </c>
      <c r="R604" s="419" t="str">
        <f t="shared" si="182"/>
        <v>FCCS_YTD_Input</v>
      </c>
      <c r="S604" s="419" t="s">
        <v>1184</v>
      </c>
      <c r="T604" s="419" t="s">
        <v>404</v>
      </c>
    </row>
    <row r="605" spans="1:20">
      <c r="A605" s="424"/>
      <c r="B605" s="418" t="s">
        <v>1088</v>
      </c>
      <c r="C605" s="418" t="s">
        <v>1185</v>
      </c>
      <c r="D605" s="511" t="e">
        <f>[2]!HsSetValue(E605,"FCC","Scenario#"&amp;Q605&amp;";Years#"&amp;J605&amp;";Period#"&amp;I605&amp;";View#"&amp;R605&amp;";Entity#"&amp;H605&amp;";Data Source#"&amp;K605&amp;";Account#"&amp;F605&amp;";Intercompany#"&amp;L605&amp;";Movement#"&amp;P605&amp;";Consolidation#"&amp;T605&amp;";Custom1#"&amp;M605&amp;";Custom2#"&amp;N605&amp;";Custom3#"&amp;O605&amp;";Custom4#"&amp;S605&amp;"")</f>
        <v>#VALUE!</v>
      </c>
      <c r="E605" s="511">
        <f ca="1">SUMIF('"F" Credit Quality Risk'!$D$17:$F$33,'FCC Investments - Load Tab'!$C605,'"F" Credit Quality Risk'!K$17:K$33)</f>
        <v>0</v>
      </c>
      <c r="F605" s="419" t="s">
        <v>1092</v>
      </c>
      <c r="G605" s="419" t="str">
        <f t="shared" si="180"/>
        <v>Inv. Analysis - Credit Quality Risk - Mutual Funds Equities Domestic</v>
      </c>
      <c r="H605" s="431">
        <f t="shared" si="183"/>
        <v>0</v>
      </c>
      <c r="I605" s="431" t="str">
        <f t="shared" si="183"/>
        <v>Jun</v>
      </c>
      <c r="J605" s="419" t="str">
        <f t="shared" si="183"/>
        <v>FY25</v>
      </c>
      <c r="K605" s="419" t="str">
        <f t="shared" si="183"/>
        <v>FCCS_Other Data</v>
      </c>
      <c r="L605" s="419" t="str">
        <f t="shared" si="183"/>
        <v>FCCS_No Intercompany</v>
      </c>
      <c r="M605" s="419" t="str">
        <f t="shared" si="183"/>
        <v>No Custom1</v>
      </c>
      <c r="N605" s="419" t="str">
        <f t="shared" si="183"/>
        <v>No Custom2</v>
      </c>
      <c r="O605" s="419" t="s">
        <v>46</v>
      </c>
      <c r="P605" s="419" t="s">
        <v>1847</v>
      </c>
      <c r="Q605" s="419" t="str">
        <f t="shared" si="181"/>
        <v>Actual</v>
      </c>
      <c r="R605" s="419" t="str">
        <f t="shared" si="182"/>
        <v>FCCS_YTD_Input</v>
      </c>
      <c r="S605" s="419" t="s">
        <v>1184</v>
      </c>
      <c r="T605" s="419" t="s">
        <v>404</v>
      </c>
    </row>
    <row r="606" spans="1:20">
      <c r="A606" s="424"/>
      <c r="B606" s="418" t="s">
        <v>1088</v>
      </c>
      <c r="C606" s="418" t="s">
        <v>1185</v>
      </c>
      <c r="D606" s="511" t="e">
        <f>[2]!HsSetValue(E606,"FCC","Scenario#"&amp;Q606&amp;";Years#"&amp;J606&amp;";Period#"&amp;I606&amp;";View#"&amp;R606&amp;";Entity#"&amp;H606&amp;";Data Source#"&amp;K606&amp;";Account#"&amp;F606&amp;";Intercompany#"&amp;L606&amp;";Movement#"&amp;P606&amp;";Consolidation#"&amp;T606&amp;";Custom1#"&amp;M606&amp;";Custom2#"&amp;N606&amp;";Custom3#"&amp;O606&amp;";Custom4#"&amp;S606&amp;"")</f>
        <v>#VALUE!</v>
      </c>
      <c r="E606" s="511">
        <f ca="1">SUMIF('"F" Credit Quality Risk'!$D$17:$F$33,'FCC Investments - Load Tab'!$C606,'"F" Credit Quality Risk'!L$17:L$33)</f>
        <v>0</v>
      </c>
      <c r="F606" s="419" t="s">
        <v>1092</v>
      </c>
      <c r="G606" s="419" t="str">
        <f t="shared" si="180"/>
        <v>Inv. Analysis - Credit Quality Risk - Mutual Funds Equities Domestic</v>
      </c>
      <c r="H606" s="431">
        <f t="shared" si="183"/>
        <v>0</v>
      </c>
      <c r="I606" s="431" t="str">
        <f t="shared" si="183"/>
        <v>Jun</v>
      </c>
      <c r="J606" s="419" t="str">
        <f t="shared" si="183"/>
        <v>FY25</v>
      </c>
      <c r="K606" s="419" t="str">
        <f t="shared" si="183"/>
        <v>FCCS_Other Data</v>
      </c>
      <c r="L606" s="419" t="str">
        <f t="shared" si="183"/>
        <v>FCCS_No Intercompany</v>
      </c>
      <c r="M606" s="419" t="str">
        <f t="shared" si="183"/>
        <v>No Custom1</v>
      </c>
      <c r="N606" s="419" t="str">
        <f t="shared" si="183"/>
        <v>No Custom2</v>
      </c>
      <c r="O606" s="419" t="s">
        <v>1055</v>
      </c>
      <c r="P606" s="419" t="s">
        <v>1847</v>
      </c>
      <c r="Q606" s="419" t="str">
        <f t="shared" si="181"/>
        <v>Actual</v>
      </c>
      <c r="R606" s="419" t="str">
        <f t="shared" si="182"/>
        <v>FCCS_YTD_Input</v>
      </c>
      <c r="S606" s="419" t="s">
        <v>1184</v>
      </c>
      <c r="T606" s="419" t="s">
        <v>404</v>
      </c>
    </row>
    <row r="607" spans="1:20">
      <c r="A607" s="424"/>
      <c r="B607" s="418" t="s">
        <v>1088</v>
      </c>
      <c r="C607" s="418" t="s">
        <v>1185</v>
      </c>
      <c r="D607" s="511" t="e">
        <f>[2]!HsSetValue(E607,"FCC","Scenario#"&amp;Q607&amp;";Years#"&amp;J607&amp;";Period#"&amp;I607&amp;";View#"&amp;R607&amp;";Entity#"&amp;H607&amp;";Data Source#"&amp;K607&amp;";Account#"&amp;F607&amp;";Intercompany#"&amp;L607&amp;";Movement#"&amp;P607&amp;";Consolidation#"&amp;T607&amp;";Custom1#"&amp;M607&amp;";Custom2#"&amp;N607&amp;";Custom3#"&amp;O607&amp;";Custom4#"&amp;S607&amp;"")</f>
        <v>#VALUE!</v>
      </c>
      <c r="E607" s="511">
        <f ca="1">SUMIF('"F" Credit Quality Risk'!$D$17:$F$33,'FCC Investments - Load Tab'!$C607,'"F" Credit Quality Risk'!M$17:M$33)</f>
        <v>0</v>
      </c>
      <c r="F607" s="419" t="s">
        <v>1092</v>
      </c>
      <c r="G607" s="419" t="str">
        <f t="shared" si="180"/>
        <v>Inv. Analysis - Credit Quality Risk - Mutual Funds Equities Domestic</v>
      </c>
      <c r="H607" s="431">
        <f t="shared" si="183"/>
        <v>0</v>
      </c>
      <c r="I607" s="431" t="str">
        <f t="shared" si="183"/>
        <v>Jun</v>
      </c>
      <c r="J607" s="419" t="str">
        <f t="shared" si="183"/>
        <v>FY25</v>
      </c>
      <c r="K607" s="419" t="str">
        <f t="shared" si="183"/>
        <v>FCCS_Other Data</v>
      </c>
      <c r="L607" s="419" t="str">
        <f t="shared" si="183"/>
        <v>FCCS_No Intercompany</v>
      </c>
      <c r="M607" s="419" t="str">
        <f t="shared" si="183"/>
        <v>No Custom1</v>
      </c>
      <c r="N607" s="419" t="str">
        <f t="shared" si="183"/>
        <v>No Custom2</v>
      </c>
      <c r="O607" s="419" t="s">
        <v>1066</v>
      </c>
      <c r="P607" s="419" t="s">
        <v>1847</v>
      </c>
      <c r="Q607" s="419" t="str">
        <f t="shared" si="181"/>
        <v>Actual</v>
      </c>
      <c r="R607" s="419" t="str">
        <f t="shared" si="182"/>
        <v>FCCS_YTD_Input</v>
      </c>
      <c r="S607" s="419" t="s">
        <v>1184</v>
      </c>
      <c r="T607" s="419" t="s">
        <v>404</v>
      </c>
    </row>
    <row r="608" spans="1:20">
      <c r="A608" s="424"/>
      <c r="B608" s="418" t="s">
        <v>1088</v>
      </c>
      <c r="C608" s="418" t="s">
        <v>1185</v>
      </c>
      <c r="D608" s="511" t="e">
        <f>[2]!HsSetValue(E608,"FCC","Scenario#"&amp;Q608&amp;";Years#"&amp;J608&amp;";Period#"&amp;I608&amp;";View#"&amp;R608&amp;";Entity#"&amp;H608&amp;";Data Source#"&amp;K608&amp;";Account#"&amp;F608&amp;";Intercompany#"&amp;L608&amp;";Movement#"&amp;P608&amp;";Consolidation#"&amp;T608&amp;";Custom1#"&amp;M608&amp;";Custom2#"&amp;N608&amp;";Custom3#"&amp;O608&amp;";Custom4#"&amp;S608&amp;"")</f>
        <v>#VALUE!</v>
      </c>
      <c r="E608" s="511">
        <f ca="1">SUMIF('"F" Credit Quality Risk'!$D$17:$F$33,'FCC Investments - Load Tab'!$C608,'"F" Credit Quality Risk'!N$17:N$33)</f>
        <v>0</v>
      </c>
      <c r="F608" s="419" t="s">
        <v>1092</v>
      </c>
      <c r="G608" s="419" t="str">
        <f t="shared" si="180"/>
        <v>Inv. Analysis - Credit Quality Risk - Mutual Funds Equities Domestic</v>
      </c>
      <c r="H608" s="431">
        <f t="shared" si="183"/>
        <v>0</v>
      </c>
      <c r="I608" s="431" t="str">
        <f t="shared" si="183"/>
        <v>Jun</v>
      </c>
      <c r="J608" s="419" t="str">
        <f t="shared" si="183"/>
        <v>FY25</v>
      </c>
      <c r="K608" s="419" t="str">
        <f t="shared" si="183"/>
        <v>FCCS_Other Data</v>
      </c>
      <c r="L608" s="419" t="str">
        <f t="shared" si="183"/>
        <v>FCCS_No Intercompany</v>
      </c>
      <c r="M608" s="419" t="str">
        <f t="shared" si="183"/>
        <v>No Custom1</v>
      </c>
      <c r="N608" s="419" t="str">
        <f t="shared" si="183"/>
        <v>No Custom2</v>
      </c>
      <c r="O608" s="419" t="s">
        <v>47</v>
      </c>
      <c r="P608" s="419" t="s">
        <v>1847</v>
      </c>
      <c r="Q608" s="419" t="str">
        <f t="shared" si="181"/>
        <v>Actual</v>
      </c>
      <c r="R608" s="419" t="str">
        <f t="shared" si="182"/>
        <v>FCCS_YTD_Input</v>
      </c>
      <c r="S608" s="419" t="s">
        <v>1184</v>
      </c>
      <c r="T608" s="419" t="s">
        <v>404</v>
      </c>
    </row>
    <row r="609" spans="1:20">
      <c r="A609" s="424"/>
      <c r="B609" s="418" t="s">
        <v>1088</v>
      </c>
      <c r="C609" s="418" t="s">
        <v>1185</v>
      </c>
      <c r="D609" s="511" t="e">
        <f>[2]!HsSetValue(E609,"FCC","Scenario#"&amp;Q609&amp;";Years#"&amp;J609&amp;";Period#"&amp;I609&amp;";View#"&amp;R609&amp;";Entity#"&amp;H609&amp;";Data Source#"&amp;K609&amp;";Account#"&amp;F609&amp;";Intercompany#"&amp;L609&amp;";Movement#"&amp;P609&amp;";Consolidation#"&amp;T609&amp;";Custom1#"&amp;M609&amp;";Custom2#"&amp;N609&amp;";Custom3#"&amp;O609&amp;";Custom4#"&amp;S609&amp;"")</f>
        <v>#VALUE!</v>
      </c>
      <c r="E609" s="511">
        <f ca="1">SUMIF('"F" Credit Quality Risk'!$D$17:$F$33,'FCC Investments - Load Tab'!$C609,'"F" Credit Quality Risk'!O$17:O$33)</f>
        <v>0</v>
      </c>
      <c r="F609" s="419" t="s">
        <v>1092</v>
      </c>
      <c r="G609" s="419" t="str">
        <f t="shared" si="180"/>
        <v>Inv. Analysis - Credit Quality Risk - Mutual Funds Equities Domestic</v>
      </c>
      <c r="H609" s="431">
        <f t="shared" si="183"/>
        <v>0</v>
      </c>
      <c r="I609" s="431" t="str">
        <f t="shared" si="183"/>
        <v>Jun</v>
      </c>
      <c r="J609" s="419" t="str">
        <f t="shared" si="183"/>
        <v>FY25</v>
      </c>
      <c r="K609" s="419" t="str">
        <f t="shared" si="183"/>
        <v>FCCS_Other Data</v>
      </c>
      <c r="L609" s="419" t="str">
        <f t="shared" si="183"/>
        <v>FCCS_No Intercompany</v>
      </c>
      <c r="M609" s="419" t="str">
        <f t="shared" si="183"/>
        <v>No Custom1</v>
      </c>
      <c r="N609" s="419" t="str">
        <f t="shared" si="183"/>
        <v>No Custom2</v>
      </c>
      <c r="O609" s="419" t="s">
        <v>48</v>
      </c>
      <c r="P609" s="419" t="s">
        <v>1847</v>
      </c>
      <c r="Q609" s="419" t="str">
        <f t="shared" si="181"/>
        <v>Actual</v>
      </c>
      <c r="R609" s="419" t="str">
        <f t="shared" si="182"/>
        <v>FCCS_YTD_Input</v>
      </c>
      <c r="S609" s="419" t="s">
        <v>1184</v>
      </c>
      <c r="T609" s="419" t="s">
        <v>404</v>
      </c>
    </row>
    <row r="610" spans="1:20">
      <c r="A610" s="424"/>
      <c r="B610" s="418" t="s">
        <v>1088</v>
      </c>
      <c r="C610" s="418" t="s">
        <v>1185</v>
      </c>
      <c r="D610" s="511" t="e">
        <f>[2]!HsSetValue(E610,"FCC","Scenario#"&amp;Q610&amp;";Years#"&amp;J610&amp;";Period#"&amp;I610&amp;";View#"&amp;R610&amp;";Entity#"&amp;H610&amp;";Data Source#"&amp;K610&amp;";Account#"&amp;F610&amp;";Intercompany#"&amp;L610&amp;";Movement#"&amp;P610&amp;";Consolidation#"&amp;T610&amp;";Custom1#"&amp;M610&amp;";Custom2#"&amp;N610&amp;";Custom3#"&amp;O610&amp;";Custom4#"&amp;S610&amp;"")</f>
        <v>#VALUE!</v>
      </c>
      <c r="E610" s="511">
        <f ca="1">SUMIF('"F" Credit Quality Risk'!$D$17:$F$33,'FCC Investments - Load Tab'!$C610,'"F" Credit Quality Risk'!P$17:P$33)</f>
        <v>0</v>
      </c>
      <c r="F610" s="419" t="s">
        <v>1092</v>
      </c>
      <c r="G610" s="419" t="str">
        <f t="shared" si="180"/>
        <v>Inv. Analysis - Credit Quality Risk - Mutual Funds Equities Domestic</v>
      </c>
      <c r="H610" s="431">
        <f t="shared" si="183"/>
        <v>0</v>
      </c>
      <c r="I610" s="431" t="str">
        <f t="shared" si="183"/>
        <v>Jun</v>
      </c>
      <c r="J610" s="419" t="str">
        <f t="shared" si="183"/>
        <v>FY25</v>
      </c>
      <c r="K610" s="419" t="str">
        <f t="shared" si="183"/>
        <v>FCCS_Other Data</v>
      </c>
      <c r="L610" s="419" t="str">
        <f t="shared" si="183"/>
        <v>FCCS_No Intercompany</v>
      </c>
      <c r="M610" s="419" t="str">
        <f t="shared" si="183"/>
        <v>No Custom1</v>
      </c>
      <c r="N610" s="419" t="str">
        <f t="shared" si="183"/>
        <v>No Custom2</v>
      </c>
      <c r="O610" s="419" t="s">
        <v>1093</v>
      </c>
      <c r="P610" s="419" t="s">
        <v>1847</v>
      </c>
      <c r="Q610" s="419" t="str">
        <f t="shared" si="181"/>
        <v>Actual</v>
      </c>
      <c r="R610" s="419" t="str">
        <f t="shared" si="182"/>
        <v>FCCS_YTD_Input</v>
      </c>
      <c r="S610" s="419" t="s">
        <v>1184</v>
      </c>
      <c r="T610" s="419" t="s">
        <v>404</v>
      </c>
    </row>
    <row r="611" spans="1:20">
      <c r="A611" s="424"/>
      <c r="B611" s="418" t="s">
        <v>1088</v>
      </c>
      <c r="C611" s="418" t="s">
        <v>1185</v>
      </c>
      <c r="D611" s="511" t="e">
        <f>[2]!HsSetValue(E611,"FCC","Scenario#"&amp;Q611&amp;";Years#"&amp;J611&amp;";Period#"&amp;I611&amp;";View#"&amp;R611&amp;";Entity#"&amp;H611&amp;";Data Source#"&amp;K611&amp;";Account#"&amp;F611&amp;";Intercompany#"&amp;L611&amp;";Movement#"&amp;P611&amp;";Consolidation#"&amp;T611&amp;";Custom1#"&amp;M611&amp;";Custom2#"&amp;N611&amp;";Custom3#"&amp;O611&amp;";Custom4#"&amp;S611&amp;"")</f>
        <v>#VALUE!</v>
      </c>
      <c r="E611" s="511">
        <f ca="1">SUMIF('"F" Credit Quality Risk'!$D$17:$F$33,'FCC Investments - Load Tab'!$C611,'"F" Credit Quality Risk'!Q$17:Q$33)</f>
        <v>0</v>
      </c>
      <c r="F611" s="419" t="s">
        <v>1092</v>
      </c>
      <c r="G611" s="419" t="str">
        <f t="shared" si="180"/>
        <v>Inv. Analysis - Credit Quality Risk - Mutual Funds Equities Domestic</v>
      </c>
      <c r="H611" s="431">
        <f t="shared" si="183"/>
        <v>0</v>
      </c>
      <c r="I611" s="431" t="str">
        <f t="shared" si="183"/>
        <v>Jun</v>
      </c>
      <c r="J611" s="419" t="str">
        <f t="shared" si="183"/>
        <v>FY25</v>
      </c>
      <c r="K611" s="419" t="str">
        <f t="shared" si="183"/>
        <v>FCCS_Other Data</v>
      </c>
      <c r="L611" s="419" t="str">
        <f t="shared" si="183"/>
        <v>FCCS_No Intercompany</v>
      </c>
      <c r="M611" s="419" t="str">
        <f t="shared" si="183"/>
        <v>No Custom1</v>
      </c>
      <c r="N611" s="419" t="str">
        <f t="shared" si="183"/>
        <v>No Custom2</v>
      </c>
      <c r="O611" s="419" t="s">
        <v>1094</v>
      </c>
      <c r="P611" s="419" t="s">
        <v>1847</v>
      </c>
      <c r="Q611" s="419" t="str">
        <f t="shared" si="181"/>
        <v>Actual</v>
      </c>
      <c r="R611" s="419" t="str">
        <f t="shared" si="182"/>
        <v>FCCS_YTD_Input</v>
      </c>
      <c r="S611" s="419" t="s">
        <v>1184</v>
      </c>
      <c r="T611" s="419" t="s">
        <v>404</v>
      </c>
    </row>
    <row r="612" spans="1:20">
      <c r="A612" s="424"/>
      <c r="B612" s="418" t="s">
        <v>1088</v>
      </c>
      <c r="C612" s="418" t="s">
        <v>1185</v>
      </c>
      <c r="D612" s="511" t="e">
        <f>[2]!HsSetValue(E612,"FCC","Scenario#"&amp;Q612&amp;";Years#"&amp;J612&amp;";Period#"&amp;I612&amp;";View#"&amp;R612&amp;";Entity#"&amp;H612&amp;";Data Source#"&amp;K612&amp;";Account#"&amp;F612&amp;";Intercompany#"&amp;L612&amp;";Movement#"&amp;P612&amp;";Consolidation#"&amp;T612&amp;";Custom1#"&amp;M612&amp;";Custom2#"&amp;N612&amp;";Custom3#"&amp;O612&amp;";Custom4#"&amp;S612&amp;"")</f>
        <v>#VALUE!</v>
      </c>
      <c r="E612" s="511">
        <f ca="1">SUMIF('"F" Credit Quality Risk'!$D$17:$F$33,'FCC Investments - Load Tab'!$C612,'"F" Credit Quality Risk'!R$17:R$33)</f>
        <v>0</v>
      </c>
      <c r="F612" s="419" t="s">
        <v>1092</v>
      </c>
      <c r="G612" s="419" t="str">
        <f t="shared" si="180"/>
        <v>Inv. Analysis - Credit Quality Risk - Mutual Funds Equities Domestic</v>
      </c>
      <c r="H612" s="431">
        <f t="shared" si="183"/>
        <v>0</v>
      </c>
      <c r="I612" s="431" t="str">
        <f t="shared" si="183"/>
        <v>Jun</v>
      </c>
      <c r="J612" s="419" t="str">
        <f t="shared" si="183"/>
        <v>FY25</v>
      </c>
      <c r="K612" s="419" t="str">
        <f t="shared" si="183"/>
        <v>FCCS_Other Data</v>
      </c>
      <c r="L612" s="419" t="str">
        <f t="shared" si="183"/>
        <v>FCCS_No Intercompany</v>
      </c>
      <c r="M612" s="419" t="str">
        <f t="shared" si="183"/>
        <v>No Custom1</v>
      </c>
      <c r="N612" s="419" t="str">
        <f t="shared" si="183"/>
        <v>No Custom2</v>
      </c>
      <c r="O612" s="419" t="s">
        <v>1095</v>
      </c>
      <c r="P612" s="419" t="s">
        <v>1847</v>
      </c>
      <c r="Q612" s="419" t="str">
        <f t="shared" si="181"/>
        <v>Actual</v>
      </c>
      <c r="R612" s="419" t="str">
        <f t="shared" si="182"/>
        <v>FCCS_YTD_Input</v>
      </c>
      <c r="S612" s="419" t="s">
        <v>1184</v>
      </c>
      <c r="T612" s="419" t="s">
        <v>404</v>
      </c>
    </row>
    <row r="613" spans="1:20">
      <c r="A613" s="424"/>
      <c r="B613" s="418" t="s">
        <v>1088</v>
      </c>
      <c r="C613" s="418" t="s">
        <v>1185</v>
      </c>
      <c r="D613" s="511" t="e">
        <f>[2]!HsSetValue(E613,"FCC","Scenario#"&amp;Q613&amp;";Years#"&amp;J613&amp;";Period#"&amp;I613&amp;";View#"&amp;R613&amp;";Entity#"&amp;H613&amp;";Data Source#"&amp;K613&amp;";Account#"&amp;F613&amp;";Intercompany#"&amp;L613&amp;";Movement#"&amp;P613&amp;";Consolidation#"&amp;T613&amp;";Custom1#"&amp;M613&amp;";Custom2#"&amp;N613&amp;";Custom3#"&amp;O613&amp;";Custom4#"&amp;S613&amp;"")</f>
        <v>#VALUE!</v>
      </c>
      <c r="E613" s="511">
        <f ca="1">SUMIF('"F" Credit Quality Risk'!$D$17:$F$33,'FCC Investments - Load Tab'!$C613,'"F" Credit Quality Risk'!S$17:S$33)</f>
        <v>0</v>
      </c>
      <c r="F613" s="419" t="s">
        <v>1092</v>
      </c>
      <c r="G613" s="419" t="str">
        <f t="shared" si="180"/>
        <v>Inv. Analysis - Credit Quality Risk - Mutual Funds Equities Domestic</v>
      </c>
      <c r="H613" s="431">
        <f t="shared" si="183"/>
        <v>0</v>
      </c>
      <c r="I613" s="431" t="str">
        <f t="shared" si="183"/>
        <v>Jun</v>
      </c>
      <c r="J613" s="419" t="str">
        <f t="shared" si="183"/>
        <v>FY25</v>
      </c>
      <c r="K613" s="419" t="str">
        <f t="shared" si="183"/>
        <v>FCCS_Other Data</v>
      </c>
      <c r="L613" s="419" t="str">
        <f t="shared" si="183"/>
        <v>FCCS_No Intercompany</v>
      </c>
      <c r="M613" s="419" t="str">
        <f t="shared" si="183"/>
        <v>No Custom1</v>
      </c>
      <c r="N613" s="419" t="str">
        <f t="shared" si="183"/>
        <v>No Custom2</v>
      </c>
      <c r="O613" s="419" t="s">
        <v>1096</v>
      </c>
      <c r="P613" s="419" t="s">
        <v>1847</v>
      </c>
      <c r="Q613" s="419" t="str">
        <f t="shared" si="181"/>
        <v>Actual</v>
      </c>
      <c r="R613" s="419" t="str">
        <f t="shared" si="182"/>
        <v>FCCS_YTD_Input</v>
      </c>
      <c r="S613" s="419" t="s">
        <v>1184</v>
      </c>
      <c r="T613" s="419" t="s">
        <v>404</v>
      </c>
    </row>
    <row r="614" spans="1:20">
      <c r="B614" s="420"/>
      <c r="C614" s="420"/>
      <c r="D614" s="469" t="e">
        <f>[2]!HsSetValue(E614,"FCC","Scenario#"&amp;Q614&amp;";Years#"&amp;J614&amp;";Period#"&amp;I614&amp;";View#"&amp;R614&amp;";Entity#"&amp;H614&amp;";Data Source#"&amp;K614&amp;";Account#"&amp;F614&amp;";Intercompany#"&amp;L614&amp;";Movement#"&amp;P614&amp;";Consolidation#"&amp;T614&amp;";Custom1#"&amp;M614&amp;";Custom2#"&amp;N614&amp;";Custom3#"&amp;O614&amp;";Custom4#"&amp;S614&amp;"")</f>
        <v>#VALUE!</v>
      </c>
      <c r="E614" s="469"/>
    </row>
    <row r="615" spans="1:20">
      <c r="B615" s="336" t="s">
        <v>841</v>
      </c>
      <c r="C615" s="336" t="s">
        <v>1100</v>
      </c>
      <c r="D615" s="508" t="e">
        <f>[2]!HsSetValue(E615,"FCC","Scenario#"&amp;Q615&amp;";Years#"&amp;J615&amp;";Period#"&amp;I615&amp;";View#"&amp;R615&amp;";Entity#"&amp;H615&amp;";Data Source#"&amp;K615&amp;";Account#"&amp;F615&amp;";Intercompany#"&amp;L615&amp;";Movement#"&amp;P615&amp;";Consolidation#"&amp;T615&amp;";Custom1#"&amp;M615&amp;";Custom2#"&amp;N615&amp;";Custom3#"&amp;O615&amp;";Custom4#"&amp;S615&amp;"")</f>
        <v>#VALUE!</v>
      </c>
      <c r="E615" s="508">
        <f>SUMIF('"C" Seg. Time Dist.'!$C$20:$C$33,'FCC Investments - Load Tab'!C615,'"C" Seg. Time Dist.'!$E$20:$E$33)</f>
        <v>0</v>
      </c>
      <c r="F615" s="337" t="s">
        <v>842</v>
      </c>
      <c r="G615" s="337" t="s">
        <v>1555</v>
      </c>
      <c r="H615" s="428">
        <f t="shared" si="183"/>
        <v>0</v>
      </c>
      <c r="I615" s="428" t="str">
        <f t="shared" si="183"/>
        <v>Jun</v>
      </c>
      <c r="J615" s="337" t="str">
        <f t="shared" si="183"/>
        <v>FY25</v>
      </c>
      <c r="K615" s="337" t="s">
        <v>397</v>
      </c>
      <c r="L615" s="337" t="s">
        <v>398</v>
      </c>
      <c r="M615" s="337" t="s">
        <v>399</v>
      </c>
      <c r="N615" s="337" t="s">
        <v>400</v>
      </c>
      <c r="O615" s="337" t="s">
        <v>844</v>
      </c>
      <c r="P615" s="337" t="s">
        <v>1847</v>
      </c>
      <c r="Q615" s="337" t="s">
        <v>63</v>
      </c>
      <c r="R615" s="337" t="s">
        <v>402</v>
      </c>
      <c r="S615" s="423" t="s">
        <v>1108</v>
      </c>
      <c r="T615" s="337" t="s">
        <v>404</v>
      </c>
    </row>
    <row r="616" spans="1:20">
      <c r="B616" s="336" t="s">
        <v>841</v>
      </c>
      <c r="C616" s="336" t="s">
        <v>1100</v>
      </c>
      <c r="D616" s="508" t="e">
        <f>[2]!HsSetValue(E616,"FCC","Scenario#"&amp;Q616&amp;";Years#"&amp;J616&amp;";Period#"&amp;I616&amp;";View#"&amp;R616&amp;";Entity#"&amp;H616&amp;";Data Source#"&amp;K616&amp;";Account#"&amp;F616&amp;";Intercompany#"&amp;L616&amp;";Movement#"&amp;P616&amp;";Consolidation#"&amp;T616&amp;";Custom1#"&amp;M616&amp;";Custom2#"&amp;N616&amp;";Custom3#"&amp;O616&amp;";Custom4#"&amp;S616&amp;"")</f>
        <v>#VALUE!</v>
      </c>
      <c r="E616" s="508">
        <f>SUMIF('"C" Seg. Time Dist.'!$C$20:$C$33,'FCC Investments - Load Tab'!C616,'"C" Seg. Time Dist.'!$F$20:$F$33)</f>
        <v>0</v>
      </c>
      <c r="F616" s="337" t="s">
        <v>842</v>
      </c>
      <c r="G616" s="337" t="s">
        <v>1555</v>
      </c>
      <c r="H616" s="428">
        <f t="shared" si="183"/>
        <v>0</v>
      </c>
      <c r="I616" s="428" t="str">
        <f t="shared" si="183"/>
        <v>Jun</v>
      </c>
      <c r="J616" s="337" t="str">
        <f t="shared" si="183"/>
        <v>FY25</v>
      </c>
      <c r="K616" s="337" t="s">
        <v>397</v>
      </c>
      <c r="L616" s="337" t="s">
        <v>398</v>
      </c>
      <c r="M616" s="337" t="s">
        <v>399</v>
      </c>
      <c r="N616" s="337" t="s">
        <v>400</v>
      </c>
      <c r="O616" s="337" t="s">
        <v>845</v>
      </c>
      <c r="P616" s="337" t="s">
        <v>1847</v>
      </c>
      <c r="Q616" s="337" t="s">
        <v>63</v>
      </c>
      <c r="R616" s="337" t="s">
        <v>402</v>
      </c>
      <c r="S616" s="423" t="s">
        <v>1108</v>
      </c>
      <c r="T616" s="337" t="s">
        <v>404</v>
      </c>
    </row>
    <row r="617" spans="1:20">
      <c r="B617" s="336" t="s">
        <v>841</v>
      </c>
      <c r="C617" s="336" t="s">
        <v>1100</v>
      </c>
      <c r="D617" s="508" t="e">
        <f>[2]!HsSetValue(E617,"FCC","Scenario#"&amp;Q617&amp;";Years#"&amp;J617&amp;";Period#"&amp;I617&amp;";View#"&amp;R617&amp;";Entity#"&amp;H617&amp;";Data Source#"&amp;K617&amp;";Account#"&amp;F617&amp;";Intercompany#"&amp;L617&amp;";Movement#"&amp;P617&amp;";Consolidation#"&amp;T617&amp;";Custom1#"&amp;M617&amp;";Custom2#"&amp;N617&amp;";Custom3#"&amp;O617&amp;";Custom4#"&amp;S617&amp;"")</f>
        <v>#VALUE!</v>
      </c>
      <c r="E617" s="508">
        <f>SUMIF('"C" Seg. Time Dist.'!$C$20:$C$33,'FCC Investments - Load Tab'!C617,'"C" Seg. Time Dist.'!$G$20:$G$33)</f>
        <v>0</v>
      </c>
      <c r="F617" s="337" t="s">
        <v>842</v>
      </c>
      <c r="G617" s="337" t="s">
        <v>1555</v>
      </c>
      <c r="H617" s="428">
        <f t="shared" si="183"/>
        <v>0</v>
      </c>
      <c r="I617" s="428" t="str">
        <f t="shared" si="183"/>
        <v>Jun</v>
      </c>
      <c r="J617" s="337" t="str">
        <f t="shared" si="183"/>
        <v>FY25</v>
      </c>
      <c r="K617" s="337" t="s">
        <v>397</v>
      </c>
      <c r="L617" s="337" t="s">
        <v>398</v>
      </c>
      <c r="M617" s="337" t="s">
        <v>399</v>
      </c>
      <c r="N617" s="337" t="s">
        <v>400</v>
      </c>
      <c r="O617" s="337" t="s">
        <v>846</v>
      </c>
      <c r="P617" s="337" t="s">
        <v>1847</v>
      </c>
      <c r="Q617" s="337" t="s">
        <v>63</v>
      </c>
      <c r="R617" s="337" t="s">
        <v>402</v>
      </c>
      <c r="S617" s="423" t="s">
        <v>1108</v>
      </c>
      <c r="T617" s="337" t="s">
        <v>404</v>
      </c>
    </row>
    <row r="618" spans="1:20">
      <c r="B618" s="336" t="s">
        <v>841</v>
      </c>
      <c r="C618" s="336" t="s">
        <v>1100</v>
      </c>
      <c r="D618" s="508" t="e">
        <f>[2]!HsSetValue(E618,"FCC","Scenario#"&amp;Q618&amp;";Years#"&amp;J618&amp;";Period#"&amp;I618&amp;";View#"&amp;R618&amp;";Entity#"&amp;H618&amp;";Data Source#"&amp;K618&amp;";Account#"&amp;F618&amp;";Intercompany#"&amp;L618&amp;";Movement#"&amp;P618&amp;";Consolidation#"&amp;T618&amp;";Custom1#"&amp;M618&amp;";Custom2#"&amp;N618&amp;";Custom3#"&amp;O618&amp;";Custom4#"&amp;S618&amp;"")</f>
        <v>#VALUE!</v>
      </c>
      <c r="E618" s="508">
        <f>SUMIF('"C" Seg. Time Dist.'!$C$20:$C$33,'FCC Investments - Load Tab'!C618,'"C" Seg. Time Dist.'!$H$20:$H$33)</f>
        <v>0</v>
      </c>
      <c r="F618" s="337" t="s">
        <v>842</v>
      </c>
      <c r="G618" s="337" t="s">
        <v>1555</v>
      </c>
      <c r="H618" s="428">
        <f t="shared" ref="H618:N633" si="184">+H$2</f>
        <v>0</v>
      </c>
      <c r="I618" s="428" t="str">
        <f t="shared" si="184"/>
        <v>Jun</v>
      </c>
      <c r="J618" s="337" t="str">
        <f t="shared" si="184"/>
        <v>FY25</v>
      </c>
      <c r="K618" s="337" t="s">
        <v>397</v>
      </c>
      <c r="L618" s="337" t="s">
        <v>398</v>
      </c>
      <c r="M618" s="337" t="s">
        <v>399</v>
      </c>
      <c r="N618" s="337" t="s">
        <v>400</v>
      </c>
      <c r="O618" s="337" t="s">
        <v>847</v>
      </c>
      <c r="P618" s="337" t="s">
        <v>1847</v>
      </c>
      <c r="Q618" s="337" t="s">
        <v>63</v>
      </c>
      <c r="R618" s="337" t="s">
        <v>402</v>
      </c>
      <c r="S618" s="423" t="s">
        <v>1108</v>
      </c>
      <c r="T618" s="337" t="s">
        <v>404</v>
      </c>
    </row>
    <row r="619" spans="1:20">
      <c r="B619" s="336" t="s">
        <v>841</v>
      </c>
      <c r="C619" s="336" t="s">
        <v>1100</v>
      </c>
      <c r="D619" s="508" t="e">
        <f>[2]!HsSetValue(E619,"FCC","Scenario#"&amp;Q619&amp;";Years#"&amp;J619&amp;";Period#"&amp;I619&amp;";View#"&amp;R619&amp;";Entity#"&amp;H619&amp;";Data Source#"&amp;K619&amp;";Account#"&amp;F619&amp;";Intercompany#"&amp;L619&amp;";Movement#"&amp;P619&amp;";Consolidation#"&amp;T619&amp;";Custom1#"&amp;M619&amp;";Custom2#"&amp;N619&amp;";Custom3#"&amp;O619&amp;";Custom4#"&amp;S619&amp;"")</f>
        <v>#VALUE!</v>
      </c>
      <c r="E619" s="508">
        <f>SUMIF('"C" Seg. Time Dist.'!$C$20:$C$33,'FCC Investments - Load Tab'!C619,'"C" Seg. Time Dist.'!$I$20:$I$33)</f>
        <v>0</v>
      </c>
      <c r="F619" s="337" t="s">
        <v>842</v>
      </c>
      <c r="G619" s="337" t="s">
        <v>1555</v>
      </c>
      <c r="H619" s="428">
        <f t="shared" si="184"/>
        <v>0</v>
      </c>
      <c r="I619" s="428" t="str">
        <f t="shared" si="184"/>
        <v>Jun</v>
      </c>
      <c r="J619" s="337" t="str">
        <f t="shared" si="184"/>
        <v>FY25</v>
      </c>
      <c r="K619" s="337" t="s">
        <v>397</v>
      </c>
      <c r="L619" s="337" t="s">
        <v>398</v>
      </c>
      <c r="M619" s="337" t="s">
        <v>399</v>
      </c>
      <c r="N619" s="337" t="s">
        <v>400</v>
      </c>
      <c r="O619" s="337" t="s">
        <v>848</v>
      </c>
      <c r="P619" s="337" t="s">
        <v>1847</v>
      </c>
      <c r="Q619" s="337" t="s">
        <v>63</v>
      </c>
      <c r="R619" s="337" t="s">
        <v>402</v>
      </c>
      <c r="S619" s="423" t="s">
        <v>1108</v>
      </c>
      <c r="T619" s="337" t="s">
        <v>404</v>
      </c>
    </row>
    <row r="620" spans="1:20">
      <c r="B620" s="420"/>
      <c r="C620" s="420"/>
      <c r="D620" s="469" t="e">
        <f>[2]!HsSetValue(E620,"FCC","Scenario#"&amp;Q620&amp;";Years#"&amp;J620&amp;";Period#"&amp;I620&amp;";View#"&amp;R620&amp;";Entity#"&amp;H620&amp;";Data Source#"&amp;K620&amp;";Account#"&amp;F620&amp;";Intercompany#"&amp;L620&amp;";Movement#"&amp;P620&amp;";Consolidation#"&amp;T620&amp;";Custom1#"&amp;M620&amp;";Custom2#"&amp;N620&amp;";Custom3#"&amp;O620&amp;";Custom4#"&amp;S620&amp;"")</f>
        <v>#VALUE!</v>
      </c>
      <c r="E620" s="469"/>
      <c r="S620" s="423"/>
    </row>
    <row r="621" spans="1:20">
      <c r="B621" s="338" t="s">
        <v>1850</v>
      </c>
      <c r="C621" s="338" t="s">
        <v>1100</v>
      </c>
      <c r="D621" s="512" t="e">
        <f>[2]!HsSetValue(E621,"FCC","Scenario#"&amp;Q621&amp;";Years#"&amp;J621&amp;";Period#"&amp;I621&amp;";View#"&amp;R621&amp;";Entity#"&amp;H621&amp;";Data Source#"&amp;K621&amp;";Account#"&amp;F621&amp;";Intercompany#"&amp;L621&amp;";Movement#"&amp;P621&amp;";Consolidation#"&amp;T621&amp;";Custom1#"&amp;M621&amp;";Custom2#"&amp;N621&amp;";Custom3#"&amp;O621&amp;";Custom4#"&amp;S621&amp;"")</f>
        <v>#VALUE!</v>
      </c>
      <c r="E621" s="512">
        <f ca="1">SUMIF('"E" Fair Value Measurement'!$C$22:$E$38,'FCC Investments - Load Tab'!C621,'"E" Fair Value Measurement'!$G$22:$G$38)</f>
        <v>0</v>
      </c>
      <c r="F621" s="339" t="s">
        <v>849</v>
      </c>
      <c r="G621" s="339" t="s">
        <v>1870</v>
      </c>
      <c r="H621" s="430">
        <f>+H$2</f>
        <v>0</v>
      </c>
      <c r="I621" s="430" t="str">
        <f t="shared" si="184"/>
        <v>Jun</v>
      </c>
      <c r="J621" s="339" t="str">
        <f t="shared" si="184"/>
        <v>FY25</v>
      </c>
      <c r="K621" s="339" t="s">
        <v>397</v>
      </c>
      <c r="L621" s="339" t="s">
        <v>398</v>
      </c>
      <c r="M621" s="339" t="s">
        <v>399</v>
      </c>
      <c r="N621" s="339" t="s">
        <v>400</v>
      </c>
      <c r="O621" s="339" t="s">
        <v>850</v>
      </c>
      <c r="P621" s="339" t="s">
        <v>1847</v>
      </c>
      <c r="Q621" s="339" t="s">
        <v>63</v>
      </c>
      <c r="R621" s="339" t="s">
        <v>402</v>
      </c>
      <c r="S621" s="423" t="s">
        <v>1108</v>
      </c>
      <c r="T621" s="339" t="s">
        <v>404</v>
      </c>
    </row>
    <row r="622" spans="1:20">
      <c r="B622" s="338" t="s">
        <v>1850</v>
      </c>
      <c r="C622" s="338" t="s">
        <v>1100</v>
      </c>
      <c r="D622" s="512" t="e">
        <f>[2]!HsSetValue(E622,"FCC","Scenario#"&amp;Q622&amp;";Years#"&amp;J622&amp;";Period#"&amp;I622&amp;";View#"&amp;R622&amp;";Entity#"&amp;H622&amp;";Data Source#"&amp;K622&amp;";Account#"&amp;F622&amp;";Intercompany#"&amp;L622&amp;";Movement#"&amp;P622&amp;";Consolidation#"&amp;T622&amp;";Custom1#"&amp;M622&amp;";Custom2#"&amp;N622&amp;";Custom3#"&amp;O622&amp;";Custom4#"&amp;S622&amp;"")</f>
        <v>#VALUE!</v>
      </c>
      <c r="E622" s="512">
        <f ca="1">SUMIF('"E" Fair Value Measurement'!$C$22:$E$38,'FCC Investments - Load Tab'!C622,'"E" Fair Value Measurement'!$H$22:$H$38)</f>
        <v>0</v>
      </c>
      <c r="F622" s="339" t="s">
        <v>849</v>
      </c>
      <c r="G622" s="339" t="s">
        <v>1870</v>
      </c>
      <c r="H622" s="430">
        <f>+H$2</f>
        <v>0</v>
      </c>
      <c r="I622" s="430" t="str">
        <f t="shared" si="184"/>
        <v>Jun</v>
      </c>
      <c r="J622" s="339" t="str">
        <f t="shared" si="184"/>
        <v>FY25</v>
      </c>
      <c r="K622" s="339" t="s">
        <v>397</v>
      </c>
      <c r="L622" s="339" t="s">
        <v>398</v>
      </c>
      <c r="M622" s="339" t="s">
        <v>399</v>
      </c>
      <c r="N622" s="339" t="s">
        <v>400</v>
      </c>
      <c r="O622" s="339" t="s">
        <v>851</v>
      </c>
      <c r="P622" s="339" t="s">
        <v>1847</v>
      </c>
      <c r="Q622" s="339" t="s">
        <v>63</v>
      </c>
      <c r="R622" s="339" t="s">
        <v>402</v>
      </c>
      <c r="S622" s="423" t="s">
        <v>1108</v>
      </c>
      <c r="T622" s="339" t="s">
        <v>404</v>
      </c>
    </row>
    <row r="623" spans="1:20">
      <c r="B623" s="338" t="s">
        <v>1850</v>
      </c>
      <c r="C623" s="338" t="s">
        <v>1100</v>
      </c>
      <c r="D623" s="512" t="e">
        <f>[2]!HsSetValue(E623,"FCC","Scenario#"&amp;Q623&amp;";Years#"&amp;J623&amp;";Period#"&amp;I623&amp;";View#"&amp;R623&amp;";Entity#"&amp;H623&amp;";Data Source#"&amp;K623&amp;";Account#"&amp;F623&amp;";Intercompany#"&amp;L623&amp;";Movement#"&amp;P623&amp;";Consolidation#"&amp;T623&amp;";Custom1#"&amp;M623&amp;";Custom2#"&amp;N623&amp;";Custom3#"&amp;O623&amp;";Custom4#"&amp;S623&amp;"")</f>
        <v>#VALUE!</v>
      </c>
      <c r="E623" s="512">
        <f ca="1">SUMIF('"E" Fair Value Measurement'!$C$22:$E$38,'FCC Investments - Load Tab'!C623,'"E" Fair Value Measurement'!$I$22:$I$38)</f>
        <v>0</v>
      </c>
      <c r="F623" s="339" t="s">
        <v>849</v>
      </c>
      <c r="G623" s="339" t="s">
        <v>1870</v>
      </c>
      <c r="H623" s="430">
        <f>+H$2</f>
        <v>0</v>
      </c>
      <c r="I623" s="430" t="str">
        <f t="shared" si="184"/>
        <v>Jun</v>
      </c>
      <c r="J623" s="339" t="str">
        <f t="shared" si="184"/>
        <v>FY25</v>
      </c>
      <c r="K623" s="339" t="s">
        <v>397</v>
      </c>
      <c r="L623" s="339" t="s">
        <v>398</v>
      </c>
      <c r="M623" s="339" t="s">
        <v>399</v>
      </c>
      <c r="N623" s="339" t="s">
        <v>400</v>
      </c>
      <c r="O623" s="339" t="s">
        <v>852</v>
      </c>
      <c r="P623" s="339" t="s">
        <v>1847</v>
      </c>
      <c r="Q623" s="339" t="s">
        <v>63</v>
      </c>
      <c r="R623" s="339" t="s">
        <v>402</v>
      </c>
      <c r="S623" s="423" t="s">
        <v>1108</v>
      </c>
      <c r="T623" s="339" t="s">
        <v>404</v>
      </c>
    </row>
    <row r="624" spans="1:20">
      <c r="B624" s="338" t="s">
        <v>1850</v>
      </c>
      <c r="C624" s="338" t="s">
        <v>1100</v>
      </c>
      <c r="D624" s="512" t="e">
        <f>[2]!HsSetValue(E624,"FCC","Scenario#"&amp;Q624&amp;";Years#"&amp;J624&amp;";Period#"&amp;I624&amp;";View#"&amp;R624&amp;";Entity#"&amp;H624&amp;";Data Source#"&amp;K624&amp;";Account#"&amp;F624&amp;";Intercompany#"&amp;L624&amp;";Movement#"&amp;P624&amp;";Consolidation#"&amp;T624&amp;";Custom1#"&amp;M624&amp;";Custom2#"&amp;N624&amp;";Custom3#"&amp;O624&amp;";Custom4#"&amp;S624&amp;"")</f>
        <v>#VALUE!</v>
      </c>
      <c r="E624" s="512">
        <f ca="1">SUMIF('"E" Fair Value Measurement'!$C$22:$E$38,'FCC Investments - Load Tab'!C624,'"E" Fair Value Measurement'!$J$22:$J$38)</f>
        <v>0</v>
      </c>
      <c r="F624" s="339" t="s">
        <v>849</v>
      </c>
      <c r="G624" s="339" t="s">
        <v>1870</v>
      </c>
      <c r="H624" s="430">
        <f>+H$2</f>
        <v>0</v>
      </c>
      <c r="I624" s="430" t="str">
        <f t="shared" si="184"/>
        <v>Jun</v>
      </c>
      <c r="J624" s="339" t="str">
        <f t="shared" si="184"/>
        <v>FY25</v>
      </c>
      <c r="K624" s="339" t="s">
        <v>397</v>
      </c>
      <c r="L624" s="339" t="s">
        <v>398</v>
      </c>
      <c r="M624" s="339" t="s">
        <v>399</v>
      </c>
      <c r="N624" s="339" t="s">
        <v>400</v>
      </c>
      <c r="O624" s="339" t="s">
        <v>853</v>
      </c>
      <c r="P624" s="339" t="s">
        <v>1847</v>
      </c>
      <c r="Q624" s="339" t="s">
        <v>63</v>
      </c>
      <c r="R624" s="339" t="s">
        <v>402</v>
      </c>
      <c r="S624" s="423" t="s">
        <v>1108</v>
      </c>
      <c r="T624" s="339" t="s">
        <v>404</v>
      </c>
    </row>
    <row r="625" spans="1:20">
      <c r="B625" s="420"/>
      <c r="C625" s="420"/>
      <c r="D625" s="469" t="e">
        <f>[2]!HsSetValue(E625,"FCC","Scenario#"&amp;Q625&amp;";Years#"&amp;J625&amp;";Period#"&amp;I625&amp;";View#"&amp;R625&amp;";Entity#"&amp;H625&amp;";Data Source#"&amp;K625&amp;";Account#"&amp;F625&amp;";Intercompany#"&amp;L625&amp;";Movement#"&amp;P625&amp;";Consolidation#"&amp;T625&amp;";Custom1#"&amp;M625&amp;";Custom2#"&amp;N625&amp;";Custom3#"&amp;O625&amp;";Custom4#"&amp;S625&amp;"")</f>
        <v>#VALUE!</v>
      </c>
      <c r="E625" s="469"/>
      <c r="S625" s="423"/>
    </row>
    <row r="626" spans="1:20">
      <c r="A626" s="424"/>
      <c r="B626" s="418" t="s">
        <v>1088</v>
      </c>
      <c r="C626" s="418" t="s">
        <v>1100</v>
      </c>
      <c r="D626" s="511" t="e">
        <f>[2]!HsSetValue(E626,"FCC","Scenario#"&amp;Q626&amp;";Years#"&amp;J626&amp;";Period#"&amp;I626&amp;";View#"&amp;R626&amp;";Entity#"&amp;H626&amp;";Data Source#"&amp;K626&amp;";Account#"&amp;F626&amp;";Intercompany#"&amp;L626&amp;";Movement#"&amp;P626&amp;";Consolidation#"&amp;T626&amp;";Custom1#"&amp;M626&amp;";Custom2#"&amp;N626&amp;";Custom3#"&amp;O626&amp;";Custom4#"&amp;S626&amp;"")</f>
        <v>#VALUE!</v>
      </c>
      <c r="E626" s="511">
        <f ca="1">SUMIF('"F" Credit Quality Risk'!$D$17:$F$33,'FCC Investments - Load Tab'!$C626,'"F" Credit Quality Risk'!F$17:F$33)</f>
        <v>0</v>
      </c>
      <c r="F626" s="419" t="s">
        <v>1092</v>
      </c>
      <c r="G626" s="419" t="str">
        <f t="shared" ref="G626:G639" si="185">"Inv. Analysis - Credit Quality Risk - "&amp;C626</f>
        <v xml:space="preserve">Inv. Analysis - Credit Quality Risk - Mutual Funds Equities International       </v>
      </c>
      <c r="H626" s="431">
        <f t="shared" si="184"/>
        <v>0</v>
      </c>
      <c r="I626" s="431" t="str">
        <f t="shared" si="184"/>
        <v>Jun</v>
      </c>
      <c r="J626" s="419" t="str">
        <f t="shared" si="184"/>
        <v>FY25</v>
      </c>
      <c r="K626" s="419" t="str">
        <f t="shared" si="184"/>
        <v>FCCS_Other Data</v>
      </c>
      <c r="L626" s="419" t="str">
        <f t="shared" si="184"/>
        <v>FCCS_No Intercompany</v>
      </c>
      <c r="M626" s="419" t="str">
        <f t="shared" si="184"/>
        <v>No Custom1</v>
      </c>
      <c r="N626" s="419" t="str">
        <f t="shared" si="184"/>
        <v>No Custom2</v>
      </c>
      <c r="O626" s="419" t="s">
        <v>995</v>
      </c>
      <c r="P626" s="419" t="s">
        <v>1847</v>
      </c>
      <c r="Q626" s="419" t="str">
        <f t="shared" ref="Q626:Q639" si="186">Q$2</f>
        <v>Actual</v>
      </c>
      <c r="R626" s="419" t="str">
        <f t="shared" ref="R626:R639" si="187">+R$2</f>
        <v>FCCS_YTD_Input</v>
      </c>
      <c r="S626" s="423" t="s">
        <v>1108</v>
      </c>
      <c r="T626" s="419" t="s">
        <v>404</v>
      </c>
    </row>
    <row r="627" spans="1:20">
      <c r="A627" s="424"/>
      <c r="B627" s="418" t="s">
        <v>1088</v>
      </c>
      <c r="C627" s="418" t="s">
        <v>1100</v>
      </c>
      <c r="D627" s="511" t="e">
        <f>[2]!HsSetValue(E627,"FCC","Scenario#"&amp;Q627&amp;";Years#"&amp;J627&amp;";Period#"&amp;I627&amp;";View#"&amp;R627&amp;";Entity#"&amp;H627&amp;";Data Source#"&amp;K627&amp;";Account#"&amp;F627&amp;";Intercompany#"&amp;L627&amp;";Movement#"&amp;P627&amp;";Consolidation#"&amp;T627&amp;";Custom1#"&amp;M627&amp;";Custom2#"&amp;N627&amp;";Custom3#"&amp;O627&amp;";Custom4#"&amp;S627&amp;"")</f>
        <v>#VALUE!</v>
      </c>
      <c r="E627" s="511">
        <f ca="1">SUMIF('"F" Credit Quality Risk'!$D$17:$F$33,'FCC Investments - Load Tab'!$C627,'"F" Credit Quality Risk'!G$17:G$33)</f>
        <v>0</v>
      </c>
      <c r="F627" s="419" t="s">
        <v>1092</v>
      </c>
      <c r="G627" s="419" t="str">
        <f t="shared" si="185"/>
        <v xml:space="preserve">Inv. Analysis - Credit Quality Risk - Mutual Funds Equities International       </v>
      </c>
      <c r="H627" s="431">
        <f t="shared" si="184"/>
        <v>0</v>
      </c>
      <c r="I627" s="431" t="str">
        <f t="shared" si="184"/>
        <v>Jun</v>
      </c>
      <c r="J627" s="419" t="str">
        <f t="shared" si="184"/>
        <v>FY25</v>
      </c>
      <c r="K627" s="419" t="str">
        <f t="shared" si="184"/>
        <v>FCCS_Other Data</v>
      </c>
      <c r="L627" s="419" t="str">
        <f t="shared" si="184"/>
        <v>FCCS_No Intercompany</v>
      </c>
      <c r="M627" s="419" t="str">
        <f t="shared" si="184"/>
        <v>No Custom1</v>
      </c>
      <c r="N627" s="419" t="str">
        <f t="shared" si="184"/>
        <v>No Custom2</v>
      </c>
      <c r="O627" s="419" t="s">
        <v>1010</v>
      </c>
      <c r="P627" s="419" t="s">
        <v>1847</v>
      </c>
      <c r="Q627" s="419" t="str">
        <f t="shared" si="186"/>
        <v>Actual</v>
      </c>
      <c r="R627" s="419" t="str">
        <f t="shared" si="187"/>
        <v>FCCS_YTD_Input</v>
      </c>
      <c r="S627" s="423" t="s">
        <v>1108</v>
      </c>
      <c r="T627" s="419" t="s">
        <v>404</v>
      </c>
    </row>
    <row r="628" spans="1:20">
      <c r="A628" s="424"/>
      <c r="B628" s="418" t="s">
        <v>1088</v>
      </c>
      <c r="C628" s="418" t="s">
        <v>1100</v>
      </c>
      <c r="D628" s="511" t="e">
        <f>[2]!HsSetValue(E628,"FCC","Scenario#"&amp;Q628&amp;";Years#"&amp;J628&amp;";Period#"&amp;I628&amp;";View#"&amp;R628&amp;";Entity#"&amp;H628&amp;";Data Source#"&amp;K628&amp;";Account#"&amp;F628&amp;";Intercompany#"&amp;L628&amp;";Movement#"&amp;P628&amp;";Consolidation#"&amp;T628&amp;";Custom1#"&amp;M628&amp;";Custom2#"&amp;N628&amp;";Custom3#"&amp;O628&amp;";Custom4#"&amp;S628&amp;"")</f>
        <v>#VALUE!</v>
      </c>
      <c r="E628" s="511">
        <f ca="1">SUMIF('"F" Credit Quality Risk'!$D$17:$F$33,'FCC Investments - Load Tab'!$C628,'"F" Credit Quality Risk'!H$17:H$33)</f>
        <v>0</v>
      </c>
      <c r="F628" s="419" t="s">
        <v>1092</v>
      </c>
      <c r="G628" s="419" t="str">
        <f t="shared" si="185"/>
        <v xml:space="preserve">Inv. Analysis - Credit Quality Risk - Mutual Funds Equities International       </v>
      </c>
      <c r="H628" s="431">
        <f t="shared" si="184"/>
        <v>0</v>
      </c>
      <c r="I628" s="431" t="str">
        <f t="shared" si="184"/>
        <v>Jun</v>
      </c>
      <c r="J628" s="419" t="str">
        <f t="shared" si="184"/>
        <v>FY25</v>
      </c>
      <c r="K628" s="419" t="str">
        <f t="shared" si="184"/>
        <v>FCCS_Other Data</v>
      </c>
      <c r="L628" s="419" t="str">
        <f t="shared" si="184"/>
        <v>FCCS_No Intercompany</v>
      </c>
      <c r="M628" s="419" t="str">
        <f t="shared" si="184"/>
        <v>No Custom1</v>
      </c>
      <c r="N628" s="419" t="str">
        <f t="shared" si="184"/>
        <v>No Custom2</v>
      </c>
      <c r="O628" s="419" t="s">
        <v>45</v>
      </c>
      <c r="P628" s="419" t="s">
        <v>1847</v>
      </c>
      <c r="Q628" s="419" t="str">
        <f t="shared" si="186"/>
        <v>Actual</v>
      </c>
      <c r="R628" s="419" t="str">
        <f t="shared" si="187"/>
        <v>FCCS_YTD_Input</v>
      </c>
      <c r="S628" s="423" t="s">
        <v>1108</v>
      </c>
      <c r="T628" s="419" t="s">
        <v>404</v>
      </c>
    </row>
    <row r="629" spans="1:20">
      <c r="A629" s="424"/>
      <c r="B629" s="418" t="s">
        <v>1088</v>
      </c>
      <c r="C629" s="418" t="s">
        <v>1100</v>
      </c>
      <c r="D629" s="511" t="e">
        <f>[2]!HsSetValue(E629,"FCC","Scenario#"&amp;Q629&amp;";Years#"&amp;J629&amp;";Period#"&amp;I629&amp;";View#"&amp;R629&amp;";Entity#"&amp;H629&amp;";Data Source#"&amp;K629&amp;";Account#"&amp;F629&amp;";Intercompany#"&amp;L629&amp;";Movement#"&amp;P629&amp;";Consolidation#"&amp;T629&amp;";Custom1#"&amp;M629&amp;";Custom2#"&amp;N629&amp;";Custom3#"&amp;O629&amp;";Custom4#"&amp;S629&amp;"")</f>
        <v>#VALUE!</v>
      </c>
      <c r="E629" s="511">
        <f ca="1">SUMIF('"F" Credit Quality Risk'!$D$17:$F$33,'FCC Investments - Load Tab'!$C629,'"F" Credit Quality Risk'!I$17:I$33)</f>
        <v>0</v>
      </c>
      <c r="F629" s="419" t="s">
        <v>1092</v>
      </c>
      <c r="G629" s="419" t="str">
        <f t="shared" si="185"/>
        <v xml:space="preserve">Inv. Analysis - Credit Quality Risk - Mutual Funds Equities International       </v>
      </c>
      <c r="H629" s="431">
        <f t="shared" si="184"/>
        <v>0</v>
      </c>
      <c r="I629" s="431" t="str">
        <f t="shared" si="184"/>
        <v>Jun</v>
      </c>
      <c r="J629" s="419" t="str">
        <f t="shared" si="184"/>
        <v>FY25</v>
      </c>
      <c r="K629" s="419" t="str">
        <f t="shared" si="184"/>
        <v>FCCS_Other Data</v>
      </c>
      <c r="L629" s="419" t="str">
        <f t="shared" si="184"/>
        <v>FCCS_No Intercompany</v>
      </c>
      <c r="M629" s="419" t="str">
        <f t="shared" si="184"/>
        <v>No Custom1</v>
      </c>
      <c r="N629" s="419" t="str">
        <f t="shared" si="184"/>
        <v>No Custom2</v>
      </c>
      <c r="O629" s="419" t="s">
        <v>1023</v>
      </c>
      <c r="P629" s="419" t="s">
        <v>1847</v>
      </c>
      <c r="Q629" s="419" t="str">
        <f t="shared" si="186"/>
        <v>Actual</v>
      </c>
      <c r="R629" s="419" t="str">
        <f t="shared" si="187"/>
        <v>FCCS_YTD_Input</v>
      </c>
      <c r="S629" s="423" t="s">
        <v>1108</v>
      </c>
      <c r="T629" s="419" t="s">
        <v>404</v>
      </c>
    </row>
    <row r="630" spans="1:20">
      <c r="A630" s="424"/>
      <c r="B630" s="418" t="s">
        <v>1088</v>
      </c>
      <c r="C630" s="418" t="s">
        <v>1100</v>
      </c>
      <c r="D630" s="511" t="e">
        <f>[2]!HsSetValue(E630,"FCC","Scenario#"&amp;Q630&amp;";Years#"&amp;J630&amp;";Period#"&amp;I630&amp;";View#"&amp;R630&amp;";Entity#"&amp;H630&amp;";Data Source#"&amp;K630&amp;";Account#"&amp;F630&amp;";Intercompany#"&amp;L630&amp;";Movement#"&amp;P630&amp;";Consolidation#"&amp;T630&amp;";Custom1#"&amp;M630&amp;";Custom2#"&amp;N630&amp;";Custom3#"&amp;O630&amp;";Custom4#"&amp;S630&amp;"")</f>
        <v>#VALUE!</v>
      </c>
      <c r="E630" s="511">
        <f ca="1">SUMIF('"F" Credit Quality Risk'!$D$17:$F$33,'FCC Investments - Load Tab'!$C630,'"F" Credit Quality Risk'!J$17:J$33)</f>
        <v>0</v>
      </c>
      <c r="F630" s="419" t="s">
        <v>1092</v>
      </c>
      <c r="G630" s="419" t="str">
        <f t="shared" si="185"/>
        <v xml:space="preserve">Inv. Analysis - Credit Quality Risk - Mutual Funds Equities International       </v>
      </c>
      <c r="H630" s="431">
        <f t="shared" si="184"/>
        <v>0</v>
      </c>
      <c r="I630" s="431" t="str">
        <f t="shared" si="184"/>
        <v>Jun</v>
      </c>
      <c r="J630" s="419" t="str">
        <f t="shared" si="184"/>
        <v>FY25</v>
      </c>
      <c r="K630" s="419" t="str">
        <f t="shared" si="184"/>
        <v>FCCS_Other Data</v>
      </c>
      <c r="L630" s="419" t="str">
        <f t="shared" si="184"/>
        <v>FCCS_No Intercompany</v>
      </c>
      <c r="M630" s="419" t="str">
        <f t="shared" si="184"/>
        <v>No Custom1</v>
      </c>
      <c r="N630" s="419" t="str">
        <f t="shared" si="184"/>
        <v>No Custom2</v>
      </c>
      <c r="O630" s="419" t="s">
        <v>1027</v>
      </c>
      <c r="P630" s="419" t="s">
        <v>1847</v>
      </c>
      <c r="Q630" s="419" t="str">
        <f t="shared" si="186"/>
        <v>Actual</v>
      </c>
      <c r="R630" s="419" t="str">
        <f t="shared" si="187"/>
        <v>FCCS_YTD_Input</v>
      </c>
      <c r="S630" s="423" t="s">
        <v>1108</v>
      </c>
      <c r="T630" s="419" t="s">
        <v>404</v>
      </c>
    </row>
    <row r="631" spans="1:20">
      <c r="A631" s="424"/>
      <c r="B631" s="418" t="s">
        <v>1088</v>
      </c>
      <c r="C631" s="418" t="s">
        <v>1100</v>
      </c>
      <c r="D631" s="511" t="e">
        <f>[2]!HsSetValue(E631,"FCC","Scenario#"&amp;Q631&amp;";Years#"&amp;J631&amp;";Period#"&amp;I631&amp;";View#"&amp;R631&amp;";Entity#"&amp;H631&amp;";Data Source#"&amp;K631&amp;";Account#"&amp;F631&amp;";Intercompany#"&amp;L631&amp;";Movement#"&amp;P631&amp;";Consolidation#"&amp;T631&amp;";Custom1#"&amp;M631&amp;";Custom2#"&amp;N631&amp;";Custom3#"&amp;O631&amp;";Custom4#"&amp;S631&amp;"")</f>
        <v>#VALUE!</v>
      </c>
      <c r="E631" s="511">
        <f ca="1">SUMIF('"F" Credit Quality Risk'!$D$17:$F$33,'FCC Investments - Load Tab'!$C631,'"F" Credit Quality Risk'!K$17:K$33)</f>
        <v>0</v>
      </c>
      <c r="F631" s="419" t="s">
        <v>1092</v>
      </c>
      <c r="G631" s="419" t="str">
        <f t="shared" si="185"/>
        <v xml:space="preserve">Inv. Analysis - Credit Quality Risk - Mutual Funds Equities International       </v>
      </c>
      <c r="H631" s="431">
        <f t="shared" si="184"/>
        <v>0</v>
      </c>
      <c r="I631" s="431" t="str">
        <f t="shared" si="184"/>
        <v>Jun</v>
      </c>
      <c r="J631" s="419" t="str">
        <f t="shared" si="184"/>
        <v>FY25</v>
      </c>
      <c r="K631" s="419" t="str">
        <f t="shared" si="184"/>
        <v>FCCS_Other Data</v>
      </c>
      <c r="L631" s="419" t="str">
        <f t="shared" si="184"/>
        <v>FCCS_No Intercompany</v>
      </c>
      <c r="M631" s="419" t="str">
        <f t="shared" si="184"/>
        <v>No Custom1</v>
      </c>
      <c r="N631" s="419" t="str">
        <f t="shared" si="184"/>
        <v>No Custom2</v>
      </c>
      <c r="O631" s="419" t="s">
        <v>46</v>
      </c>
      <c r="P631" s="419" t="s">
        <v>1847</v>
      </c>
      <c r="Q631" s="419" t="str">
        <f t="shared" si="186"/>
        <v>Actual</v>
      </c>
      <c r="R631" s="419" t="str">
        <f t="shared" si="187"/>
        <v>FCCS_YTD_Input</v>
      </c>
      <c r="S631" s="423" t="s">
        <v>1108</v>
      </c>
      <c r="T631" s="419" t="s">
        <v>404</v>
      </c>
    </row>
    <row r="632" spans="1:20">
      <c r="A632" s="424"/>
      <c r="B632" s="418" t="s">
        <v>1088</v>
      </c>
      <c r="C632" s="418" t="s">
        <v>1100</v>
      </c>
      <c r="D632" s="511" t="e">
        <f>[2]!HsSetValue(E632,"FCC","Scenario#"&amp;Q632&amp;";Years#"&amp;J632&amp;";Period#"&amp;I632&amp;";View#"&amp;R632&amp;";Entity#"&amp;H632&amp;";Data Source#"&amp;K632&amp;";Account#"&amp;F632&amp;";Intercompany#"&amp;L632&amp;";Movement#"&amp;P632&amp;";Consolidation#"&amp;T632&amp;";Custom1#"&amp;M632&amp;";Custom2#"&amp;N632&amp;";Custom3#"&amp;O632&amp;";Custom4#"&amp;S632&amp;"")</f>
        <v>#VALUE!</v>
      </c>
      <c r="E632" s="511">
        <f ca="1">SUMIF('"F" Credit Quality Risk'!$D$17:$F$33,'FCC Investments - Load Tab'!$C632,'"F" Credit Quality Risk'!L$17:L$33)</f>
        <v>0</v>
      </c>
      <c r="F632" s="419" t="s">
        <v>1092</v>
      </c>
      <c r="G632" s="419" t="str">
        <f t="shared" si="185"/>
        <v xml:space="preserve">Inv. Analysis - Credit Quality Risk - Mutual Funds Equities International       </v>
      </c>
      <c r="H632" s="431">
        <f t="shared" si="184"/>
        <v>0</v>
      </c>
      <c r="I632" s="431" t="str">
        <f t="shared" si="184"/>
        <v>Jun</v>
      </c>
      <c r="J632" s="419" t="str">
        <f t="shared" si="184"/>
        <v>FY25</v>
      </c>
      <c r="K632" s="419" t="str">
        <f t="shared" si="184"/>
        <v>FCCS_Other Data</v>
      </c>
      <c r="L632" s="419" t="str">
        <f t="shared" si="184"/>
        <v>FCCS_No Intercompany</v>
      </c>
      <c r="M632" s="419" t="str">
        <f t="shared" si="184"/>
        <v>No Custom1</v>
      </c>
      <c r="N632" s="419" t="str">
        <f t="shared" si="184"/>
        <v>No Custom2</v>
      </c>
      <c r="O632" s="419" t="s">
        <v>1055</v>
      </c>
      <c r="P632" s="419" t="s">
        <v>1847</v>
      </c>
      <c r="Q632" s="419" t="str">
        <f t="shared" si="186"/>
        <v>Actual</v>
      </c>
      <c r="R632" s="419" t="str">
        <f t="shared" si="187"/>
        <v>FCCS_YTD_Input</v>
      </c>
      <c r="S632" s="423" t="s">
        <v>1108</v>
      </c>
      <c r="T632" s="419" t="s">
        <v>404</v>
      </c>
    </row>
    <row r="633" spans="1:20">
      <c r="A633" s="424"/>
      <c r="B633" s="418" t="s">
        <v>1088</v>
      </c>
      <c r="C633" s="418" t="s">
        <v>1100</v>
      </c>
      <c r="D633" s="511" t="e">
        <f>[2]!HsSetValue(E633,"FCC","Scenario#"&amp;Q633&amp;";Years#"&amp;J633&amp;";Period#"&amp;I633&amp;";View#"&amp;R633&amp;";Entity#"&amp;H633&amp;";Data Source#"&amp;K633&amp;";Account#"&amp;F633&amp;";Intercompany#"&amp;L633&amp;";Movement#"&amp;P633&amp;";Consolidation#"&amp;T633&amp;";Custom1#"&amp;M633&amp;";Custom2#"&amp;N633&amp;";Custom3#"&amp;O633&amp;";Custom4#"&amp;S633&amp;"")</f>
        <v>#VALUE!</v>
      </c>
      <c r="E633" s="511">
        <f ca="1">SUMIF('"F" Credit Quality Risk'!$D$17:$F$33,'FCC Investments - Load Tab'!$C633,'"F" Credit Quality Risk'!M$17:M$33)</f>
        <v>0</v>
      </c>
      <c r="F633" s="419" t="s">
        <v>1092</v>
      </c>
      <c r="G633" s="419" t="str">
        <f t="shared" si="185"/>
        <v xml:space="preserve">Inv. Analysis - Credit Quality Risk - Mutual Funds Equities International       </v>
      </c>
      <c r="H633" s="431">
        <f t="shared" si="184"/>
        <v>0</v>
      </c>
      <c r="I633" s="431" t="str">
        <f t="shared" si="184"/>
        <v>Jun</v>
      </c>
      <c r="J633" s="419" t="str">
        <f t="shared" si="184"/>
        <v>FY25</v>
      </c>
      <c r="K633" s="419" t="str">
        <f t="shared" si="184"/>
        <v>FCCS_Other Data</v>
      </c>
      <c r="L633" s="419" t="str">
        <f t="shared" si="184"/>
        <v>FCCS_No Intercompany</v>
      </c>
      <c r="M633" s="419" t="str">
        <f t="shared" si="184"/>
        <v>No Custom1</v>
      </c>
      <c r="N633" s="419" t="str">
        <f t="shared" si="184"/>
        <v>No Custom2</v>
      </c>
      <c r="O633" s="419" t="s">
        <v>1066</v>
      </c>
      <c r="P633" s="419" t="s">
        <v>1847</v>
      </c>
      <c r="Q633" s="419" t="str">
        <f t="shared" si="186"/>
        <v>Actual</v>
      </c>
      <c r="R633" s="419" t="str">
        <f t="shared" si="187"/>
        <v>FCCS_YTD_Input</v>
      </c>
      <c r="S633" s="423" t="s">
        <v>1108</v>
      </c>
      <c r="T633" s="419" t="s">
        <v>404</v>
      </c>
    </row>
    <row r="634" spans="1:20">
      <c r="A634" s="424"/>
      <c r="B634" s="418" t="s">
        <v>1088</v>
      </c>
      <c r="C634" s="418" t="s">
        <v>1100</v>
      </c>
      <c r="D634" s="511" t="e">
        <f>[2]!HsSetValue(E634,"FCC","Scenario#"&amp;Q634&amp;";Years#"&amp;J634&amp;";Period#"&amp;I634&amp;";View#"&amp;R634&amp;";Entity#"&amp;H634&amp;";Data Source#"&amp;K634&amp;";Account#"&amp;F634&amp;";Intercompany#"&amp;L634&amp;";Movement#"&amp;P634&amp;";Consolidation#"&amp;T634&amp;";Custom1#"&amp;M634&amp;";Custom2#"&amp;N634&amp;";Custom3#"&amp;O634&amp;";Custom4#"&amp;S634&amp;"")</f>
        <v>#VALUE!</v>
      </c>
      <c r="E634" s="511">
        <f ca="1">SUMIF('"F" Credit Quality Risk'!$D$17:$F$33,'FCC Investments - Load Tab'!$C634,'"F" Credit Quality Risk'!N$17:N$33)</f>
        <v>0</v>
      </c>
      <c r="F634" s="419" t="s">
        <v>1092</v>
      </c>
      <c r="G634" s="419" t="str">
        <f t="shared" si="185"/>
        <v xml:space="preserve">Inv. Analysis - Credit Quality Risk - Mutual Funds Equities International       </v>
      </c>
      <c r="H634" s="431">
        <f t="shared" ref="H634:N639" si="188">+H$2</f>
        <v>0</v>
      </c>
      <c r="I634" s="431" t="str">
        <f t="shared" si="188"/>
        <v>Jun</v>
      </c>
      <c r="J634" s="419" t="str">
        <f t="shared" si="188"/>
        <v>FY25</v>
      </c>
      <c r="K634" s="419" t="str">
        <f t="shared" si="188"/>
        <v>FCCS_Other Data</v>
      </c>
      <c r="L634" s="419" t="str">
        <f t="shared" si="188"/>
        <v>FCCS_No Intercompany</v>
      </c>
      <c r="M634" s="419" t="str">
        <f t="shared" si="188"/>
        <v>No Custom1</v>
      </c>
      <c r="N634" s="419" t="str">
        <f t="shared" si="188"/>
        <v>No Custom2</v>
      </c>
      <c r="O634" s="419" t="s">
        <v>47</v>
      </c>
      <c r="P634" s="419" t="s">
        <v>1847</v>
      </c>
      <c r="Q634" s="419" t="str">
        <f t="shared" si="186"/>
        <v>Actual</v>
      </c>
      <c r="R634" s="419" t="str">
        <f t="shared" si="187"/>
        <v>FCCS_YTD_Input</v>
      </c>
      <c r="S634" s="423" t="s">
        <v>1108</v>
      </c>
      <c r="T634" s="419" t="s">
        <v>404</v>
      </c>
    </row>
    <row r="635" spans="1:20">
      <c r="A635" s="424"/>
      <c r="B635" s="418" t="s">
        <v>1088</v>
      </c>
      <c r="C635" s="418" t="s">
        <v>1100</v>
      </c>
      <c r="D635" s="511" t="e">
        <f>[2]!HsSetValue(E635,"FCC","Scenario#"&amp;Q635&amp;";Years#"&amp;J635&amp;";Period#"&amp;I635&amp;";View#"&amp;R635&amp;";Entity#"&amp;H635&amp;";Data Source#"&amp;K635&amp;";Account#"&amp;F635&amp;";Intercompany#"&amp;L635&amp;";Movement#"&amp;P635&amp;";Consolidation#"&amp;T635&amp;";Custom1#"&amp;M635&amp;";Custom2#"&amp;N635&amp;";Custom3#"&amp;O635&amp;";Custom4#"&amp;S635&amp;"")</f>
        <v>#VALUE!</v>
      </c>
      <c r="E635" s="511">
        <f ca="1">SUMIF('"F" Credit Quality Risk'!$D$17:$F$33,'FCC Investments - Load Tab'!$C635,'"F" Credit Quality Risk'!O$17:O$33)</f>
        <v>0</v>
      </c>
      <c r="F635" s="419" t="s">
        <v>1092</v>
      </c>
      <c r="G635" s="419" t="str">
        <f t="shared" si="185"/>
        <v xml:space="preserve">Inv. Analysis - Credit Quality Risk - Mutual Funds Equities International       </v>
      </c>
      <c r="H635" s="431">
        <f t="shared" si="188"/>
        <v>0</v>
      </c>
      <c r="I635" s="431" t="str">
        <f t="shared" si="188"/>
        <v>Jun</v>
      </c>
      <c r="J635" s="419" t="str">
        <f t="shared" si="188"/>
        <v>FY25</v>
      </c>
      <c r="K635" s="419" t="str">
        <f t="shared" si="188"/>
        <v>FCCS_Other Data</v>
      </c>
      <c r="L635" s="419" t="str">
        <f t="shared" si="188"/>
        <v>FCCS_No Intercompany</v>
      </c>
      <c r="M635" s="419" t="str">
        <f t="shared" si="188"/>
        <v>No Custom1</v>
      </c>
      <c r="N635" s="419" t="str">
        <f t="shared" si="188"/>
        <v>No Custom2</v>
      </c>
      <c r="O635" s="419" t="s">
        <v>48</v>
      </c>
      <c r="P635" s="419" t="s">
        <v>1847</v>
      </c>
      <c r="Q635" s="419" t="str">
        <f t="shared" si="186"/>
        <v>Actual</v>
      </c>
      <c r="R635" s="419" t="str">
        <f t="shared" si="187"/>
        <v>FCCS_YTD_Input</v>
      </c>
      <c r="S635" s="423" t="s">
        <v>1108</v>
      </c>
      <c r="T635" s="419" t="s">
        <v>404</v>
      </c>
    </row>
    <row r="636" spans="1:20">
      <c r="A636" s="424"/>
      <c r="B636" s="418" t="s">
        <v>1088</v>
      </c>
      <c r="C636" s="418" t="s">
        <v>1100</v>
      </c>
      <c r="D636" s="511" t="e">
        <f>[2]!HsSetValue(E636,"FCC","Scenario#"&amp;Q636&amp;";Years#"&amp;J636&amp;";Period#"&amp;I636&amp;";View#"&amp;R636&amp;";Entity#"&amp;H636&amp;";Data Source#"&amp;K636&amp;";Account#"&amp;F636&amp;";Intercompany#"&amp;L636&amp;";Movement#"&amp;P636&amp;";Consolidation#"&amp;T636&amp;";Custom1#"&amp;M636&amp;";Custom2#"&amp;N636&amp;";Custom3#"&amp;O636&amp;";Custom4#"&amp;S636&amp;"")</f>
        <v>#VALUE!</v>
      </c>
      <c r="E636" s="511">
        <f ca="1">SUMIF('"F" Credit Quality Risk'!$D$17:$F$33,'FCC Investments - Load Tab'!$C636,'"F" Credit Quality Risk'!P$17:P$33)</f>
        <v>0</v>
      </c>
      <c r="F636" s="419" t="s">
        <v>1092</v>
      </c>
      <c r="G636" s="419" t="str">
        <f t="shared" si="185"/>
        <v xml:space="preserve">Inv. Analysis - Credit Quality Risk - Mutual Funds Equities International       </v>
      </c>
      <c r="H636" s="431">
        <f t="shared" si="188"/>
        <v>0</v>
      </c>
      <c r="I636" s="431" t="str">
        <f t="shared" si="188"/>
        <v>Jun</v>
      </c>
      <c r="J636" s="419" t="str">
        <f t="shared" si="188"/>
        <v>FY25</v>
      </c>
      <c r="K636" s="419" t="str">
        <f t="shared" si="188"/>
        <v>FCCS_Other Data</v>
      </c>
      <c r="L636" s="419" t="str">
        <f t="shared" si="188"/>
        <v>FCCS_No Intercompany</v>
      </c>
      <c r="M636" s="419" t="str">
        <f t="shared" si="188"/>
        <v>No Custom1</v>
      </c>
      <c r="N636" s="419" t="str">
        <f t="shared" si="188"/>
        <v>No Custom2</v>
      </c>
      <c r="O636" s="419" t="s">
        <v>1093</v>
      </c>
      <c r="P636" s="419" t="s">
        <v>1847</v>
      </c>
      <c r="Q636" s="419" t="str">
        <f t="shared" si="186"/>
        <v>Actual</v>
      </c>
      <c r="R636" s="419" t="str">
        <f t="shared" si="187"/>
        <v>FCCS_YTD_Input</v>
      </c>
      <c r="S636" s="423" t="s">
        <v>1108</v>
      </c>
      <c r="T636" s="419" t="s">
        <v>404</v>
      </c>
    </row>
    <row r="637" spans="1:20">
      <c r="A637" s="424"/>
      <c r="B637" s="418" t="s">
        <v>1088</v>
      </c>
      <c r="C637" s="418" t="s">
        <v>1100</v>
      </c>
      <c r="D637" s="511" t="e">
        <f>[2]!HsSetValue(E637,"FCC","Scenario#"&amp;Q637&amp;";Years#"&amp;J637&amp;";Period#"&amp;I637&amp;";View#"&amp;R637&amp;";Entity#"&amp;H637&amp;";Data Source#"&amp;K637&amp;";Account#"&amp;F637&amp;";Intercompany#"&amp;L637&amp;";Movement#"&amp;P637&amp;";Consolidation#"&amp;T637&amp;";Custom1#"&amp;M637&amp;";Custom2#"&amp;N637&amp;";Custom3#"&amp;O637&amp;";Custom4#"&amp;S637&amp;"")</f>
        <v>#VALUE!</v>
      </c>
      <c r="E637" s="511">
        <f ca="1">SUMIF('"F" Credit Quality Risk'!$D$17:$F$33,'FCC Investments - Load Tab'!$C637,'"F" Credit Quality Risk'!Q$17:Q$33)</f>
        <v>0</v>
      </c>
      <c r="F637" s="419" t="s">
        <v>1092</v>
      </c>
      <c r="G637" s="419" t="str">
        <f t="shared" si="185"/>
        <v xml:space="preserve">Inv. Analysis - Credit Quality Risk - Mutual Funds Equities International       </v>
      </c>
      <c r="H637" s="431">
        <f t="shared" si="188"/>
        <v>0</v>
      </c>
      <c r="I637" s="431" t="str">
        <f t="shared" si="188"/>
        <v>Jun</v>
      </c>
      <c r="J637" s="419" t="str">
        <f t="shared" si="188"/>
        <v>FY25</v>
      </c>
      <c r="K637" s="419" t="str">
        <f t="shared" si="188"/>
        <v>FCCS_Other Data</v>
      </c>
      <c r="L637" s="419" t="str">
        <f t="shared" si="188"/>
        <v>FCCS_No Intercompany</v>
      </c>
      <c r="M637" s="419" t="str">
        <f t="shared" si="188"/>
        <v>No Custom1</v>
      </c>
      <c r="N637" s="419" t="str">
        <f t="shared" si="188"/>
        <v>No Custom2</v>
      </c>
      <c r="O637" s="419" t="s">
        <v>1094</v>
      </c>
      <c r="P637" s="419" t="s">
        <v>1847</v>
      </c>
      <c r="Q637" s="419" t="str">
        <f t="shared" si="186"/>
        <v>Actual</v>
      </c>
      <c r="R637" s="419" t="str">
        <f t="shared" si="187"/>
        <v>FCCS_YTD_Input</v>
      </c>
      <c r="S637" s="423" t="s">
        <v>1108</v>
      </c>
      <c r="T637" s="419" t="s">
        <v>404</v>
      </c>
    </row>
    <row r="638" spans="1:20">
      <c r="A638" s="424"/>
      <c r="B638" s="418" t="s">
        <v>1088</v>
      </c>
      <c r="C638" s="418" t="s">
        <v>1100</v>
      </c>
      <c r="D638" s="511" t="e">
        <f>[2]!HsSetValue(E638,"FCC","Scenario#"&amp;Q638&amp;";Years#"&amp;J638&amp;";Period#"&amp;I638&amp;";View#"&amp;R638&amp;";Entity#"&amp;H638&amp;";Data Source#"&amp;K638&amp;";Account#"&amp;F638&amp;";Intercompany#"&amp;L638&amp;";Movement#"&amp;P638&amp;";Consolidation#"&amp;T638&amp;";Custom1#"&amp;M638&amp;";Custom2#"&amp;N638&amp;";Custom3#"&amp;O638&amp;";Custom4#"&amp;S638&amp;"")</f>
        <v>#VALUE!</v>
      </c>
      <c r="E638" s="511">
        <f ca="1">SUMIF('"F" Credit Quality Risk'!$D$17:$F$33,'FCC Investments - Load Tab'!$C638,'"F" Credit Quality Risk'!R$17:R$33)</f>
        <v>0</v>
      </c>
      <c r="F638" s="419" t="s">
        <v>1092</v>
      </c>
      <c r="G638" s="419" t="str">
        <f t="shared" si="185"/>
        <v xml:space="preserve">Inv. Analysis - Credit Quality Risk - Mutual Funds Equities International       </v>
      </c>
      <c r="H638" s="431">
        <f t="shared" si="188"/>
        <v>0</v>
      </c>
      <c r="I638" s="431" t="str">
        <f t="shared" si="188"/>
        <v>Jun</v>
      </c>
      <c r="J638" s="419" t="str">
        <f t="shared" si="188"/>
        <v>FY25</v>
      </c>
      <c r="K638" s="419" t="str">
        <f t="shared" si="188"/>
        <v>FCCS_Other Data</v>
      </c>
      <c r="L638" s="419" t="str">
        <f t="shared" si="188"/>
        <v>FCCS_No Intercompany</v>
      </c>
      <c r="M638" s="419" t="str">
        <f t="shared" si="188"/>
        <v>No Custom1</v>
      </c>
      <c r="N638" s="419" t="str">
        <f t="shared" si="188"/>
        <v>No Custom2</v>
      </c>
      <c r="O638" s="419" t="s">
        <v>1095</v>
      </c>
      <c r="P638" s="419" t="s">
        <v>1847</v>
      </c>
      <c r="Q638" s="419" t="str">
        <f t="shared" si="186"/>
        <v>Actual</v>
      </c>
      <c r="R638" s="419" t="str">
        <f t="shared" si="187"/>
        <v>FCCS_YTD_Input</v>
      </c>
      <c r="S638" s="423" t="s">
        <v>1108</v>
      </c>
      <c r="T638" s="419" t="s">
        <v>404</v>
      </c>
    </row>
    <row r="639" spans="1:20">
      <c r="A639" s="424"/>
      <c r="B639" s="418" t="s">
        <v>1088</v>
      </c>
      <c r="C639" s="418" t="s">
        <v>1100</v>
      </c>
      <c r="D639" s="511" t="e">
        <f>[2]!HsSetValue(E639,"FCC","Scenario#"&amp;Q639&amp;";Years#"&amp;J639&amp;";Period#"&amp;I639&amp;";View#"&amp;R639&amp;";Entity#"&amp;H639&amp;";Data Source#"&amp;K639&amp;";Account#"&amp;F639&amp;";Intercompany#"&amp;L639&amp;";Movement#"&amp;P639&amp;";Consolidation#"&amp;T639&amp;";Custom1#"&amp;M639&amp;";Custom2#"&amp;N639&amp;";Custom3#"&amp;O639&amp;";Custom4#"&amp;S639&amp;"")</f>
        <v>#VALUE!</v>
      </c>
      <c r="E639" s="511">
        <f ca="1">SUMIF('"F" Credit Quality Risk'!$D$17:$F$33,'FCC Investments - Load Tab'!$C639,'"F" Credit Quality Risk'!S$17:S$33)</f>
        <v>0</v>
      </c>
      <c r="F639" s="419" t="s">
        <v>1092</v>
      </c>
      <c r="G639" s="419" t="str">
        <f t="shared" si="185"/>
        <v xml:space="preserve">Inv. Analysis - Credit Quality Risk - Mutual Funds Equities International       </v>
      </c>
      <c r="H639" s="431">
        <f t="shared" si="188"/>
        <v>0</v>
      </c>
      <c r="I639" s="431" t="str">
        <f t="shared" si="188"/>
        <v>Jun</v>
      </c>
      <c r="J639" s="419" t="str">
        <f t="shared" si="188"/>
        <v>FY25</v>
      </c>
      <c r="K639" s="419" t="str">
        <f t="shared" si="188"/>
        <v>FCCS_Other Data</v>
      </c>
      <c r="L639" s="419" t="str">
        <f t="shared" si="188"/>
        <v>FCCS_No Intercompany</v>
      </c>
      <c r="M639" s="419" t="str">
        <f t="shared" si="188"/>
        <v>No Custom1</v>
      </c>
      <c r="N639" s="419" t="str">
        <f t="shared" si="188"/>
        <v>No Custom2</v>
      </c>
      <c r="O639" s="419" t="s">
        <v>1096</v>
      </c>
      <c r="P639" s="419" t="s">
        <v>1847</v>
      </c>
      <c r="Q639" s="419" t="str">
        <f t="shared" si="186"/>
        <v>Actual</v>
      </c>
      <c r="R639" s="419" t="str">
        <f t="shared" si="187"/>
        <v>FCCS_YTD_Input</v>
      </c>
      <c r="S639" s="423" t="s">
        <v>1108</v>
      </c>
      <c r="T639" s="419" t="s">
        <v>404</v>
      </c>
    </row>
    <row r="640" spans="1:20">
      <c r="B640" s="420"/>
      <c r="C640" s="420"/>
      <c r="D640" s="469" t="e">
        <f>[2]!HsSetValue(E640,"FCC","Scenario#"&amp;Q640&amp;";Years#"&amp;J640&amp;";Period#"&amp;I640&amp;";View#"&amp;R640&amp;";Entity#"&amp;H640&amp;";Data Source#"&amp;K640&amp;";Account#"&amp;F640&amp;";Intercompany#"&amp;L640&amp;";Movement#"&amp;P640&amp;";Consolidation#"&amp;T640&amp;";Custom1#"&amp;M640&amp;";Custom2#"&amp;N640&amp;";Custom3#"&amp;O640&amp;";Custom4#"&amp;S640&amp;"")</f>
        <v>#VALUE!</v>
      </c>
      <c r="E640" s="469"/>
      <c r="S640" s="423"/>
    </row>
    <row r="641" spans="1:20">
      <c r="B641" s="336" t="s">
        <v>841</v>
      </c>
      <c r="C641" s="336" t="s">
        <v>838</v>
      </c>
      <c r="D641" s="508" t="e">
        <f>[2]!HsSetValue(E641,"FCC","Scenario#"&amp;Q641&amp;";Years#"&amp;J641&amp;";Period#"&amp;I641&amp;";View#"&amp;R641&amp;";Entity#"&amp;H641&amp;";Data Source#"&amp;K641&amp;";Account#"&amp;F641&amp;";Intercompany#"&amp;L641&amp;";Movement#"&amp;P641&amp;";Consolidation#"&amp;T641&amp;";Custom1#"&amp;M641&amp;";Custom2#"&amp;N641&amp;";Custom3#"&amp;O641&amp;";Custom4#"&amp;S641&amp;"")</f>
        <v>#VALUE!</v>
      </c>
      <c r="E641" s="508">
        <f>SUMIF('"C" Seg. Time Dist.'!$C$20:$C$33,'FCC Investments - Load Tab'!C641,'"C" Seg. Time Dist.'!$E$20:$E$33)</f>
        <v>0</v>
      </c>
      <c r="F641" s="337" t="s">
        <v>842</v>
      </c>
      <c r="G641" s="337" t="s">
        <v>875</v>
      </c>
      <c r="H641" s="428">
        <f t="shared" ref="H641:J645" si="189">+H$2</f>
        <v>0</v>
      </c>
      <c r="I641" s="428" t="str">
        <f t="shared" si="189"/>
        <v>Jun</v>
      </c>
      <c r="J641" s="337" t="str">
        <f t="shared" si="189"/>
        <v>FY25</v>
      </c>
      <c r="K641" s="337" t="s">
        <v>397</v>
      </c>
      <c r="L641" s="337" t="s">
        <v>398</v>
      </c>
      <c r="M641" s="337" t="s">
        <v>399</v>
      </c>
      <c r="N641" s="337" t="s">
        <v>400</v>
      </c>
      <c r="O641" s="337" t="s">
        <v>844</v>
      </c>
      <c r="P641" s="337" t="s">
        <v>1847</v>
      </c>
      <c r="Q641" s="337" t="s">
        <v>63</v>
      </c>
      <c r="R641" s="337" t="s">
        <v>402</v>
      </c>
      <c r="S641" s="337" t="s">
        <v>839</v>
      </c>
      <c r="T641" s="337" t="s">
        <v>404</v>
      </c>
    </row>
    <row r="642" spans="1:20">
      <c r="B642" s="336" t="s">
        <v>841</v>
      </c>
      <c r="C642" s="336" t="s">
        <v>838</v>
      </c>
      <c r="D642" s="508" t="e">
        <f>[2]!HsSetValue(E642,"FCC","Scenario#"&amp;Q642&amp;";Years#"&amp;J642&amp;";Period#"&amp;I642&amp;";View#"&amp;R642&amp;";Entity#"&amp;H642&amp;";Data Source#"&amp;K642&amp;";Account#"&amp;F642&amp;";Intercompany#"&amp;L642&amp;";Movement#"&amp;P642&amp;";Consolidation#"&amp;T642&amp;";Custom1#"&amp;M642&amp;";Custom2#"&amp;N642&amp;";Custom3#"&amp;O642&amp;";Custom4#"&amp;S642&amp;"")</f>
        <v>#VALUE!</v>
      </c>
      <c r="E642" s="508">
        <f>SUMIF('"C" Seg. Time Dist.'!$C$20:$C$33,'FCC Investments - Load Tab'!C642,'"C" Seg. Time Dist.'!$F$20:$F$33)</f>
        <v>0</v>
      </c>
      <c r="F642" s="337" t="s">
        <v>842</v>
      </c>
      <c r="G642" s="337" t="s">
        <v>875</v>
      </c>
      <c r="H642" s="428">
        <f t="shared" si="189"/>
        <v>0</v>
      </c>
      <c r="I642" s="428" t="str">
        <f t="shared" si="189"/>
        <v>Jun</v>
      </c>
      <c r="J642" s="337" t="str">
        <f t="shared" si="189"/>
        <v>FY25</v>
      </c>
      <c r="K642" s="337" t="str">
        <f t="shared" ref="K642:N645" si="190">+K$2</f>
        <v>FCCS_Other Data</v>
      </c>
      <c r="L642" s="337" t="str">
        <f t="shared" si="190"/>
        <v>FCCS_No Intercompany</v>
      </c>
      <c r="M642" s="337" t="str">
        <f t="shared" si="190"/>
        <v>No Custom1</v>
      </c>
      <c r="N642" s="337" t="str">
        <f t="shared" si="190"/>
        <v>No Custom2</v>
      </c>
      <c r="O642" s="337" t="s">
        <v>845</v>
      </c>
      <c r="P642" s="337" t="s">
        <v>1847</v>
      </c>
      <c r="Q642" s="337" t="s">
        <v>63</v>
      </c>
      <c r="R642" s="337" t="s">
        <v>402</v>
      </c>
      <c r="S642" s="337" t="s">
        <v>839</v>
      </c>
      <c r="T642" s="337" t="s">
        <v>404</v>
      </c>
    </row>
    <row r="643" spans="1:20">
      <c r="B643" s="336" t="s">
        <v>841</v>
      </c>
      <c r="C643" s="336" t="s">
        <v>838</v>
      </c>
      <c r="D643" s="508" t="e">
        <f>[2]!HsSetValue(E643,"FCC","Scenario#"&amp;Q643&amp;";Years#"&amp;J643&amp;";Period#"&amp;I643&amp;";View#"&amp;R643&amp;";Entity#"&amp;H643&amp;";Data Source#"&amp;K643&amp;";Account#"&amp;F643&amp;";Intercompany#"&amp;L643&amp;";Movement#"&amp;P643&amp;";Consolidation#"&amp;T643&amp;";Custom1#"&amp;M643&amp;";Custom2#"&amp;N643&amp;";Custom3#"&amp;O643&amp;";Custom4#"&amp;S643&amp;"")</f>
        <v>#VALUE!</v>
      </c>
      <c r="E643" s="508">
        <f>SUMIF('"C" Seg. Time Dist.'!$C$20:$C$33,'FCC Investments - Load Tab'!C643,'"C" Seg. Time Dist.'!$G$20:$G$33)</f>
        <v>0</v>
      </c>
      <c r="F643" s="337" t="s">
        <v>842</v>
      </c>
      <c r="G643" s="337" t="s">
        <v>875</v>
      </c>
      <c r="H643" s="428">
        <f t="shared" si="189"/>
        <v>0</v>
      </c>
      <c r="I643" s="428" t="str">
        <f t="shared" si="189"/>
        <v>Jun</v>
      </c>
      <c r="J643" s="337" t="str">
        <f t="shared" si="189"/>
        <v>FY25</v>
      </c>
      <c r="K643" s="337" t="str">
        <f t="shared" si="190"/>
        <v>FCCS_Other Data</v>
      </c>
      <c r="L643" s="337" t="str">
        <f t="shared" si="190"/>
        <v>FCCS_No Intercompany</v>
      </c>
      <c r="M643" s="337" t="str">
        <f t="shared" si="190"/>
        <v>No Custom1</v>
      </c>
      <c r="N643" s="337" t="str">
        <f t="shared" si="190"/>
        <v>No Custom2</v>
      </c>
      <c r="O643" s="337" t="s">
        <v>846</v>
      </c>
      <c r="P643" s="337" t="s">
        <v>1847</v>
      </c>
      <c r="Q643" s="337" t="s">
        <v>63</v>
      </c>
      <c r="R643" s="337" t="s">
        <v>402</v>
      </c>
      <c r="S643" s="337" t="s">
        <v>839</v>
      </c>
      <c r="T643" s="337" t="s">
        <v>404</v>
      </c>
    </row>
    <row r="644" spans="1:20">
      <c r="B644" s="336" t="s">
        <v>841</v>
      </c>
      <c r="C644" s="336" t="s">
        <v>838</v>
      </c>
      <c r="D644" s="508" t="e">
        <f>[2]!HsSetValue(E644,"FCC","Scenario#"&amp;Q644&amp;";Years#"&amp;J644&amp;";Period#"&amp;I644&amp;";View#"&amp;R644&amp;";Entity#"&amp;H644&amp;";Data Source#"&amp;K644&amp;";Account#"&amp;F644&amp;";Intercompany#"&amp;L644&amp;";Movement#"&amp;P644&amp;";Consolidation#"&amp;T644&amp;";Custom1#"&amp;M644&amp;";Custom2#"&amp;N644&amp;";Custom3#"&amp;O644&amp;";Custom4#"&amp;S644&amp;"")</f>
        <v>#VALUE!</v>
      </c>
      <c r="E644" s="508">
        <f>SUMIF('"C" Seg. Time Dist.'!$C$20:$C$33,'FCC Investments - Load Tab'!C644,'"C" Seg. Time Dist.'!$H$20:$H$33)</f>
        <v>0</v>
      </c>
      <c r="F644" s="337" t="s">
        <v>842</v>
      </c>
      <c r="G644" s="337" t="s">
        <v>875</v>
      </c>
      <c r="H644" s="428">
        <f t="shared" si="189"/>
        <v>0</v>
      </c>
      <c r="I644" s="428" t="str">
        <f t="shared" si="189"/>
        <v>Jun</v>
      </c>
      <c r="J644" s="337" t="str">
        <f t="shared" si="189"/>
        <v>FY25</v>
      </c>
      <c r="K644" s="337" t="str">
        <f t="shared" si="190"/>
        <v>FCCS_Other Data</v>
      </c>
      <c r="L644" s="337" t="str">
        <f t="shared" si="190"/>
        <v>FCCS_No Intercompany</v>
      </c>
      <c r="M644" s="337" t="str">
        <f t="shared" si="190"/>
        <v>No Custom1</v>
      </c>
      <c r="N644" s="337" t="str">
        <f t="shared" si="190"/>
        <v>No Custom2</v>
      </c>
      <c r="O644" s="337" t="s">
        <v>847</v>
      </c>
      <c r="P644" s="337" t="s">
        <v>1847</v>
      </c>
      <c r="Q644" s="337" t="s">
        <v>63</v>
      </c>
      <c r="R644" s="337" t="s">
        <v>402</v>
      </c>
      <c r="S644" s="337" t="s">
        <v>839</v>
      </c>
      <c r="T644" s="337" t="s">
        <v>404</v>
      </c>
    </row>
    <row r="645" spans="1:20">
      <c r="B645" s="336" t="s">
        <v>841</v>
      </c>
      <c r="C645" s="336" t="s">
        <v>838</v>
      </c>
      <c r="D645" s="508" t="e">
        <f>[2]!HsSetValue(E645,"FCC","Scenario#"&amp;Q645&amp;";Years#"&amp;J645&amp;";Period#"&amp;I645&amp;";View#"&amp;R645&amp;";Entity#"&amp;H645&amp;";Data Source#"&amp;K645&amp;";Account#"&amp;F645&amp;";Intercompany#"&amp;L645&amp;";Movement#"&amp;P645&amp;";Consolidation#"&amp;T645&amp;";Custom1#"&amp;M645&amp;";Custom2#"&amp;N645&amp;";Custom3#"&amp;O645&amp;";Custom4#"&amp;S645&amp;"")</f>
        <v>#VALUE!</v>
      </c>
      <c r="E645" s="508">
        <f>SUMIF('"C" Seg. Time Dist.'!$C$20:$C$33,'FCC Investments - Load Tab'!C645,'"C" Seg. Time Dist.'!$I$20:$I$33)</f>
        <v>0</v>
      </c>
      <c r="F645" s="337" t="s">
        <v>842</v>
      </c>
      <c r="G645" s="337" t="s">
        <v>875</v>
      </c>
      <c r="H645" s="428">
        <f t="shared" si="189"/>
        <v>0</v>
      </c>
      <c r="I645" s="428" t="str">
        <f t="shared" si="189"/>
        <v>Jun</v>
      </c>
      <c r="J645" s="337" t="str">
        <f t="shared" si="189"/>
        <v>FY25</v>
      </c>
      <c r="K645" s="337" t="str">
        <f t="shared" si="190"/>
        <v>FCCS_Other Data</v>
      </c>
      <c r="L645" s="337" t="str">
        <f t="shared" si="190"/>
        <v>FCCS_No Intercompany</v>
      </c>
      <c r="M645" s="337" t="str">
        <f t="shared" si="190"/>
        <v>No Custom1</v>
      </c>
      <c r="N645" s="337" t="str">
        <f t="shared" si="190"/>
        <v>No Custom2</v>
      </c>
      <c r="O645" s="337" t="s">
        <v>848</v>
      </c>
      <c r="P645" s="337" t="s">
        <v>1847</v>
      </c>
      <c r="Q645" s="337" t="s">
        <v>63</v>
      </c>
      <c r="R645" s="337" t="s">
        <v>402</v>
      </c>
      <c r="S645" s="337" t="s">
        <v>839</v>
      </c>
      <c r="T645" s="337" t="s">
        <v>404</v>
      </c>
    </row>
    <row r="646" spans="1:20">
      <c r="B646" s="420"/>
      <c r="C646" s="420"/>
      <c r="D646" s="469" t="e">
        <f>[2]!HsSetValue(E646,"FCC","Scenario#"&amp;Q646&amp;";Years#"&amp;J646&amp;";Period#"&amp;I646&amp;";View#"&amp;R646&amp;";Entity#"&amp;H646&amp;";Data Source#"&amp;K646&amp;";Account#"&amp;F646&amp;";Intercompany#"&amp;L646&amp;";Movement#"&amp;P646&amp;";Consolidation#"&amp;T646&amp;";Custom1#"&amp;M646&amp;";Custom2#"&amp;N646&amp;";Custom3#"&amp;O646&amp;";Custom4#"&amp;S646&amp;"")</f>
        <v>#VALUE!</v>
      </c>
      <c r="E646" s="469"/>
    </row>
    <row r="647" spans="1:20">
      <c r="B647" s="338" t="s">
        <v>1850</v>
      </c>
      <c r="C647" s="338" t="s">
        <v>838</v>
      </c>
      <c r="D647" s="512" t="e">
        <f>[2]!HsSetValue(E647,"FCC","Scenario#"&amp;Q647&amp;";Years#"&amp;J647&amp;";Period#"&amp;I647&amp;";View#"&amp;R647&amp;";Entity#"&amp;H647&amp;";Data Source#"&amp;K647&amp;";Account#"&amp;F647&amp;";Intercompany#"&amp;L647&amp;";Movement#"&amp;P647&amp;";Consolidation#"&amp;T647&amp;";Custom1#"&amp;M647&amp;";Custom2#"&amp;N647&amp;";Custom3#"&amp;O647&amp;";Custom4#"&amp;S647&amp;"")</f>
        <v>#VALUE!</v>
      </c>
      <c r="E647" s="512">
        <f ca="1">SUMIF('"E" Fair Value Measurement'!$C$22:$E$38,'FCC Investments - Load Tab'!C647,'"E" Fair Value Measurement'!$G$22:$G$38)</f>
        <v>0</v>
      </c>
      <c r="F647" s="339" t="s">
        <v>849</v>
      </c>
      <c r="G647" s="339" t="s">
        <v>1871</v>
      </c>
      <c r="H647" s="430">
        <f t="shared" ref="H647:N663" si="191">+H$2</f>
        <v>0</v>
      </c>
      <c r="I647" s="430" t="str">
        <f t="shared" ref="I647:J650" si="192">+I$2</f>
        <v>Jun</v>
      </c>
      <c r="J647" s="339" t="str">
        <f t="shared" si="192"/>
        <v>FY25</v>
      </c>
      <c r="K647" s="339" t="s">
        <v>397</v>
      </c>
      <c r="L647" s="339" t="s">
        <v>398</v>
      </c>
      <c r="M647" s="339" t="s">
        <v>399</v>
      </c>
      <c r="N647" s="339" t="s">
        <v>400</v>
      </c>
      <c r="O647" s="339" t="s">
        <v>850</v>
      </c>
      <c r="P647" s="339" t="s">
        <v>1847</v>
      </c>
      <c r="Q647" s="339" t="s">
        <v>63</v>
      </c>
      <c r="R647" s="339" t="s">
        <v>402</v>
      </c>
      <c r="S647" s="339" t="s">
        <v>839</v>
      </c>
      <c r="T647" s="339" t="s">
        <v>404</v>
      </c>
    </row>
    <row r="648" spans="1:20">
      <c r="B648" s="338" t="s">
        <v>1850</v>
      </c>
      <c r="C648" s="338" t="s">
        <v>838</v>
      </c>
      <c r="D648" s="512" t="e">
        <f>[2]!HsSetValue(E648,"FCC","Scenario#"&amp;Q648&amp;";Years#"&amp;J648&amp;";Period#"&amp;I648&amp;";View#"&amp;R648&amp;";Entity#"&amp;H648&amp;";Data Source#"&amp;K648&amp;";Account#"&amp;F648&amp;";Intercompany#"&amp;L648&amp;";Movement#"&amp;P648&amp;";Consolidation#"&amp;T648&amp;";Custom1#"&amp;M648&amp;";Custom2#"&amp;N648&amp;";Custom3#"&amp;O648&amp;";Custom4#"&amp;S648&amp;"")</f>
        <v>#VALUE!</v>
      </c>
      <c r="E648" s="512">
        <f ca="1">SUMIF('"E" Fair Value Measurement'!$C$22:$E$38,'FCC Investments - Load Tab'!C648,'"E" Fair Value Measurement'!$H$22:$H$38)</f>
        <v>0</v>
      </c>
      <c r="F648" s="339" t="s">
        <v>849</v>
      </c>
      <c r="G648" s="339" t="s">
        <v>1871</v>
      </c>
      <c r="H648" s="430">
        <f t="shared" si="191"/>
        <v>0</v>
      </c>
      <c r="I648" s="430" t="str">
        <f t="shared" si="192"/>
        <v>Jun</v>
      </c>
      <c r="J648" s="339" t="str">
        <f t="shared" si="192"/>
        <v>FY25</v>
      </c>
      <c r="K648" s="339" t="str">
        <f t="shared" ref="K648:N650" si="193">+K$2</f>
        <v>FCCS_Other Data</v>
      </c>
      <c r="L648" s="339" t="str">
        <f t="shared" si="193"/>
        <v>FCCS_No Intercompany</v>
      </c>
      <c r="M648" s="339" t="str">
        <f t="shared" si="193"/>
        <v>No Custom1</v>
      </c>
      <c r="N648" s="339" t="str">
        <f t="shared" si="193"/>
        <v>No Custom2</v>
      </c>
      <c r="O648" s="339" t="s">
        <v>851</v>
      </c>
      <c r="P648" s="339" t="s">
        <v>1847</v>
      </c>
      <c r="Q648" s="339" t="s">
        <v>63</v>
      </c>
      <c r="R648" s="339" t="s">
        <v>402</v>
      </c>
      <c r="S648" s="339" t="s">
        <v>839</v>
      </c>
      <c r="T648" s="339" t="s">
        <v>404</v>
      </c>
    </row>
    <row r="649" spans="1:20">
      <c r="B649" s="338" t="s">
        <v>1850</v>
      </c>
      <c r="C649" s="338" t="s">
        <v>838</v>
      </c>
      <c r="D649" s="512" t="e">
        <f>[2]!HsSetValue(E649,"FCC","Scenario#"&amp;Q649&amp;";Years#"&amp;J649&amp;";Period#"&amp;I649&amp;";View#"&amp;R649&amp;";Entity#"&amp;H649&amp;";Data Source#"&amp;K649&amp;";Account#"&amp;F649&amp;";Intercompany#"&amp;L649&amp;";Movement#"&amp;P649&amp;";Consolidation#"&amp;T649&amp;";Custom1#"&amp;M649&amp;";Custom2#"&amp;N649&amp;";Custom3#"&amp;O649&amp;";Custom4#"&amp;S649&amp;"")</f>
        <v>#VALUE!</v>
      </c>
      <c r="E649" s="512">
        <f ca="1">SUMIF('"E" Fair Value Measurement'!$C$22:$E$38,'FCC Investments - Load Tab'!C649,'"E" Fair Value Measurement'!$I$22:$I$38)</f>
        <v>0</v>
      </c>
      <c r="F649" s="339" t="s">
        <v>849</v>
      </c>
      <c r="G649" s="339" t="s">
        <v>1871</v>
      </c>
      <c r="H649" s="430">
        <f t="shared" si="191"/>
        <v>0</v>
      </c>
      <c r="I649" s="430" t="str">
        <f t="shared" si="192"/>
        <v>Jun</v>
      </c>
      <c r="J649" s="339" t="str">
        <f t="shared" si="192"/>
        <v>FY25</v>
      </c>
      <c r="K649" s="339" t="str">
        <f t="shared" si="193"/>
        <v>FCCS_Other Data</v>
      </c>
      <c r="L649" s="339" t="str">
        <f t="shared" si="193"/>
        <v>FCCS_No Intercompany</v>
      </c>
      <c r="M649" s="339" t="str">
        <f t="shared" si="193"/>
        <v>No Custom1</v>
      </c>
      <c r="N649" s="339" t="str">
        <f t="shared" si="193"/>
        <v>No Custom2</v>
      </c>
      <c r="O649" s="339" t="s">
        <v>852</v>
      </c>
      <c r="P649" s="339" t="s">
        <v>1847</v>
      </c>
      <c r="Q649" s="339" t="s">
        <v>63</v>
      </c>
      <c r="R649" s="339" t="s">
        <v>402</v>
      </c>
      <c r="S649" s="339" t="s">
        <v>839</v>
      </c>
      <c r="T649" s="339" t="s">
        <v>404</v>
      </c>
    </row>
    <row r="650" spans="1:20">
      <c r="B650" s="338" t="s">
        <v>1850</v>
      </c>
      <c r="C650" s="338" t="s">
        <v>838</v>
      </c>
      <c r="D650" s="512" t="e">
        <f>[2]!HsSetValue(E650,"FCC","Scenario#"&amp;Q650&amp;";Years#"&amp;J650&amp;";Period#"&amp;I650&amp;";View#"&amp;R650&amp;";Entity#"&amp;H650&amp;";Data Source#"&amp;K650&amp;";Account#"&amp;F650&amp;";Intercompany#"&amp;L650&amp;";Movement#"&amp;P650&amp;";Consolidation#"&amp;T650&amp;";Custom1#"&amp;M650&amp;";Custom2#"&amp;N650&amp;";Custom3#"&amp;O650&amp;";Custom4#"&amp;S650&amp;"")</f>
        <v>#VALUE!</v>
      </c>
      <c r="E650" s="512">
        <f ca="1">SUMIF('"E" Fair Value Measurement'!$C$22:$E$38,'FCC Investments - Load Tab'!C650,'"E" Fair Value Measurement'!$J$22:$J$38)</f>
        <v>0</v>
      </c>
      <c r="F650" s="339" t="s">
        <v>849</v>
      </c>
      <c r="G650" s="339" t="s">
        <v>1871</v>
      </c>
      <c r="H650" s="430">
        <f t="shared" si="191"/>
        <v>0</v>
      </c>
      <c r="I650" s="430" t="str">
        <f t="shared" si="192"/>
        <v>Jun</v>
      </c>
      <c r="J650" s="339" t="str">
        <f t="shared" si="192"/>
        <v>FY25</v>
      </c>
      <c r="K650" s="339" t="str">
        <f t="shared" si="193"/>
        <v>FCCS_Other Data</v>
      </c>
      <c r="L650" s="339" t="str">
        <f t="shared" si="193"/>
        <v>FCCS_No Intercompany</v>
      </c>
      <c r="M650" s="339" t="str">
        <f t="shared" si="193"/>
        <v>No Custom1</v>
      </c>
      <c r="N650" s="339" t="str">
        <f t="shared" si="193"/>
        <v>No Custom2</v>
      </c>
      <c r="O650" s="339" t="s">
        <v>853</v>
      </c>
      <c r="P650" s="339" t="s">
        <v>1847</v>
      </c>
      <c r="Q650" s="339" t="s">
        <v>63</v>
      </c>
      <c r="R650" s="339" t="s">
        <v>402</v>
      </c>
      <c r="S650" s="339" t="s">
        <v>839</v>
      </c>
      <c r="T650" s="339" t="s">
        <v>404</v>
      </c>
    </row>
    <row r="651" spans="1:20">
      <c r="B651" s="420"/>
      <c r="C651" s="420"/>
      <c r="D651" s="469" t="e">
        <f>[2]!HsSetValue(E651,"FCC","Scenario#"&amp;Q651&amp;";Years#"&amp;J651&amp;";Period#"&amp;I651&amp;";View#"&amp;R651&amp;";Entity#"&amp;H651&amp;";Data Source#"&amp;K651&amp;";Account#"&amp;F651&amp;";Intercompany#"&amp;L651&amp;";Movement#"&amp;P651&amp;";Consolidation#"&amp;T651&amp;";Custom1#"&amp;M651&amp;";Custom2#"&amp;N651&amp;";Custom3#"&amp;O651&amp;";Custom4#"&amp;S651&amp;"")</f>
        <v>#VALUE!</v>
      </c>
      <c r="E651" s="469"/>
    </row>
    <row r="652" spans="1:20">
      <c r="A652" s="424"/>
      <c r="B652" s="418" t="s">
        <v>1088</v>
      </c>
      <c r="C652" s="418" t="s">
        <v>838</v>
      </c>
      <c r="D652" s="511" t="e">
        <f>[2]!HsSetValue(E652,"FCC","Scenario#"&amp;Q652&amp;";Years#"&amp;J652&amp;";Period#"&amp;I652&amp;";View#"&amp;R652&amp;";Entity#"&amp;H652&amp;";Data Source#"&amp;K652&amp;";Account#"&amp;F652&amp;";Intercompany#"&amp;L652&amp;";Movement#"&amp;P652&amp;";Consolidation#"&amp;T652&amp;";Custom1#"&amp;M652&amp;";Custom2#"&amp;N652&amp;";Custom3#"&amp;O652&amp;";Custom4#"&amp;S652&amp;"")</f>
        <v>#VALUE!</v>
      </c>
      <c r="E652" s="511">
        <f ca="1">SUMIF('"F" Credit Quality Risk'!$D$17:$F$33,'FCC Investments - Load Tab'!$C652,'"F" Credit Quality Risk'!F$17:F$33)</f>
        <v>0</v>
      </c>
      <c r="F652" s="419" t="s">
        <v>1092</v>
      </c>
      <c r="G652" s="419" t="str">
        <f t="shared" ref="G652:G665" si="194">"Inv. Analysis - Credit Quality Risk - "&amp;C652</f>
        <v>Inv. Analysis - Credit Quality Risk - Non-purpose Investments</v>
      </c>
      <c r="H652" s="431">
        <f t="shared" si="191"/>
        <v>0</v>
      </c>
      <c r="I652" s="431" t="str">
        <f t="shared" si="191"/>
        <v>Jun</v>
      </c>
      <c r="J652" s="419" t="str">
        <f t="shared" si="191"/>
        <v>FY25</v>
      </c>
      <c r="K652" s="419" t="str">
        <f t="shared" si="191"/>
        <v>FCCS_Other Data</v>
      </c>
      <c r="L652" s="419" t="str">
        <f t="shared" si="191"/>
        <v>FCCS_No Intercompany</v>
      </c>
      <c r="M652" s="419" t="str">
        <f t="shared" si="191"/>
        <v>No Custom1</v>
      </c>
      <c r="N652" s="419" t="str">
        <f t="shared" si="191"/>
        <v>No Custom2</v>
      </c>
      <c r="O652" s="419" t="s">
        <v>995</v>
      </c>
      <c r="P652" s="419" t="s">
        <v>1847</v>
      </c>
      <c r="Q652" s="419" t="str">
        <f t="shared" ref="Q652:Q665" si="195">Q$2</f>
        <v>Actual</v>
      </c>
      <c r="R652" s="419" t="str">
        <f t="shared" ref="R652:R665" si="196">+R$2</f>
        <v>FCCS_YTD_Input</v>
      </c>
      <c r="S652" s="419" t="s">
        <v>839</v>
      </c>
      <c r="T652" s="419" t="s">
        <v>404</v>
      </c>
    </row>
    <row r="653" spans="1:20">
      <c r="A653" s="424"/>
      <c r="B653" s="418" t="s">
        <v>1088</v>
      </c>
      <c r="C653" s="418" t="s">
        <v>838</v>
      </c>
      <c r="D653" s="511" t="e">
        <f>[2]!HsSetValue(E653,"FCC","Scenario#"&amp;Q653&amp;";Years#"&amp;J653&amp;";Period#"&amp;I653&amp;";View#"&amp;R653&amp;";Entity#"&amp;H653&amp;";Data Source#"&amp;K653&amp;";Account#"&amp;F653&amp;";Intercompany#"&amp;L653&amp;";Movement#"&amp;P653&amp;";Consolidation#"&amp;T653&amp;";Custom1#"&amp;M653&amp;";Custom2#"&amp;N653&amp;";Custom3#"&amp;O653&amp;";Custom4#"&amp;S653&amp;"")</f>
        <v>#VALUE!</v>
      </c>
      <c r="E653" s="511">
        <f ca="1">SUMIF('"F" Credit Quality Risk'!$D$17:$F$33,'FCC Investments - Load Tab'!$C653,'"F" Credit Quality Risk'!G$17:G$33)</f>
        <v>0</v>
      </c>
      <c r="F653" s="419" t="s">
        <v>1092</v>
      </c>
      <c r="G653" s="419" t="str">
        <f t="shared" si="194"/>
        <v>Inv. Analysis - Credit Quality Risk - Non-purpose Investments</v>
      </c>
      <c r="H653" s="431">
        <f t="shared" si="191"/>
        <v>0</v>
      </c>
      <c r="I653" s="431" t="str">
        <f t="shared" si="191"/>
        <v>Jun</v>
      </c>
      <c r="J653" s="419" t="str">
        <f t="shared" si="191"/>
        <v>FY25</v>
      </c>
      <c r="K653" s="419" t="str">
        <f t="shared" si="191"/>
        <v>FCCS_Other Data</v>
      </c>
      <c r="L653" s="419" t="str">
        <f t="shared" si="191"/>
        <v>FCCS_No Intercompany</v>
      </c>
      <c r="M653" s="419" t="str">
        <f t="shared" si="191"/>
        <v>No Custom1</v>
      </c>
      <c r="N653" s="419" t="str">
        <f t="shared" si="191"/>
        <v>No Custom2</v>
      </c>
      <c r="O653" s="419" t="s">
        <v>1010</v>
      </c>
      <c r="P653" s="419" t="s">
        <v>1847</v>
      </c>
      <c r="Q653" s="419" t="str">
        <f t="shared" si="195"/>
        <v>Actual</v>
      </c>
      <c r="R653" s="419" t="str">
        <f t="shared" si="196"/>
        <v>FCCS_YTD_Input</v>
      </c>
      <c r="S653" s="419" t="s">
        <v>839</v>
      </c>
      <c r="T653" s="419" t="s">
        <v>404</v>
      </c>
    </row>
    <row r="654" spans="1:20">
      <c r="A654" s="424"/>
      <c r="B654" s="418" t="s">
        <v>1088</v>
      </c>
      <c r="C654" s="418" t="s">
        <v>838</v>
      </c>
      <c r="D654" s="511" t="e">
        <f>[2]!HsSetValue(E654,"FCC","Scenario#"&amp;Q654&amp;";Years#"&amp;J654&amp;";Period#"&amp;I654&amp;";View#"&amp;R654&amp;";Entity#"&amp;H654&amp;";Data Source#"&amp;K654&amp;";Account#"&amp;F654&amp;";Intercompany#"&amp;L654&amp;";Movement#"&amp;P654&amp;";Consolidation#"&amp;T654&amp;";Custom1#"&amp;M654&amp;";Custom2#"&amp;N654&amp;";Custom3#"&amp;O654&amp;";Custom4#"&amp;S654&amp;"")</f>
        <v>#VALUE!</v>
      </c>
      <c r="E654" s="511">
        <f ca="1">SUMIF('"F" Credit Quality Risk'!$D$17:$F$33,'FCC Investments - Load Tab'!$C654,'"F" Credit Quality Risk'!H$17:H$33)</f>
        <v>0</v>
      </c>
      <c r="F654" s="419" t="s">
        <v>1092</v>
      </c>
      <c r="G654" s="419" t="str">
        <f t="shared" si="194"/>
        <v>Inv. Analysis - Credit Quality Risk - Non-purpose Investments</v>
      </c>
      <c r="H654" s="431">
        <f t="shared" si="191"/>
        <v>0</v>
      </c>
      <c r="I654" s="431" t="str">
        <f t="shared" si="191"/>
        <v>Jun</v>
      </c>
      <c r="J654" s="419" t="str">
        <f t="shared" si="191"/>
        <v>FY25</v>
      </c>
      <c r="K654" s="419" t="str">
        <f t="shared" si="191"/>
        <v>FCCS_Other Data</v>
      </c>
      <c r="L654" s="419" t="str">
        <f t="shared" si="191"/>
        <v>FCCS_No Intercompany</v>
      </c>
      <c r="M654" s="419" t="str">
        <f t="shared" si="191"/>
        <v>No Custom1</v>
      </c>
      <c r="N654" s="419" t="str">
        <f t="shared" si="191"/>
        <v>No Custom2</v>
      </c>
      <c r="O654" s="419" t="s">
        <v>45</v>
      </c>
      <c r="P654" s="419" t="s">
        <v>1847</v>
      </c>
      <c r="Q654" s="419" t="str">
        <f t="shared" si="195"/>
        <v>Actual</v>
      </c>
      <c r="R654" s="419" t="str">
        <f t="shared" si="196"/>
        <v>FCCS_YTD_Input</v>
      </c>
      <c r="S654" s="419" t="s">
        <v>839</v>
      </c>
      <c r="T654" s="419" t="s">
        <v>404</v>
      </c>
    </row>
    <row r="655" spans="1:20">
      <c r="A655" s="424"/>
      <c r="B655" s="418" t="s">
        <v>1088</v>
      </c>
      <c r="C655" s="418" t="s">
        <v>838</v>
      </c>
      <c r="D655" s="511" t="e">
        <f>[2]!HsSetValue(E655,"FCC","Scenario#"&amp;Q655&amp;";Years#"&amp;J655&amp;";Period#"&amp;I655&amp;";View#"&amp;R655&amp;";Entity#"&amp;H655&amp;";Data Source#"&amp;K655&amp;";Account#"&amp;F655&amp;";Intercompany#"&amp;L655&amp;";Movement#"&amp;P655&amp;";Consolidation#"&amp;T655&amp;";Custom1#"&amp;M655&amp;";Custom2#"&amp;N655&amp;";Custom3#"&amp;O655&amp;";Custom4#"&amp;S655&amp;"")</f>
        <v>#VALUE!</v>
      </c>
      <c r="E655" s="511">
        <f ca="1">SUMIF('"F" Credit Quality Risk'!$D$17:$F$33,'FCC Investments - Load Tab'!$C655,'"F" Credit Quality Risk'!I$17:I$33)</f>
        <v>0</v>
      </c>
      <c r="F655" s="419" t="s">
        <v>1092</v>
      </c>
      <c r="G655" s="419" t="str">
        <f t="shared" si="194"/>
        <v>Inv. Analysis - Credit Quality Risk - Non-purpose Investments</v>
      </c>
      <c r="H655" s="431">
        <f t="shared" si="191"/>
        <v>0</v>
      </c>
      <c r="I655" s="431" t="str">
        <f t="shared" si="191"/>
        <v>Jun</v>
      </c>
      <c r="J655" s="419" t="str">
        <f t="shared" si="191"/>
        <v>FY25</v>
      </c>
      <c r="K655" s="419" t="str">
        <f t="shared" si="191"/>
        <v>FCCS_Other Data</v>
      </c>
      <c r="L655" s="419" t="str">
        <f t="shared" si="191"/>
        <v>FCCS_No Intercompany</v>
      </c>
      <c r="M655" s="419" t="str">
        <f t="shared" si="191"/>
        <v>No Custom1</v>
      </c>
      <c r="N655" s="419" t="str">
        <f t="shared" si="191"/>
        <v>No Custom2</v>
      </c>
      <c r="O655" s="419" t="s">
        <v>1023</v>
      </c>
      <c r="P655" s="419" t="s">
        <v>1847</v>
      </c>
      <c r="Q655" s="419" t="str">
        <f t="shared" si="195"/>
        <v>Actual</v>
      </c>
      <c r="R655" s="419" t="str">
        <f t="shared" si="196"/>
        <v>FCCS_YTD_Input</v>
      </c>
      <c r="S655" s="419" t="s">
        <v>839</v>
      </c>
      <c r="T655" s="419" t="s">
        <v>404</v>
      </c>
    </row>
    <row r="656" spans="1:20">
      <c r="A656" s="424"/>
      <c r="B656" s="418" t="s">
        <v>1088</v>
      </c>
      <c r="C656" s="418" t="s">
        <v>838</v>
      </c>
      <c r="D656" s="511" t="e">
        <f>[2]!HsSetValue(E656,"FCC","Scenario#"&amp;Q656&amp;";Years#"&amp;J656&amp;";Period#"&amp;I656&amp;";View#"&amp;R656&amp;";Entity#"&amp;H656&amp;";Data Source#"&amp;K656&amp;";Account#"&amp;F656&amp;";Intercompany#"&amp;L656&amp;";Movement#"&amp;P656&amp;";Consolidation#"&amp;T656&amp;";Custom1#"&amp;M656&amp;";Custom2#"&amp;N656&amp;";Custom3#"&amp;O656&amp;";Custom4#"&amp;S656&amp;"")</f>
        <v>#VALUE!</v>
      </c>
      <c r="E656" s="511">
        <f ca="1">SUMIF('"F" Credit Quality Risk'!$D$17:$F$33,'FCC Investments - Load Tab'!$C656,'"F" Credit Quality Risk'!J$17:J$33)</f>
        <v>0</v>
      </c>
      <c r="F656" s="419" t="s">
        <v>1092</v>
      </c>
      <c r="G656" s="419" t="str">
        <f t="shared" si="194"/>
        <v>Inv. Analysis - Credit Quality Risk - Non-purpose Investments</v>
      </c>
      <c r="H656" s="431">
        <f t="shared" si="191"/>
        <v>0</v>
      </c>
      <c r="I656" s="431" t="str">
        <f t="shared" si="191"/>
        <v>Jun</v>
      </c>
      <c r="J656" s="419" t="str">
        <f t="shared" si="191"/>
        <v>FY25</v>
      </c>
      <c r="K656" s="419" t="str">
        <f t="shared" si="191"/>
        <v>FCCS_Other Data</v>
      </c>
      <c r="L656" s="419" t="str">
        <f t="shared" si="191"/>
        <v>FCCS_No Intercompany</v>
      </c>
      <c r="M656" s="419" t="str">
        <f t="shared" si="191"/>
        <v>No Custom1</v>
      </c>
      <c r="N656" s="419" t="str">
        <f t="shared" si="191"/>
        <v>No Custom2</v>
      </c>
      <c r="O656" s="419" t="s">
        <v>1027</v>
      </c>
      <c r="P656" s="419" t="s">
        <v>1847</v>
      </c>
      <c r="Q656" s="419" t="str">
        <f t="shared" si="195"/>
        <v>Actual</v>
      </c>
      <c r="R656" s="419" t="str">
        <f t="shared" si="196"/>
        <v>FCCS_YTD_Input</v>
      </c>
      <c r="S656" s="419" t="s">
        <v>839</v>
      </c>
      <c r="T656" s="419" t="s">
        <v>404</v>
      </c>
    </row>
    <row r="657" spans="1:20">
      <c r="A657" s="424"/>
      <c r="B657" s="418" t="s">
        <v>1088</v>
      </c>
      <c r="C657" s="418" t="s">
        <v>838</v>
      </c>
      <c r="D657" s="511" t="e">
        <f>[2]!HsSetValue(E657,"FCC","Scenario#"&amp;Q657&amp;";Years#"&amp;J657&amp;";Period#"&amp;I657&amp;";View#"&amp;R657&amp;";Entity#"&amp;H657&amp;";Data Source#"&amp;K657&amp;";Account#"&amp;F657&amp;";Intercompany#"&amp;L657&amp;";Movement#"&amp;P657&amp;";Consolidation#"&amp;T657&amp;";Custom1#"&amp;M657&amp;";Custom2#"&amp;N657&amp;";Custom3#"&amp;O657&amp;";Custom4#"&amp;S657&amp;"")</f>
        <v>#VALUE!</v>
      </c>
      <c r="E657" s="511">
        <f ca="1">SUMIF('"F" Credit Quality Risk'!$D$17:$F$33,'FCC Investments - Load Tab'!$C657,'"F" Credit Quality Risk'!K$17:K$33)</f>
        <v>0</v>
      </c>
      <c r="F657" s="419" t="s">
        <v>1092</v>
      </c>
      <c r="G657" s="419" t="str">
        <f t="shared" si="194"/>
        <v>Inv. Analysis - Credit Quality Risk - Non-purpose Investments</v>
      </c>
      <c r="H657" s="431">
        <f t="shared" si="191"/>
        <v>0</v>
      </c>
      <c r="I657" s="431" t="str">
        <f t="shared" si="191"/>
        <v>Jun</v>
      </c>
      <c r="J657" s="419" t="str">
        <f t="shared" si="191"/>
        <v>FY25</v>
      </c>
      <c r="K657" s="419" t="str">
        <f t="shared" si="191"/>
        <v>FCCS_Other Data</v>
      </c>
      <c r="L657" s="419" t="str">
        <f t="shared" si="191"/>
        <v>FCCS_No Intercompany</v>
      </c>
      <c r="M657" s="419" t="str">
        <f t="shared" si="191"/>
        <v>No Custom1</v>
      </c>
      <c r="N657" s="419" t="str">
        <f t="shared" si="191"/>
        <v>No Custom2</v>
      </c>
      <c r="O657" s="419" t="s">
        <v>46</v>
      </c>
      <c r="P657" s="419" t="s">
        <v>1847</v>
      </c>
      <c r="Q657" s="419" t="str">
        <f t="shared" si="195"/>
        <v>Actual</v>
      </c>
      <c r="R657" s="419" t="str">
        <f t="shared" si="196"/>
        <v>FCCS_YTD_Input</v>
      </c>
      <c r="S657" s="419" t="s">
        <v>839</v>
      </c>
      <c r="T657" s="419" t="s">
        <v>404</v>
      </c>
    </row>
    <row r="658" spans="1:20">
      <c r="A658" s="424"/>
      <c r="B658" s="418" t="s">
        <v>1088</v>
      </c>
      <c r="C658" s="418" t="s">
        <v>838</v>
      </c>
      <c r="D658" s="511" t="e">
        <f>[2]!HsSetValue(E658,"FCC","Scenario#"&amp;Q658&amp;";Years#"&amp;J658&amp;";Period#"&amp;I658&amp;";View#"&amp;R658&amp;";Entity#"&amp;H658&amp;";Data Source#"&amp;K658&amp;";Account#"&amp;F658&amp;";Intercompany#"&amp;L658&amp;";Movement#"&amp;P658&amp;";Consolidation#"&amp;T658&amp;";Custom1#"&amp;M658&amp;";Custom2#"&amp;N658&amp;";Custom3#"&amp;O658&amp;";Custom4#"&amp;S658&amp;"")</f>
        <v>#VALUE!</v>
      </c>
      <c r="E658" s="511">
        <f ca="1">SUMIF('"F" Credit Quality Risk'!$D$17:$F$33,'FCC Investments - Load Tab'!$C658,'"F" Credit Quality Risk'!L$17:L$33)</f>
        <v>0</v>
      </c>
      <c r="F658" s="419" t="s">
        <v>1092</v>
      </c>
      <c r="G658" s="419" t="str">
        <f t="shared" si="194"/>
        <v>Inv. Analysis - Credit Quality Risk - Non-purpose Investments</v>
      </c>
      <c r="H658" s="431">
        <f t="shared" si="191"/>
        <v>0</v>
      </c>
      <c r="I658" s="431" t="str">
        <f t="shared" si="191"/>
        <v>Jun</v>
      </c>
      <c r="J658" s="419" t="str">
        <f t="shared" si="191"/>
        <v>FY25</v>
      </c>
      <c r="K658" s="419" t="str">
        <f t="shared" si="191"/>
        <v>FCCS_Other Data</v>
      </c>
      <c r="L658" s="419" t="str">
        <f t="shared" si="191"/>
        <v>FCCS_No Intercompany</v>
      </c>
      <c r="M658" s="419" t="str">
        <f t="shared" si="191"/>
        <v>No Custom1</v>
      </c>
      <c r="N658" s="419" t="str">
        <f t="shared" si="191"/>
        <v>No Custom2</v>
      </c>
      <c r="O658" s="419" t="s">
        <v>1055</v>
      </c>
      <c r="P658" s="419" t="s">
        <v>1847</v>
      </c>
      <c r="Q658" s="419" t="str">
        <f t="shared" si="195"/>
        <v>Actual</v>
      </c>
      <c r="R658" s="419" t="str">
        <f t="shared" si="196"/>
        <v>FCCS_YTD_Input</v>
      </c>
      <c r="S658" s="419" t="s">
        <v>839</v>
      </c>
      <c r="T658" s="419" t="s">
        <v>404</v>
      </c>
    </row>
    <row r="659" spans="1:20">
      <c r="A659" s="424"/>
      <c r="B659" s="418" t="s">
        <v>1088</v>
      </c>
      <c r="C659" s="418" t="s">
        <v>838</v>
      </c>
      <c r="D659" s="511" t="e">
        <f>[2]!HsSetValue(E659,"FCC","Scenario#"&amp;Q659&amp;";Years#"&amp;J659&amp;";Period#"&amp;I659&amp;";View#"&amp;R659&amp;";Entity#"&amp;H659&amp;";Data Source#"&amp;K659&amp;";Account#"&amp;F659&amp;";Intercompany#"&amp;L659&amp;";Movement#"&amp;P659&amp;";Consolidation#"&amp;T659&amp;";Custom1#"&amp;M659&amp;";Custom2#"&amp;N659&amp;";Custom3#"&amp;O659&amp;";Custom4#"&amp;S659&amp;"")</f>
        <v>#VALUE!</v>
      </c>
      <c r="E659" s="511">
        <f ca="1">SUMIF('"F" Credit Quality Risk'!$D$17:$F$33,'FCC Investments - Load Tab'!$C659,'"F" Credit Quality Risk'!M$17:M$33)</f>
        <v>0</v>
      </c>
      <c r="F659" s="419" t="s">
        <v>1092</v>
      </c>
      <c r="G659" s="419" t="str">
        <f t="shared" si="194"/>
        <v>Inv. Analysis - Credit Quality Risk - Non-purpose Investments</v>
      </c>
      <c r="H659" s="431">
        <f t="shared" si="191"/>
        <v>0</v>
      </c>
      <c r="I659" s="431" t="str">
        <f t="shared" si="191"/>
        <v>Jun</v>
      </c>
      <c r="J659" s="419" t="str">
        <f t="shared" si="191"/>
        <v>FY25</v>
      </c>
      <c r="K659" s="419" t="str">
        <f t="shared" si="191"/>
        <v>FCCS_Other Data</v>
      </c>
      <c r="L659" s="419" t="str">
        <f t="shared" si="191"/>
        <v>FCCS_No Intercompany</v>
      </c>
      <c r="M659" s="419" t="str">
        <f t="shared" si="191"/>
        <v>No Custom1</v>
      </c>
      <c r="N659" s="419" t="str">
        <f t="shared" si="191"/>
        <v>No Custom2</v>
      </c>
      <c r="O659" s="419" t="s">
        <v>1066</v>
      </c>
      <c r="P659" s="419" t="s">
        <v>1847</v>
      </c>
      <c r="Q659" s="419" t="str">
        <f t="shared" si="195"/>
        <v>Actual</v>
      </c>
      <c r="R659" s="419" t="str">
        <f t="shared" si="196"/>
        <v>FCCS_YTD_Input</v>
      </c>
      <c r="S659" s="419" t="s">
        <v>839</v>
      </c>
      <c r="T659" s="419" t="s">
        <v>404</v>
      </c>
    </row>
    <row r="660" spans="1:20">
      <c r="A660" s="424"/>
      <c r="B660" s="418" t="s">
        <v>1088</v>
      </c>
      <c r="C660" s="418" t="s">
        <v>838</v>
      </c>
      <c r="D660" s="511" t="e">
        <f>[2]!HsSetValue(E660,"FCC","Scenario#"&amp;Q660&amp;";Years#"&amp;J660&amp;";Period#"&amp;I660&amp;";View#"&amp;R660&amp;";Entity#"&amp;H660&amp;";Data Source#"&amp;K660&amp;";Account#"&amp;F660&amp;";Intercompany#"&amp;L660&amp;";Movement#"&amp;P660&amp;";Consolidation#"&amp;T660&amp;";Custom1#"&amp;M660&amp;";Custom2#"&amp;N660&amp;";Custom3#"&amp;O660&amp;";Custom4#"&amp;S660&amp;"")</f>
        <v>#VALUE!</v>
      </c>
      <c r="E660" s="511">
        <f ca="1">SUMIF('"F" Credit Quality Risk'!$D$17:$F$33,'FCC Investments - Load Tab'!$C660,'"F" Credit Quality Risk'!N$17:N$33)</f>
        <v>0</v>
      </c>
      <c r="F660" s="419" t="s">
        <v>1092</v>
      </c>
      <c r="G660" s="419" t="str">
        <f t="shared" si="194"/>
        <v>Inv. Analysis - Credit Quality Risk - Non-purpose Investments</v>
      </c>
      <c r="H660" s="431">
        <f t="shared" si="191"/>
        <v>0</v>
      </c>
      <c r="I660" s="431" t="str">
        <f t="shared" si="191"/>
        <v>Jun</v>
      </c>
      <c r="J660" s="419" t="str">
        <f t="shared" si="191"/>
        <v>FY25</v>
      </c>
      <c r="K660" s="419" t="str">
        <f t="shared" si="191"/>
        <v>FCCS_Other Data</v>
      </c>
      <c r="L660" s="419" t="str">
        <f t="shared" si="191"/>
        <v>FCCS_No Intercompany</v>
      </c>
      <c r="M660" s="419" t="str">
        <f t="shared" si="191"/>
        <v>No Custom1</v>
      </c>
      <c r="N660" s="419" t="str">
        <f t="shared" si="191"/>
        <v>No Custom2</v>
      </c>
      <c r="O660" s="419" t="s">
        <v>47</v>
      </c>
      <c r="P660" s="419" t="s">
        <v>1847</v>
      </c>
      <c r="Q660" s="419" t="str">
        <f t="shared" si="195"/>
        <v>Actual</v>
      </c>
      <c r="R660" s="419" t="str">
        <f t="shared" si="196"/>
        <v>FCCS_YTD_Input</v>
      </c>
      <c r="S660" s="419" t="s">
        <v>839</v>
      </c>
      <c r="T660" s="419" t="s">
        <v>404</v>
      </c>
    </row>
    <row r="661" spans="1:20">
      <c r="A661" s="424"/>
      <c r="B661" s="418" t="s">
        <v>1088</v>
      </c>
      <c r="C661" s="418" t="s">
        <v>838</v>
      </c>
      <c r="D661" s="511" t="e">
        <f>[2]!HsSetValue(E661,"FCC","Scenario#"&amp;Q661&amp;";Years#"&amp;J661&amp;";Period#"&amp;I661&amp;";View#"&amp;R661&amp;";Entity#"&amp;H661&amp;";Data Source#"&amp;K661&amp;";Account#"&amp;F661&amp;";Intercompany#"&amp;L661&amp;";Movement#"&amp;P661&amp;";Consolidation#"&amp;T661&amp;";Custom1#"&amp;M661&amp;";Custom2#"&amp;N661&amp;";Custom3#"&amp;O661&amp;";Custom4#"&amp;S661&amp;"")</f>
        <v>#VALUE!</v>
      </c>
      <c r="E661" s="511">
        <f ca="1">SUMIF('"F" Credit Quality Risk'!$D$17:$F$33,'FCC Investments - Load Tab'!$C661,'"F" Credit Quality Risk'!O$17:O$33)</f>
        <v>0</v>
      </c>
      <c r="F661" s="419" t="s">
        <v>1092</v>
      </c>
      <c r="G661" s="419" t="str">
        <f t="shared" si="194"/>
        <v>Inv. Analysis - Credit Quality Risk - Non-purpose Investments</v>
      </c>
      <c r="H661" s="431">
        <f t="shared" si="191"/>
        <v>0</v>
      </c>
      <c r="I661" s="431" t="str">
        <f t="shared" si="191"/>
        <v>Jun</v>
      </c>
      <c r="J661" s="419" t="str">
        <f t="shared" si="191"/>
        <v>FY25</v>
      </c>
      <c r="K661" s="419" t="str">
        <f t="shared" si="191"/>
        <v>FCCS_Other Data</v>
      </c>
      <c r="L661" s="419" t="str">
        <f t="shared" si="191"/>
        <v>FCCS_No Intercompany</v>
      </c>
      <c r="M661" s="419" t="str">
        <f t="shared" si="191"/>
        <v>No Custom1</v>
      </c>
      <c r="N661" s="419" t="str">
        <f t="shared" si="191"/>
        <v>No Custom2</v>
      </c>
      <c r="O661" s="419" t="s">
        <v>48</v>
      </c>
      <c r="P661" s="419" t="s">
        <v>1847</v>
      </c>
      <c r="Q661" s="419" t="str">
        <f t="shared" si="195"/>
        <v>Actual</v>
      </c>
      <c r="R661" s="419" t="str">
        <f t="shared" si="196"/>
        <v>FCCS_YTD_Input</v>
      </c>
      <c r="S661" s="419" t="s">
        <v>839</v>
      </c>
      <c r="T661" s="419" t="s">
        <v>404</v>
      </c>
    </row>
    <row r="662" spans="1:20">
      <c r="A662" s="424"/>
      <c r="B662" s="418" t="s">
        <v>1088</v>
      </c>
      <c r="C662" s="418" t="s">
        <v>838</v>
      </c>
      <c r="D662" s="511" t="e">
        <f>[2]!HsSetValue(E662,"FCC","Scenario#"&amp;Q662&amp;";Years#"&amp;J662&amp;";Period#"&amp;I662&amp;";View#"&amp;R662&amp;";Entity#"&amp;H662&amp;";Data Source#"&amp;K662&amp;";Account#"&amp;F662&amp;";Intercompany#"&amp;L662&amp;";Movement#"&amp;P662&amp;";Consolidation#"&amp;T662&amp;";Custom1#"&amp;M662&amp;";Custom2#"&amp;N662&amp;";Custom3#"&amp;O662&amp;";Custom4#"&amp;S662&amp;"")</f>
        <v>#VALUE!</v>
      </c>
      <c r="E662" s="511">
        <f ca="1">SUMIF('"F" Credit Quality Risk'!$D$17:$F$33,'FCC Investments - Load Tab'!$C662,'"F" Credit Quality Risk'!P$17:P$33)</f>
        <v>0</v>
      </c>
      <c r="F662" s="419" t="s">
        <v>1092</v>
      </c>
      <c r="G662" s="419" t="str">
        <f t="shared" si="194"/>
        <v>Inv. Analysis - Credit Quality Risk - Non-purpose Investments</v>
      </c>
      <c r="H662" s="431">
        <f t="shared" si="191"/>
        <v>0</v>
      </c>
      <c r="I662" s="431" t="str">
        <f t="shared" si="191"/>
        <v>Jun</v>
      </c>
      <c r="J662" s="419" t="str">
        <f t="shared" si="191"/>
        <v>FY25</v>
      </c>
      <c r="K662" s="419" t="str">
        <f t="shared" si="191"/>
        <v>FCCS_Other Data</v>
      </c>
      <c r="L662" s="419" t="str">
        <f t="shared" si="191"/>
        <v>FCCS_No Intercompany</v>
      </c>
      <c r="M662" s="419" t="str">
        <f t="shared" si="191"/>
        <v>No Custom1</v>
      </c>
      <c r="N662" s="419" t="str">
        <f t="shared" si="191"/>
        <v>No Custom2</v>
      </c>
      <c r="O662" s="419" t="s">
        <v>1093</v>
      </c>
      <c r="P662" s="419" t="s">
        <v>1847</v>
      </c>
      <c r="Q662" s="419" t="str">
        <f t="shared" si="195"/>
        <v>Actual</v>
      </c>
      <c r="R662" s="419" t="str">
        <f t="shared" si="196"/>
        <v>FCCS_YTD_Input</v>
      </c>
      <c r="S662" s="419" t="s">
        <v>839</v>
      </c>
      <c r="T662" s="419" t="s">
        <v>404</v>
      </c>
    </row>
    <row r="663" spans="1:20">
      <c r="A663" s="424"/>
      <c r="B663" s="418" t="s">
        <v>1088</v>
      </c>
      <c r="C663" s="418" t="s">
        <v>838</v>
      </c>
      <c r="D663" s="511" t="e">
        <f>[2]!HsSetValue(E663,"FCC","Scenario#"&amp;Q663&amp;";Years#"&amp;J663&amp;";Period#"&amp;I663&amp;";View#"&amp;R663&amp;";Entity#"&amp;H663&amp;";Data Source#"&amp;K663&amp;";Account#"&amp;F663&amp;";Intercompany#"&amp;L663&amp;";Movement#"&amp;P663&amp;";Consolidation#"&amp;T663&amp;";Custom1#"&amp;M663&amp;";Custom2#"&amp;N663&amp;";Custom3#"&amp;O663&amp;";Custom4#"&amp;S663&amp;"")</f>
        <v>#VALUE!</v>
      </c>
      <c r="E663" s="511">
        <f ca="1">SUMIF('"F" Credit Quality Risk'!$D$17:$F$33,'FCC Investments - Load Tab'!$C663,'"F" Credit Quality Risk'!Q$17:Q$33)</f>
        <v>0</v>
      </c>
      <c r="F663" s="419" t="s">
        <v>1092</v>
      </c>
      <c r="G663" s="419" t="str">
        <f t="shared" si="194"/>
        <v>Inv. Analysis - Credit Quality Risk - Non-purpose Investments</v>
      </c>
      <c r="H663" s="431">
        <f t="shared" si="191"/>
        <v>0</v>
      </c>
      <c r="I663" s="431" t="str">
        <f t="shared" si="191"/>
        <v>Jun</v>
      </c>
      <c r="J663" s="419" t="str">
        <f t="shared" si="191"/>
        <v>FY25</v>
      </c>
      <c r="K663" s="419" t="str">
        <f t="shared" si="191"/>
        <v>FCCS_Other Data</v>
      </c>
      <c r="L663" s="419" t="str">
        <f t="shared" si="191"/>
        <v>FCCS_No Intercompany</v>
      </c>
      <c r="M663" s="419" t="str">
        <f t="shared" si="191"/>
        <v>No Custom1</v>
      </c>
      <c r="N663" s="419" t="str">
        <f t="shared" si="191"/>
        <v>No Custom2</v>
      </c>
      <c r="O663" s="419" t="s">
        <v>1094</v>
      </c>
      <c r="P663" s="419" t="s">
        <v>1847</v>
      </c>
      <c r="Q663" s="419" t="str">
        <f t="shared" si="195"/>
        <v>Actual</v>
      </c>
      <c r="R663" s="419" t="str">
        <f t="shared" si="196"/>
        <v>FCCS_YTD_Input</v>
      </c>
      <c r="S663" s="419" t="s">
        <v>839</v>
      </c>
      <c r="T663" s="419" t="s">
        <v>404</v>
      </c>
    </row>
    <row r="664" spans="1:20">
      <c r="A664" s="424"/>
      <c r="B664" s="418" t="s">
        <v>1088</v>
      </c>
      <c r="C664" s="418" t="s">
        <v>838</v>
      </c>
      <c r="D664" s="511" t="e">
        <f>[2]!HsSetValue(E664,"FCC","Scenario#"&amp;Q664&amp;";Years#"&amp;J664&amp;";Period#"&amp;I664&amp;";View#"&amp;R664&amp;";Entity#"&amp;H664&amp;";Data Source#"&amp;K664&amp;";Account#"&amp;F664&amp;";Intercompany#"&amp;L664&amp;";Movement#"&amp;P664&amp;";Consolidation#"&amp;T664&amp;";Custom1#"&amp;M664&amp;";Custom2#"&amp;N664&amp;";Custom3#"&amp;O664&amp;";Custom4#"&amp;S664&amp;"")</f>
        <v>#VALUE!</v>
      </c>
      <c r="E664" s="511">
        <f ca="1">SUMIF('"F" Credit Quality Risk'!$D$17:$F$33,'FCC Investments - Load Tab'!$C664,'"F" Credit Quality Risk'!R$17:R$33)</f>
        <v>0</v>
      </c>
      <c r="F664" s="419" t="s">
        <v>1092</v>
      </c>
      <c r="G664" s="419" t="str">
        <f t="shared" si="194"/>
        <v>Inv. Analysis - Credit Quality Risk - Non-purpose Investments</v>
      </c>
      <c r="H664" s="431">
        <f t="shared" ref="H664:N665" si="197">+H$2</f>
        <v>0</v>
      </c>
      <c r="I664" s="431" t="str">
        <f t="shared" si="197"/>
        <v>Jun</v>
      </c>
      <c r="J664" s="419" t="str">
        <f t="shared" si="197"/>
        <v>FY25</v>
      </c>
      <c r="K664" s="419" t="str">
        <f t="shared" si="197"/>
        <v>FCCS_Other Data</v>
      </c>
      <c r="L664" s="419" t="str">
        <f t="shared" si="197"/>
        <v>FCCS_No Intercompany</v>
      </c>
      <c r="M664" s="419" t="str">
        <f t="shared" si="197"/>
        <v>No Custom1</v>
      </c>
      <c r="N664" s="419" t="str">
        <f t="shared" si="197"/>
        <v>No Custom2</v>
      </c>
      <c r="O664" s="419" t="s">
        <v>1095</v>
      </c>
      <c r="P664" s="419" t="s">
        <v>1847</v>
      </c>
      <c r="Q664" s="419" t="str">
        <f t="shared" si="195"/>
        <v>Actual</v>
      </c>
      <c r="R664" s="419" t="str">
        <f t="shared" si="196"/>
        <v>FCCS_YTD_Input</v>
      </c>
      <c r="S664" s="419" t="s">
        <v>839</v>
      </c>
      <c r="T664" s="419" t="s">
        <v>404</v>
      </c>
    </row>
    <row r="665" spans="1:20">
      <c r="A665" s="424"/>
      <c r="B665" s="418" t="s">
        <v>1088</v>
      </c>
      <c r="C665" s="418" t="s">
        <v>838</v>
      </c>
      <c r="D665" s="511" t="e">
        <f>[2]!HsSetValue(E665,"FCC","Scenario#"&amp;Q665&amp;";Years#"&amp;J665&amp;";Period#"&amp;I665&amp;";View#"&amp;R665&amp;";Entity#"&amp;H665&amp;";Data Source#"&amp;K665&amp;";Account#"&amp;F665&amp;";Intercompany#"&amp;L665&amp;";Movement#"&amp;P665&amp;";Consolidation#"&amp;T665&amp;";Custom1#"&amp;M665&amp;";Custom2#"&amp;N665&amp;";Custom3#"&amp;O665&amp;";Custom4#"&amp;S665&amp;"")</f>
        <v>#VALUE!</v>
      </c>
      <c r="E665" s="511">
        <f ca="1">SUMIF('"F" Credit Quality Risk'!$D$17:$F$33,'FCC Investments - Load Tab'!$C665,'"F" Credit Quality Risk'!S$17:S$33)</f>
        <v>0</v>
      </c>
      <c r="F665" s="419" t="s">
        <v>1092</v>
      </c>
      <c r="G665" s="419" t="str">
        <f t="shared" si="194"/>
        <v>Inv. Analysis - Credit Quality Risk - Non-purpose Investments</v>
      </c>
      <c r="H665" s="431">
        <f t="shared" si="197"/>
        <v>0</v>
      </c>
      <c r="I665" s="431" t="str">
        <f t="shared" si="197"/>
        <v>Jun</v>
      </c>
      <c r="J665" s="419" t="str">
        <f t="shared" si="197"/>
        <v>FY25</v>
      </c>
      <c r="K665" s="419" t="str">
        <f t="shared" si="197"/>
        <v>FCCS_Other Data</v>
      </c>
      <c r="L665" s="419" t="str">
        <f t="shared" si="197"/>
        <v>FCCS_No Intercompany</v>
      </c>
      <c r="M665" s="419" t="str">
        <f t="shared" si="197"/>
        <v>No Custom1</v>
      </c>
      <c r="N665" s="419" t="str">
        <f t="shared" si="197"/>
        <v>No Custom2</v>
      </c>
      <c r="O665" s="419" t="s">
        <v>1096</v>
      </c>
      <c r="P665" s="419" t="s">
        <v>1847</v>
      </c>
      <c r="Q665" s="419" t="str">
        <f t="shared" si="195"/>
        <v>Actual</v>
      </c>
      <c r="R665" s="419" t="str">
        <f t="shared" si="196"/>
        <v>FCCS_YTD_Input</v>
      </c>
      <c r="S665" s="419" t="s">
        <v>839</v>
      </c>
      <c r="T665" s="419" t="s">
        <v>404</v>
      </c>
    </row>
    <row r="666" spans="1:20">
      <c r="D666" s="469" t="e">
        <f>[2]!HsSetValue(E666,"FCC","Scenario#"&amp;Q666&amp;";Years#"&amp;J666&amp;";Period#"&amp;I666&amp;";View#"&amp;R666&amp;";Entity#"&amp;H666&amp;";Data Source#"&amp;K666&amp;";Account#"&amp;F666&amp;";Intercompany#"&amp;L666&amp;";Movement#"&amp;P666&amp;";Consolidation#"&amp;T666&amp;";Custom1#"&amp;M666&amp;";Custom2#"&amp;N666&amp;";Custom3#"&amp;O666&amp;";Custom4#"&amp;S666&amp;"")</f>
        <v>#VALUE!</v>
      </c>
      <c r="E666" s="469"/>
    </row>
    <row r="667" spans="1:20">
      <c r="B667" s="336" t="s">
        <v>841</v>
      </c>
      <c r="C667" s="336" t="s">
        <v>1186</v>
      </c>
      <c r="D667" s="508" t="e">
        <f>[2]!HsSetValue(E667,"FCC","Scenario#"&amp;Q667&amp;";Years#"&amp;J667&amp;";Period#"&amp;I667&amp;";View#"&amp;R667&amp;";Entity#"&amp;H667&amp;";Data Source#"&amp;K667&amp;";Account#"&amp;F667&amp;";Intercompany#"&amp;L667&amp;";Movement#"&amp;P667&amp;";Consolidation#"&amp;T667&amp;";Custom1#"&amp;M667&amp;";Custom2#"&amp;N667&amp;";Custom3#"&amp;O667&amp;";Custom4#"&amp;S667&amp;"")</f>
        <v>#VALUE!</v>
      </c>
      <c r="E667" s="508">
        <f>SUMIF('"C" Seg. Time Dist.'!$C$20:$C$33,'FCC Investments - Load Tab'!C667,'"C" Seg. Time Dist.'!$E$20:$E$33)</f>
        <v>0</v>
      </c>
      <c r="F667" s="337" t="s">
        <v>842</v>
      </c>
      <c r="G667" s="337" t="s">
        <v>1556</v>
      </c>
      <c r="H667" s="428">
        <f t="shared" ref="H667:I676" si="198">+H$2</f>
        <v>0</v>
      </c>
      <c r="I667" s="428" t="str">
        <f t="shared" si="198"/>
        <v>Jun</v>
      </c>
      <c r="J667" s="337" t="str">
        <f>+J$2</f>
        <v>FY25</v>
      </c>
      <c r="K667" s="337" t="s">
        <v>397</v>
      </c>
      <c r="L667" s="337" t="s">
        <v>398</v>
      </c>
      <c r="M667" s="337" t="s">
        <v>399</v>
      </c>
      <c r="N667" s="337" t="s">
        <v>400</v>
      </c>
      <c r="O667" s="337" t="s">
        <v>844</v>
      </c>
      <c r="P667" s="337" t="s">
        <v>1847</v>
      </c>
      <c r="Q667" s="337" t="s">
        <v>63</v>
      </c>
      <c r="R667" s="337" t="s">
        <v>402</v>
      </c>
      <c r="S667" s="337" t="s">
        <v>840</v>
      </c>
      <c r="T667" s="337" t="s">
        <v>404</v>
      </c>
    </row>
    <row r="668" spans="1:20">
      <c r="B668" s="336" t="s">
        <v>841</v>
      </c>
      <c r="C668" s="336" t="s">
        <v>1186</v>
      </c>
      <c r="D668" s="508" t="e">
        <f>[2]!HsSetValue(E668,"FCC","Scenario#"&amp;Q668&amp;";Years#"&amp;J668&amp;";Period#"&amp;I668&amp;";View#"&amp;R668&amp;";Entity#"&amp;H668&amp;";Data Source#"&amp;K668&amp;";Account#"&amp;F668&amp;";Intercompany#"&amp;L668&amp;";Movement#"&amp;P668&amp;";Consolidation#"&amp;T668&amp;";Custom1#"&amp;M668&amp;";Custom2#"&amp;N668&amp;";Custom3#"&amp;O668&amp;";Custom4#"&amp;S668&amp;"")</f>
        <v>#VALUE!</v>
      </c>
      <c r="E668" s="508">
        <f>SUMIF('"C" Seg. Time Dist.'!$C$20:$C$33,'FCC Investments - Load Tab'!C668,'"C" Seg. Time Dist.'!$F$20:$F$33)</f>
        <v>0</v>
      </c>
      <c r="F668" s="337" t="s">
        <v>842</v>
      </c>
      <c r="G668" s="337" t="s">
        <v>1556</v>
      </c>
      <c r="H668" s="428">
        <f t="shared" si="198"/>
        <v>0</v>
      </c>
      <c r="I668" s="428" t="str">
        <f t="shared" si="198"/>
        <v>Jun</v>
      </c>
      <c r="J668" s="337" t="str">
        <f>+J$2</f>
        <v>FY25</v>
      </c>
      <c r="K668" s="337" t="str">
        <f t="shared" ref="K668:N671" si="199">+K$2</f>
        <v>FCCS_Other Data</v>
      </c>
      <c r="L668" s="337" t="str">
        <f t="shared" si="199"/>
        <v>FCCS_No Intercompany</v>
      </c>
      <c r="M668" s="337" t="str">
        <f t="shared" si="199"/>
        <v>No Custom1</v>
      </c>
      <c r="N668" s="337" t="str">
        <f t="shared" si="199"/>
        <v>No Custom2</v>
      </c>
      <c r="O668" s="337" t="s">
        <v>845</v>
      </c>
      <c r="P668" s="337" t="s">
        <v>1847</v>
      </c>
      <c r="Q668" s="337" t="s">
        <v>63</v>
      </c>
      <c r="R668" s="337" t="s">
        <v>402</v>
      </c>
      <c r="S668" s="337" t="s">
        <v>840</v>
      </c>
      <c r="T668" s="337" t="s">
        <v>404</v>
      </c>
    </row>
    <row r="669" spans="1:20">
      <c r="B669" s="336" t="s">
        <v>841</v>
      </c>
      <c r="C669" s="336" t="s">
        <v>1186</v>
      </c>
      <c r="D669" s="508" t="e">
        <f>[2]!HsSetValue(E669,"FCC","Scenario#"&amp;Q669&amp;";Years#"&amp;J669&amp;";Period#"&amp;I669&amp;";View#"&amp;R669&amp;";Entity#"&amp;H669&amp;";Data Source#"&amp;K669&amp;";Account#"&amp;F669&amp;";Intercompany#"&amp;L669&amp;";Movement#"&amp;P669&amp;";Consolidation#"&amp;T669&amp;";Custom1#"&amp;M669&amp;";Custom2#"&amp;N669&amp;";Custom3#"&amp;O669&amp;";Custom4#"&amp;S669&amp;"")</f>
        <v>#VALUE!</v>
      </c>
      <c r="E669" s="508">
        <f>SUMIF('"C" Seg. Time Dist.'!$C$20:$C$33,'FCC Investments - Load Tab'!C669,'"C" Seg. Time Dist.'!$G$20:$G$33)</f>
        <v>0</v>
      </c>
      <c r="F669" s="337" t="s">
        <v>842</v>
      </c>
      <c r="G669" s="337" t="s">
        <v>1556</v>
      </c>
      <c r="H669" s="428">
        <f t="shared" si="198"/>
        <v>0</v>
      </c>
      <c r="I669" s="428" t="str">
        <f t="shared" si="198"/>
        <v>Jun</v>
      </c>
      <c r="J669" s="337" t="str">
        <f>+J$2</f>
        <v>FY25</v>
      </c>
      <c r="K669" s="337" t="str">
        <f t="shared" si="199"/>
        <v>FCCS_Other Data</v>
      </c>
      <c r="L669" s="337" t="str">
        <f t="shared" si="199"/>
        <v>FCCS_No Intercompany</v>
      </c>
      <c r="M669" s="337" t="str">
        <f t="shared" si="199"/>
        <v>No Custom1</v>
      </c>
      <c r="N669" s="337" t="str">
        <f t="shared" si="199"/>
        <v>No Custom2</v>
      </c>
      <c r="O669" s="337" t="s">
        <v>846</v>
      </c>
      <c r="P669" s="337" t="s">
        <v>1847</v>
      </c>
      <c r="Q669" s="337" t="s">
        <v>63</v>
      </c>
      <c r="R669" s="337" t="s">
        <v>402</v>
      </c>
      <c r="S669" s="337" t="s">
        <v>840</v>
      </c>
      <c r="T669" s="337" t="s">
        <v>404</v>
      </c>
    </row>
    <row r="670" spans="1:20">
      <c r="B670" s="336" t="s">
        <v>841</v>
      </c>
      <c r="C670" s="336" t="s">
        <v>1186</v>
      </c>
      <c r="D670" s="508" t="e">
        <f>[2]!HsSetValue(E670,"FCC","Scenario#"&amp;Q670&amp;";Years#"&amp;J670&amp;";Period#"&amp;I670&amp;";View#"&amp;R670&amp;";Entity#"&amp;H670&amp;";Data Source#"&amp;K670&amp;";Account#"&amp;F670&amp;";Intercompany#"&amp;L670&amp;";Movement#"&amp;P670&amp;";Consolidation#"&amp;T670&amp;";Custom1#"&amp;M670&amp;";Custom2#"&amp;N670&amp;";Custom3#"&amp;O670&amp;";Custom4#"&amp;S670&amp;"")</f>
        <v>#VALUE!</v>
      </c>
      <c r="E670" s="508">
        <f>SUMIF('"C" Seg. Time Dist.'!$C$20:$C$33,'FCC Investments - Load Tab'!C670,'"C" Seg. Time Dist.'!$H$20:$H$33)</f>
        <v>0</v>
      </c>
      <c r="F670" s="337" t="s">
        <v>842</v>
      </c>
      <c r="G670" s="337" t="s">
        <v>1556</v>
      </c>
      <c r="H670" s="428">
        <f t="shared" si="198"/>
        <v>0</v>
      </c>
      <c r="I670" s="428" t="str">
        <f t="shared" si="198"/>
        <v>Jun</v>
      </c>
      <c r="J670" s="337" t="str">
        <f>+J$2</f>
        <v>FY25</v>
      </c>
      <c r="K670" s="337" t="str">
        <f t="shared" si="199"/>
        <v>FCCS_Other Data</v>
      </c>
      <c r="L670" s="337" t="str">
        <f t="shared" si="199"/>
        <v>FCCS_No Intercompany</v>
      </c>
      <c r="M670" s="337" t="str">
        <f t="shared" si="199"/>
        <v>No Custom1</v>
      </c>
      <c r="N670" s="337" t="str">
        <f t="shared" si="199"/>
        <v>No Custom2</v>
      </c>
      <c r="O670" s="337" t="s">
        <v>847</v>
      </c>
      <c r="P670" s="337" t="s">
        <v>1847</v>
      </c>
      <c r="Q670" s="337" t="s">
        <v>63</v>
      </c>
      <c r="R670" s="337" t="s">
        <v>402</v>
      </c>
      <c r="S670" s="337" t="s">
        <v>840</v>
      </c>
      <c r="T670" s="337" t="s">
        <v>404</v>
      </c>
    </row>
    <row r="671" spans="1:20">
      <c r="B671" s="336" t="s">
        <v>841</v>
      </c>
      <c r="C671" s="336" t="s">
        <v>1186</v>
      </c>
      <c r="D671" s="508" t="e">
        <f>[2]!HsSetValue(E671,"FCC","Scenario#"&amp;Q671&amp;";Years#"&amp;J671&amp;";Period#"&amp;I671&amp;";View#"&amp;R671&amp;";Entity#"&amp;H671&amp;";Data Source#"&amp;K671&amp;";Account#"&amp;F671&amp;";Intercompany#"&amp;L671&amp;";Movement#"&amp;P671&amp;";Consolidation#"&amp;T671&amp;";Custom1#"&amp;M671&amp;";Custom2#"&amp;N671&amp;";Custom3#"&amp;O671&amp;";Custom4#"&amp;S671&amp;"")</f>
        <v>#VALUE!</v>
      </c>
      <c r="E671" s="508">
        <f>SUMIF('"C" Seg. Time Dist.'!$C$20:$C$33,'FCC Investments - Load Tab'!C671,'"C" Seg. Time Dist.'!$I$20:$I$33)</f>
        <v>0</v>
      </c>
      <c r="F671" s="337" t="s">
        <v>842</v>
      </c>
      <c r="G671" s="337" t="s">
        <v>1556</v>
      </c>
      <c r="H671" s="428">
        <f t="shared" si="198"/>
        <v>0</v>
      </c>
      <c r="I671" s="428" t="str">
        <f t="shared" si="198"/>
        <v>Jun</v>
      </c>
      <c r="J671" s="337" t="str">
        <f>+J$2</f>
        <v>FY25</v>
      </c>
      <c r="K671" s="337" t="str">
        <f t="shared" si="199"/>
        <v>FCCS_Other Data</v>
      </c>
      <c r="L671" s="337" t="str">
        <f t="shared" si="199"/>
        <v>FCCS_No Intercompany</v>
      </c>
      <c r="M671" s="337" t="str">
        <f t="shared" si="199"/>
        <v>No Custom1</v>
      </c>
      <c r="N671" s="337" t="str">
        <f t="shared" si="199"/>
        <v>No Custom2</v>
      </c>
      <c r="O671" s="337" t="s">
        <v>848</v>
      </c>
      <c r="P671" s="337" t="s">
        <v>1847</v>
      </c>
      <c r="Q671" s="337" t="s">
        <v>63</v>
      </c>
      <c r="R671" s="337" t="s">
        <v>402</v>
      </c>
      <c r="S671" s="337" t="s">
        <v>840</v>
      </c>
      <c r="T671" s="337" t="s">
        <v>404</v>
      </c>
    </row>
    <row r="672" spans="1:20">
      <c r="B672" s="420"/>
      <c r="C672" s="420"/>
      <c r="D672" s="469" t="e">
        <f>[2]!HsSetValue(E672,"FCC","Scenario#"&amp;Q672&amp;";Years#"&amp;J672&amp;";Period#"&amp;I672&amp;";View#"&amp;R672&amp;";Entity#"&amp;H672&amp;";Data Source#"&amp;K672&amp;";Account#"&amp;F672&amp;";Intercompany#"&amp;L672&amp;";Movement#"&amp;P672&amp;";Consolidation#"&amp;T672&amp;";Custom1#"&amp;M672&amp;";Custom2#"&amp;N672&amp;";Custom3#"&amp;O672&amp;";Custom4#"&amp;S672&amp;"")</f>
        <v>#VALUE!</v>
      </c>
      <c r="E672" s="469"/>
    </row>
    <row r="673" spans="1:20">
      <c r="B673" s="338" t="s">
        <v>1850</v>
      </c>
      <c r="C673" s="338" t="s">
        <v>1186</v>
      </c>
      <c r="D673" s="512" t="e">
        <f>[2]!HsSetValue(E673,"FCC","Scenario#"&amp;Q673&amp;";Years#"&amp;J673&amp;";Period#"&amp;I673&amp;";View#"&amp;R673&amp;";Entity#"&amp;H673&amp;";Data Source#"&amp;K673&amp;";Account#"&amp;F673&amp;";Intercompany#"&amp;L673&amp;";Movement#"&amp;P673&amp;";Consolidation#"&amp;T673&amp;";Custom1#"&amp;M673&amp;";Custom2#"&amp;N673&amp;";Custom3#"&amp;O673&amp;";Custom4#"&amp;S673&amp;"")</f>
        <v>#VALUE!</v>
      </c>
      <c r="E673" s="512">
        <f ca="1">SUMIF('"E" Fair Value Measurement'!$C$22:$E$38,'FCC Investments - Load Tab'!C673,'"E" Fair Value Measurement'!$G$22:$G$38)</f>
        <v>0</v>
      </c>
      <c r="F673" s="339" t="s">
        <v>849</v>
      </c>
      <c r="G673" s="339" t="s">
        <v>1872</v>
      </c>
      <c r="H673" s="430">
        <f t="shared" ref="H673:N689" si="200">+H$2</f>
        <v>0</v>
      </c>
      <c r="I673" s="430" t="str">
        <f t="shared" si="198"/>
        <v>Jun</v>
      </c>
      <c r="J673" s="339" t="str">
        <f>+J$2</f>
        <v>FY25</v>
      </c>
      <c r="K673" s="339" t="s">
        <v>397</v>
      </c>
      <c r="L673" s="339" t="s">
        <v>398</v>
      </c>
      <c r="M673" s="339" t="s">
        <v>399</v>
      </c>
      <c r="N673" s="339" t="s">
        <v>400</v>
      </c>
      <c r="O673" s="339" t="s">
        <v>850</v>
      </c>
      <c r="P673" s="339" t="s">
        <v>1847</v>
      </c>
      <c r="Q673" s="339" t="s">
        <v>63</v>
      </c>
      <c r="R673" s="339" t="s">
        <v>402</v>
      </c>
      <c r="S673" s="339" t="s">
        <v>840</v>
      </c>
      <c r="T673" s="339" t="s">
        <v>404</v>
      </c>
    </row>
    <row r="674" spans="1:20">
      <c r="B674" s="338" t="s">
        <v>1850</v>
      </c>
      <c r="C674" s="338" t="s">
        <v>1186</v>
      </c>
      <c r="D674" s="512" t="e">
        <f>[2]!HsSetValue(E674,"FCC","Scenario#"&amp;Q674&amp;";Years#"&amp;J674&amp;";Period#"&amp;I674&amp;";View#"&amp;R674&amp;";Entity#"&amp;H674&amp;";Data Source#"&amp;K674&amp;";Account#"&amp;F674&amp;";Intercompany#"&amp;L674&amp;";Movement#"&amp;P674&amp;";Consolidation#"&amp;T674&amp;";Custom1#"&amp;M674&amp;";Custom2#"&amp;N674&amp;";Custom3#"&amp;O674&amp;";Custom4#"&amp;S674&amp;"")</f>
        <v>#VALUE!</v>
      </c>
      <c r="E674" s="512">
        <f ca="1">SUMIF('"E" Fair Value Measurement'!$C$22:$E$38,'FCC Investments - Load Tab'!C674,'"E" Fair Value Measurement'!$H$22:$H$38)</f>
        <v>0</v>
      </c>
      <c r="F674" s="339" t="s">
        <v>849</v>
      </c>
      <c r="G674" s="339" t="s">
        <v>1872</v>
      </c>
      <c r="H674" s="430">
        <f t="shared" si="200"/>
        <v>0</v>
      </c>
      <c r="I674" s="430" t="str">
        <f t="shared" si="198"/>
        <v>Jun</v>
      </c>
      <c r="J674" s="339" t="str">
        <f>+J$2</f>
        <v>FY25</v>
      </c>
      <c r="K674" s="339" t="str">
        <f t="shared" ref="K674:N676" si="201">+K$2</f>
        <v>FCCS_Other Data</v>
      </c>
      <c r="L674" s="339" t="str">
        <f t="shared" si="201"/>
        <v>FCCS_No Intercompany</v>
      </c>
      <c r="M674" s="339" t="str">
        <f t="shared" si="201"/>
        <v>No Custom1</v>
      </c>
      <c r="N674" s="339" t="str">
        <f t="shared" si="201"/>
        <v>No Custom2</v>
      </c>
      <c r="O674" s="339" t="s">
        <v>851</v>
      </c>
      <c r="P674" s="339" t="s">
        <v>1847</v>
      </c>
      <c r="Q674" s="339" t="s">
        <v>63</v>
      </c>
      <c r="R674" s="339" t="s">
        <v>402</v>
      </c>
      <c r="S674" s="339" t="s">
        <v>840</v>
      </c>
      <c r="T674" s="339" t="s">
        <v>404</v>
      </c>
    </row>
    <row r="675" spans="1:20">
      <c r="B675" s="338" t="s">
        <v>1850</v>
      </c>
      <c r="C675" s="338" t="s">
        <v>1186</v>
      </c>
      <c r="D675" s="512" t="e">
        <f>[2]!HsSetValue(E675,"FCC","Scenario#"&amp;Q675&amp;";Years#"&amp;J675&amp;";Period#"&amp;I675&amp;";View#"&amp;R675&amp;";Entity#"&amp;H675&amp;";Data Source#"&amp;K675&amp;";Account#"&amp;F675&amp;";Intercompany#"&amp;L675&amp;";Movement#"&amp;P675&amp;";Consolidation#"&amp;T675&amp;";Custom1#"&amp;M675&amp;";Custom2#"&amp;N675&amp;";Custom3#"&amp;O675&amp;";Custom4#"&amp;S675&amp;"")</f>
        <v>#VALUE!</v>
      </c>
      <c r="E675" s="512">
        <f ca="1">SUMIF('"E" Fair Value Measurement'!$C$22:$E$38,'FCC Investments - Load Tab'!C675,'"E" Fair Value Measurement'!$I$22:$I$38)</f>
        <v>0</v>
      </c>
      <c r="F675" s="339" t="s">
        <v>849</v>
      </c>
      <c r="G675" s="339" t="s">
        <v>1872</v>
      </c>
      <c r="H675" s="430">
        <f t="shared" si="200"/>
        <v>0</v>
      </c>
      <c r="I675" s="430" t="str">
        <f t="shared" si="198"/>
        <v>Jun</v>
      </c>
      <c r="J675" s="339" t="str">
        <f>+J$2</f>
        <v>FY25</v>
      </c>
      <c r="K675" s="339" t="str">
        <f t="shared" si="201"/>
        <v>FCCS_Other Data</v>
      </c>
      <c r="L675" s="339" t="str">
        <f t="shared" si="201"/>
        <v>FCCS_No Intercompany</v>
      </c>
      <c r="M675" s="339" t="str">
        <f t="shared" si="201"/>
        <v>No Custom1</v>
      </c>
      <c r="N675" s="339" t="str">
        <f t="shared" si="201"/>
        <v>No Custom2</v>
      </c>
      <c r="O675" s="339" t="s">
        <v>852</v>
      </c>
      <c r="P675" s="339" t="s">
        <v>1847</v>
      </c>
      <c r="Q675" s="339" t="s">
        <v>63</v>
      </c>
      <c r="R675" s="339" t="s">
        <v>402</v>
      </c>
      <c r="S675" s="339" t="s">
        <v>840</v>
      </c>
      <c r="T675" s="339" t="s">
        <v>404</v>
      </c>
    </row>
    <row r="676" spans="1:20">
      <c r="B676" s="338" t="s">
        <v>1850</v>
      </c>
      <c r="C676" s="338" t="s">
        <v>1186</v>
      </c>
      <c r="D676" s="512" t="e">
        <f>[2]!HsSetValue(E676,"FCC","Scenario#"&amp;Q676&amp;";Years#"&amp;J676&amp;";Period#"&amp;I676&amp;";View#"&amp;R676&amp;";Entity#"&amp;H676&amp;";Data Source#"&amp;K676&amp;";Account#"&amp;F676&amp;";Intercompany#"&amp;L676&amp;";Movement#"&amp;P676&amp;";Consolidation#"&amp;T676&amp;";Custom1#"&amp;M676&amp;";Custom2#"&amp;N676&amp;";Custom3#"&amp;O676&amp;";Custom4#"&amp;S676&amp;"")</f>
        <v>#VALUE!</v>
      </c>
      <c r="E676" s="512">
        <f ca="1">SUMIF('"E" Fair Value Measurement'!$C$22:$E$38,'FCC Investments - Load Tab'!C676,'"E" Fair Value Measurement'!$J$22:$J$38)</f>
        <v>0</v>
      </c>
      <c r="F676" s="339" t="s">
        <v>849</v>
      </c>
      <c r="G676" s="339" t="s">
        <v>1872</v>
      </c>
      <c r="H676" s="430">
        <f t="shared" si="200"/>
        <v>0</v>
      </c>
      <c r="I676" s="430" t="str">
        <f t="shared" si="198"/>
        <v>Jun</v>
      </c>
      <c r="J676" s="339" t="str">
        <f>+J$2</f>
        <v>FY25</v>
      </c>
      <c r="K676" s="339" t="str">
        <f t="shared" si="201"/>
        <v>FCCS_Other Data</v>
      </c>
      <c r="L676" s="339" t="str">
        <f t="shared" si="201"/>
        <v>FCCS_No Intercompany</v>
      </c>
      <c r="M676" s="339" t="str">
        <f t="shared" si="201"/>
        <v>No Custom1</v>
      </c>
      <c r="N676" s="339" t="str">
        <f t="shared" si="201"/>
        <v>No Custom2</v>
      </c>
      <c r="O676" s="339" t="s">
        <v>853</v>
      </c>
      <c r="P676" s="339" t="s">
        <v>1847</v>
      </c>
      <c r="Q676" s="339" t="s">
        <v>63</v>
      </c>
      <c r="R676" s="339" t="s">
        <v>402</v>
      </c>
      <c r="S676" s="339" t="s">
        <v>840</v>
      </c>
      <c r="T676" s="339" t="s">
        <v>404</v>
      </c>
    </row>
    <row r="677" spans="1:20">
      <c r="B677" s="420"/>
      <c r="C677" s="420"/>
      <c r="D677" s="469" t="e">
        <f>[2]!HsSetValue(E677,"FCC","Scenario#"&amp;Q677&amp;";Years#"&amp;J677&amp;";Period#"&amp;I677&amp;";View#"&amp;R677&amp;";Entity#"&amp;H677&amp;";Data Source#"&amp;K677&amp;";Account#"&amp;F677&amp;";Intercompany#"&amp;L677&amp;";Movement#"&amp;P677&amp;";Consolidation#"&amp;T677&amp;";Custom1#"&amp;M677&amp;";Custom2#"&amp;N677&amp;";Custom3#"&amp;O677&amp;";Custom4#"&amp;S677&amp;"")</f>
        <v>#VALUE!</v>
      </c>
      <c r="E677" s="469"/>
    </row>
    <row r="678" spans="1:20">
      <c r="A678" s="424"/>
      <c r="B678" s="418" t="s">
        <v>1088</v>
      </c>
      <c r="C678" s="418" t="s">
        <v>1186</v>
      </c>
      <c r="D678" s="511" t="e">
        <f>[2]!HsSetValue(E678,"FCC","Scenario#"&amp;Q678&amp;";Years#"&amp;J678&amp;";Period#"&amp;I678&amp;";View#"&amp;R678&amp;";Entity#"&amp;H678&amp;";Data Source#"&amp;K678&amp;";Account#"&amp;F678&amp;";Intercompany#"&amp;L678&amp;";Movement#"&amp;P678&amp;";Consolidation#"&amp;T678&amp;";Custom1#"&amp;M678&amp;";Custom2#"&amp;N678&amp;";Custom3#"&amp;O678&amp;";Custom4#"&amp;S678&amp;"")</f>
        <v>#VALUE!</v>
      </c>
      <c r="E678" s="511">
        <f ca="1">SUMIF('"F" Credit Quality Risk'!$D$17:$F$33,'FCC Investments - Load Tab'!$C678,'"F" Credit Quality Risk'!F$17:F$33)</f>
        <v>0</v>
      </c>
      <c r="F678" s="419" t="s">
        <v>1092</v>
      </c>
      <c r="G678" s="419" t="str">
        <f t="shared" ref="G678:G691" si="202">"Inv. Analysis - Credit Quality Risk - "&amp;C678</f>
        <v>Inv. Analysis - Credit Quality Risk - Strategic Income Opportunities Funds</v>
      </c>
      <c r="H678" s="431">
        <f t="shared" si="200"/>
        <v>0</v>
      </c>
      <c r="I678" s="431" t="str">
        <f t="shared" si="200"/>
        <v>Jun</v>
      </c>
      <c r="J678" s="419" t="str">
        <f t="shared" si="200"/>
        <v>FY25</v>
      </c>
      <c r="K678" s="419" t="str">
        <f t="shared" si="200"/>
        <v>FCCS_Other Data</v>
      </c>
      <c r="L678" s="419" t="str">
        <f t="shared" si="200"/>
        <v>FCCS_No Intercompany</v>
      </c>
      <c r="M678" s="419" t="str">
        <f t="shared" si="200"/>
        <v>No Custom1</v>
      </c>
      <c r="N678" s="419" t="str">
        <f t="shared" si="200"/>
        <v>No Custom2</v>
      </c>
      <c r="O678" s="419" t="s">
        <v>995</v>
      </c>
      <c r="P678" s="419" t="s">
        <v>1847</v>
      </c>
      <c r="Q678" s="419" t="str">
        <f t="shared" ref="Q678:Q691" si="203">Q$2</f>
        <v>Actual</v>
      </c>
      <c r="R678" s="419" t="str">
        <f t="shared" ref="R678:R691" si="204">+R$2</f>
        <v>FCCS_YTD_Input</v>
      </c>
      <c r="S678" s="419" t="s">
        <v>840</v>
      </c>
      <c r="T678" s="419" t="s">
        <v>404</v>
      </c>
    </row>
    <row r="679" spans="1:20">
      <c r="A679" s="424"/>
      <c r="B679" s="418" t="s">
        <v>1088</v>
      </c>
      <c r="C679" s="418" t="s">
        <v>1186</v>
      </c>
      <c r="D679" s="511" t="e">
        <f>[2]!HsSetValue(E679,"FCC","Scenario#"&amp;Q679&amp;";Years#"&amp;J679&amp;";Period#"&amp;I679&amp;";View#"&amp;R679&amp;";Entity#"&amp;H679&amp;";Data Source#"&amp;K679&amp;";Account#"&amp;F679&amp;";Intercompany#"&amp;L679&amp;";Movement#"&amp;P679&amp;";Consolidation#"&amp;T679&amp;";Custom1#"&amp;M679&amp;";Custom2#"&amp;N679&amp;";Custom3#"&amp;O679&amp;";Custom4#"&amp;S679&amp;"")</f>
        <v>#VALUE!</v>
      </c>
      <c r="E679" s="511">
        <f ca="1">SUMIF('"F" Credit Quality Risk'!$D$17:$F$33,'FCC Investments - Load Tab'!$C679,'"F" Credit Quality Risk'!G$17:G$33)</f>
        <v>0</v>
      </c>
      <c r="F679" s="419" t="s">
        <v>1092</v>
      </c>
      <c r="G679" s="419" t="str">
        <f t="shared" si="202"/>
        <v>Inv. Analysis - Credit Quality Risk - Strategic Income Opportunities Funds</v>
      </c>
      <c r="H679" s="431">
        <f t="shared" si="200"/>
        <v>0</v>
      </c>
      <c r="I679" s="431" t="str">
        <f t="shared" si="200"/>
        <v>Jun</v>
      </c>
      <c r="J679" s="419" t="str">
        <f t="shared" si="200"/>
        <v>FY25</v>
      </c>
      <c r="K679" s="419" t="str">
        <f t="shared" si="200"/>
        <v>FCCS_Other Data</v>
      </c>
      <c r="L679" s="419" t="str">
        <f t="shared" si="200"/>
        <v>FCCS_No Intercompany</v>
      </c>
      <c r="M679" s="419" t="str">
        <f t="shared" si="200"/>
        <v>No Custom1</v>
      </c>
      <c r="N679" s="419" t="str">
        <f t="shared" si="200"/>
        <v>No Custom2</v>
      </c>
      <c r="O679" s="419" t="s">
        <v>1010</v>
      </c>
      <c r="P679" s="419" t="s">
        <v>1847</v>
      </c>
      <c r="Q679" s="419" t="str">
        <f t="shared" si="203"/>
        <v>Actual</v>
      </c>
      <c r="R679" s="419" t="str">
        <f t="shared" si="204"/>
        <v>FCCS_YTD_Input</v>
      </c>
      <c r="S679" s="419" t="s">
        <v>840</v>
      </c>
      <c r="T679" s="419" t="s">
        <v>404</v>
      </c>
    </row>
    <row r="680" spans="1:20">
      <c r="A680" s="424"/>
      <c r="B680" s="418" t="s">
        <v>1088</v>
      </c>
      <c r="C680" s="418" t="s">
        <v>1186</v>
      </c>
      <c r="D680" s="511" t="e">
        <f>[2]!HsSetValue(E680,"FCC","Scenario#"&amp;Q680&amp;";Years#"&amp;J680&amp;";Period#"&amp;I680&amp;";View#"&amp;R680&amp;";Entity#"&amp;H680&amp;";Data Source#"&amp;K680&amp;";Account#"&amp;F680&amp;";Intercompany#"&amp;L680&amp;";Movement#"&amp;P680&amp;";Consolidation#"&amp;T680&amp;";Custom1#"&amp;M680&amp;";Custom2#"&amp;N680&amp;";Custom3#"&amp;O680&amp;";Custom4#"&amp;S680&amp;"")</f>
        <v>#VALUE!</v>
      </c>
      <c r="E680" s="511">
        <f ca="1">SUMIF('"F" Credit Quality Risk'!$D$17:$F$33,'FCC Investments - Load Tab'!$C680,'"F" Credit Quality Risk'!H$17:H$33)</f>
        <v>0</v>
      </c>
      <c r="F680" s="419" t="s">
        <v>1092</v>
      </c>
      <c r="G680" s="419" t="str">
        <f t="shared" si="202"/>
        <v>Inv. Analysis - Credit Quality Risk - Strategic Income Opportunities Funds</v>
      </c>
      <c r="H680" s="431">
        <f t="shared" si="200"/>
        <v>0</v>
      </c>
      <c r="I680" s="431" t="str">
        <f t="shared" si="200"/>
        <v>Jun</v>
      </c>
      <c r="J680" s="419" t="str">
        <f t="shared" si="200"/>
        <v>FY25</v>
      </c>
      <c r="K680" s="419" t="str">
        <f t="shared" si="200"/>
        <v>FCCS_Other Data</v>
      </c>
      <c r="L680" s="419" t="str">
        <f t="shared" si="200"/>
        <v>FCCS_No Intercompany</v>
      </c>
      <c r="M680" s="419" t="str">
        <f t="shared" si="200"/>
        <v>No Custom1</v>
      </c>
      <c r="N680" s="419" t="str">
        <f t="shared" si="200"/>
        <v>No Custom2</v>
      </c>
      <c r="O680" s="419" t="s">
        <v>45</v>
      </c>
      <c r="P680" s="419" t="s">
        <v>1847</v>
      </c>
      <c r="Q680" s="419" t="str">
        <f t="shared" si="203"/>
        <v>Actual</v>
      </c>
      <c r="R680" s="419" t="str">
        <f t="shared" si="204"/>
        <v>FCCS_YTD_Input</v>
      </c>
      <c r="S680" s="419" t="s">
        <v>840</v>
      </c>
      <c r="T680" s="419" t="s">
        <v>404</v>
      </c>
    </row>
    <row r="681" spans="1:20">
      <c r="A681" s="424"/>
      <c r="B681" s="418" t="s">
        <v>1088</v>
      </c>
      <c r="C681" s="418" t="s">
        <v>1186</v>
      </c>
      <c r="D681" s="511" t="e">
        <f>[2]!HsSetValue(E681,"FCC","Scenario#"&amp;Q681&amp;";Years#"&amp;J681&amp;";Period#"&amp;I681&amp;";View#"&amp;R681&amp;";Entity#"&amp;H681&amp;";Data Source#"&amp;K681&amp;";Account#"&amp;F681&amp;";Intercompany#"&amp;L681&amp;";Movement#"&amp;P681&amp;";Consolidation#"&amp;T681&amp;";Custom1#"&amp;M681&amp;";Custom2#"&amp;N681&amp;";Custom3#"&amp;O681&amp;";Custom4#"&amp;S681&amp;"")</f>
        <v>#VALUE!</v>
      </c>
      <c r="E681" s="511">
        <f ca="1">SUMIF('"F" Credit Quality Risk'!$D$17:$F$33,'FCC Investments - Load Tab'!$C681,'"F" Credit Quality Risk'!I$17:I$33)</f>
        <v>0</v>
      </c>
      <c r="F681" s="419" t="s">
        <v>1092</v>
      </c>
      <c r="G681" s="419" t="str">
        <f t="shared" si="202"/>
        <v>Inv. Analysis - Credit Quality Risk - Strategic Income Opportunities Funds</v>
      </c>
      <c r="H681" s="431">
        <f t="shared" si="200"/>
        <v>0</v>
      </c>
      <c r="I681" s="431" t="str">
        <f t="shared" si="200"/>
        <v>Jun</v>
      </c>
      <c r="J681" s="419" t="str">
        <f t="shared" si="200"/>
        <v>FY25</v>
      </c>
      <c r="K681" s="419" t="str">
        <f t="shared" si="200"/>
        <v>FCCS_Other Data</v>
      </c>
      <c r="L681" s="419" t="str">
        <f t="shared" si="200"/>
        <v>FCCS_No Intercompany</v>
      </c>
      <c r="M681" s="419" t="str">
        <f t="shared" si="200"/>
        <v>No Custom1</v>
      </c>
      <c r="N681" s="419" t="str">
        <f t="shared" si="200"/>
        <v>No Custom2</v>
      </c>
      <c r="O681" s="419" t="s">
        <v>1023</v>
      </c>
      <c r="P681" s="419" t="s">
        <v>1847</v>
      </c>
      <c r="Q681" s="419" t="str">
        <f t="shared" si="203"/>
        <v>Actual</v>
      </c>
      <c r="R681" s="419" t="str">
        <f t="shared" si="204"/>
        <v>FCCS_YTD_Input</v>
      </c>
      <c r="S681" s="419" t="s">
        <v>840</v>
      </c>
      <c r="T681" s="419" t="s">
        <v>404</v>
      </c>
    </row>
    <row r="682" spans="1:20">
      <c r="A682" s="424"/>
      <c r="B682" s="418" t="s">
        <v>1088</v>
      </c>
      <c r="C682" s="418" t="s">
        <v>1186</v>
      </c>
      <c r="D682" s="511" t="e">
        <f>[2]!HsSetValue(E682,"FCC","Scenario#"&amp;Q682&amp;";Years#"&amp;J682&amp;";Period#"&amp;I682&amp;";View#"&amp;R682&amp;";Entity#"&amp;H682&amp;";Data Source#"&amp;K682&amp;";Account#"&amp;F682&amp;";Intercompany#"&amp;L682&amp;";Movement#"&amp;P682&amp;";Consolidation#"&amp;T682&amp;";Custom1#"&amp;M682&amp;";Custom2#"&amp;N682&amp;";Custom3#"&amp;O682&amp;";Custom4#"&amp;S682&amp;"")</f>
        <v>#VALUE!</v>
      </c>
      <c r="E682" s="511">
        <f ca="1">SUMIF('"F" Credit Quality Risk'!$D$17:$F$33,'FCC Investments - Load Tab'!$C682,'"F" Credit Quality Risk'!J$17:J$33)</f>
        <v>0</v>
      </c>
      <c r="F682" s="419" t="s">
        <v>1092</v>
      </c>
      <c r="G682" s="419" t="str">
        <f t="shared" si="202"/>
        <v>Inv. Analysis - Credit Quality Risk - Strategic Income Opportunities Funds</v>
      </c>
      <c r="H682" s="431">
        <f t="shared" si="200"/>
        <v>0</v>
      </c>
      <c r="I682" s="431" t="str">
        <f t="shared" si="200"/>
        <v>Jun</v>
      </c>
      <c r="J682" s="419" t="str">
        <f t="shared" si="200"/>
        <v>FY25</v>
      </c>
      <c r="K682" s="419" t="str">
        <f t="shared" si="200"/>
        <v>FCCS_Other Data</v>
      </c>
      <c r="L682" s="419" t="str">
        <f t="shared" si="200"/>
        <v>FCCS_No Intercompany</v>
      </c>
      <c r="M682" s="419" t="str">
        <f t="shared" si="200"/>
        <v>No Custom1</v>
      </c>
      <c r="N682" s="419" t="str">
        <f t="shared" si="200"/>
        <v>No Custom2</v>
      </c>
      <c r="O682" s="419" t="s">
        <v>1027</v>
      </c>
      <c r="P682" s="419" t="s">
        <v>1847</v>
      </c>
      <c r="Q682" s="419" t="str">
        <f t="shared" si="203"/>
        <v>Actual</v>
      </c>
      <c r="R682" s="419" t="str">
        <f t="shared" si="204"/>
        <v>FCCS_YTD_Input</v>
      </c>
      <c r="S682" s="419" t="s">
        <v>840</v>
      </c>
      <c r="T682" s="419" t="s">
        <v>404</v>
      </c>
    </row>
    <row r="683" spans="1:20">
      <c r="A683" s="424"/>
      <c r="B683" s="418" t="s">
        <v>1088</v>
      </c>
      <c r="C683" s="418" t="s">
        <v>1186</v>
      </c>
      <c r="D683" s="511" t="e">
        <f>[2]!HsSetValue(E683,"FCC","Scenario#"&amp;Q683&amp;";Years#"&amp;J683&amp;";Period#"&amp;I683&amp;";View#"&amp;R683&amp;";Entity#"&amp;H683&amp;";Data Source#"&amp;K683&amp;";Account#"&amp;F683&amp;";Intercompany#"&amp;L683&amp;";Movement#"&amp;P683&amp;";Consolidation#"&amp;T683&amp;";Custom1#"&amp;M683&amp;";Custom2#"&amp;N683&amp;";Custom3#"&amp;O683&amp;";Custom4#"&amp;S683&amp;"")</f>
        <v>#VALUE!</v>
      </c>
      <c r="E683" s="511">
        <f ca="1">SUMIF('"F" Credit Quality Risk'!$D$17:$F$33,'FCC Investments - Load Tab'!$C683,'"F" Credit Quality Risk'!K$17:K$33)</f>
        <v>0</v>
      </c>
      <c r="F683" s="419" t="s">
        <v>1092</v>
      </c>
      <c r="G683" s="419" t="str">
        <f t="shared" si="202"/>
        <v>Inv. Analysis - Credit Quality Risk - Strategic Income Opportunities Funds</v>
      </c>
      <c r="H683" s="431">
        <f t="shared" si="200"/>
        <v>0</v>
      </c>
      <c r="I683" s="431" t="str">
        <f t="shared" si="200"/>
        <v>Jun</v>
      </c>
      <c r="J683" s="419" t="str">
        <f t="shared" si="200"/>
        <v>FY25</v>
      </c>
      <c r="K683" s="419" t="str">
        <f t="shared" si="200"/>
        <v>FCCS_Other Data</v>
      </c>
      <c r="L683" s="419" t="str">
        <f t="shared" si="200"/>
        <v>FCCS_No Intercompany</v>
      </c>
      <c r="M683" s="419" t="str">
        <f t="shared" si="200"/>
        <v>No Custom1</v>
      </c>
      <c r="N683" s="419" t="str">
        <f t="shared" si="200"/>
        <v>No Custom2</v>
      </c>
      <c r="O683" s="419" t="s">
        <v>46</v>
      </c>
      <c r="P683" s="419" t="s">
        <v>1847</v>
      </c>
      <c r="Q683" s="419" t="str">
        <f t="shared" si="203"/>
        <v>Actual</v>
      </c>
      <c r="R683" s="419" t="str">
        <f t="shared" si="204"/>
        <v>FCCS_YTD_Input</v>
      </c>
      <c r="S683" s="419" t="s">
        <v>840</v>
      </c>
      <c r="T683" s="419" t="s">
        <v>404</v>
      </c>
    </row>
    <row r="684" spans="1:20">
      <c r="A684" s="424"/>
      <c r="B684" s="418" t="s">
        <v>1088</v>
      </c>
      <c r="C684" s="418" t="s">
        <v>1186</v>
      </c>
      <c r="D684" s="511" t="e">
        <f>[2]!HsSetValue(E684,"FCC","Scenario#"&amp;Q684&amp;";Years#"&amp;J684&amp;";Period#"&amp;I684&amp;";View#"&amp;R684&amp;";Entity#"&amp;H684&amp;";Data Source#"&amp;K684&amp;";Account#"&amp;F684&amp;";Intercompany#"&amp;L684&amp;";Movement#"&amp;P684&amp;";Consolidation#"&amp;T684&amp;";Custom1#"&amp;M684&amp;";Custom2#"&amp;N684&amp;";Custom3#"&amp;O684&amp;";Custom4#"&amp;S684&amp;"")</f>
        <v>#VALUE!</v>
      </c>
      <c r="E684" s="511">
        <f ca="1">SUMIF('"F" Credit Quality Risk'!$D$17:$F$33,'FCC Investments - Load Tab'!$C684,'"F" Credit Quality Risk'!L$17:L$33)</f>
        <v>0</v>
      </c>
      <c r="F684" s="419" t="s">
        <v>1092</v>
      </c>
      <c r="G684" s="419" t="str">
        <f t="shared" si="202"/>
        <v>Inv. Analysis - Credit Quality Risk - Strategic Income Opportunities Funds</v>
      </c>
      <c r="H684" s="431">
        <f t="shared" si="200"/>
        <v>0</v>
      </c>
      <c r="I684" s="431" t="str">
        <f t="shared" si="200"/>
        <v>Jun</v>
      </c>
      <c r="J684" s="419" t="str">
        <f t="shared" si="200"/>
        <v>FY25</v>
      </c>
      <c r="K684" s="419" t="str">
        <f t="shared" si="200"/>
        <v>FCCS_Other Data</v>
      </c>
      <c r="L684" s="419" t="str">
        <f t="shared" si="200"/>
        <v>FCCS_No Intercompany</v>
      </c>
      <c r="M684" s="419" t="str">
        <f t="shared" si="200"/>
        <v>No Custom1</v>
      </c>
      <c r="N684" s="419" t="str">
        <f t="shared" si="200"/>
        <v>No Custom2</v>
      </c>
      <c r="O684" s="419" t="s">
        <v>1055</v>
      </c>
      <c r="P684" s="419" t="s">
        <v>1847</v>
      </c>
      <c r="Q684" s="419" t="str">
        <f t="shared" si="203"/>
        <v>Actual</v>
      </c>
      <c r="R684" s="419" t="str">
        <f t="shared" si="204"/>
        <v>FCCS_YTD_Input</v>
      </c>
      <c r="S684" s="419" t="s">
        <v>840</v>
      </c>
      <c r="T684" s="419" t="s">
        <v>404</v>
      </c>
    </row>
    <row r="685" spans="1:20">
      <c r="A685" s="424"/>
      <c r="B685" s="418" t="s">
        <v>1088</v>
      </c>
      <c r="C685" s="418" t="s">
        <v>1186</v>
      </c>
      <c r="D685" s="511" t="e">
        <f>[2]!HsSetValue(E685,"FCC","Scenario#"&amp;Q685&amp;";Years#"&amp;J685&amp;";Period#"&amp;I685&amp;";View#"&amp;R685&amp;";Entity#"&amp;H685&amp;";Data Source#"&amp;K685&amp;";Account#"&amp;F685&amp;";Intercompany#"&amp;L685&amp;";Movement#"&amp;P685&amp;";Consolidation#"&amp;T685&amp;";Custom1#"&amp;M685&amp;";Custom2#"&amp;N685&amp;";Custom3#"&amp;O685&amp;";Custom4#"&amp;S685&amp;"")</f>
        <v>#VALUE!</v>
      </c>
      <c r="E685" s="511">
        <f ca="1">SUMIF('"F" Credit Quality Risk'!$D$17:$F$33,'FCC Investments - Load Tab'!$C685,'"F" Credit Quality Risk'!M$17:M$33)</f>
        <v>0</v>
      </c>
      <c r="F685" s="419" t="s">
        <v>1092</v>
      </c>
      <c r="G685" s="419" t="str">
        <f t="shared" si="202"/>
        <v>Inv. Analysis - Credit Quality Risk - Strategic Income Opportunities Funds</v>
      </c>
      <c r="H685" s="431">
        <f t="shared" si="200"/>
        <v>0</v>
      </c>
      <c r="I685" s="431" t="str">
        <f t="shared" si="200"/>
        <v>Jun</v>
      </c>
      <c r="J685" s="419" t="str">
        <f t="shared" si="200"/>
        <v>FY25</v>
      </c>
      <c r="K685" s="419" t="str">
        <f t="shared" si="200"/>
        <v>FCCS_Other Data</v>
      </c>
      <c r="L685" s="419" t="str">
        <f t="shared" si="200"/>
        <v>FCCS_No Intercompany</v>
      </c>
      <c r="M685" s="419" t="str">
        <f t="shared" si="200"/>
        <v>No Custom1</v>
      </c>
      <c r="N685" s="419" t="str">
        <f t="shared" si="200"/>
        <v>No Custom2</v>
      </c>
      <c r="O685" s="419" t="s">
        <v>1066</v>
      </c>
      <c r="P685" s="419" t="s">
        <v>1847</v>
      </c>
      <c r="Q685" s="419" t="str">
        <f t="shared" si="203"/>
        <v>Actual</v>
      </c>
      <c r="R685" s="419" t="str">
        <f t="shared" si="204"/>
        <v>FCCS_YTD_Input</v>
      </c>
      <c r="S685" s="419" t="s">
        <v>840</v>
      </c>
      <c r="T685" s="419" t="s">
        <v>404</v>
      </c>
    </row>
    <row r="686" spans="1:20">
      <c r="A686" s="424"/>
      <c r="B686" s="418" t="s">
        <v>1088</v>
      </c>
      <c r="C686" s="418" t="s">
        <v>1186</v>
      </c>
      <c r="D686" s="511" t="e">
        <f>[2]!HsSetValue(E686,"FCC","Scenario#"&amp;Q686&amp;";Years#"&amp;J686&amp;";Period#"&amp;I686&amp;";View#"&amp;R686&amp;";Entity#"&amp;H686&amp;";Data Source#"&amp;K686&amp;";Account#"&amp;F686&amp;";Intercompany#"&amp;L686&amp;";Movement#"&amp;P686&amp;";Consolidation#"&amp;T686&amp;";Custom1#"&amp;M686&amp;";Custom2#"&amp;N686&amp;";Custom3#"&amp;O686&amp;";Custom4#"&amp;S686&amp;"")</f>
        <v>#VALUE!</v>
      </c>
      <c r="E686" s="511">
        <f ca="1">SUMIF('"F" Credit Quality Risk'!$D$17:$F$33,'FCC Investments - Load Tab'!$C686,'"F" Credit Quality Risk'!N$17:N$33)</f>
        <v>0</v>
      </c>
      <c r="F686" s="419" t="s">
        <v>1092</v>
      </c>
      <c r="G686" s="419" t="str">
        <f t="shared" si="202"/>
        <v>Inv. Analysis - Credit Quality Risk - Strategic Income Opportunities Funds</v>
      </c>
      <c r="H686" s="431">
        <f t="shared" si="200"/>
        <v>0</v>
      </c>
      <c r="I686" s="431" t="str">
        <f t="shared" si="200"/>
        <v>Jun</v>
      </c>
      <c r="J686" s="419" t="str">
        <f t="shared" si="200"/>
        <v>FY25</v>
      </c>
      <c r="K686" s="419" t="str">
        <f t="shared" si="200"/>
        <v>FCCS_Other Data</v>
      </c>
      <c r="L686" s="419" t="str">
        <f t="shared" si="200"/>
        <v>FCCS_No Intercompany</v>
      </c>
      <c r="M686" s="419" t="str">
        <f t="shared" si="200"/>
        <v>No Custom1</v>
      </c>
      <c r="N686" s="419" t="str">
        <f t="shared" si="200"/>
        <v>No Custom2</v>
      </c>
      <c r="O686" s="419" t="s">
        <v>47</v>
      </c>
      <c r="P686" s="419" t="s">
        <v>1847</v>
      </c>
      <c r="Q686" s="419" t="str">
        <f t="shared" si="203"/>
        <v>Actual</v>
      </c>
      <c r="R686" s="419" t="str">
        <f t="shared" si="204"/>
        <v>FCCS_YTD_Input</v>
      </c>
      <c r="S686" s="419" t="s">
        <v>840</v>
      </c>
      <c r="T686" s="419" t="s">
        <v>404</v>
      </c>
    </row>
    <row r="687" spans="1:20">
      <c r="A687" s="424"/>
      <c r="B687" s="418" t="s">
        <v>1088</v>
      </c>
      <c r="C687" s="418" t="s">
        <v>1186</v>
      </c>
      <c r="D687" s="511" t="e">
        <f>[2]!HsSetValue(E687,"FCC","Scenario#"&amp;Q687&amp;";Years#"&amp;J687&amp;";Period#"&amp;I687&amp;";View#"&amp;R687&amp;";Entity#"&amp;H687&amp;";Data Source#"&amp;K687&amp;";Account#"&amp;F687&amp;";Intercompany#"&amp;L687&amp;";Movement#"&amp;P687&amp;";Consolidation#"&amp;T687&amp;";Custom1#"&amp;M687&amp;";Custom2#"&amp;N687&amp;";Custom3#"&amp;O687&amp;";Custom4#"&amp;S687&amp;"")</f>
        <v>#VALUE!</v>
      </c>
      <c r="E687" s="511">
        <f ca="1">SUMIF('"F" Credit Quality Risk'!$D$17:$F$33,'FCC Investments - Load Tab'!$C687,'"F" Credit Quality Risk'!O$17:O$33)</f>
        <v>0</v>
      </c>
      <c r="F687" s="419" t="s">
        <v>1092</v>
      </c>
      <c r="G687" s="419" t="str">
        <f t="shared" si="202"/>
        <v>Inv. Analysis - Credit Quality Risk - Strategic Income Opportunities Funds</v>
      </c>
      <c r="H687" s="431">
        <f t="shared" si="200"/>
        <v>0</v>
      </c>
      <c r="I687" s="431" t="str">
        <f t="shared" si="200"/>
        <v>Jun</v>
      </c>
      <c r="J687" s="419" t="str">
        <f t="shared" si="200"/>
        <v>FY25</v>
      </c>
      <c r="K687" s="419" t="str">
        <f t="shared" si="200"/>
        <v>FCCS_Other Data</v>
      </c>
      <c r="L687" s="419" t="str">
        <f t="shared" si="200"/>
        <v>FCCS_No Intercompany</v>
      </c>
      <c r="M687" s="419" t="str">
        <f t="shared" si="200"/>
        <v>No Custom1</v>
      </c>
      <c r="N687" s="419" t="str">
        <f t="shared" si="200"/>
        <v>No Custom2</v>
      </c>
      <c r="O687" s="419" t="s">
        <v>48</v>
      </c>
      <c r="P687" s="419" t="s">
        <v>1847</v>
      </c>
      <c r="Q687" s="419" t="str">
        <f t="shared" si="203"/>
        <v>Actual</v>
      </c>
      <c r="R687" s="419" t="str">
        <f t="shared" si="204"/>
        <v>FCCS_YTD_Input</v>
      </c>
      <c r="S687" s="419" t="s">
        <v>840</v>
      </c>
      <c r="T687" s="419" t="s">
        <v>404</v>
      </c>
    </row>
    <row r="688" spans="1:20">
      <c r="A688" s="424"/>
      <c r="B688" s="418" t="s">
        <v>1088</v>
      </c>
      <c r="C688" s="418" t="s">
        <v>1186</v>
      </c>
      <c r="D688" s="511" t="e">
        <f>[2]!HsSetValue(E688,"FCC","Scenario#"&amp;Q688&amp;";Years#"&amp;J688&amp;";Period#"&amp;I688&amp;";View#"&amp;R688&amp;";Entity#"&amp;H688&amp;";Data Source#"&amp;K688&amp;";Account#"&amp;F688&amp;";Intercompany#"&amp;L688&amp;";Movement#"&amp;P688&amp;";Consolidation#"&amp;T688&amp;";Custom1#"&amp;M688&amp;";Custom2#"&amp;N688&amp;";Custom3#"&amp;O688&amp;";Custom4#"&amp;S688&amp;"")</f>
        <v>#VALUE!</v>
      </c>
      <c r="E688" s="511">
        <f ca="1">SUMIF('"F" Credit Quality Risk'!$D$17:$F$33,'FCC Investments - Load Tab'!$C688,'"F" Credit Quality Risk'!P$17:P$33)</f>
        <v>0</v>
      </c>
      <c r="F688" s="419" t="s">
        <v>1092</v>
      </c>
      <c r="G688" s="419" t="str">
        <f t="shared" si="202"/>
        <v>Inv. Analysis - Credit Quality Risk - Strategic Income Opportunities Funds</v>
      </c>
      <c r="H688" s="431">
        <f t="shared" si="200"/>
        <v>0</v>
      </c>
      <c r="I688" s="431" t="str">
        <f t="shared" si="200"/>
        <v>Jun</v>
      </c>
      <c r="J688" s="419" t="str">
        <f t="shared" si="200"/>
        <v>FY25</v>
      </c>
      <c r="K688" s="419" t="str">
        <f t="shared" si="200"/>
        <v>FCCS_Other Data</v>
      </c>
      <c r="L688" s="419" t="str">
        <f t="shared" si="200"/>
        <v>FCCS_No Intercompany</v>
      </c>
      <c r="M688" s="419" t="str">
        <f t="shared" si="200"/>
        <v>No Custom1</v>
      </c>
      <c r="N688" s="419" t="str">
        <f t="shared" si="200"/>
        <v>No Custom2</v>
      </c>
      <c r="O688" s="419" t="s">
        <v>1093</v>
      </c>
      <c r="P688" s="419" t="s">
        <v>1847</v>
      </c>
      <c r="Q688" s="419" t="str">
        <f t="shared" si="203"/>
        <v>Actual</v>
      </c>
      <c r="R688" s="419" t="str">
        <f t="shared" si="204"/>
        <v>FCCS_YTD_Input</v>
      </c>
      <c r="S688" s="419" t="s">
        <v>840</v>
      </c>
      <c r="T688" s="419" t="s">
        <v>404</v>
      </c>
    </row>
    <row r="689" spans="1:20">
      <c r="A689" s="424"/>
      <c r="B689" s="418" t="s">
        <v>1088</v>
      </c>
      <c r="C689" s="418" t="s">
        <v>1186</v>
      </c>
      <c r="D689" s="511" t="e">
        <f>[2]!HsSetValue(E689,"FCC","Scenario#"&amp;Q689&amp;";Years#"&amp;J689&amp;";Period#"&amp;I689&amp;";View#"&amp;R689&amp;";Entity#"&amp;H689&amp;";Data Source#"&amp;K689&amp;";Account#"&amp;F689&amp;";Intercompany#"&amp;L689&amp;";Movement#"&amp;P689&amp;";Consolidation#"&amp;T689&amp;";Custom1#"&amp;M689&amp;";Custom2#"&amp;N689&amp;";Custom3#"&amp;O689&amp;";Custom4#"&amp;S689&amp;"")</f>
        <v>#VALUE!</v>
      </c>
      <c r="E689" s="511">
        <f ca="1">SUMIF('"F" Credit Quality Risk'!$D$17:$F$33,'FCC Investments - Load Tab'!$C689,'"F" Credit Quality Risk'!Q$17:Q$33)</f>
        <v>0</v>
      </c>
      <c r="F689" s="419" t="s">
        <v>1092</v>
      </c>
      <c r="G689" s="419" t="str">
        <f t="shared" si="202"/>
        <v>Inv. Analysis - Credit Quality Risk - Strategic Income Opportunities Funds</v>
      </c>
      <c r="H689" s="431">
        <f t="shared" si="200"/>
        <v>0</v>
      </c>
      <c r="I689" s="431" t="str">
        <f t="shared" si="200"/>
        <v>Jun</v>
      </c>
      <c r="J689" s="419" t="str">
        <f t="shared" si="200"/>
        <v>FY25</v>
      </c>
      <c r="K689" s="419" t="str">
        <f t="shared" si="200"/>
        <v>FCCS_Other Data</v>
      </c>
      <c r="L689" s="419" t="str">
        <f t="shared" si="200"/>
        <v>FCCS_No Intercompany</v>
      </c>
      <c r="M689" s="419" t="str">
        <f t="shared" si="200"/>
        <v>No Custom1</v>
      </c>
      <c r="N689" s="419" t="str">
        <f t="shared" si="200"/>
        <v>No Custom2</v>
      </c>
      <c r="O689" s="419" t="s">
        <v>1094</v>
      </c>
      <c r="P689" s="419" t="s">
        <v>1847</v>
      </c>
      <c r="Q689" s="419" t="str">
        <f t="shared" si="203"/>
        <v>Actual</v>
      </c>
      <c r="R689" s="419" t="str">
        <f t="shared" si="204"/>
        <v>FCCS_YTD_Input</v>
      </c>
      <c r="S689" s="419" t="s">
        <v>840</v>
      </c>
      <c r="T689" s="419" t="s">
        <v>404</v>
      </c>
    </row>
    <row r="690" spans="1:20">
      <c r="A690" s="424"/>
      <c r="B690" s="418" t="s">
        <v>1088</v>
      </c>
      <c r="C690" s="418" t="s">
        <v>1186</v>
      </c>
      <c r="D690" s="511" t="e">
        <f>[2]!HsSetValue(E690,"FCC","Scenario#"&amp;Q690&amp;";Years#"&amp;J690&amp;";Period#"&amp;I690&amp;";View#"&amp;R690&amp;";Entity#"&amp;H690&amp;";Data Source#"&amp;K690&amp;";Account#"&amp;F690&amp;";Intercompany#"&amp;L690&amp;";Movement#"&amp;P690&amp;";Consolidation#"&amp;T690&amp;";Custom1#"&amp;M690&amp;";Custom2#"&amp;N690&amp;";Custom3#"&amp;O690&amp;";Custom4#"&amp;S690&amp;"")</f>
        <v>#VALUE!</v>
      </c>
      <c r="E690" s="511">
        <f ca="1">SUMIF('"F" Credit Quality Risk'!$D$17:$F$33,'FCC Investments - Load Tab'!$C690,'"F" Credit Quality Risk'!R$17:R$33)</f>
        <v>0</v>
      </c>
      <c r="F690" s="419" t="s">
        <v>1092</v>
      </c>
      <c r="G690" s="419" t="str">
        <f t="shared" si="202"/>
        <v>Inv. Analysis - Credit Quality Risk - Strategic Income Opportunities Funds</v>
      </c>
      <c r="H690" s="431">
        <f t="shared" ref="H690:N691" si="205">+H$2</f>
        <v>0</v>
      </c>
      <c r="I690" s="431" t="str">
        <f t="shared" si="205"/>
        <v>Jun</v>
      </c>
      <c r="J690" s="419" t="str">
        <f t="shared" si="205"/>
        <v>FY25</v>
      </c>
      <c r="K690" s="419" t="str">
        <f t="shared" si="205"/>
        <v>FCCS_Other Data</v>
      </c>
      <c r="L690" s="419" t="str">
        <f t="shared" si="205"/>
        <v>FCCS_No Intercompany</v>
      </c>
      <c r="M690" s="419" t="str">
        <f t="shared" si="205"/>
        <v>No Custom1</v>
      </c>
      <c r="N690" s="419" t="str">
        <f t="shared" si="205"/>
        <v>No Custom2</v>
      </c>
      <c r="O690" s="419" t="s">
        <v>1095</v>
      </c>
      <c r="P690" s="419" t="s">
        <v>1847</v>
      </c>
      <c r="Q690" s="419" t="str">
        <f t="shared" si="203"/>
        <v>Actual</v>
      </c>
      <c r="R690" s="419" t="str">
        <f t="shared" si="204"/>
        <v>FCCS_YTD_Input</v>
      </c>
      <c r="S690" s="419" t="s">
        <v>840</v>
      </c>
      <c r="T690" s="419" t="s">
        <v>404</v>
      </c>
    </row>
    <row r="691" spans="1:20">
      <c r="A691" s="424"/>
      <c r="B691" s="418" t="s">
        <v>1088</v>
      </c>
      <c r="C691" s="418" t="s">
        <v>1186</v>
      </c>
      <c r="D691" s="511" t="e">
        <f>[2]!HsSetValue(E691,"FCC","Scenario#"&amp;Q691&amp;";Years#"&amp;J691&amp;";Period#"&amp;I691&amp;";View#"&amp;R691&amp;";Entity#"&amp;H691&amp;";Data Source#"&amp;K691&amp;";Account#"&amp;F691&amp;";Intercompany#"&amp;L691&amp;";Movement#"&amp;P691&amp;";Consolidation#"&amp;T691&amp;";Custom1#"&amp;M691&amp;";Custom2#"&amp;N691&amp;";Custom3#"&amp;O691&amp;";Custom4#"&amp;S691&amp;"")</f>
        <v>#VALUE!</v>
      </c>
      <c r="E691" s="511">
        <f ca="1">SUMIF('"F" Credit Quality Risk'!$D$17:$F$33,'FCC Investments - Load Tab'!$C691,'"F" Credit Quality Risk'!S$17:S$33)</f>
        <v>0</v>
      </c>
      <c r="F691" s="419" t="s">
        <v>1092</v>
      </c>
      <c r="G691" s="419" t="str">
        <f t="shared" si="202"/>
        <v>Inv. Analysis - Credit Quality Risk - Strategic Income Opportunities Funds</v>
      </c>
      <c r="H691" s="431">
        <f t="shared" si="205"/>
        <v>0</v>
      </c>
      <c r="I691" s="431" t="str">
        <f t="shared" si="205"/>
        <v>Jun</v>
      </c>
      <c r="J691" s="419" t="str">
        <f t="shared" si="205"/>
        <v>FY25</v>
      </c>
      <c r="K691" s="419" t="str">
        <f t="shared" si="205"/>
        <v>FCCS_Other Data</v>
      </c>
      <c r="L691" s="419" t="str">
        <f t="shared" si="205"/>
        <v>FCCS_No Intercompany</v>
      </c>
      <c r="M691" s="419" t="str">
        <f t="shared" si="205"/>
        <v>No Custom1</v>
      </c>
      <c r="N691" s="419" t="str">
        <f t="shared" si="205"/>
        <v>No Custom2</v>
      </c>
      <c r="O691" s="419" t="s">
        <v>1096</v>
      </c>
      <c r="P691" s="419" t="s">
        <v>1847</v>
      </c>
      <c r="Q691" s="419" t="str">
        <f t="shared" si="203"/>
        <v>Actual</v>
      </c>
      <c r="R691" s="419" t="str">
        <f t="shared" si="204"/>
        <v>FCCS_YTD_Input</v>
      </c>
      <c r="S691" s="419" t="s">
        <v>840</v>
      </c>
      <c r="T691" s="419" t="s">
        <v>404</v>
      </c>
    </row>
    <row r="692" spans="1:20">
      <c r="B692" s="420"/>
      <c r="C692" s="420"/>
      <c r="D692" s="469" t="e">
        <f>[2]!HsSetValue(E692,"FCC","Scenario#"&amp;Q692&amp;";Years#"&amp;J692&amp;";Period#"&amp;I692&amp;";View#"&amp;R692&amp;";Entity#"&amp;H692&amp;";Data Source#"&amp;K692&amp;";Account#"&amp;F692&amp;";Intercompany#"&amp;L692&amp;";Movement#"&amp;P692&amp;";Consolidation#"&amp;T692&amp;";Custom1#"&amp;M692&amp;";Custom2#"&amp;N692&amp;";Custom3#"&amp;O692&amp;";Custom4#"&amp;S692&amp;"")</f>
        <v>#VALUE!</v>
      </c>
      <c r="E692" s="469"/>
    </row>
    <row r="693" spans="1:20">
      <c r="A693" s="424"/>
      <c r="B693" s="336" t="s">
        <v>841</v>
      </c>
      <c r="C693" s="336" t="s">
        <v>1101</v>
      </c>
      <c r="D693" s="508" t="e">
        <f>[2]!HsSetValue(E693,"FCC","Scenario#"&amp;Q693&amp;";Years#"&amp;J693&amp;";Period#"&amp;I693&amp;";View#"&amp;R693&amp;";Entity#"&amp;H693&amp;";Data Source#"&amp;K693&amp;";Account#"&amp;F693&amp;";Intercompany#"&amp;L693&amp;";Movement#"&amp;P693&amp;";Consolidation#"&amp;T693&amp;";Custom1#"&amp;M693&amp;";Custom2#"&amp;N693&amp;";Custom3#"&amp;O693&amp;";Custom4#"&amp;S693&amp;"")</f>
        <v>#VALUE!</v>
      </c>
      <c r="E693" s="508">
        <f>SUMIF('"C" Seg. Time Dist.'!$C$20:$C$33,'FCC Investments - Load Tab'!C693,'"C" Seg. Time Dist.'!$E$20:$E$33)</f>
        <v>0</v>
      </c>
      <c r="F693" s="337" t="s">
        <v>842</v>
      </c>
      <c r="G693" s="337" t="str">
        <f>"Inv. Analysis - Credit Quality Risk - "&amp;C693</f>
        <v xml:space="preserve">Inv. Analysis - Credit Quality Risk - Private Equity            </v>
      </c>
      <c r="H693" s="428">
        <f t="shared" ref="H693:J697" si="206">+H$2</f>
        <v>0</v>
      </c>
      <c r="I693" s="428" t="str">
        <f t="shared" si="206"/>
        <v>Jun</v>
      </c>
      <c r="J693" s="337" t="str">
        <f t="shared" si="206"/>
        <v>FY25</v>
      </c>
      <c r="K693" s="337" t="s">
        <v>397</v>
      </c>
      <c r="L693" s="337" t="s">
        <v>398</v>
      </c>
      <c r="M693" s="337" t="s">
        <v>399</v>
      </c>
      <c r="N693" s="337" t="s">
        <v>400</v>
      </c>
      <c r="O693" s="337" t="s">
        <v>844</v>
      </c>
      <c r="P693" s="337" t="s">
        <v>1847</v>
      </c>
      <c r="Q693" s="337" t="s">
        <v>63</v>
      </c>
      <c r="R693" s="337" t="s">
        <v>402</v>
      </c>
      <c r="S693" s="423" t="s">
        <v>1109</v>
      </c>
      <c r="T693" s="337" t="s">
        <v>404</v>
      </c>
    </row>
    <row r="694" spans="1:20">
      <c r="A694" s="424"/>
      <c r="B694" s="336" t="s">
        <v>841</v>
      </c>
      <c r="C694" s="336" t="s">
        <v>1101</v>
      </c>
      <c r="D694" s="508" t="e">
        <f>[2]!HsSetValue(E694,"FCC","Scenario#"&amp;Q694&amp;";Years#"&amp;J694&amp;";Period#"&amp;I694&amp;";View#"&amp;R694&amp;";Entity#"&amp;H694&amp;";Data Source#"&amp;K694&amp;";Account#"&amp;F694&amp;";Intercompany#"&amp;L694&amp;";Movement#"&amp;P694&amp;";Consolidation#"&amp;T694&amp;";Custom1#"&amp;M694&amp;";Custom2#"&amp;N694&amp;";Custom3#"&amp;O694&amp;";Custom4#"&amp;S694&amp;"")</f>
        <v>#VALUE!</v>
      </c>
      <c r="E694" s="508">
        <f>SUMIF('"C" Seg. Time Dist.'!$C$20:$C$33,'FCC Investments - Load Tab'!C694,'"C" Seg. Time Dist.'!$F$20:$F$33)</f>
        <v>0</v>
      </c>
      <c r="F694" s="337" t="s">
        <v>842</v>
      </c>
      <c r="G694" s="337" t="str">
        <f>"Inv. Analysis - Credit Quality Risk - "&amp;C694</f>
        <v xml:space="preserve">Inv. Analysis - Credit Quality Risk - Private Equity            </v>
      </c>
      <c r="H694" s="428">
        <f t="shared" si="206"/>
        <v>0</v>
      </c>
      <c r="I694" s="428" t="str">
        <f t="shared" si="206"/>
        <v>Jun</v>
      </c>
      <c r="J694" s="337" t="str">
        <f t="shared" si="206"/>
        <v>FY25</v>
      </c>
      <c r="K694" s="337" t="str">
        <f t="shared" ref="K694:N697" si="207">+K$2</f>
        <v>FCCS_Other Data</v>
      </c>
      <c r="L694" s="337" t="str">
        <f t="shared" si="207"/>
        <v>FCCS_No Intercompany</v>
      </c>
      <c r="M694" s="337" t="str">
        <f t="shared" si="207"/>
        <v>No Custom1</v>
      </c>
      <c r="N694" s="337" t="str">
        <f t="shared" si="207"/>
        <v>No Custom2</v>
      </c>
      <c r="O694" s="337" t="s">
        <v>845</v>
      </c>
      <c r="P694" s="337" t="s">
        <v>1847</v>
      </c>
      <c r="Q694" s="337" t="str">
        <f t="shared" ref="Q694:R697" si="208">+Q$2</f>
        <v>Actual</v>
      </c>
      <c r="R694" s="337" t="str">
        <f t="shared" si="208"/>
        <v>FCCS_YTD_Input</v>
      </c>
      <c r="S694" s="423" t="s">
        <v>1109</v>
      </c>
      <c r="T694" s="337" t="s">
        <v>404</v>
      </c>
    </row>
    <row r="695" spans="1:20">
      <c r="A695" s="424"/>
      <c r="B695" s="336" t="s">
        <v>841</v>
      </c>
      <c r="C695" s="336" t="s">
        <v>1101</v>
      </c>
      <c r="D695" s="508" t="e">
        <f>[2]!HsSetValue(E695,"FCC","Scenario#"&amp;Q695&amp;";Years#"&amp;J695&amp;";Period#"&amp;I695&amp;";View#"&amp;R695&amp;";Entity#"&amp;H695&amp;";Data Source#"&amp;K695&amp;";Account#"&amp;F695&amp;";Intercompany#"&amp;L695&amp;";Movement#"&amp;P695&amp;";Consolidation#"&amp;T695&amp;";Custom1#"&amp;M695&amp;";Custom2#"&amp;N695&amp;";Custom3#"&amp;O695&amp;";Custom4#"&amp;S695&amp;"")</f>
        <v>#VALUE!</v>
      </c>
      <c r="E695" s="508">
        <f>SUMIF('"C" Seg. Time Dist.'!$C$20:$C$33,'FCC Investments - Load Tab'!C695,'"C" Seg. Time Dist.'!$G$20:$G$33)</f>
        <v>0</v>
      </c>
      <c r="F695" s="337" t="s">
        <v>842</v>
      </c>
      <c r="G695" s="337" t="str">
        <f>"Inv. Analysis - Credit Quality Risk - "&amp;C695</f>
        <v xml:space="preserve">Inv. Analysis - Credit Quality Risk - Private Equity            </v>
      </c>
      <c r="H695" s="428">
        <f t="shared" si="206"/>
        <v>0</v>
      </c>
      <c r="I695" s="428" t="str">
        <f t="shared" si="206"/>
        <v>Jun</v>
      </c>
      <c r="J695" s="337" t="str">
        <f t="shared" si="206"/>
        <v>FY25</v>
      </c>
      <c r="K695" s="337" t="str">
        <f t="shared" si="207"/>
        <v>FCCS_Other Data</v>
      </c>
      <c r="L695" s="337" t="str">
        <f t="shared" si="207"/>
        <v>FCCS_No Intercompany</v>
      </c>
      <c r="M695" s="337" t="str">
        <f t="shared" si="207"/>
        <v>No Custom1</v>
      </c>
      <c r="N695" s="337" t="str">
        <f t="shared" si="207"/>
        <v>No Custom2</v>
      </c>
      <c r="O695" s="337" t="s">
        <v>846</v>
      </c>
      <c r="P695" s="337" t="s">
        <v>1847</v>
      </c>
      <c r="Q695" s="337" t="str">
        <f t="shared" si="208"/>
        <v>Actual</v>
      </c>
      <c r="R695" s="337" t="str">
        <f t="shared" si="208"/>
        <v>FCCS_YTD_Input</v>
      </c>
      <c r="S695" s="423" t="s">
        <v>1109</v>
      </c>
      <c r="T695" s="337" t="s">
        <v>404</v>
      </c>
    </row>
    <row r="696" spans="1:20">
      <c r="A696" s="424"/>
      <c r="B696" s="336" t="s">
        <v>841</v>
      </c>
      <c r="C696" s="336" t="s">
        <v>1101</v>
      </c>
      <c r="D696" s="508" t="e">
        <f>[2]!HsSetValue(E696,"FCC","Scenario#"&amp;Q696&amp;";Years#"&amp;J696&amp;";Period#"&amp;I696&amp;";View#"&amp;R696&amp;";Entity#"&amp;H696&amp;";Data Source#"&amp;K696&amp;";Account#"&amp;F696&amp;";Intercompany#"&amp;L696&amp;";Movement#"&amp;P696&amp;";Consolidation#"&amp;T696&amp;";Custom1#"&amp;M696&amp;";Custom2#"&amp;N696&amp;";Custom3#"&amp;O696&amp;";Custom4#"&amp;S696&amp;"")</f>
        <v>#VALUE!</v>
      </c>
      <c r="E696" s="508">
        <f>SUMIF('"C" Seg. Time Dist.'!$C$20:$C$33,'FCC Investments - Load Tab'!C696,'"C" Seg. Time Dist.'!$H$20:$H$33)</f>
        <v>0</v>
      </c>
      <c r="F696" s="337" t="s">
        <v>842</v>
      </c>
      <c r="G696" s="337" t="str">
        <f>"Inv. Analysis - Credit Quality Risk - "&amp;C696</f>
        <v xml:space="preserve">Inv. Analysis - Credit Quality Risk - Private Equity            </v>
      </c>
      <c r="H696" s="428">
        <f t="shared" si="206"/>
        <v>0</v>
      </c>
      <c r="I696" s="428" t="str">
        <f t="shared" si="206"/>
        <v>Jun</v>
      </c>
      <c r="J696" s="337" t="str">
        <f t="shared" si="206"/>
        <v>FY25</v>
      </c>
      <c r="K696" s="337" t="str">
        <f t="shared" si="207"/>
        <v>FCCS_Other Data</v>
      </c>
      <c r="L696" s="337" t="str">
        <f t="shared" si="207"/>
        <v>FCCS_No Intercompany</v>
      </c>
      <c r="M696" s="337" t="str">
        <f t="shared" si="207"/>
        <v>No Custom1</v>
      </c>
      <c r="N696" s="337" t="str">
        <f t="shared" si="207"/>
        <v>No Custom2</v>
      </c>
      <c r="O696" s="337" t="s">
        <v>847</v>
      </c>
      <c r="P696" s="337" t="s">
        <v>1847</v>
      </c>
      <c r="Q696" s="337" t="str">
        <f t="shared" si="208"/>
        <v>Actual</v>
      </c>
      <c r="R696" s="337" t="str">
        <f t="shared" si="208"/>
        <v>FCCS_YTD_Input</v>
      </c>
      <c r="S696" s="423" t="s">
        <v>1109</v>
      </c>
      <c r="T696" s="337" t="s">
        <v>404</v>
      </c>
    </row>
    <row r="697" spans="1:20">
      <c r="A697" s="424"/>
      <c r="B697" s="336" t="s">
        <v>841</v>
      </c>
      <c r="C697" s="336" t="s">
        <v>1101</v>
      </c>
      <c r="D697" s="508" t="e">
        <f>[2]!HsSetValue(E697,"FCC","Scenario#"&amp;Q697&amp;";Years#"&amp;J697&amp;";Period#"&amp;I697&amp;";View#"&amp;R697&amp;";Entity#"&amp;H697&amp;";Data Source#"&amp;K697&amp;";Account#"&amp;F697&amp;";Intercompany#"&amp;L697&amp;";Movement#"&amp;P697&amp;";Consolidation#"&amp;T697&amp;";Custom1#"&amp;M697&amp;";Custom2#"&amp;N697&amp;";Custom3#"&amp;O697&amp;";Custom4#"&amp;S697&amp;"")</f>
        <v>#VALUE!</v>
      </c>
      <c r="E697" s="508">
        <f>SUMIF('"C" Seg. Time Dist.'!$C$20:$C$33,'FCC Investments - Load Tab'!C697,'"C" Seg. Time Dist.'!$I$20:$I$33)</f>
        <v>0</v>
      </c>
      <c r="F697" s="337" t="s">
        <v>842</v>
      </c>
      <c r="G697" s="337" t="str">
        <f>"Inv. Analysis - Credit Quality Risk - "&amp;C697</f>
        <v xml:space="preserve">Inv. Analysis - Credit Quality Risk - Private Equity            </v>
      </c>
      <c r="H697" s="428">
        <f t="shared" si="206"/>
        <v>0</v>
      </c>
      <c r="I697" s="428" t="str">
        <f t="shared" si="206"/>
        <v>Jun</v>
      </c>
      <c r="J697" s="337" t="str">
        <f t="shared" si="206"/>
        <v>FY25</v>
      </c>
      <c r="K697" s="337" t="str">
        <f t="shared" si="207"/>
        <v>FCCS_Other Data</v>
      </c>
      <c r="L697" s="337" t="str">
        <f t="shared" si="207"/>
        <v>FCCS_No Intercompany</v>
      </c>
      <c r="M697" s="337" t="str">
        <f t="shared" si="207"/>
        <v>No Custom1</v>
      </c>
      <c r="N697" s="337" t="str">
        <f t="shared" si="207"/>
        <v>No Custom2</v>
      </c>
      <c r="O697" s="337" t="s">
        <v>848</v>
      </c>
      <c r="P697" s="337" t="s">
        <v>1847</v>
      </c>
      <c r="Q697" s="337" t="str">
        <f t="shared" si="208"/>
        <v>Actual</v>
      </c>
      <c r="R697" s="337" t="str">
        <f t="shared" si="208"/>
        <v>FCCS_YTD_Input</v>
      </c>
      <c r="S697" s="423" t="s">
        <v>1109</v>
      </c>
      <c r="T697" s="337" t="s">
        <v>404</v>
      </c>
    </row>
    <row r="698" spans="1:20">
      <c r="B698" s="420"/>
      <c r="C698" s="420"/>
      <c r="D698" s="469" t="e">
        <f>[2]!HsSetValue(E698,"FCC","Scenario#"&amp;Q698&amp;";Years#"&amp;J698&amp;";Period#"&amp;I698&amp;";View#"&amp;R698&amp;";Entity#"&amp;H698&amp;";Data Source#"&amp;K698&amp;";Account#"&amp;F698&amp;";Intercompany#"&amp;L698&amp;";Movement#"&amp;P698&amp;";Consolidation#"&amp;T698&amp;";Custom1#"&amp;M698&amp;";Custom2#"&amp;N698&amp;";Custom3#"&amp;O698&amp;";Custom4#"&amp;S698&amp;"")</f>
        <v>#VALUE!</v>
      </c>
      <c r="E698" s="469"/>
      <c r="S698" s="423"/>
    </row>
    <row r="699" spans="1:20">
      <c r="A699" s="424"/>
      <c r="B699" s="338" t="s">
        <v>1850</v>
      </c>
      <c r="C699" s="338" t="s">
        <v>1101</v>
      </c>
      <c r="D699" s="512" t="e">
        <f>[2]!HsSetValue(E699,"FCC","Scenario#"&amp;Q699&amp;";Years#"&amp;J699&amp;";Period#"&amp;I699&amp;";View#"&amp;R699&amp;";Entity#"&amp;H699&amp;";Data Source#"&amp;K699&amp;";Account#"&amp;F699&amp;";Intercompany#"&amp;L699&amp;";Movement#"&amp;P699&amp;";Consolidation#"&amp;T699&amp;";Custom1#"&amp;M699&amp;";Custom2#"&amp;N699&amp;";Custom3#"&amp;O699&amp;";Custom4#"&amp;S699&amp;"")</f>
        <v>#VALUE!</v>
      </c>
      <c r="E699" s="512">
        <f ca="1">SUMIF('"E" Fair Value Measurement'!$C$22:$E$38,'FCC Investments - Load Tab'!C699,'"E" Fair Value Measurement'!$G$22:$G$38)</f>
        <v>0</v>
      </c>
      <c r="F699" s="339" t="s">
        <v>849</v>
      </c>
      <c r="G699" s="339" t="str">
        <f>"Inv. Analysis - FV Measurement - "&amp;C699</f>
        <v xml:space="preserve">Inv. Analysis - FV Measurement - Private Equity            </v>
      </c>
      <c r="H699" s="430">
        <f t="shared" ref="H699:J702" si="209">+H$2</f>
        <v>0</v>
      </c>
      <c r="I699" s="430" t="str">
        <f t="shared" si="209"/>
        <v>Jun</v>
      </c>
      <c r="J699" s="339" t="str">
        <f t="shared" si="209"/>
        <v>FY25</v>
      </c>
      <c r="K699" s="339" t="s">
        <v>397</v>
      </c>
      <c r="L699" s="339" t="s">
        <v>398</v>
      </c>
      <c r="M699" s="339" t="s">
        <v>399</v>
      </c>
      <c r="N699" s="339" t="s">
        <v>400</v>
      </c>
      <c r="O699" s="339" t="s">
        <v>850</v>
      </c>
      <c r="P699" s="339" t="s">
        <v>1847</v>
      </c>
      <c r="Q699" s="339" t="s">
        <v>63</v>
      </c>
      <c r="R699" s="339" t="s">
        <v>402</v>
      </c>
      <c r="S699" s="423" t="s">
        <v>1109</v>
      </c>
      <c r="T699" s="339" t="s">
        <v>404</v>
      </c>
    </row>
    <row r="700" spans="1:20">
      <c r="A700" s="424"/>
      <c r="B700" s="338" t="s">
        <v>1850</v>
      </c>
      <c r="C700" s="338" t="s">
        <v>1101</v>
      </c>
      <c r="D700" s="512" t="e">
        <f>[2]!HsSetValue(E700,"FCC","Scenario#"&amp;Q700&amp;";Years#"&amp;J700&amp;";Period#"&amp;I700&amp;";View#"&amp;R700&amp;";Entity#"&amp;H700&amp;";Data Source#"&amp;K700&amp;";Account#"&amp;F700&amp;";Intercompany#"&amp;L700&amp;";Movement#"&amp;P700&amp;";Consolidation#"&amp;T700&amp;";Custom1#"&amp;M700&amp;";Custom2#"&amp;N700&amp;";Custom3#"&amp;O700&amp;";Custom4#"&amp;S700&amp;"")</f>
        <v>#VALUE!</v>
      </c>
      <c r="E700" s="512">
        <f ca="1">SUMIF('"E" Fair Value Measurement'!$C$22:$E$38,'FCC Investments - Load Tab'!C700,'"E" Fair Value Measurement'!$H$22:$H$38)</f>
        <v>0</v>
      </c>
      <c r="F700" s="339" t="s">
        <v>849</v>
      </c>
      <c r="G700" s="339" t="str">
        <f>"Inv. Analysis - FV Measurement - "&amp;C700</f>
        <v xml:space="preserve">Inv. Analysis - FV Measurement - Private Equity            </v>
      </c>
      <c r="H700" s="430">
        <f t="shared" si="209"/>
        <v>0</v>
      </c>
      <c r="I700" s="430" t="str">
        <f t="shared" si="209"/>
        <v>Jun</v>
      </c>
      <c r="J700" s="339" t="str">
        <f t="shared" si="209"/>
        <v>FY25</v>
      </c>
      <c r="K700" s="339" t="str">
        <f t="shared" ref="K700:N702" si="210">+K$2</f>
        <v>FCCS_Other Data</v>
      </c>
      <c r="L700" s="339" t="str">
        <f t="shared" si="210"/>
        <v>FCCS_No Intercompany</v>
      </c>
      <c r="M700" s="339" t="str">
        <f t="shared" si="210"/>
        <v>No Custom1</v>
      </c>
      <c r="N700" s="339" t="str">
        <f t="shared" si="210"/>
        <v>No Custom2</v>
      </c>
      <c r="O700" s="339" t="s">
        <v>851</v>
      </c>
      <c r="P700" s="339" t="s">
        <v>1847</v>
      </c>
      <c r="Q700" s="339" t="str">
        <f t="shared" ref="Q700:R716" si="211">+Q$2</f>
        <v>Actual</v>
      </c>
      <c r="R700" s="339" t="str">
        <f t="shared" si="211"/>
        <v>FCCS_YTD_Input</v>
      </c>
      <c r="S700" s="423" t="s">
        <v>1109</v>
      </c>
      <c r="T700" s="339" t="s">
        <v>404</v>
      </c>
    </row>
    <row r="701" spans="1:20">
      <c r="A701" s="424"/>
      <c r="B701" s="338" t="s">
        <v>1850</v>
      </c>
      <c r="C701" s="338" t="s">
        <v>1101</v>
      </c>
      <c r="D701" s="512" t="e">
        <f>[2]!HsSetValue(E701,"FCC","Scenario#"&amp;Q701&amp;";Years#"&amp;J701&amp;";Period#"&amp;I701&amp;";View#"&amp;R701&amp;";Entity#"&amp;H701&amp;";Data Source#"&amp;K701&amp;";Account#"&amp;F701&amp;";Intercompany#"&amp;L701&amp;";Movement#"&amp;P701&amp;";Consolidation#"&amp;T701&amp;";Custom1#"&amp;M701&amp;";Custom2#"&amp;N701&amp;";Custom3#"&amp;O701&amp;";Custom4#"&amp;S701&amp;"")</f>
        <v>#VALUE!</v>
      </c>
      <c r="E701" s="512">
        <f ca="1">SUMIF('"E" Fair Value Measurement'!$C$22:$E$38,'FCC Investments - Load Tab'!C701,'"E" Fair Value Measurement'!$I$22:$I$38)</f>
        <v>0</v>
      </c>
      <c r="F701" s="339" t="s">
        <v>849</v>
      </c>
      <c r="G701" s="339" t="str">
        <f>"Inv. Analysis - FV Measurement - "&amp;C701</f>
        <v xml:space="preserve">Inv. Analysis - FV Measurement - Private Equity            </v>
      </c>
      <c r="H701" s="430">
        <f t="shared" si="209"/>
        <v>0</v>
      </c>
      <c r="I701" s="430" t="str">
        <f t="shared" si="209"/>
        <v>Jun</v>
      </c>
      <c r="J701" s="339" t="str">
        <f t="shared" si="209"/>
        <v>FY25</v>
      </c>
      <c r="K701" s="339" t="str">
        <f t="shared" si="210"/>
        <v>FCCS_Other Data</v>
      </c>
      <c r="L701" s="339" t="str">
        <f t="shared" si="210"/>
        <v>FCCS_No Intercompany</v>
      </c>
      <c r="M701" s="339" t="str">
        <f t="shared" si="210"/>
        <v>No Custom1</v>
      </c>
      <c r="N701" s="339" t="str">
        <f t="shared" si="210"/>
        <v>No Custom2</v>
      </c>
      <c r="O701" s="339" t="s">
        <v>852</v>
      </c>
      <c r="P701" s="339" t="s">
        <v>1847</v>
      </c>
      <c r="Q701" s="339" t="str">
        <f t="shared" si="211"/>
        <v>Actual</v>
      </c>
      <c r="R701" s="339" t="str">
        <f t="shared" si="211"/>
        <v>FCCS_YTD_Input</v>
      </c>
      <c r="S701" s="423" t="s">
        <v>1109</v>
      </c>
      <c r="T701" s="339" t="s">
        <v>404</v>
      </c>
    </row>
    <row r="702" spans="1:20">
      <c r="A702" s="424"/>
      <c r="B702" s="338" t="s">
        <v>1850</v>
      </c>
      <c r="C702" s="338" t="s">
        <v>1101</v>
      </c>
      <c r="D702" s="512" t="e">
        <f>[2]!HsSetValue(E702,"FCC","Scenario#"&amp;Q702&amp;";Years#"&amp;J702&amp;";Period#"&amp;I702&amp;";View#"&amp;R702&amp;";Entity#"&amp;H702&amp;";Data Source#"&amp;K702&amp;";Account#"&amp;F702&amp;";Intercompany#"&amp;L702&amp;";Movement#"&amp;P702&amp;";Consolidation#"&amp;T702&amp;";Custom1#"&amp;M702&amp;";Custom2#"&amp;N702&amp;";Custom3#"&amp;O702&amp;";Custom4#"&amp;S702&amp;"")</f>
        <v>#VALUE!</v>
      </c>
      <c r="E702" s="512">
        <f ca="1">SUMIF('"E" Fair Value Measurement'!$C$22:$E$38,'FCC Investments - Load Tab'!C702,'"E" Fair Value Measurement'!$J$22:$J$38)</f>
        <v>0</v>
      </c>
      <c r="F702" s="339" t="s">
        <v>849</v>
      </c>
      <c r="G702" s="339" t="str">
        <f>"Inv. Analysis - FV Measurement - "&amp;C702</f>
        <v xml:space="preserve">Inv. Analysis - FV Measurement - Private Equity            </v>
      </c>
      <c r="H702" s="430">
        <f t="shared" si="209"/>
        <v>0</v>
      </c>
      <c r="I702" s="430" t="str">
        <f t="shared" si="209"/>
        <v>Jun</v>
      </c>
      <c r="J702" s="339" t="str">
        <f t="shared" si="209"/>
        <v>FY25</v>
      </c>
      <c r="K702" s="339" t="str">
        <f t="shared" si="210"/>
        <v>FCCS_Other Data</v>
      </c>
      <c r="L702" s="339" t="str">
        <f t="shared" si="210"/>
        <v>FCCS_No Intercompany</v>
      </c>
      <c r="M702" s="339" t="str">
        <f t="shared" si="210"/>
        <v>No Custom1</v>
      </c>
      <c r="N702" s="339" t="str">
        <f t="shared" si="210"/>
        <v>No Custom2</v>
      </c>
      <c r="O702" s="339" t="s">
        <v>853</v>
      </c>
      <c r="P702" s="339" t="s">
        <v>1847</v>
      </c>
      <c r="Q702" s="339" t="str">
        <f t="shared" si="211"/>
        <v>Actual</v>
      </c>
      <c r="R702" s="339" t="str">
        <f t="shared" si="211"/>
        <v>FCCS_YTD_Input</v>
      </c>
      <c r="S702" s="423" t="s">
        <v>1109</v>
      </c>
      <c r="T702" s="339" t="s">
        <v>404</v>
      </c>
    </row>
    <row r="703" spans="1:20">
      <c r="B703" s="420"/>
      <c r="C703" s="420"/>
      <c r="D703" s="469" t="e">
        <f>[2]!HsSetValue(E703,"FCC","Scenario#"&amp;Q703&amp;";Years#"&amp;J703&amp;";Period#"&amp;I703&amp;";View#"&amp;R703&amp;";Entity#"&amp;H703&amp;";Data Source#"&amp;K703&amp;";Account#"&amp;F703&amp;";Intercompany#"&amp;L703&amp;";Movement#"&amp;P703&amp;";Consolidation#"&amp;T703&amp;";Custom1#"&amp;M703&amp;";Custom2#"&amp;N703&amp;";Custom3#"&amp;O703&amp;";Custom4#"&amp;S703&amp;"")</f>
        <v>#VALUE!</v>
      </c>
      <c r="E703" s="469"/>
      <c r="S703" s="423"/>
    </row>
    <row r="704" spans="1:20">
      <c r="A704" s="424"/>
      <c r="B704" s="418" t="s">
        <v>1088</v>
      </c>
      <c r="C704" s="418" t="s">
        <v>1101</v>
      </c>
      <c r="D704" s="511" t="e">
        <f>[2]!HsSetValue(E704,"FCC","Scenario#"&amp;Q704&amp;";Years#"&amp;J704&amp;";Period#"&amp;I704&amp;";View#"&amp;R704&amp;";Entity#"&amp;H704&amp;";Data Source#"&amp;K704&amp;";Account#"&amp;F704&amp;";Intercompany#"&amp;L704&amp;";Movement#"&amp;P704&amp;";Consolidation#"&amp;T704&amp;";Custom1#"&amp;M704&amp;";Custom2#"&amp;N704&amp;";Custom3#"&amp;O704&amp;";Custom4#"&amp;S704&amp;"")</f>
        <v>#VALUE!</v>
      </c>
      <c r="E704" s="511">
        <f ca="1">SUMIF('"F" Credit Quality Risk'!$D$17:$F$33,'FCC Investments - Load Tab'!$C704,'"F" Credit Quality Risk'!F$17:F$33)</f>
        <v>0</v>
      </c>
      <c r="F704" s="419" t="s">
        <v>1092</v>
      </c>
      <c r="G704" s="419" t="str">
        <f t="shared" ref="G704:G717" si="212">"Inv. Analysis - Credit Quality Risk - "&amp;C704</f>
        <v xml:space="preserve">Inv. Analysis - Credit Quality Risk - Private Equity            </v>
      </c>
      <c r="H704" s="431">
        <f t="shared" ref="H704:N706" si="213">+H$2</f>
        <v>0</v>
      </c>
      <c r="I704" s="431" t="str">
        <f t="shared" si="213"/>
        <v>Jun</v>
      </c>
      <c r="J704" s="419" t="str">
        <f t="shared" si="213"/>
        <v>FY25</v>
      </c>
      <c r="K704" s="419" t="str">
        <f t="shared" si="213"/>
        <v>FCCS_Other Data</v>
      </c>
      <c r="L704" s="419" t="str">
        <f t="shared" si="213"/>
        <v>FCCS_No Intercompany</v>
      </c>
      <c r="M704" s="419" t="str">
        <f t="shared" si="213"/>
        <v>No Custom1</v>
      </c>
      <c r="N704" s="419" t="str">
        <f t="shared" si="213"/>
        <v>No Custom2</v>
      </c>
      <c r="O704" s="419" t="s">
        <v>995</v>
      </c>
      <c r="P704" s="419" t="s">
        <v>1847</v>
      </c>
      <c r="Q704" s="419" t="str">
        <f t="shared" ref="Q704:Q717" si="214">Q$2</f>
        <v>Actual</v>
      </c>
      <c r="R704" s="419" t="str">
        <f t="shared" si="211"/>
        <v>FCCS_YTD_Input</v>
      </c>
      <c r="S704" s="423" t="s">
        <v>1109</v>
      </c>
      <c r="T704" s="419" t="s">
        <v>404</v>
      </c>
    </row>
    <row r="705" spans="1:20">
      <c r="A705" s="424"/>
      <c r="B705" s="418" t="s">
        <v>1088</v>
      </c>
      <c r="C705" s="418" t="s">
        <v>1101</v>
      </c>
      <c r="D705" s="511" t="e">
        <f>[2]!HsSetValue(E705,"FCC","Scenario#"&amp;Q705&amp;";Years#"&amp;J705&amp;";Period#"&amp;I705&amp;";View#"&amp;R705&amp;";Entity#"&amp;H705&amp;";Data Source#"&amp;K705&amp;";Account#"&amp;F705&amp;";Intercompany#"&amp;L705&amp;";Movement#"&amp;P705&amp;";Consolidation#"&amp;T705&amp;";Custom1#"&amp;M705&amp;";Custom2#"&amp;N705&amp;";Custom3#"&amp;O705&amp;";Custom4#"&amp;S705&amp;"")</f>
        <v>#VALUE!</v>
      </c>
      <c r="E705" s="511">
        <f ca="1">SUMIF('"F" Credit Quality Risk'!$D$17:$F$33,'FCC Investments - Load Tab'!$C705,'"F" Credit Quality Risk'!G$17:G$33)</f>
        <v>0</v>
      </c>
      <c r="F705" s="419" t="s">
        <v>1092</v>
      </c>
      <c r="G705" s="419" t="str">
        <f t="shared" si="212"/>
        <v xml:space="preserve">Inv. Analysis - Credit Quality Risk - Private Equity            </v>
      </c>
      <c r="H705" s="431">
        <f t="shared" si="213"/>
        <v>0</v>
      </c>
      <c r="I705" s="431" t="str">
        <f t="shared" si="213"/>
        <v>Jun</v>
      </c>
      <c r="J705" s="419" t="str">
        <f t="shared" si="213"/>
        <v>FY25</v>
      </c>
      <c r="K705" s="419" t="str">
        <f t="shared" si="213"/>
        <v>FCCS_Other Data</v>
      </c>
      <c r="L705" s="419" t="str">
        <f t="shared" si="213"/>
        <v>FCCS_No Intercompany</v>
      </c>
      <c r="M705" s="419" t="str">
        <f t="shared" si="213"/>
        <v>No Custom1</v>
      </c>
      <c r="N705" s="419" t="str">
        <f t="shared" si="213"/>
        <v>No Custom2</v>
      </c>
      <c r="O705" s="419" t="s">
        <v>1010</v>
      </c>
      <c r="P705" s="419" t="s">
        <v>1847</v>
      </c>
      <c r="Q705" s="419" t="str">
        <f t="shared" si="214"/>
        <v>Actual</v>
      </c>
      <c r="R705" s="419" t="str">
        <f t="shared" si="211"/>
        <v>FCCS_YTD_Input</v>
      </c>
      <c r="S705" s="423" t="s">
        <v>1109</v>
      </c>
      <c r="T705" s="419" t="s">
        <v>404</v>
      </c>
    </row>
    <row r="706" spans="1:20">
      <c r="A706" s="424"/>
      <c r="B706" s="418" t="s">
        <v>1088</v>
      </c>
      <c r="C706" s="418" t="s">
        <v>1101</v>
      </c>
      <c r="D706" s="511" t="e">
        <f>[2]!HsSetValue(E706,"FCC","Scenario#"&amp;Q706&amp;";Years#"&amp;J706&amp;";Period#"&amp;I706&amp;";View#"&amp;R706&amp;";Entity#"&amp;H706&amp;";Data Source#"&amp;K706&amp;";Account#"&amp;F706&amp;";Intercompany#"&amp;L706&amp;";Movement#"&amp;P706&amp;";Consolidation#"&amp;T706&amp;";Custom1#"&amp;M706&amp;";Custom2#"&amp;N706&amp;";Custom3#"&amp;O706&amp;";Custom4#"&amp;S706&amp;"")</f>
        <v>#VALUE!</v>
      </c>
      <c r="E706" s="511">
        <f ca="1">SUMIF('"F" Credit Quality Risk'!$D$17:$F$33,'FCC Investments - Load Tab'!$C706,'"F" Credit Quality Risk'!H$17:H$33)</f>
        <v>0</v>
      </c>
      <c r="F706" s="419" t="s">
        <v>1092</v>
      </c>
      <c r="G706" s="419" t="str">
        <f t="shared" si="212"/>
        <v xml:space="preserve">Inv. Analysis - Credit Quality Risk - Private Equity            </v>
      </c>
      <c r="H706" s="431">
        <f t="shared" si="213"/>
        <v>0</v>
      </c>
      <c r="I706" s="431" t="str">
        <f t="shared" si="213"/>
        <v>Jun</v>
      </c>
      <c r="J706" s="419" t="str">
        <f t="shared" si="213"/>
        <v>FY25</v>
      </c>
      <c r="K706" s="419" t="str">
        <f t="shared" si="213"/>
        <v>FCCS_Other Data</v>
      </c>
      <c r="L706" s="419" t="str">
        <f t="shared" si="213"/>
        <v>FCCS_No Intercompany</v>
      </c>
      <c r="M706" s="419" t="str">
        <f t="shared" si="213"/>
        <v>No Custom1</v>
      </c>
      <c r="N706" s="419" t="str">
        <f t="shared" si="213"/>
        <v>No Custom2</v>
      </c>
      <c r="O706" s="419" t="s">
        <v>45</v>
      </c>
      <c r="P706" s="419" t="s">
        <v>1847</v>
      </c>
      <c r="Q706" s="419" t="str">
        <f t="shared" si="214"/>
        <v>Actual</v>
      </c>
      <c r="R706" s="419" t="str">
        <f t="shared" si="211"/>
        <v>FCCS_YTD_Input</v>
      </c>
      <c r="S706" s="423" t="s">
        <v>1109</v>
      </c>
      <c r="T706" s="419" t="s">
        <v>404</v>
      </c>
    </row>
    <row r="707" spans="1:20">
      <c r="A707" s="424"/>
      <c r="B707" s="418" t="s">
        <v>1088</v>
      </c>
      <c r="C707" s="418" t="s">
        <v>1101</v>
      </c>
      <c r="D707" s="511" t="e">
        <f>[2]!HsSetValue(E707,"FCC","Scenario#"&amp;Q707&amp;";Years#"&amp;J707&amp;";Period#"&amp;I707&amp;";View#"&amp;R707&amp;";Entity#"&amp;H707&amp;";Data Source#"&amp;K707&amp;";Account#"&amp;F707&amp;";Intercompany#"&amp;L707&amp;";Movement#"&amp;P707&amp;";Consolidation#"&amp;T707&amp;";Custom1#"&amp;M707&amp;";Custom2#"&amp;N707&amp;";Custom3#"&amp;O707&amp;";Custom4#"&amp;S707&amp;"")</f>
        <v>#VALUE!</v>
      </c>
      <c r="E707" s="511">
        <f ca="1">SUMIF('"F" Credit Quality Risk'!$D$17:$F$33,'FCC Investments - Load Tab'!$C707,'"F" Credit Quality Risk'!I$17:I$33)</f>
        <v>0</v>
      </c>
      <c r="F707" s="419" t="s">
        <v>1092</v>
      </c>
      <c r="G707" s="419" t="str">
        <f t="shared" si="212"/>
        <v xml:space="preserve">Inv. Analysis - Credit Quality Risk - Private Equity            </v>
      </c>
      <c r="H707" s="431">
        <f t="shared" ref="H707:N717" si="215">+H$2</f>
        <v>0</v>
      </c>
      <c r="I707" s="431" t="str">
        <f t="shared" si="215"/>
        <v>Jun</v>
      </c>
      <c r="J707" s="419" t="str">
        <f t="shared" si="215"/>
        <v>FY25</v>
      </c>
      <c r="K707" s="419" t="str">
        <f t="shared" si="215"/>
        <v>FCCS_Other Data</v>
      </c>
      <c r="L707" s="419" t="str">
        <f t="shared" si="215"/>
        <v>FCCS_No Intercompany</v>
      </c>
      <c r="M707" s="419" t="str">
        <f t="shared" ref="M707:M715" si="216">+M$2</f>
        <v>No Custom1</v>
      </c>
      <c r="N707" s="419" t="str">
        <f t="shared" si="215"/>
        <v>No Custom2</v>
      </c>
      <c r="O707" s="419" t="s">
        <v>1023</v>
      </c>
      <c r="P707" s="419" t="s">
        <v>1847</v>
      </c>
      <c r="Q707" s="419" t="str">
        <f t="shared" si="214"/>
        <v>Actual</v>
      </c>
      <c r="R707" s="419" t="str">
        <f t="shared" si="211"/>
        <v>FCCS_YTD_Input</v>
      </c>
      <c r="S707" s="423" t="s">
        <v>1109</v>
      </c>
      <c r="T707" s="419" t="s">
        <v>404</v>
      </c>
    </row>
    <row r="708" spans="1:20">
      <c r="A708" s="424"/>
      <c r="B708" s="418" t="s">
        <v>1088</v>
      </c>
      <c r="C708" s="418" t="s">
        <v>1101</v>
      </c>
      <c r="D708" s="511" t="e">
        <f>[2]!HsSetValue(E708,"FCC","Scenario#"&amp;Q708&amp;";Years#"&amp;J708&amp;";Period#"&amp;I708&amp;";View#"&amp;R708&amp;";Entity#"&amp;H708&amp;";Data Source#"&amp;K708&amp;";Account#"&amp;F708&amp;";Intercompany#"&amp;L708&amp;";Movement#"&amp;P708&amp;";Consolidation#"&amp;T708&amp;";Custom1#"&amp;M708&amp;";Custom2#"&amp;N708&amp;";Custom3#"&amp;O708&amp;";Custom4#"&amp;S708&amp;"")</f>
        <v>#VALUE!</v>
      </c>
      <c r="E708" s="511">
        <f ca="1">SUMIF('"F" Credit Quality Risk'!$D$17:$F$33,'FCC Investments - Load Tab'!$C708,'"F" Credit Quality Risk'!J$17:J$33)</f>
        <v>0</v>
      </c>
      <c r="F708" s="419" t="s">
        <v>1092</v>
      </c>
      <c r="G708" s="419" t="str">
        <f t="shared" si="212"/>
        <v xml:space="preserve">Inv. Analysis - Credit Quality Risk - Private Equity            </v>
      </c>
      <c r="H708" s="431">
        <f t="shared" si="215"/>
        <v>0</v>
      </c>
      <c r="I708" s="431" t="str">
        <f t="shared" si="215"/>
        <v>Jun</v>
      </c>
      <c r="J708" s="419" t="str">
        <f t="shared" si="215"/>
        <v>FY25</v>
      </c>
      <c r="K708" s="419" t="str">
        <f t="shared" si="215"/>
        <v>FCCS_Other Data</v>
      </c>
      <c r="L708" s="419" t="str">
        <f t="shared" si="215"/>
        <v>FCCS_No Intercompany</v>
      </c>
      <c r="M708" s="419" t="str">
        <f t="shared" si="216"/>
        <v>No Custom1</v>
      </c>
      <c r="N708" s="419" t="str">
        <f t="shared" si="215"/>
        <v>No Custom2</v>
      </c>
      <c r="O708" s="419" t="s">
        <v>1027</v>
      </c>
      <c r="P708" s="419" t="s">
        <v>1847</v>
      </c>
      <c r="Q708" s="419" t="str">
        <f t="shared" si="214"/>
        <v>Actual</v>
      </c>
      <c r="R708" s="419" t="str">
        <f t="shared" si="211"/>
        <v>FCCS_YTD_Input</v>
      </c>
      <c r="S708" s="423" t="s">
        <v>1109</v>
      </c>
      <c r="T708" s="419" t="s">
        <v>404</v>
      </c>
    </row>
    <row r="709" spans="1:20">
      <c r="A709" s="424"/>
      <c r="B709" s="418" t="s">
        <v>1088</v>
      </c>
      <c r="C709" s="418" t="s">
        <v>1101</v>
      </c>
      <c r="D709" s="511" t="e">
        <f>[2]!HsSetValue(E709,"FCC","Scenario#"&amp;Q709&amp;";Years#"&amp;J709&amp;";Period#"&amp;I709&amp;";View#"&amp;R709&amp;";Entity#"&amp;H709&amp;";Data Source#"&amp;K709&amp;";Account#"&amp;F709&amp;";Intercompany#"&amp;L709&amp;";Movement#"&amp;P709&amp;";Consolidation#"&amp;T709&amp;";Custom1#"&amp;M709&amp;";Custom2#"&amp;N709&amp;";Custom3#"&amp;O709&amp;";Custom4#"&amp;S709&amp;"")</f>
        <v>#VALUE!</v>
      </c>
      <c r="E709" s="511">
        <f ca="1">SUMIF('"F" Credit Quality Risk'!$D$17:$F$33,'FCC Investments - Load Tab'!$C709,'"F" Credit Quality Risk'!K$17:K$33)</f>
        <v>0</v>
      </c>
      <c r="F709" s="419" t="s">
        <v>1092</v>
      </c>
      <c r="G709" s="419" t="str">
        <f t="shared" si="212"/>
        <v xml:space="preserve">Inv. Analysis - Credit Quality Risk - Private Equity            </v>
      </c>
      <c r="H709" s="431">
        <f t="shared" si="215"/>
        <v>0</v>
      </c>
      <c r="I709" s="431" t="str">
        <f t="shared" si="215"/>
        <v>Jun</v>
      </c>
      <c r="J709" s="419" t="str">
        <f t="shared" si="215"/>
        <v>FY25</v>
      </c>
      <c r="K709" s="419" t="str">
        <f t="shared" si="215"/>
        <v>FCCS_Other Data</v>
      </c>
      <c r="L709" s="419" t="str">
        <f t="shared" si="215"/>
        <v>FCCS_No Intercompany</v>
      </c>
      <c r="M709" s="419" t="str">
        <f t="shared" si="216"/>
        <v>No Custom1</v>
      </c>
      <c r="N709" s="419" t="str">
        <f t="shared" si="215"/>
        <v>No Custom2</v>
      </c>
      <c r="O709" s="419" t="s">
        <v>46</v>
      </c>
      <c r="P709" s="419" t="s">
        <v>1847</v>
      </c>
      <c r="Q709" s="419" t="str">
        <f t="shared" si="214"/>
        <v>Actual</v>
      </c>
      <c r="R709" s="419" t="str">
        <f t="shared" si="211"/>
        <v>FCCS_YTD_Input</v>
      </c>
      <c r="S709" s="423" t="s">
        <v>1109</v>
      </c>
      <c r="T709" s="419" t="s">
        <v>404</v>
      </c>
    </row>
    <row r="710" spans="1:20">
      <c r="A710" s="424"/>
      <c r="B710" s="418" t="s">
        <v>1088</v>
      </c>
      <c r="C710" s="418" t="s">
        <v>1101</v>
      </c>
      <c r="D710" s="511" t="e">
        <f>[2]!HsSetValue(E710,"FCC","Scenario#"&amp;Q710&amp;";Years#"&amp;J710&amp;";Period#"&amp;I710&amp;";View#"&amp;R710&amp;";Entity#"&amp;H710&amp;";Data Source#"&amp;K710&amp;";Account#"&amp;F710&amp;";Intercompany#"&amp;L710&amp;";Movement#"&amp;P710&amp;";Consolidation#"&amp;T710&amp;";Custom1#"&amp;M710&amp;";Custom2#"&amp;N710&amp;";Custom3#"&amp;O710&amp;";Custom4#"&amp;S710&amp;"")</f>
        <v>#VALUE!</v>
      </c>
      <c r="E710" s="511">
        <f ca="1">SUMIF('"F" Credit Quality Risk'!$D$17:$F$33,'FCC Investments - Load Tab'!$C710,'"F" Credit Quality Risk'!L$17:L$33)</f>
        <v>0</v>
      </c>
      <c r="F710" s="419" t="s">
        <v>1092</v>
      </c>
      <c r="G710" s="419" t="str">
        <f t="shared" si="212"/>
        <v xml:space="preserve">Inv. Analysis - Credit Quality Risk - Private Equity            </v>
      </c>
      <c r="H710" s="431">
        <f t="shared" si="215"/>
        <v>0</v>
      </c>
      <c r="I710" s="431" t="str">
        <f t="shared" si="215"/>
        <v>Jun</v>
      </c>
      <c r="J710" s="419" t="str">
        <f t="shared" si="215"/>
        <v>FY25</v>
      </c>
      <c r="K710" s="419" t="str">
        <f t="shared" si="215"/>
        <v>FCCS_Other Data</v>
      </c>
      <c r="L710" s="419" t="str">
        <f t="shared" si="215"/>
        <v>FCCS_No Intercompany</v>
      </c>
      <c r="M710" s="419" t="str">
        <f t="shared" si="216"/>
        <v>No Custom1</v>
      </c>
      <c r="N710" s="419" t="str">
        <f t="shared" si="215"/>
        <v>No Custom2</v>
      </c>
      <c r="O710" s="419" t="s">
        <v>1055</v>
      </c>
      <c r="P710" s="419" t="s">
        <v>1847</v>
      </c>
      <c r="Q710" s="419" t="str">
        <f t="shared" si="214"/>
        <v>Actual</v>
      </c>
      <c r="R710" s="419" t="str">
        <f t="shared" si="211"/>
        <v>FCCS_YTD_Input</v>
      </c>
      <c r="S710" s="423" t="s">
        <v>1109</v>
      </c>
      <c r="T710" s="419" t="s">
        <v>404</v>
      </c>
    </row>
    <row r="711" spans="1:20">
      <c r="A711" s="424"/>
      <c r="B711" s="418" t="s">
        <v>1088</v>
      </c>
      <c r="C711" s="418" t="s">
        <v>1101</v>
      </c>
      <c r="D711" s="511" t="e">
        <f>[2]!HsSetValue(E711,"FCC","Scenario#"&amp;Q711&amp;";Years#"&amp;J711&amp;";Period#"&amp;I711&amp;";View#"&amp;R711&amp;";Entity#"&amp;H711&amp;";Data Source#"&amp;K711&amp;";Account#"&amp;F711&amp;";Intercompany#"&amp;L711&amp;";Movement#"&amp;P711&amp;";Consolidation#"&amp;T711&amp;";Custom1#"&amp;M711&amp;";Custom2#"&amp;N711&amp;";Custom3#"&amp;O711&amp;";Custom4#"&amp;S711&amp;"")</f>
        <v>#VALUE!</v>
      </c>
      <c r="E711" s="511">
        <f ca="1">SUMIF('"F" Credit Quality Risk'!$D$17:$F$33,'FCC Investments - Load Tab'!$C711,'"F" Credit Quality Risk'!M$17:M$33)</f>
        <v>0</v>
      </c>
      <c r="F711" s="419" t="s">
        <v>1092</v>
      </c>
      <c r="G711" s="419" t="str">
        <f t="shared" si="212"/>
        <v xml:space="preserve">Inv. Analysis - Credit Quality Risk - Private Equity            </v>
      </c>
      <c r="H711" s="431">
        <f t="shared" si="215"/>
        <v>0</v>
      </c>
      <c r="I711" s="431" t="str">
        <f t="shared" si="215"/>
        <v>Jun</v>
      </c>
      <c r="J711" s="419" t="str">
        <f t="shared" si="215"/>
        <v>FY25</v>
      </c>
      <c r="K711" s="419" t="str">
        <f t="shared" si="215"/>
        <v>FCCS_Other Data</v>
      </c>
      <c r="L711" s="419" t="str">
        <f t="shared" si="215"/>
        <v>FCCS_No Intercompany</v>
      </c>
      <c r="M711" s="419" t="str">
        <f t="shared" si="216"/>
        <v>No Custom1</v>
      </c>
      <c r="N711" s="419" t="str">
        <f t="shared" si="215"/>
        <v>No Custom2</v>
      </c>
      <c r="O711" s="419" t="s">
        <v>1066</v>
      </c>
      <c r="P711" s="419" t="s">
        <v>1847</v>
      </c>
      <c r="Q711" s="419" t="str">
        <f t="shared" si="214"/>
        <v>Actual</v>
      </c>
      <c r="R711" s="419" t="str">
        <f t="shared" si="211"/>
        <v>FCCS_YTD_Input</v>
      </c>
      <c r="S711" s="423" t="s">
        <v>1109</v>
      </c>
      <c r="T711" s="419" t="s">
        <v>404</v>
      </c>
    </row>
    <row r="712" spans="1:20">
      <c r="A712" s="424"/>
      <c r="B712" s="418" t="s">
        <v>1088</v>
      </c>
      <c r="C712" s="418" t="s">
        <v>1101</v>
      </c>
      <c r="D712" s="511" t="e">
        <f>[2]!HsSetValue(E712,"FCC","Scenario#"&amp;Q712&amp;";Years#"&amp;J712&amp;";Period#"&amp;I712&amp;";View#"&amp;R712&amp;";Entity#"&amp;H712&amp;";Data Source#"&amp;K712&amp;";Account#"&amp;F712&amp;";Intercompany#"&amp;L712&amp;";Movement#"&amp;P712&amp;";Consolidation#"&amp;T712&amp;";Custom1#"&amp;M712&amp;";Custom2#"&amp;N712&amp;";Custom3#"&amp;O712&amp;";Custom4#"&amp;S712&amp;"")</f>
        <v>#VALUE!</v>
      </c>
      <c r="E712" s="511">
        <f ca="1">SUMIF('"F" Credit Quality Risk'!$D$17:$F$33,'FCC Investments - Load Tab'!$C712,'"F" Credit Quality Risk'!N$17:N$33)</f>
        <v>0</v>
      </c>
      <c r="F712" s="419" t="s">
        <v>1092</v>
      </c>
      <c r="G712" s="419" t="str">
        <f t="shared" si="212"/>
        <v xml:space="preserve">Inv. Analysis - Credit Quality Risk - Private Equity            </v>
      </c>
      <c r="H712" s="431">
        <f t="shared" si="215"/>
        <v>0</v>
      </c>
      <c r="I712" s="431" t="str">
        <f t="shared" si="215"/>
        <v>Jun</v>
      </c>
      <c r="J712" s="419" t="str">
        <f t="shared" si="215"/>
        <v>FY25</v>
      </c>
      <c r="K712" s="419" t="str">
        <f t="shared" si="215"/>
        <v>FCCS_Other Data</v>
      </c>
      <c r="L712" s="419" t="str">
        <f t="shared" si="215"/>
        <v>FCCS_No Intercompany</v>
      </c>
      <c r="M712" s="419" t="str">
        <f t="shared" si="216"/>
        <v>No Custom1</v>
      </c>
      <c r="N712" s="419" t="str">
        <f t="shared" si="215"/>
        <v>No Custom2</v>
      </c>
      <c r="O712" s="419" t="s">
        <v>47</v>
      </c>
      <c r="P712" s="419" t="s">
        <v>1847</v>
      </c>
      <c r="Q712" s="419" t="str">
        <f t="shared" si="214"/>
        <v>Actual</v>
      </c>
      <c r="R712" s="419" t="str">
        <f t="shared" si="211"/>
        <v>FCCS_YTD_Input</v>
      </c>
      <c r="S712" s="423" t="s">
        <v>1109</v>
      </c>
      <c r="T712" s="419" t="s">
        <v>404</v>
      </c>
    </row>
    <row r="713" spans="1:20">
      <c r="A713" s="424"/>
      <c r="B713" s="418" t="s">
        <v>1088</v>
      </c>
      <c r="C713" s="418" t="s">
        <v>1101</v>
      </c>
      <c r="D713" s="511" t="e">
        <f>[2]!HsSetValue(E713,"FCC","Scenario#"&amp;Q713&amp;";Years#"&amp;J713&amp;";Period#"&amp;I713&amp;";View#"&amp;R713&amp;";Entity#"&amp;H713&amp;";Data Source#"&amp;K713&amp;";Account#"&amp;F713&amp;";Intercompany#"&amp;L713&amp;";Movement#"&amp;P713&amp;";Consolidation#"&amp;T713&amp;";Custom1#"&amp;M713&amp;";Custom2#"&amp;N713&amp;";Custom3#"&amp;O713&amp;";Custom4#"&amp;S713&amp;"")</f>
        <v>#VALUE!</v>
      </c>
      <c r="E713" s="511">
        <f ca="1">SUMIF('"F" Credit Quality Risk'!$D$17:$F$33,'FCC Investments - Load Tab'!$C713,'"F" Credit Quality Risk'!O$17:O$33)</f>
        <v>0</v>
      </c>
      <c r="F713" s="419" t="s">
        <v>1092</v>
      </c>
      <c r="G713" s="419" t="str">
        <f t="shared" si="212"/>
        <v xml:space="preserve">Inv. Analysis - Credit Quality Risk - Private Equity            </v>
      </c>
      <c r="H713" s="431">
        <f t="shared" si="215"/>
        <v>0</v>
      </c>
      <c r="I713" s="431" t="str">
        <f t="shared" si="215"/>
        <v>Jun</v>
      </c>
      <c r="J713" s="419" t="str">
        <f t="shared" si="215"/>
        <v>FY25</v>
      </c>
      <c r="K713" s="419" t="str">
        <f t="shared" si="215"/>
        <v>FCCS_Other Data</v>
      </c>
      <c r="L713" s="419" t="str">
        <f t="shared" si="215"/>
        <v>FCCS_No Intercompany</v>
      </c>
      <c r="M713" s="419" t="str">
        <f t="shared" si="216"/>
        <v>No Custom1</v>
      </c>
      <c r="N713" s="419" t="str">
        <f t="shared" si="215"/>
        <v>No Custom2</v>
      </c>
      <c r="O713" s="419" t="s">
        <v>48</v>
      </c>
      <c r="P713" s="419" t="s">
        <v>1847</v>
      </c>
      <c r="Q713" s="419" t="str">
        <f t="shared" si="214"/>
        <v>Actual</v>
      </c>
      <c r="R713" s="419" t="str">
        <f t="shared" si="211"/>
        <v>FCCS_YTD_Input</v>
      </c>
      <c r="S713" s="423" t="s">
        <v>1109</v>
      </c>
      <c r="T713" s="419" t="s">
        <v>404</v>
      </c>
    </row>
    <row r="714" spans="1:20">
      <c r="A714" s="424"/>
      <c r="B714" s="418" t="s">
        <v>1088</v>
      </c>
      <c r="C714" s="418" t="s">
        <v>1101</v>
      </c>
      <c r="D714" s="511" t="e">
        <f>[2]!HsSetValue(E714,"FCC","Scenario#"&amp;Q714&amp;";Years#"&amp;J714&amp;";Period#"&amp;I714&amp;";View#"&amp;R714&amp;";Entity#"&amp;H714&amp;";Data Source#"&amp;K714&amp;";Account#"&amp;F714&amp;";Intercompany#"&amp;L714&amp;";Movement#"&amp;P714&amp;";Consolidation#"&amp;T714&amp;";Custom1#"&amp;M714&amp;";Custom2#"&amp;N714&amp;";Custom3#"&amp;O714&amp;";Custom4#"&amp;S714&amp;"")</f>
        <v>#VALUE!</v>
      </c>
      <c r="E714" s="511">
        <f ca="1">SUMIF('"F" Credit Quality Risk'!$D$17:$F$33,'FCC Investments - Load Tab'!$C714,'"F" Credit Quality Risk'!P$17:P$33)</f>
        <v>0</v>
      </c>
      <c r="F714" s="419" t="s">
        <v>1092</v>
      </c>
      <c r="G714" s="419" t="str">
        <f t="shared" si="212"/>
        <v xml:space="preserve">Inv. Analysis - Credit Quality Risk - Private Equity            </v>
      </c>
      <c r="H714" s="431">
        <f t="shared" si="215"/>
        <v>0</v>
      </c>
      <c r="I714" s="431" t="str">
        <f t="shared" si="215"/>
        <v>Jun</v>
      </c>
      <c r="J714" s="419" t="str">
        <f t="shared" si="215"/>
        <v>FY25</v>
      </c>
      <c r="K714" s="419" t="str">
        <f t="shared" si="215"/>
        <v>FCCS_Other Data</v>
      </c>
      <c r="L714" s="419" t="str">
        <f t="shared" si="215"/>
        <v>FCCS_No Intercompany</v>
      </c>
      <c r="M714" s="419" t="str">
        <f t="shared" si="216"/>
        <v>No Custom1</v>
      </c>
      <c r="N714" s="419" t="str">
        <f t="shared" si="215"/>
        <v>No Custom2</v>
      </c>
      <c r="O714" s="419" t="s">
        <v>1093</v>
      </c>
      <c r="P714" s="419" t="s">
        <v>1847</v>
      </c>
      <c r="Q714" s="419" t="str">
        <f t="shared" si="214"/>
        <v>Actual</v>
      </c>
      <c r="R714" s="419" t="str">
        <f t="shared" si="211"/>
        <v>FCCS_YTD_Input</v>
      </c>
      <c r="S714" s="423" t="s">
        <v>1109</v>
      </c>
      <c r="T714" s="419" t="s">
        <v>404</v>
      </c>
    </row>
    <row r="715" spans="1:20">
      <c r="A715" s="424"/>
      <c r="B715" s="418" t="s">
        <v>1088</v>
      </c>
      <c r="C715" s="418" t="s">
        <v>1101</v>
      </c>
      <c r="D715" s="511" t="e">
        <f>[2]!HsSetValue(E715,"FCC","Scenario#"&amp;Q715&amp;";Years#"&amp;J715&amp;";Period#"&amp;I715&amp;";View#"&amp;R715&amp;";Entity#"&amp;H715&amp;";Data Source#"&amp;K715&amp;";Account#"&amp;F715&amp;";Intercompany#"&amp;L715&amp;";Movement#"&amp;P715&amp;";Consolidation#"&amp;T715&amp;";Custom1#"&amp;M715&amp;";Custom2#"&amp;N715&amp;";Custom3#"&amp;O715&amp;";Custom4#"&amp;S715&amp;"")</f>
        <v>#VALUE!</v>
      </c>
      <c r="E715" s="511">
        <f ca="1">SUMIF('"F" Credit Quality Risk'!$D$17:$F$33,'FCC Investments - Load Tab'!$C715,'"F" Credit Quality Risk'!Q$17:Q$33)</f>
        <v>0</v>
      </c>
      <c r="F715" s="419" t="s">
        <v>1092</v>
      </c>
      <c r="G715" s="419" t="str">
        <f t="shared" si="212"/>
        <v xml:space="preserve">Inv. Analysis - Credit Quality Risk - Private Equity            </v>
      </c>
      <c r="H715" s="431">
        <f t="shared" si="215"/>
        <v>0</v>
      </c>
      <c r="I715" s="431" t="str">
        <f t="shared" si="215"/>
        <v>Jun</v>
      </c>
      <c r="J715" s="419" t="str">
        <f t="shared" si="215"/>
        <v>FY25</v>
      </c>
      <c r="K715" s="419" t="str">
        <f t="shared" si="215"/>
        <v>FCCS_Other Data</v>
      </c>
      <c r="L715" s="419" t="str">
        <f t="shared" si="215"/>
        <v>FCCS_No Intercompany</v>
      </c>
      <c r="M715" s="419" t="str">
        <f t="shared" si="216"/>
        <v>No Custom1</v>
      </c>
      <c r="N715" s="419" t="str">
        <f t="shared" si="215"/>
        <v>No Custom2</v>
      </c>
      <c r="O715" s="419" t="s">
        <v>1094</v>
      </c>
      <c r="P715" s="419" t="s">
        <v>1847</v>
      </c>
      <c r="Q715" s="419" t="str">
        <f t="shared" si="214"/>
        <v>Actual</v>
      </c>
      <c r="R715" s="419" t="str">
        <f t="shared" si="211"/>
        <v>FCCS_YTD_Input</v>
      </c>
      <c r="S715" s="423" t="s">
        <v>1109</v>
      </c>
      <c r="T715" s="419" t="s">
        <v>404</v>
      </c>
    </row>
    <row r="716" spans="1:20">
      <c r="A716" s="424"/>
      <c r="B716" s="418" t="s">
        <v>1088</v>
      </c>
      <c r="C716" s="418" t="s">
        <v>1101</v>
      </c>
      <c r="D716" s="511" t="e">
        <f>[2]!HsSetValue(E716,"FCC","Scenario#"&amp;Q716&amp;";Years#"&amp;J716&amp;";Period#"&amp;I716&amp;";View#"&amp;R716&amp;";Entity#"&amp;H716&amp;";Data Source#"&amp;K716&amp;";Account#"&amp;F716&amp;";Intercompany#"&amp;L716&amp;";Movement#"&amp;P716&amp;";Consolidation#"&amp;T716&amp;";Custom1#"&amp;M716&amp;";Custom2#"&amp;N716&amp;";Custom3#"&amp;O716&amp;";Custom4#"&amp;S716&amp;"")</f>
        <v>#VALUE!</v>
      </c>
      <c r="E716" s="511">
        <f ca="1">SUMIF('"F" Credit Quality Risk'!$D$17:$F$33,'FCC Investments - Load Tab'!$C716,'"F" Credit Quality Risk'!R$17:R$33)</f>
        <v>0</v>
      </c>
      <c r="F716" s="419" t="s">
        <v>1092</v>
      </c>
      <c r="G716" s="419" t="str">
        <f t="shared" si="212"/>
        <v xml:space="preserve">Inv. Analysis - Credit Quality Risk - Private Equity            </v>
      </c>
      <c r="H716" s="431">
        <f t="shared" si="215"/>
        <v>0</v>
      </c>
      <c r="I716" s="431" t="str">
        <f t="shared" si="215"/>
        <v>Jun</v>
      </c>
      <c r="J716" s="419" t="str">
        <f t="shared" si="215"/>
        <v>FY25</v>
      </c>
      <c r="K716" s="419" t="str">
        <f t="shared" si="215"/>
        <v>FCCS_Other Data</v>
      </c>
      <c r="L716" s="419" t="str">
        <f t="shared" si="215"/>
        <v>FCCS_No Intercompany</v>
      </c>
      <c r="M716" s="419" t="str">
        <f t="shared" si="215"/>
        <v>No Custom1</v>
      </c>
      <c r="N716" s="419" t="str">
        <f t="shared" si="215"/>
        <v>No Custom2</v>
      </c>
      <c r="O716" s="419" t="s">
        <v>1095</v>
      </c>
      <c r="P716" s="419" t="s">
        <v>1847</v>
      </c>
      <c r="Q716" s="419" t="str">
        <f t="shared" si="214"/>
        <v>Actual</v>
      </c>
      <c r="R716" s="419" t="str">
        <f t="shared" si="211"/>
        <v>FCCS_YTD_Input</v>
      </c>
      <c r="S716" s="423" t="s">
        <v>1109</v>
      </c>
      <c r="T716" s="419" t="s">
        <v>404</v>
      </c>
    </row>
    <row r="717" spans="1:20">
      <c r="A717" s="424"/>
      <c r="B717" s="418" t="s">
        <v>1088</v>
      </c>
      <c r="C717" s="418" t="s">
        <v>1101</v>
      </c>
      <c r="D717" s="511" t="e">
        <f>[2]!HsSetValue(E717,"FCC","Scenario#"&amp;Q717&amp;";Years#"&amp;J717&amp;";Period#"&amp;I717&amp;";View#"&amp;R717&amp;";Entity#"&amp;H717&amp;";Data Source#"&amp;K717&amp;";Account#"&amp;F717&amp;";Intercompany#"&amp;L717&amp;";Movement#"&amp;P717&amp;";Consolidation#"&amp;T717&amp;";Custom1#"&amp;M717&amp;";Custom2#"&amp;N717&amp;";Custom3#"&amp;O717&amp;";Custom4#"&amp;S717&amp;"")</f>
        <v>#VALUE!</v>
      </c>
      <c r="E717" s="511">
        <f ca="1">SUMIF('"F" Credit Quality Risk'!$D$17:$F$33,'FCC Investments - Load Tab'!$C717,'"F" Credit Quality Risk'!S$17:S$33)</f>
        <v>0</v>
      </c>
      <c r="F717" s="419" t="s">
        <v>1092</v>
      </c>
      <c r="G717" s="419" t="str">
        <f t="shared" si="212"/>
        <v xml:space="preserve">Inv. Analysis - Credit Quality Risk - Private Equity            </v>
      </c>
      <c r="H717" s="431">
        <f t="shared" si="215"/>
        <v>0</v>
      </c>
      <c r="I717" s="431" t="str">
        <f t="shared" si="215"/>
        <v>Jun</v>
      </c>
      <c r="J717" s="419" t="str">
        <f t="shared" si="215"/>
        <v>FY25</v>
      </c>
      <c r="K717" s="419" t="str">
        <f t="shared" si="215"/>
        <v>FCCS_Other Data</v>
      </c>
      <c r="L717" s="419" t="str">
        <f t="shared" si="215"/>
        <v>FCCS_No Intercompany</v>
      </c>
      <c r="M717" s="419" t="str">
        <f t="shared" si="215"/>
        <v>No Custom1</v>
      </c>
      <c r="N717" s="419" t="str">
        <f t="shared" si="215"/>
        <v>No Custom2</v>
      </c>
      <c r="O717" s="419" t="s">
        <v>1096</v>
      </c>
      <c r="P717" s="419" t="s">
        <v>1847</v>
      </c>
      <c r="Q717" s="419" t="str">
        <f t="shared" si="214"/>
        <v>Actual</v>
      </c>
      <c r="R717" s="419" t="str">
        <f>+R$2</f>
        <v>FCCS_YTD_Input</v>
      </c>
      <c r="S717" s="423" t="s">
        <v>1109</v>
      </c>
      <c r="T717" s="419" t="s">
        <v>404</v>
      </c>
    </row>
    <row r="718" spans="1:20">
      <c r="B718" s="426"/>
      <c r="C718" s="426"/>
      <c r="D718" s="469" t="e">
        <f>[2]!HsSetValue(E718,"FCC","Scenario#"&amp;Q718&amp;";Years#"&amp;J718&amp;";Period#"&amp;I718&amp;";View#"&amp;R718&amp;";Entity#"&amp;H718&amp;";Data Source#"&amp;K718&amp;";Account#"&amp;F718&amp;";Intercompany#"&amp;L718&amp;";Movement#"&amp;P718&amp;";Consolidation#"&amp;T718&amp;";Custom1#"&amp;M718&amp;";Custom2#"&amp;N718&amp;";Custom3#"&amp;O718&amp;";Custom4#"&amp;S718&amp;"")</f>
        <v>#VALUE!</v>
      </c>
      <c r="E718" s="469"/>
    </row>
    <row r="719" spans="1:20">
      <c r="B719" s="336" t="s">
        <v>841</v>
      </c>
      <c r="C719" s="336" t="s">
        <v>821</v>
      </c>
      <c r="D719" s="508" t="e">
        <f>[2]!HsSetValue(E719,"FCC","Scenario#"&amp;Q719&amp;";Years#"&amp;J719&amp;";Period#"&amp;I719&amp;";View#"&amp;R719&amp;";Entity#"&amp;H719&amp;";Data Source#"&amp;K719&amp;";Account#"&amp;F719&amp;";Intercompany#"&amp;L719&amp;";Movement#"&amp;P719&amp;";Consolidation#"&amp;T719&amp;";Custom1#"&amp;M719&amp;";Custom2#"&amp;N719&amp;";Custom3#"&amp;O719&amp;";Custom4#"&amp;S719&amp;"")</f>
        <v>#VALUE!</v>
      </c>
      <c r="E719" s="508">
        <f>SUMIF('"C" Seg. Time Dist.'!$C$20:$C$33,'FCC Investments - Load Tab'!C719,'"C" Seg. Time Dist.'!$E$20:$E$33)</f>
        <v>0</v>
      </c>
      <c r="F719" s="337" t="s">
        <v>842</v>
      </c>
      <c r="G719" s="337" t="s">
        <v>868</v>
      </c>
      <c r="H719" s="428">
        <f t="shared" ref="H719:J723" si="217">+H$2</f>
        <v>0</v>
      </c>
      <c r="I719" s="428" t="str">
        <f t="shared" si="217"/>
        <v>Jun</v>
      </c>
      <c r="J719" s="337" t="str">
        <f t="shared" si="217"/>
        <v>FY25</v>
      </c>
      <c r="K719" s="337" t="s">
        <v>397</v>
      </c>
      <c r="L719" s="337" t="s">
        <v>398</v>
      </c>
      <c r="M719" s="337" t="s">
        <v>399</v>
      </c>
      <c r="N719" s="337" t="s">
        <v>400</v>
      </c>
      <c r="O719" s="337" t="s">
        <v>844</v>
      </c>
      <c r="P719" s="337" t="s">
        <v>1847</v>
      </c>
      <c r="Q719" s="337" t="s">
        <v>63</v>
      </c>
      <c r="R719" s="337" t="s">
        <v>402</v>
      </c>
      <c r="S719" s="337" t="s">
        <v>822</v>
      </c>
      <c r="T719" s="337" t="s">
        <v>404</v>
      </c>
    </row>
    <row r="720" spans="1:20">
      <c r="B720" s="336" t="s">
        <v>841</v>
      </c>
      <c r="C720" s="336" t="s">
        <v>821</v>
      </c>
      <c r="D720" s="508" t="e">
        <f>[2]!HsSetValue(E720,"FCC","Scenario#"&amp;Q720&amp;";Years#"&amp;J720&amp;";Period#"&amp;I720&amp;";View#"&amp;R720&amp;";Entity#"&amp;H720&amp;";Data Source#"&amp;K720&amp;";Account#"&amp;F720&amp;";Intercompany#"&amp;L720&amp;";Movement#"&amp;P720&amp;";Consolidation#"&amp;T720&amp;";Custom1#"&amp;M720&amp;";Custom2#"&amp;N720&amp;";Custom3#"&amp;O720&amp;";Custom4#"&amp;S720&amp;"")</f>
        <v>#VALUE!</v>
      </c>
      <c r="E720" s="508">
        <f>SUMIF('"C" Seg. Time Dist.'!$C$20:$C$33,'FCC Investments - Load Tab'!C720,'"C" Seg. Time Dist.'!$F$20:$F$33)</f>
        <v>0</v>
      </c>
      <c r="F720" s="337" t="s">
        <v>842</v>
      </c>
      <c r="G720" s="337" t="s">
        <v>868</v>
      </c>
      <c r="H720" s="428">
        <f t="shared" si="217"/>
        <v>0</v>
      </c>
      <c r="I720" s="428" t="str">
        <f t="shared" si="217"/>
        <v>Jun</v>
      </c>
      <c r="J720" s="337" t="str">
        <f t="shared" si="217"/>
        <v>FY25</v>
      </c>
      <c r="K720" s="337" t="s">
        <v>397</v>
      </c>
      <c r="L720" s="337" t="s">
        <v>398</v>
      </c>
      <c r="M720" s="337" t="s">
        <v>399</v>
      </c>
      <c r="N720" s="337" t="s">
        <v>400</v>
      </c>
      <c r="O720" s="337" t="s">
        <v>845</v>
      </c>
      <c r="P720" s="337" t="s">
        <v>1847</v>
      </c>
      <c r="Q720" s="337" t="s">
        <v>63</v>
      </c>
      <c r="R720" s="337" t="s">
        <v>402</v>
      </c>
      <c r="S720" s="337" t="s">
        <v>822</v>
      </c>
      <c r="T720" s="337" t="s">
        <v>404</v>
      </c>
    </row>
    <row r="721" spans="1:20">
      <c r="B721" s="336" t="s">
        <v>841</v>
      </c>
      <c r="C721" s="336" t="s">
        <v>821</v>
      </c>
      <c r="D721" s="508" t="e">
        <f>[2]!HsSetValue(E721,"FCC","Scenario#"&amp;Q721&amp;";Years#"&amp;J721&amp;";Period#"&amp;I721&amp;";View#"&amp;R721&amp;";Entity#"&amp;H721&amp;";Data Source#"&amp;K721&amp;";Account#"&amp;F721&amp;";Intercompany#"&amp;L721&amp;";Movement#"&amp;P721&amp;";Consolidation#"&amp;T721&amp;";Custom1#"&amp;M721&amp;";Custom2#"&amp;N721&amp;";Custom3#"&amp;O721&amp;";Custom4#"&amp;S721&amp;"")</f>
        <v>#VALUE!</v>
      </c>
      <c r="E721" s="508">
        <f>SUMIF('"C" Seg. Time Dist.'!$C$20:$C$33,'FCC Investments - Load Tab'!C721,'"C" Seg. Time Dist.'!$G$20:$G$33)</f>
        <v>0</v>
      </c>
      <c r="F721" s="337" t="s">
        <v>842</v>
      </c>
      <c r="G721" s="337" t="s">
        <v>868</v>
      </c>
      <c r="H721" s="428">
        <f t="shared" si="217"/>
        <v>0</v>
      </c>
      <c r="I721" s="428" t="str">
        <f t="shared" si="217"/>
        <v>Jun</v>
      </c>
      <c r="J721" s="337" t="str">
        <f t="shared" si="217"/>
        <v>FY25</v>
      </c>
      <c r="K721" s="337" t="s">
        <v>397</v>
      </c>
      <c r="L721" s="337" t="s">
        <v>398</v>
      </c>
      <c r="M721" s="337" t="s">
        <v>399</v>
      </c>
      <c r="N721" s="337" t="s">
        <v>400</v>
      </c>
      <c r="O721" s="337" t="s">
        <v>846</v>
      </c>
      <c r="P721" s="337" t="s">
        <v>1847</v>
      </c>
      <c r="Q721" s="337" t="s">
        <v>63</v>
      </c>
      <c r="R721" s="337" t="s">
        <v>402</v>
      </c>
      <c r="S721" s="337" t="s">
        <v>822</v>
      </c>
      <c r="T721" s="337" t="s">
        <v>404</v>
      </c>
    </row>
    <row r="722" spans="1:20">
      <c r="B722" s="336" t="s">
        <v>841</v>
      </c>
      <c r="C722" s="336" t="s">
        <v>821</v>
      </c>
      <c r="D722" s="508" t="e">
        <f>[2]!HsSetValue(E722,"FCC","Scenario#"&amp;Q722&amp;";Years#"&amp;J722&amp;";Period#"&amp;I722&amp;";View#"&amp;R722&amp;";Entity#"&amp;H722&amp;";Data Source#"&amp;K722&amp;";Account#"&amp;F722&amp;";Intercompany#"&amp;L722&amp;";Movement#"&amp;P722&amp;";Consolidation#"&amp;T722&amp;";Custom1#"&amp;M722&amp;";Custom2#"&amp;N722&amp;";Custom3#"&amp;O722&amp;";Custom4#"&amp;S722&amp;"")</f>
        <v>#VALUE!</v>
      </c>
      <c r="E722" s="508">
        <f>SUMIF('"C" Seg. Time Dist.'!$C$20:$C$33,'FCC Investments - Load Tab'!C722,'"C" Seg. Time Dist.'!$H$20:$H$33)</f>
        <v>0</v>
      </c>
      <c r="F722" s="337" t="s">
        <v>842</v>
      </c>
      <c r="G722" s="337" t="s">
        <v>868</v>
      </c>
      <c r="H722" s="428">
        <f t="shared" si="217"/>
        <v>0</v>
      </c>
      <c r="I722" s="428" t="str">
        <f t="shared" si="217"/>
        <v>Jun</v>
      </c>
      <c r="J722" s="337" t="str">
        <f t="shared" si="217"/>
        <v>FY25</v>
      </c>
      <c r="K722" s="337" t="s">
        <v>397</v>
      </c>
      <c r="L722" s="337" t="s">
        <v>398</v>
      </c>
      <c r="M722" s="337" t="s">
        <v>399</v>
      </c>
      <c r="N722" s="337" t="s">
        <v>400</v>
      </c>
      <c r="O722" s="337" t="s">
        <v>847</v>
      </c>
      <c r="P722" s="337" t="s">
        <v>1847</v>
      </c>
      <c r="Q722" s="337" t="s">
        <v>63</v>
      </c>
      <c r="R722" s="337" t="s">
        <v>402</v>
      </c>
      <c r="S722" s="337" t="s">
        <v>822</v>
      </c>
      <c r="T722" s="337" t="s">
        <v>404</v>
      </c>
    </row>
    <row r="723" spans="1:20">
      <c r="B723" s="336" t="s">
        <v>841</v>
      </c>
      <c r="C723" s="336" t="s">
        <v>821</v>
      </c>
      <c r="D723" s="508" t="e">
        <f>[2]!HsSetValue(E723,"FCC","Scenario#"&amp;Q723&amp;";Years#"&amp;J723&amp;";Period#"&amp;I723&amp;";View#"&amp;R723&amp;";Entity#"&amp;H723&amp;";Data Source#"&amp;K723&amp;";Account#"&amp;F723&amp;";Intercompany#"&amp;L723&amp;";Movement#"&amp;P723&amp;";Consolidation#"&amp;T723&amp;";Custom1#"&amp;M723&amp;";Custom2#"&amp;N723&amp;";Custom3#"&amp;O723&amp;";Custom4#"&amp;S723&amp;"")</f>
        <v>#VALUE!</v>
      </c>
      <c r="E723" s="508">
        <f>SUMIF('"C" Seg. Time Dist.'!$C$20:$C$33,'FCC Investments - Load Tab'!C723,'"C" Seg. Time Dist.'!$I$20:$I$33)</f>
        <v>0</v>
      </c>
      <c r="F723" s="337" t="s">
        <v>842</v>
      </c>
      <c r="G723" s="337" t="s">
        <v>868</v>
      </c>
      <c r="H723" s="428">
        <f t="shared" si="217"/>
        <v>0</v>
      </c>
      <c r="I723" s="428" t="str">
        <f t="shared" si="217"/>
        <v>Jun</v>
      </c>
      <c r="J723" s="337" t="str">
        <f t="shared" si="217"/>
        <v>FY25</v>
      </c>
      <c r="K723" s="337" t="s">
        <v>397</v>
      </c>
      <c r="L723" s="337" t="s">
        <v>398</v>
      </c>
      <c r="M723" s="337" t="s">
        <v>399</v>
      </c>
      <c r="N723" s="337" t="s">
        <v>400</v>
      </c>
      <c r="O723" s="337" t="s">
        <v>848</v>
      </c>
      <c r="P723" s="337" t="s">
        <v>1847</v>
      </c>
      <c r="Q723" s="337" t="s">
        <v>63</v>
      </c>
      <c r="R723" s="337" t="s">
        <v>402</v>
      </c>
      <c r="S723" s="337" t="s">
        <v>822</v>
      </c>
      <c r="T723" s="337" t="s">
        <v>404</v>
      </c>
    </row>
    <row r="724" spans="1:20">
      <c r="B724" s="420"/>
      <c r="C724" s="420"/>
      <c r="D724" s="469" t="e">
        <f>[2]!HsSetValue(E724,"FCC","Scenario#"&amp;Q724&amp;";Years#"&amp;J724&amp;";Period#"&amp;I724&amp;";View#"&amp;R724&amp;";Entity#"&amp;H724&amp;";Data Source#"&amp;K724&amp;";Account#"&amp;F724&amp;";Intercompany#"&amp;L724&amp;";Movement#"&amp;P724&amp;";Consolidation#"&amp;T724&amp;";Custom1#"&amp;M724&amp;";Custom2#"&amp;N724&amp;";Custom3#"&amp;O724&amp;";Custom4#"&amp;S724&amp;"")</f>
        <v>#VALUE!</v>
      </c>
      <c r="E724" s="469"/>
    </row>
    <row r="725" spans="1:20">
      <c r="B725" s="338" t="s">
        <v>1850</v>
      </c>
      <c r="C725" s="338" t="s">
        <v>821</v>
      </c>
      <c r="D725" s="512" t="e">
        <f>[2]!HsSetValue(E725,"FCC","Scenario#"&amp;Q725&amp;";Years#"&amp;J725&amp;";Period#"&amp;I725&amp;";View#"&amp;R725&amp;";Entity#"&amp;H725&amp;";Data Source#"&amp;K725&amp;";Account#"&amp;F725&amp;";Intercompany#"&amp;L725&amp;";Movement#"&amp;P725&amp;";Consolidation#"&amp;T725&amp;";Custom1#"&amp;M725&amp;";Custom2#"&amp;N725&amp;";Custom3#"&amp;O725&amp;";Custom4#"&amp;S725&amp;"")</f>
        <v>#VALUE!</v>
      </c>
      <c r="E725" s="512">
        <f ca="1">SUMIF('"E" Fair Value Measurement'!$C$22:$E$38,'FCC Investments - Load Tab'!C725,'"E" Fair Value Measurement'!$G$22:$G$38)</f>
        <v>0</v>
      </c>
      <c r="F725" s="339" t="s">
        <v>849</v>
      </c>
      <c r="G725" s="339" t="s">
        <v>1873</v>
      </c>
      <c r="H725" s="430">
        <f t="shared" ref="H725:N741" si="218">+H$2</f>
        <v>0</v>
      </c>
      <c r="I725" s="430" t="str">
        <f t="shared" ref="I725:J728" si="219">+I$2</f>
        <v>Jun</v>
      </c>
      <c r="J725" s="339" t="str">
        <f t="shared" si="219"/>
        <v>FY25</v>
      </c>
      <c r="K725" s="339" t="s">
        <v>397</v>
      </c>
      <c r="L725" s="339" t="s">
        <v>398</v>
      </c>
      <c r="M725" s="339" t="s">
        <v>399</v>
      </c>
      <c r="N725" s="339" t="s">
        <v>400</v>
      </c>
      <c r="O725" s="339" t="s">
        <v>850</v>
      </c>
      <c r="P725" s="339" t="s">
        <v>1847</v>
      </c>
      <c r="Q725" s="339" t="s">
        <v>63</v>
      </c>
      <c r="R725" s="339" t="s">
        <v>402</v>
      </c>
      <c r="S725" s="339" t="s">
        <v>822</v>
      </c>
      <c r="T725" s="339" t="s">
        <v>404</v>
      </c>
    </row>
    <row r="726" spans="1:20">
      <c r="B726" s="338" t="s">
        <v>1850</v>
      </c>
      <c r="C726" s="338" t="s">
        <v>821</v>
      </c>
      <c r="D726" s="512" t="e">
        <f>[2]!HsSetValue(E726,"FCC","Scenario#"&amp;Q726&amp;";Years#"&amp;J726&amp;";Period#"&amp;I726&amp;";View#"&amp;R726&amp;";Entity#"&amp;H726&amp;";Data Source#"&amp;K726&amp;";Account#"&amp;F726&amp;";Intercompany#"&amp;L726&amp;";Movement#"&amp;P726&amp;";Consolidation#"&amp;T726&amp;";Custom1#"&amp;M726&amp;";Custom2#"&amp;N726&amp;";Custom3#"&amp;O726&amp;";Custom4#"&amp;S726&amp;"")</f>
        <v>#VALUE!</v>
      </c>
      <c r="E726" s="512">
        <f ca="1">SUMIF('"E" Fair Value Measurement'!$C$22:$E$38,'FCC Investments - Load Tab'!C726,'"E" Fair Value Measurement'!$H$22:$H$38)</f>
        <v>0</v>
      </c>
      <c r="F726" s="339" t="s">
        <v>849</v>
      </c>
      <c r="G726" s="339" t="s">
        <v>1873</v>
      </c>
      <c r="H726" s="430">
        <f t="shared" si="218"/>
        <v>0</v>
      </c>
      <c r="I726" s="430" t="str">
        <f t="shared" si="219"/>
        <v>Jun</v>
      </c>
      <c r="J726" s="339" t="str">
        <f t="shared" si="219"/>
        <v>FY25</v>
      </c>
      <c r="K726" s="339" t="s">
        <v>397</v>
      </c>
      <c r="L726" s="339" t="s">
        <v>398</v>
      </c>
      <c r="M726" s="339" t="s">
        <v>399</v>
      </c>
      <c r="N726" s="339" t="s">
        <v>400</v>
      </c>
      <c r="O726" s="339" t="s">
        <v>851</v>
      </c>
      <c r="P726" s="339" t="s">
        <v>1847</v>
      </c>
      <c r="Q726" s="339" t="s">
        <v>63</v>
      </c>
      <c r="R726" s="339" t="s">
        <v>402</v>
      </c>
      <c r="S726" s="339" t="s">
        <v>822</v>
      </c>
      <c r="T726" s="339" t="s">
        <v>404</v>
      </c>
    </row>
    <row r="727" spans="1:20">
      <c r="B727" s="338" t="s">
        <v>1850</v>
      </c>
      <c r="C727" s="338" t="s">
        <v>821</v>
      </c>
      <c r="D727" s="512" t="e">
        <f>[2]!HsSetValue(E727,"FCC","Scenario#"&amp;Q727&amp;";Years#"&amp;J727&amp;";Period#"&amp;I727&amp;";View#"&amp;R727&amp;";Entity#"&amp;H727&amp;";Data Source#"&amp;K727&amp;";Account#"&amp;F727&amp;";Intercompany#"&amp;L727&amp;";Movement#"&amp;P727&amp;";Consolidation#"&amp;T727&amp;";Custom1#"&amp;M727&amp;";Custom2#"&amp;N727&amp;";Custom3#"&amp;O727&amp;";Custom4#"&amp;S727&amp;"")</f>
        <v>#VALUE!</v>
      </c>
      <c r="E727" s="512">
        <f ca="1">SUMIF('"E" Fair Value Measurement'!$C$22:$E$38,'FCC Investments - Load Tab'!C727,'"E" Fair Value Measurement'!$I$22:$I$38)</f>
        <v>0</v>
      </c>
      <c r="F727" s="339" t="s">
        <v>849</v>
      </c>
      <c r="G727" s="339" t="s">
        <v>1873</v>
      </c>
      <c r="H727" s="430">
        <f t="shared" si="218"/>
        <v>0</v>
      </c>
      <c r="I727" s="430" t="str">
        <f t="shared" si="219"/>
        <v>Jun</v>
      </c>
      <c r="J727" s="339" t="str">
        <f t="shared" si="219"/>
        <v>FY25</v>
      </c>
      <c r="K727" s="339" t="s">
        <v>397</v>
      </c>
      <c r="L727" s="339" t="s">
        <v>398</v>
      </c>
      <c r="M727" s="339" t="s">
        <v>399</v>
      </c>
      <c r="N727" s="339" t="s">
        <v>400</v>
      </c>
      <c r="O727" s="339" t="s">
        <v>852</v>
      </c>
      <c r="P727" s="339" t="s">
        <v>1847</v>
      </c>
      <c r="Q727" s="339" t="s">
        <v>63</v>
      </c>
      <c r="R727" s="339" t="s">
        <v>402</v>
      </c>
      <c r="S727" s="339" t="s">
        <v>822</v>
      </c>
      <c r="T727" s="339" t="s">
        <v>404</v>
      </c>
    </row>
    <row r="728" spans="1:20">
      <c r="B728" s="338" t="s">
        <v>1850</v>
      </c>
      <c r="C728" s="338" t="s">
        <v>821</v>
      </c>
      <c r="D728" s="512" t="e">
        <f>[2]!HsSetValue(E728,"FCC","Scenario#"&amp;Q728&amp;";Years#"&amp;J728&amp;";Period#"&amp;I728&amp;";View#"&amp;R728&amp;";Entity#"&amp;H728&amp;";Data Source#"&amp;K728&amp;";Account#"&amp;F728&amp;";Intercompany#"&amp;L728&amp;";Movement#"&amp;P728&amp;";Consolidation#"&amp;T728&amp;";Custom1#"&amp;M728&amp;";Custom2#"&amp;N728&amp;";Custom3#"&amp;O728&amp;";Custom4#"&amp;S728&amp;"")</f>
        <v>#VALUE!</v>
      </c>
      <c r="E728" s="512">
        <f ca="1">SUMIF('"E" Fair Value Measurement'!$C$22:$E$38,'FCC Investments - Load Tab'!C728,'"E" Fair Value Measurement'!$J$22:$J$38)</f>
        <v>0</v>
      </c>
      <c r="F728" s="339" t="s">
        <v>849</v>
      </c>
      <c r="G728" s="339" t="s">
        <v>1873</v>
      </c>
      <c r="H728" s="430">
        <f t="shared" si="218"/>
        <v>0</v>
      </c>
      <c r="I728" s="430" t="str">
        <f t="shared" si="219"/>
        <v>Jun</v>
      </c>
      <c r="J728" s="339" t="str">
        <f t="shared" si="219"/>
        <v>FY25</v>
      </c>
      <c r="K728" s="339" t="s">
        <v>397</v>
      </c>
      <c r="L728" s="339" t="s">
        <v>398</v>
      </c>
      <c r="M728" s="339" t="s">
        <v>399</v>
      </c>
      <c r="N728" s="339" t="s">
        <v>400</v>
      </c>
      <c r="O728" s="339" t="s">
        <v>853</v>
      </c>
      <c r="P728" s="339" t="s">
        <v>1847</v>
      </c>
      <c r="Q728" s="339" t="s">
        <v>63</v>
      </c>
      <c r="R728" s="339" t="s">
        <v>402</v>
      </c>
      <c r="S728" s="339" t="s">
        <v>822</v>
      </c>
      <c r="T728" s="339" t="s">
        <v>404</v>
      </c>
    </row>
    <row r="729" spans="1:20">
      <c r="B729" s="420"/>
      <c r="C729" s="420"/>
      <c r="D729" s="469" t="e">
        <f>[2]!HsSetValue(E729,"FCC","Scenario#"&amp;Q729&amp;";Years#"&amp;J729&amp;";Period#"&amp;I729&amp;";View#"&amp;R729&amp;";Entity#"&amp;H729&amp;";Data Source#"&amp;K729&amp;";Account#"&amp;F729&amp;";Intercompany#"&amp;L729&amp;";Movement#"&amp;P729&amp;";Consolidation#"&amp;T729&amp;";Custom1#"&amp;M729&amp;";Custom2#"&amp;N729&amp;";Custom3#"&amp;O729&amp;";Custom4#"&amp;S729&amp;"")</f>
        <v>#VALUE!</v>
      </c>
      <c r="E729" s="469"/>
    </row>
    <row r="730" spans="1:20">
      <c r="A730" s="424"/>
      <c r="B730" s="418" t="s">
        <v>1088</v>
      </c>
      <c r="C730" s="418" t="s">
        <v>821</v>
      </c>
      <c r="D730" s="511" t="e">
        <f>[2]!HsSetValue(E730,"FCC","Scenario#"&amp;Q730&amp;";Years#"&amp;J730&amp;";Period#"&amp;I730&amp;";View#"&amp;R730&amp;";Entity#"&amp;H730&amp;";Data Source#"&amp;K730&amp;";Account#"&amp;F730&amp;";Intercompany#"&amp;L730&amp;";Movement#"&amp;P730&amp;";Consolidation#"&amp;T730&amp;";Custom1#"&amp;M730&amp;";Custom2#"&amp;N730&amp;";Custom3#"&amp;O730&amp;";Custom4#"&amp;S730&amp;"")</f>
        <v>#VALUE!</v>
      </c>
      <c r="E730" s="511">
        <f ca="1">SUMIF('"F" Credit Quality Risk'!$D$17:$F$33,'FCC Investments - Load Tab'!$C730,'"F" Credit Quality Risk'!F$17:F$33)</f>
        <v>0</v>
      </c>
      <c r="F730" s="419" t="s">
        <v>1092</v>
      </c>
      <c r="G730" s="419" t="str">
        <f t="shared" ref="G730:G743" si="220">"Inv. Analysis - Credit Quality Risk - "&amp;C730</f>
        <v>Inv. Analysis - Credit Quality Risk - Real Estate Investments</v>
      </c>
      <c r="H730" s="431">
        <f t="shared" si="218"/>
        <v>0</v>
      </c>
      <c r="I730" s="431" t="str">
        <f t="shared" si="218"/>
        <v>Jun</v>
      </c>
      <c r="J730" s="419" t="str">
        <f t="shared" si="218"/>
        <v>FY25</v>
      </c>
      <c r="K730" s="419" t="str">
        <f t="shared" si="218"/>
        <v>FCCS_Other Data</v>
      </c>
      <c r="L730" s="419" t="str">
        <f t="shared" si="218"/>
        <v>FCCS_No Intercompany</v>
      </c>
      <c r="M730" s="419" t="str">
        <f t="shared" si="218"/>
        <v>No Custom1</v>
      </c>
      <c r="N730" s="419" t="str">
        <f t="shared" si="218"/>
        <v>No Custom2</v>
      </c>
      <c r="O730" s="419" t="s">
        <v>995</v>
      </c>
      <c r="P730" s="419" t="s">
        <v>1847</v>
      </c>
      <c r="Q730" s="419" t="str">
        <f t="shared" ref="Q730:Q743" si="221">Q$2</f>
        <v>Actual</v>
      </c>
      <c r="R730" s="419" t="str">
        <f t="shared" ref="R730:R743" si="222">+R$2</f>
        <v>FCCS_YTD_Input</v>
      </c>
      <c r="S730" s="419" t="s">
        <v>822</v>
      </c>
      <c r="T730" s="419" t="s">
        <v>404</v>
      </c>
    </row>
    <row r="731" spans="1:20">
      <c r="A731" s="424"/>
      <c r="B731" s="418" t="s">
        <v>1088</v>
      </c>
      <c r="C731" s="418" t="s">
        <v>821</v>
      </c>
      <c r="D731" s="511" t="e">
        <f>[2]!HsSetValue(E731,"FCC","Scenario#"&amp;Q731&amp;";Years#"&amp;J731&amp;";Period#"&amp;I731&amp;";View#"&amp;R731&amp;";Entity#"&amp;H731&amp;";Data Source#"&amp;K731&amp;";Account#"&amp;F731&amp;";Intercompany#"&amp;L731&amp;";Movement#"&amp;P731&amp;";Consolidation#"&amp;T731&amp;";Custom1#"&amp;M731&amp;";Custom2#"&amp;N731&amp;";Custom3#"&amp;O731&amp;";Custom4#"&amp;S731&amp;"")</f>
        <v>#VALUE!</v>
      </c>
      <c r="E731" s="511">
        <f ca="1">SUMIF('"F" Credit Quality Risk'!$D$17:$F$33,'FCC Investments - Load Tab'!$C731,'"F" Credit Quality Risk'!G$17:G$33)</f>
        <v>0</v>
      </c>
      <c r="F731" s="419" t="s">
        <v>1092</v>
      </c>
      <c r="G731" s="419" t="str">
        <f t="shared" si="220"/>
        <v>Inv. Analysis - Credit Quality Risk - Real Estate Investments</v>
      </c>
      <c r="H731" s="431">
        <f t="shared" si="218"/>
        <v>0</v>
      </c>
      <c r="I731" s="431" t="str">
        <f t="shared" si="218"/>
        <v>Jun</v>
      </c>
      <c r="J731" s="419" t="str">
        <f t="shared" si="218"/>
        <v>FY25</v>
      </c>
      <c r="K731" s="419" t="str">
        <f t="shared" si="218"/>
        <v>FCCS_Other Data</v>
      </c>
      <c r="L731" s="419" t="str">
        <f t="shared" si="218"/>
        <v>FCCS_No Intercompany</v>
      </c>
      <c r="M731" s="419" t="str">
        <f t="shared" si="218"/>
        <v>No Custom1</v>
      </c>
      <c r="N731" s="419" t="str">
        <f t="shared" si="218"/>
        <v>No Custom2</v>
      </c>
      <c r="O731" s="419" t="s">
        <v>1010</v>
      </c>
      <c r="P731" s="419" t="s">
        <v>1847</v>
      </c>
      <c r="Q731" s="419" t="str">
        <f t="shared" si="221"/>
        <v>Actual</v>
      </c>
      <c r="R731" s="419" t="str">
        <f t="shared" si="222"/>
        <v>FCCS_YTD_Input</v>
      </c>
      <c r="S731" s="419" t="s">
        <v>822</v>
      </c>
      <c r="T731" s="419" t="s">
        <v>404</v>
      </c>
    </row>
    <row r="732" spans="1:20">
      <c r="A732" s="424"/>
      <c r="B732" s="418" t="s">
        <v>1088</v>
      </c>
      <c r="C732" s="418" t="s">
        <v>821</v>
      </c>
      <c r="D732" s="511" t="e">
        <f>[2]!HsSetValue(E732,"FCC","Scenario#"&amp;Q732&amp;";Years#"&amp;J732&amp;";Period#"&amp;I732&amp;";View#"&amp;R732&amp;";Entity#"&amp;H732&amp;";Data Source#"&amp;K732&amp;";Account#"&amp;F732&amp;";Intercompany#"&amp;L732&amp;";Movement#"&amp;P732&amp;";Consolidation#"&amp;T732&amp;";Custom1#"&amp;M732&amp;";Custom2#"&amp;N732&amp;";Custom3#"&amp;O732&amp;";Custom4#"&amp;S732&amp;"")</f>
        <v>#VALUE!</v>
      </c>
      <c r="E732" s="511">
        <f ca="1">SUMIF('"F" Credit Quality Risk'!$D$17:$F$33,'FCC Investments - Load Tab'!$C732,'"F" Credit Quality Risk'!H$17:H$33)</f>
        <v>0</v>
      </c>
      <c r="F732" s="419" t="s">
        <v>1092</v>
      </c>
      <c r="G732" s="419" t="str">
        <f t="shared" si="220"/>
        <v>Inv. Analysis - Credit Quality Risk - Real Estate Investments</v>
      </c>
      <c r="H732" s="431">
        <f t="shared" si="218"/>
        <v>0</v>
      </c>
      <c r="I732" s="431" t="str">
        <f t="shared" si="218"/>
        <v>Jun</v>
      </c>
      <c r="J732" s="419" t="str">
        <f t="shared" si="218"/>
        <v>FY25</v>
      </c>
      <c r="K732" s="419" t="str">
        <f t="shared" si="218"/>
        <v>FCCS_Other Data</v>
      </c>
      <c r="L732" s="419" t="str">
        <f t="shared" si="218"/>
        <v>FCCS_No Intercompany</v>
      </c>
      <c r="M732" s="419" t="str">
        <f t="shared" si="218"/>
        <v>No Custom1</v>
      </c>
      <c r="N732" s="419" t="str">
        <f t="shared" si="218"/>
        <v>No Custom2</v>
      </c>
      <c r="O732" s="419" t="s">
        <v>45</v>
      </c>
      <c r="P732" s="419" t="s">
        <v>1847</v>
      </c>
      <c r="Q732" s="419" t="str">
        <f t="shared" si="221"/>
        <v>Actual</v>
      </c>
      <c r="R732" s="419" t="str">
        <f t="shared" si="222"/>
        <v>FCCS_YTD_Input</v>
      </c>
      <c r="S732" s="419" t="s">
        <v>822</v>
      </c>
      <c r="T732" s="419" t="s">
        <v>404</v>
      </c>
    </row>
    <row r="733" spans="1:20">
      <c r="A733" s="424"/>
      <c r="B733" s="418" t="s">
        <v>1088</v>
      </c>
      <c r="C733" s="418" t="s">
        <v>821</v>
      </c>
      <c r="D733" s="511" t="e">
        <f>[2]!HsSetValue(E733,"FCC","Scenario#"&amp;Q733&amp;";Years#"&amp;J733&amp;";Period#"&amp;I733&amp;";View#"&amp;R733&amp;";Entity#"&amp;H733&amp;";Data Source#"&amp;K733&amp;";Account#"&amp;F733&amp;";Intercompany#"&amp;L733&amp;";Movement#"&amp;P733&amp;";Consolidation#"&amp;T733&amp;";Custom1#"&amp;M733&amp;";Custom2#"&amp;N733&amp;";Custom3#"&amp;O733&amp;";Custom4#"&amp;S733&amp;"")</f>
        <v>#VALUE!</v>
      </c>
      <c r="E733" s="511">
        <f ca="1">SUMIF('"F" Credit Quality Risk'!$D$17:$F$33,'FCC Investments - Load Tab'!$C733,'"F" Credit Quality Risk'!I$17:I$33)</f>
        <v>0</v>
      </c>
      <c r="F733" s="419" t="s">
        <v>1092</v>
      </c>
      <c r="G733" s="419" t="str">
        <f t="shared" si="220"/>
        <v>Inv. Analysis - Credit Quality Risk - Real Estate Investments</v>
      </c>
      <c r="H733" s="431">
        <f t="shared" si="218"/>
        <v>0</v>
      </c>
      <c r="I733" s="431" t="str">
        <f t="shared" si="218"/>
        <v>Jun</v>
      </c>
      <c r="J733" s="419" t="str">
        <f t="shared" si="218"/>
        <v>FY25</v>
      </c>
      <c r="K733" s="419" t="str">
        <f t="shared" si="218"/>
        <v>FCCS_Other Data</v>
      </c>
      <c r="L733" s="419" t="str">
        <f t="shared" si="218"/>
        <v>FCCS_No Intercompany</v>
      </c>
      <c r="M733" s="419" t="str">
        <f t="shared" si="218"/>
        <v>No Custom1</v>
      </c>
      <c r="N733" s="419" t="str">
        <f t="shared" si="218"/>
        <v>No Custom2</v>
      </c>
      <c r="O733" s="419" t="s">
        <v>1023</v>
      </c>
      <c r="P733" s="419" t="s">
        <v>1847</v>
      </c>
      <c r="Q733" s="419" t="str">
        <f t="shared" si="221"/>
        <v>Actual</v>
      </c>
      <c r="R733" s="419" t="str">
        <f t="shared" si="222"/>
        <v>FCCS_YTD_Input</v>
      </c>
      <c r="S733" s="419" t="s">
        <v>822</v>
      </c>
      <c r="T733" s="419" t="s">
        <v>404</v>
      </c>
    </row>
    <row r="734" spans="1:20">
      <c r="A734" s="424"/>
      <c r="B734" s="418" t="s">
        <v>1088</v>
      </c>
      <c r="C734" s="418" t="s">
        <v>821</v>
      </c>
      <c r="D734" s="511" t="e">
        <f>[2]!HsSetValue(E734,"FCC","Scenario#"&amp;Q734&amp;";Years#"&amp;J734&amp;";Period#"&amp;I734&amp;";View#"&amp;R734&amp;";Entity#"&amp;H734&amp;";Data Source#"&amp;K734&amp;";Account#"&amp;F734&amp;";Intercompany#"&amp;L734&amp;";Movement#"&amp;P734&amp;";Consolidation#"&amp;T734&amp;";Custom1#"&amp;M734&amp;";Custom2#"&amp;N734&amp;";Custom3#"&amp;O734&amp;";Custom4#"&amp;S734&amp;"")</f>
        <v>#VALUE!</v>
      </c>
      <c r="E734" s="511">
        <f ca="1">SUMIF('"F" Credit Quality Risk'!$D$17:$F$33,'FCC Investments - Load Tab'!$C734,'"F" Credit Quality Risk'!J$17:J$33)</f>
        <v>0</v>
      </c>
      <c r="F734" s="419" t="s">
        <v>1092</v>
      </c>
      <c r="G734" s="419" t="str">
        <f t="shared" si="220"/>
        <v>Inv. Analysis - Credit Quality Risk - Real Estate Investments</v>
      </c>
      <c r="H734" s="431">
        <f t="shared" si="218"/>
        <v>0</v>
      </c>
      <c r="I734" s="431" t="str">
        <f t="shared" si="218"/>
        <v>Jun</v>
      </c>
      <c r="J734" s="419" t="str">
        <f t="shared" si="218"/>
        <v>FY25</v>
      </c>
      <c r="K734" s="419" t="str">
        <f t="shared" si="218"/>
        <v>FCCS_Other Data</v>
      </c>
      <c r="L734" s="419" t="str">
        <f t="shared" si="218"/>
        <v>FCCS_No Intercompany</v>
      </c>
      <c r="M734" s="419" t="str">
        <f t="shared" si="218"/>
        <v>No Custom1</v>
      </c>
      <c r="N734" s="419" t="str">
        <f t="shared" si="218"/>
        <v>No Custom2</v>
      </c>
      <c r="O734" s="419" t="s">
        <v>1027</v>
      </c>
      <c r="P734" s="419" t="s">
        <v>1847</v>
      </c>
      <c r="Q734" s="419" t="str">
        <f t="shared" si="221"/>
        <v>Actual</v>
      </c>
      <c r="R734" s="419" t="str">
        <f t="shared" si="222"/>
        <v>FCCS_YTD_Input</v>
      </c>
      <c r="S734" s="419" t="s">
        <v>822</v>
      </c>
      <c r="T734" s="419" t="s">
        <v>404</v>
      </c>
    </row>
    <row r="735" spans="1:20">
      <c r="A735" s="424"/>
      <c r="B735" s="418" t="s">
        <v>1088</v>
      </c>
      <c r="C735" s="418" t="s">
        <v>821</v>
      </c>
      <c r="D735" s="511" t="e">
        <f>[2]!HsSetValue(E735,"FCC","Scenario#"&amp;Q735&amp;";Years#"&amp;J735&amp;";Period#"&amp;I735&amp;";View#"&amp;R735&amp;";Entity#"&amp;H735&amp;";Data Source#"&amp;K735&amp;";Account#"&amp;F735&amp;";Intercompany#"&amp;L735&amp;";Movement#"&amp;P735&amp;";Consolidation#"&amp;T735&amp;";Custom1#"&amp;M735&amp;";Custom2#"&amp;N735&amp;";Custom3#"&amp;O735&amp;";Custom4#"&amp;S735&amp;"")</f>
        <v>#VALUE!</v>
      </c>
      <c r="E735" s="511">
        <f ca="1">SUMIF('"F" Credit Quality Risk'!$D$17:$F$33,'FCC Investments - Load Tab'!$C735,'"F" Credit Quality Risk'!K$17:K$33)</f>
        <v>0</v>
      </c>
      <c r="F735" s="419" t="s">
        <v>1092</v>
      </c>
      <c r="G735" s="419" t="str">
        <f t="shared" si="220"/>
        <v>Inv. Analysis - Credit Quality Risk - Real Estate Investments</v>
      </c>
      <c r="H735" s="431">
        <f t="shared" si="218"/>
        <v>0</v>
      </c>
      <c r="I735" s="431" t="str">
        <f t="shared" si="218"/>
        <v>Jun</v>
      </c>
      <c r="J735" s="419" t="str">
        <f t="shared" si="218"/>
        <v>FY25</v>
      </c>
      <c r="K735" s="419" t="str">
        <f t="shared" si="218"/>
        <v>FCCS_Other Data</v>
      </c>
      <c r="L735" s="419" t="str">
        <f t="shared" si="218"/>
        <v>FCCS_No Intercompany</v>
      </c>
      <c r="M735" s="419" t="str">
        <f t="shared" si="218"/>
        <v>No Custom1</v>
      </c>
      <c r="N735" s="419" t="str">
        <f t="shared" si="218"/>
        <v>No Custom2</v>
      </c>
      <c r="O735" s="419" t="s">
        <v>46</v>
      </c>
      <c r="P735" s="419" t="s">
        <v>1847</v>
      </c>
      <c r="Q735" s="419" t="str">
        <f t="shared" si="221"/>
        <v>Actual</v>
      </c>
      <c r="R735" s="419" t="str">
        <f t="shared" si="222"/>
        <v>FCCS_YTD_Input</v>
      </c>
      <c r="S735" s="419" t="s">
        <v>822</v>
      </c>
      <c r="T735" s="419" t="s">
        <v>404</v>
      </c>
    </row>
    <row r="736" spans="1:20">
      <c r="A736" s="424"/>
      <c r="B736" s="418" t="s">
        <v>1088</v>
      </c>
      <c r="C736" s="418" t="s">
        <v>821</v>
      </c>
      <c r="D736" s="511" t="e">
        <f>[2]!HsSetValue(E736,"FCC","Scenario#"&amp;Q736&amp;";Years#"&amp;J736&amp;";Period#"&amp;I736&amp;";View#"&amp;R736&amp;";Entity#"&amp;H736&amp;";Data Source#"&amp;K736&amp;";Account#"&amp;F736&amp;";Intercompany#"&amp;L736&amp;";Movement#"&amp;P736&amp;";Consolidation#"&amp;T736&amp;";Custom1#"&amp;M736&amp;";Custom2#"&amp;N736&amp;";Custom3#"&amp;O736&amp;";Custom4#"&amp;S736&amp;"")</f>
        <v>#VALUE!</v>
      </c>
      <c r="E736" s="511">
        <f ca="1">SUMIF('"F" Credit Quality Risk'!$D$17:$F$33,'FCC Investments - Load Tab'!$C736,'"F" Credit Quality Risk'!L$17:L$33)</f>
        <v>0</v>
      </c>
      <c r="F736" s="419" t="s">
        <v>1092</v>
      </c>
      <c r="G736" s="419" t="str">
        <f t="shared" si="220"/>
        <v>Inv. Analysis - Credit Quality Risk - Real Estate Investments</v>
      </c>
      <c r="H736" s="431">
        <f t="shared" si="218"/>
        <v>0</v>
      </c>
      <c r="I736" s="431" t="str">
        <f t="shared" si="218"/>
        <v>Jun</v>
      </c>
      <c r="J736" s="419" t="str">
        <f t="shared" si="218"/>
        <v>FY25</v>
      </c>
      <c r="K736" s="419" t="str">
        <f t="shared" si="218"/>
        <v>FCCS_Other Data</v>
      </c>
      <c r="L736" s="419" t="str">
        <f t="shared" si="218"/>
        <v>FCCS_No Intercompany</v>
      </c>
      <c r="M736" s="419" t="str">
        <f t="shared" si="218"/>
        <v>No Custom1</v>
      </c>
      <c r="N736" s="419" t="str">
        <f t="shared" si="218"/>
        <v>No Custom2</v>
      </c>
      <c r="O736" s="419" t="s">
        <v>1055</v>
      </c>
      <c r="P736" s="419" t="s">
        <v>1847</v>
      </c>
      <c r="Q736" s="419" t="str">
        <f t="shared" si="221"/>
        <v>Actual</v>
      </c>
      <c r="R736" s="419" t="str">
        <f t="shared" si="222"/>
        <v>FCCS_YTD_Input</v>
      </c>
      <c r="S736" s="419" t="s">
        <v>822</v>
      </c>
      <c r="T736" s="419" t="s">
        <v>404</v>
      </c>
    </row>
    <row r="737" spans="1:20">
      <c r="A737" s="424"/>
      <c r="B737" s="418" t="s">
        <v>1088</v>
      </c>
      <c r="C737" s="418" t="s">
        <v>821</v>
      </c>
      <c r="D737" s="511" t="e">
        <f>[2]!HsSetValue(E737,"FCC","Scenario#"&amp;Q737&amp;";Years#"&amp;J737&amp;";Period#"&amp;I737&amp;";View#"&amp;R737&amp;";Entity#"&amp;H737&amp;";Data Source#"&amp;K737&amp;";Account#"&amp;F737&amp;";Intercompany#"&amp;L737&amp;";Movement#"&amp;P737&amp;";Consolidation#"&amp;T737&amp;";Custom1#"&amp;M737&amp;";Custom2#"&amp;N737&amp;";Custom3#"&amp;O737&amp;";Custom4#"&amp;S737&amp;"")</f>
        <v>#VALUE!</v>
      </c>
      <c r="E737" s="511">
        <f ca="1">SUMIF('"F" Credit Quality Risk'!$D$17:$F$33,'FCC Investments - Load Tab'!$C737,'"F" Credit Quality Risk'!M$17:M$33)</f>
        <v>0</v>
      </c>
      <c r="F737" s="419" t="s">
        <v>1092</v>
      </c>
      <c r="G737" s="419" t="str">
        <f t="shared" si="220"/>
        <v>Inv. Analysis - Credit Quality Risk - Real Estate Investments</v>
      </c>
      <c r="H737" s="431">
        <f t="shared" si="218"/>
        <v>0</v>
      </c>
      <c r="I737" s="431" t="str">
        <f t="shared" si="218"/>
        <v>Jun</v>
      </c>
      <c r="J737" s="419" t="str">
        <f t="shared" si="218"/>
        <v>FY25</v>
      </c>
      <c r="K737" s="419" t="str">
        <f t="shared" si="218"/>
        <v>FCCS_Other Data</v>
      </c>
      <c r="L737" s="419" t="str">
        <f t="shared" si="218"/>
        <v>FCCS_No Intercompany</v>
      </c>
      <c r="M737" s="419" t="str">
        <f t="shared" si="218"/>
        <v>No Custom1</v>
      </c>
      <c r="N737" s="419" t="str">
        <f t="shared" si="218"/>
        <v>No Custom2</v>
      </c>
      <c r="O737" s="419" t="s">
        <v>1066</v>
      </c>
      <c r="P737" s="419" t="s">
        <v>1847</v>
      </c>
      <c r="Q737" s="419" t="str">
        <f t="shared" si="221"/>
        <v>Actual</v>
      </c>
      <c r="R737" s="419" t="str">
        <f t="shared" si="222"/>
        <v>FCCS_YTD_Input</v>
      </c>
      <c r="S737" s="419" t="s">
        <v>822</v>
      </c>
      <c r="T737" s="419" t="s">
        <v>404</v>
      </c>
    </row>
    <row r="738" spans="1:20">
      <c r="A738" s="424"/>
      <c r="B738" s="418" t="s">
        <v>1088</v>
      </c>
      <c r="C738" s="418" t="s">
        <v>821</v>
      </c>
      <c r="D738" s="511" t="e">
        <f>[2]!HsSetValue(E738,"FCC","Scenario#"&amp;Q738&amp;";Years#"&amp;J738&amp;";Period#"&amp;I738&amp;";View#"&amp;R738&amp;";Entity#"&amp;H738&amp;";Data Source#"&amp;K738&amp;";Account#"&amp;F738&amp;";Intercompany#"&amp;L738&amp;";Movement#"&amp;P738&amp;";Consolidation#"&amp;T738&amp;";Custom1#"&amp;M738&amp;";Custom2#"&amp;N738&amp;";Custom3#"&amp;O738&amp;";Custom4#"&amp;S738&amp;"")</f>
        <v>#VALUE!</v>
      </c>
      <c r="E738" s="511">
        <f ca="1">SUMIF('"F" Credit Quality Risk'!$D$17:$F$33,'FCC Investments - Load Tab'!$C738,'"F" Credit Quality Risk'!N$17:N$33)</f>
        <v>0</v>
      </c>
      <c r="F738" s="419" t="s">
        <v>1092</v>
      </c>
      <c r="G738" s="419" t="str">
        <f t="shared" si="220"/>
        <v>Inv. Analysis - Credit Quality Risk - Real Estate Investments</v>
      </c>
      <c r="H738" s="431">
        <f t="shared" si="218"/>
        <v>0</v>
      </c>
      <c r="I738" s="431" t="str">
        <f t="shared" si="218"/>
        <v>Jun</v>
      </c>
      <c r="J738" s="419" t="str">
        <f t="shared" si="218"/>
        <v>FY25</v>
      </c>
      <c r="K738" s="419" t="str">
        <f t="shared" si="218"/>
        <v>FCCS_Other Data</v>
      </c>
      <c r="L738" s="419" t="str">
        <f t="shared" si="218"/>
        <v>FCCS_No Intercompany</v>
      </c>
      <c r="M738" s="419" t="str">
        <f t="shared" si="218"/>
        <v>No Custom1</v>
      </c>
      <c r="N738" s="419" t="str">
        <f t="shared" si="218"/>
        <v>No Custom2</v>
      </c>
      <c r="O738" s="419" t="s">
        <v>47</v>
      </c>
      <c r="P738" s="419" t="s">
        <v>1847</v>
      </c>
      <c r="Q738" s="419" t="str">
        <f t="shared" si="221"/>
        <v>Actual</v>
      </c>
      <c r="R738" s="419" t="str">
        <f t="shared" si="222"/>
        <v>FCCS_YTD_Input</v>
      </c>
      <c r="S738" s="419" t="s">
        <v>822</v>
      </c>
      <c r="T738" s="419" t="s">
        <v>404</v>
      </c>
    </row>
    <row r="739" spans="1:20">
      <c r="A739" s="424"/>
      <c r="B739" s="418" t="s">
        <v>1088</v>
      </c>
      <c r="C739" s="418" t="s">
        <v>821</v>
      </c>
      <c r="D739" s="511" t="e">
        <f>[2]!HsSetValue(E739,"FCC","Scenario#"&amp;Q739&amp;";Years#"&amp;J739&amp;";Period#"&amp;I739&amp;";View#"&amp;R739&amp;";Entity#"&amp;H739&amp;";Data Source#"&amp;K739&amp;";Account#"&amp;F739&amp;";Intercompany#"&amp;L739&amp;";Movement#"&amp;P739&amp;";Consolidation#"&amp;T739&amp;";Custom1#"&amp;M739&amp;";Custom2#"&amp;N739&amp;";Custom3#"&amp;O739&amp;";Custom4#"&amp;S739&amp;"")</f>
        <v>#VALUE!</v>
      </c>
      <c r="E739" s="511">
        <f ca="1">SUMIF('"F" Credit Quality Risk'!$D$17:$F$33,'FCC Investments - Load Tab'!$C739,'"F" Credit Quality Risk'!O$17:O$33)</f>
        <v>0</v>
      </c>
      <c r="F739" s="419" t="s">
        <v>1092</v>
      </c>
      <c r="G739" s="419" t="str">
        <f t="shared" si="220"/>
        <v>Inv. Analysis - Credit Quality Risk - Real Estate Investments</v>
      </c>
      <c r="H739" s="431">
        <f t="shared" si="218"/>
        <v>0</v>
      </c>
      <c r="I739" s="431" t="str">
        <f t="shared" si="218"/>
        <v>Jun</v>
      </c>
      <c r="J739" s="419" t="str">
        <f t="shared" si="218"/>
        <v>FY25</v>
      </c>
      <c r="K739" s="419" t="str">
        <f t="shared" si="218"/>
        <v>FCCS_Other Data</v>
      </c>
      <c r="L739" s="419" t="str">
        <f t="shared" si="218"/>
        <v>FCCS_No Intercompany</v>
      </c>
      <c r="M739" s="419" t="str">
        <f t="shared" si="218"/>
        <v>No Custom1</v>
      </c>
      <c r="N739" s="419" t="str">
        <f t="shared" si="218"/>
        <v>No Custom2</v>
      </c>
      <c r="O739" s="419" t="s">
        <v>48</v>
      </c>
      <c r="P739" s="419" t="s">
        <v>1847</v>
      </c>
      <c r="Q739" s="419" t="str">
        <f t="shared" si="221"/>
        <v>Actual</v>
      </c>
      <c r="R739" s="419" t="str">
        <f t="shared" si="222"/>
        <v>FCCS_YTD_Input</v>
      </c>
      <c r="S739" s="419" t="s">
        <v>822</v>
      </c>
      <c r="T739" s="419" t="s">
        <v>404</v>
      </c>
    </row>
    <row r="740" spans="1:20">
      <c r="A740" s="424"/>
      <c r="B740" s="418" t="s">
        <v>1088</v>
      </c>
      <c r="C740" s="418" t="s">
        <v>821</v>
      </c>
      <c r="D740" s="511" t="e">
        <f>[2]!HsSetValue(E740,"FCC","Scenario#"&amp;Q740&amp;";Years#"&amp;J740&amp;";Period#"&amp;I740&amp;";View#"&amp;R740&amp;";Entity#"&amp;H740&amp;";Data Source#"&amp;K740&amp;";Account#"&amp;F740&amp;";Intercompany#"&amp;L740&amp;";Movement#"&amp;P740&amp;";Consolidation#"&amp;T740&amp;";Custom1#"&amp;M740&amp;";Custom2#"&amp;N740&amp;";Custom3#"&amp;O740&amp;";Custom4#"&amp;S740&amp;"")</f>
        <v>#VALUE!</v>
      </c>
      <c r="E740" s="511">
        <f ca="1">SUMIF('"F" Credit Quality Risk'!$D$17:$F$33,'FCC Investments - Load Tab'!$C740,'"F" Credit Quality Risk'!P$17:P$33)</f>
        <v>0</v>
      </c>
      <c r="F740" s="419" t="s">
        <v>1092</v>
      </c>
      <c r="G740" s="419" t="str">
        <f t="shared" si="220"/>
        <v>Inv. Analysis - Credit Quality Risk - Real Estate Investments</v>
      </c>
      <c r="H740" s="431">
        <f t="shared" si="218"/>
        <v>0</v>
      </c>
      <c r="I740" s="431" t="str">
        <f t="shared" si="218"/>
        <v>Jun</v>
      </c>
      <c r="J740" s="419" t="str">
        <f t="shared" si="218"/>
        <v>FY25</v>
      </c>
      <c r="K740" s="419" t="str">
        <f t="shared" si="218"/>
        <v>FCCS_Other Data</v>
      </c>
      <c r="L740" s="419" t="str">
        <f t="shared" si="218"/>
        <v>FCCS_No Intercompany</v>
      </c>
      <c r="M740" s="419" t="str">
        <f t="shared" si="218"/>
        <v>No Custom1</v>
      </c>
      <c r="N740" s="419" t="str">
        <f t="shared" si="218"/>
        <v>No Custom2</v>
      </c>
      <c r="O740" s="419" t="s">
        <v>1093</v>
      </c>
      <c r="P740" s="419" t="s">
        <v>1847</v>
      </c>
      <c r="Q740" s="419" t="str">
        <f t="shared" si="221"/>
        <v>Actual</v>
      </c>
      <c r="R740" s="419" t="str">
        <f t="shared" si="222"/>
        <v>FCCS_YTD_Input</v>
      </c>
      <c r="S740" s="419" t="s">
        <v>822</v>
      </c>
      <c r="T740" s="419" t="s">
        <v>404</v>
      </c>
    </row>
    <row r="741" spans="1:20">
      <c r="A741" s="424"/>
      <c r="B741" s="418" t="s">
        <v>1088</v>
      </c>
      <c r="C741" s="418" t="s">
        <v>821</v>
      </c>
      <c r="D741" s="511" t="e">
        <f>[2]!HsSetValue(E741,"FCC","Scenario#"&amp;Q741&amp;";Years#"&amp;J741&amp;";Period#"&amp;I741&amp;";View#"&amp;R741&amp;";Entity#"&amp;H741&amp;";Data Source#"&amp;K741&amp;";Account#"&amp;F741&amp;";Intercompany#"&amp;L741&amp;";Movement#"&amp;P741&amp;";Consolidation#"&amp;T741&amp;";Custom1#"&amp;M741&amp;";Custom2#"&amp;N741&amp;";Custom3#"&amp;O741&amp;";Custom4#"&amp;S741&amp;"")</f>
        <v>#VALUE!</v>
      </c>
      <c r="E741" s="511">
        <f ca="1">SUMIF('"F" Credit Quality Risk'!$D$17:$F$33,'FCC Investments - Load Tab'!$C741,'"F" Credit Quality Risk'!Q$17:Q$33)</f>
        <v>0</v>
      </c>
      <c r="F741" s="419" t="s">
        <v>1092</v>
      </c>
      <c r="G741" s="419" t="str">
        <f t="shared" si="220"/>
        <v>Inv. Analysis - Credit Quality Risk - Real Estate Investments</v>
      </c>
      <c r="H741" s="431">
        <f t="shared" si="218"/>
        <v>0</v>
      </c>
      <c r="I741" s="431" t="str">
        <f t="shared" si="218"/>
        <v>Jun</v>
      </c>
      <c r="J741" s="419" t="str">
        <f t="shared" si="218"/>
        <v>FY25</v>
      </c>
      <c r="K741" s="419" t="str">
        <f t="shared" si="218"/>
        <v>FCCS_Other Data</v>
      </c>
      <c r="L741" s="419" t="str">
        <f t="shared" si="218"/>
        <v>FCCS_No Intercompany</v>
      </c>
      <c r="M741" s="419" t="str">
        <f t="shared" si="218"/>
        <v>No Custom1</v>
      </c>
      <c r="N741" s="419" t="str">
        <f t="shared" si="218"/>
        <v>No Custom2</v>
      </c>
      <c r="O741" s="419" t="s">
        <v>1094</v>
      </c>
      <c r="P741" s="419" t="s">
        <v>1847</v>
      </c>
      <c r="Q741" s="419" t="str">
        <f t="shared" si="221"/>
        <v>Actual</v>
      </c>
      <c r="R741" s="419" t="str">
        <f t="shared" si="222"/>
        <v>FCCS_YTD_Input</v>
      </c>
      <c r="S741" s="419" t="s">
        <v>822</v>
      </c>
      <c r="T741" s="419" t="s">
        <v>404</v>
      </c>
    </row>
    <row r="742" spans="1:20">
      <c r="A742" s="424"/>
      <c r="B742" s="418" t="s">
        <v>1088</v>
      </c>
      <c r="C742" s="418" t="s">
        <v>821</v>
      </c>
      <c r="D742" s="511" t="e">
        <f>[2]!HsSetValue(E742,"FCC","Scenario#"&amp;Q742&amp;";Years#"&amp;J742&amp;";Period#"&amp;I742&amp;";View#"&amp;R742&amp;";Entity#"&amp;H742&amp;";Data Source#"&amp;K742&amp;";Account#"&amp;F742&amp;";Intercompany#"&amp;L742&amp;";Movement#"&amp;P742&amp;";Consolidation#"&amp;T742&amp;";Custom1#"&amp;M742&amp;";Custom2#"&amp;N742&amp;";Custom3#"&amp;O742&amp;";Custom4#"&amp;S742&amp;"")</f>
        <v>#VALUE!</v>
      </c>
      <c r="E742" s="511">
        <f ca="1">SUMIF('"F" Credit Quality Risk'!$D$17:$F$33,'FCC Investments - Load Tab'!$C742,'"F" Credit Quality Risk'!R$17:R$33)</f>
        <v>0</v>
      </c>
      <c r="F742" s="419" t="s">
        <v>1092</v>
      </c>
      <c r="G742" s="419" t="str">
        <f t="shared" si="220"/>
        <v>Inv. Analysis - Credit Quality Risk - Real Estate Investments</v>
      </c>
      <c r="H742" s="431">
        <f t="shared" ref="H742:N743" si="223">+H$2</f>
        <v>0</v>
      </c>
      <c r="I742" s="431" t="str">
        <f t="shared" si="223"/>
        <v>Jun</v>
      </c>
      <c r="J742" s="419" t="str">
        <f t="shared" si="223"/>
        <v>FY25</v>
      </c>
      <c r="K742" s="419" t="str">
        <f t="shared" si="223"/>
        <v>FCCS_Other Data</v>
      </c>
      <c r="L742" s="419" t="str">
        <f t="shared" si="223"/>
        <v>FCCS_No Intercompany</v>
      </c>
      <c r="M742" s="419" t="str">
        <f t="shared" si="223"/>
        <v>No Custom1</v>
      </c>
      <c r="N742" s="419" t="str">
        <f t="shared" si="223"/>
        <v>No Custom2</v>
      </c>
      <c r="O742" s="419" t="s">
        <v>1095</v>
      </c>
      <c r="P742" s="419" t="s">
        <v>1847</v>
      </c>
      <c r="Q742" s="419" t="str">
        <f t="shared" si="221"/>
        <v>Actual</v>
      </c>
      <c r="R742" s="419" t="str">
        <f t="shared" si="222"/>
        <v>FCCS_YTD_Input</v>
      </c>
      <c r="S742" s="419" t="s">
        <v>822</v>
      </c>
      <c r="T742" s="419" t="s">
        <v>404</v>
      </c>
    </row>
    <row r="743" spans="1:20">
      <c r="A743" s="424"/>
      <c r="B743" s="418" t="s">
        <v>1088</v>
      </c>
      <c r="C743" s="418" t="s">
        <v>821</v>
      </c>
      <c r="D743" s="511" t="e">
        <f>[2]!HsSetValue(E743,"FCC","Scenario#"&amp;Q743&amp;";Years#"&amp;J743&amp;";Period#"&amp;I743&amp;";View#"&amp;R743&amp;";Entity#"&amp;H743&amp;";Data Source#"&amp;K743&amp;";Account#"&amp;F743&amp;";Intercompany#"&amp;L743&amp;";Movement#"&amp;P743&amp;";Consolidation#"&amp;T743&amp;";Custom1#"&amp;M743&amp;";Custom2#"&amp;N743&amp;";Custom3#"&amp;O743&amp;";Custom4#"&amp;S743&amp;"")</f>
        <v>#VALUE!</v>
      </c>
      <c r="E743" s="511">
        <f ca="1">SUMIF('"F" Credit Quality Risk'!$D$17:$F$33,'FCC Investments - Load Tab'!$C743,'"F" Credit Quality Risk'!S$17:S$33)</f>
        <v>0</v>
      </c>
      <c r="F743" s="419" t="s">
        <v>1092</v>
      </c>
      <c r="G743" s="419" t="str">
        <f t="shared" si="220"/>
        <v>Inv. Analysis - Credit Quality Risk - Real Estate Investments</v>
      </c>
      <c r="H743" s="431">
        <f t="shared" si="223"/>
        <v>0</v>
      </c>
      <c r="I743" s="431" t="str">
        <f t="shared" si="223"/>
        <v>Jun</v>
      </c>
      <c r="J743" s="419" t="str">
        <f t="shared" si="223"/>
        <v>FY25</v>
      </c>
      <c r="K743" s="419" t="str">
        <f t="shared" si="223"/>
        <v>FCCS_Other Data</v>
      </c>
      <c r="L743" s="419" t="str">
        <f t="shared" si="223"/>
        <v>FCCS_No Intercompany</v>
      </c>
      <c r="M743" s="419" t="str">
        <f t="shared" si="223"/>
        <v>No Custom1</v>
      </c>
      <c r="N743" s="419" t="str">
        <f t="shared" si="223"/>
        <v>No Custom2</v>
      </c>
      <c r="O743" s="419" t="s">
        <v>1096</v>
      </c>
      <c r="P743" s="419" t="s">
        <v>1847</v>
      </c>
      <c r="Q743" s="419" t="str">
        <f t="shared" si="221"/>
        <v>Actual</v>
      </c>
      <c r="R743" s="419" t="str">
        <f t="shared" si="222"/>
        <v>FCCS_YTD_Input</v>
      </c>
      <c r="S743" s="419" t="s">
        <v>822</v>
      </c>
      <c r="T743" s="419" t="s">
        <v>404</v>
      </c>
    </row>
    <row r="744" spans="1:20">
      <c r="B744" s="420"/>
      <c r="C744" s="420"/>
      <c r="D744" s="469" t="e">
        <f>[2]!HsSetValue(E744,"FCC","Scenario#"&amp;Q744&amp;";Years#"&amp;J744&amp;";Period#"&amp;I744&amp;";View#"&amp;R744&amp;";Entity#"&amp;H744&amp;";Data Source#"&amp;K744&amp;";Account#"&amp;F744&amp;";Intercompany#"&amp;L744&amp;";Movement#"&amp;P744&amp;";Consolidation#"&amp;T744&amp;";Custom1#"&amp;M744&amp;";Custom2#"&amp;N744&amp;";Custom3#"&amp;O744&amp;";Custom4#"&amp;S744&amp;"")</f>
        <v>#VALUE!</v>
      </c>
      <c r="E744" s="469"/>
    </row>
    <row r="745" spans="1:20">
      <c r="B745" s="336" t="s">
        <v>841</v>
      </c>
      <c r="C745" s="336" t="s">
        <v>823</v>
      </c>
      <c r="D745" s="508" t="e">
        <f>[2]!HsSetValue(E745,"FCC","Scenario#"&amp;Q745&amp;";Years#"&amp;J745&amp;";Period#"&amp;I745&amp;";View#"&amp;R745&amp;";Entity#"&amp;H745&amp;";Data Source#"&amp;K745&amp;";Account#"&amp;F745&amp;";Intercompany#"&amp;L745&amp;";Movement#"&amp;P745&amp;";Consolidation#"&amp;T745&amp;";Custom1#"&amp;M745&amp;";Custom2#"&amp;N745&amp;";Custom3#"&amp;O745&amp;";Custom4#"&amp;S745&amp;"")</f>
        <v>#VALUE!</v>
      </c>
      <c r="E745" s="508">
        <f>SUMIF('"C" Seg. Time Dist.'!$C$20:$C$33,'FCC Investments - Load Tab'!C745,'"C" Seg. Time Dist.'!$E$20:$E$33)</f>
        <v>0</v>
      </c>
      <c r="F745" s="337" t="s">
        <v>842</v>
      </c>
      <c r="G745" s="337" t="s">
        <v>869</v>
      </c>
      <c r="H745" s="428">
        <f t="shared" ref="H745:J749" si="224">+H$2</f>
        <v>0</v>
      </c>
      <c r="I745" s="428" t="str">
        <f t="shared" si="224"/>
        <v>Jun</v>
      </c>
      <c r="J745" s="337" t="str">
        <f t="shared" si="224"/>
        <v>FY25</v>
      </c>
      <c r="K745" s="337" t="s">
        <v>397</v>
      </c>
      <c r="L745" s="337" t="s">
        <v>398</v>
      </c>
      <c r="M745" s="337" t="s">
        <v>399</v>
      </c>
      <c r="N745" s="337" t="s">
        <v>400</v>
      </c>
      <c r="O745" s="337" t="s">
        <v>844</v>
      </c>
      <c r="P745" s="337" t="s">
        <v>1847</v>
      </c>
      <c r="Q745" s="337" t="s">
        <v>63</v>
      </c>
      <c r="R745" s="337" t="s">
        <v>402</v>
      </c>
      <c r="S745" s="337" t="s">
        <v>824</v>
      </c>
      <c r="T745" s="337" t="s">
        <v>404</v>
      </c>
    </row>
    <row r="746" spans="1:20">
      <c r="B746" s="336" t="s">
        <v>841</v>
      </c>
      <c r="C746" s="336" t="s">
        <v>823</v>
      </c>
      <c r="D746" s="508" t="e">
        <f>[2]!HsSetValue(E746,"FCC","Scenario#"&amp;Q746&amp;";Years#"&amp;J746&amp;";Period#"&amp;I746&amp;";View#"&amp;R746&amp;";Entity#"&amp;H746&amp;";Data Source#"&amp;K746&amp;";Account#"&amp;F746&amp;";Intercompany#"&amp;L746&amp;";Movement#"&amp;P746&amp;";Consolidation#"&amp;T746&amp;";Custom1#"&amp;M746&amp;";Custom2#"&amp;N746&amp;";Custom3#"&amp;O746&amp;";Custom4#"&amp;S746&amp;"")</f>
        <v>#VALUE!</v>
      </c>
      <c r="E746" s="508">
        <f>SUMIF('"C" Seg. Time Dist.'!$C$20:$C$33,'FCC Investments - Load Tab'!C746,'"C" Seg. Time Dist.'!$F$20:$F$33)</f>
        <v>0</v>
      </c>
      <c r="F746" s="337" t="s">
        <v>842</v>
      </c>
      <c r="G746" s="337" t="s">
        <v>869</v>
      </c>
      <c r="H746" s="428">
        <f t="shared" si="224"/>
        <v>0</v>
      </c>
      <c r="I746" s="428" t="str">
        <f t="shared" si="224"/>
        <v>Jun</v>
      </c>
      <c r="J746" s="337" t="str">
        <f t="shared" si="224"/>
        <v>FY25</v>
      </c>
      <c r="K746" s="337" t="s">
        <v>397</v>
      </c>
      <c r="L746" s="337" t="s">
        <v>398</v>
      </c>
      <c r="M746" s="337" t="s">
        <v>399</v>
      </c>
      <c r="N746" s="337" t="s">
        <v>400</v>
      </c>
      <c r="O746" s="337" t="s">
        <v>845</v>
      </c>
      <c r="P746" s="337" t="s">
        <v>1847</v>
      </c>
      <c r="Q746" s="337" t="s">
        <v>63</v>
      </c>
      <c r="R746" s="337" t="s">
        <v>402</v>
      </c>
      <c r="S746" s="337" t="s">
        <v>824</v>
      </c>
      <c r="T746" s="337" t="s">
        <v>404</v>
      </c>
    </row>
    <row r="747" spans="1:20">
      <c r="B747" s="336" t="s">
        <v>841</v>
      </c>
      <c r="C747" s="336" t="s">
        <v>823</v>
      </c>
      <c r="D747" s="508" t="e">
        <f>[2]!HsSetValue(E747,"FCC","Scenario#"&amp;Q747&amp;";Years#"&amp;J747&amp;";Period#"&amp;I747&amp;";View#"&amp;R747&amp;";Entity#"&amp;H747&amp;";Data Source#"&amp;K747&amp;";Account#"&amp;F747&amp;";Intercompany#"&amp;L747&amp;";Movement#"&amp;P747&amp;";Consolidation#"&amp;T747&amp;";Custom1#"&amp;M747&amp;";Custom2#"&amp;N747&amp;";Custom3#"&amp;O747&amp;";Custom4#"&amp;S747&amp;"")</f>
        <v>#VALUE!</v>
      </c>
      <c r="E747" s="508">
        <f>SUMIF('"C" Seg. Time Dist.'!$C$20:$C$33,'FCC Investments - Load Tab'!C747,'"C" Seg. Time Dist.'!$G$20:$G$33)</f>
        <v>0</v>
      </c>
      <c r="F747" s="337" t="s">
        <v>842</v>
      </c>
      <c r="G747" s="337" t="s">
        <v>869</v>
      </c>
      <c r="H747" s="428">
        <f t="shared" si="224"/>
        <v>0</v>
      </c>
      <c r="I747" s="428" t="str">
        <f t="shared" si="224"/>
        <v>Jun</v>
      </c>
      <c r="J747" s="337" t="str">
        <f t="shared" si="224"/>
        <v>FY25</v>
      </c>
      <c r="K747" s="337" t="s">
        <v>397</v>
      </c>
      <c r="L747" s="337" t="s">
        <v>398</v>
      </c>
      <c r="M747" s="337" t="s">
        <v>399</v>
      </c>
      <c r="N747" s="337" t="s">
        <v>400</v>
      </c>
      <c r="O747" s="337" t="s">
        <v>846</v>
      </c>
      <c r="P747" s="337" t="s">
        <v>1847</v>
      </c>
      <c r="Q747" s="337" t="s">
        <v>63</v>
      </c>
      <c r="R747" s="337" t="s">
        <v>402</v>
      </c>
      <c r="S747" s="337" t="s">
        <v>824</v>
      </c>
      <c r="T747" s="337" t="s">
        <v>404</v>
      </c>
    </row>
    <row r="748" spans="1:20">
      <c r="B748" s="336" t="s">
        <v>841</v>
      </c>
      <c r="C748" s="336" t="s">
        <v>823</v>
      </c>
      <c r="D748" s="508" t="e">
        <f>[2]!HsSetValue(E748,"FCC","Scenario#"&amp;Q748&amp;";Years#"&amp;J748&amp;";Period#"&amp;I748&amp;";View#"&amp;R748&amp;";Entity#"&amp;H748&amp;";Data Source#"&amp;K748&amp;";Account#"&amp;F748&amp;";Intercompany#"&amp;L748&amp;";Movement#"&amp;P748&amp;";Consolidation#"&amp;T748&amp;";Custom1#"&amp;M748&amp;";Custom2#"&amp;N748&amp;";Custom3#"&amp;O748&amp;";Custom4#"&amp;S748&amp;"")</f>
        <v>#VALUE!</v>
      </c>
      <c r="E748" s="508">
        <f>SUMIF('"C" Seg. Time Dist.'!$C$20:$C$33,'FCC Investments - Load Tab'!C748,'"C" Seg. Time Dist.'!$H$20:$H$33)</f>
        <v>0</v>
      </c>
      <c r="F748" s="337" t="s">
        <v>842</v>
      </c>
      <c r="G748" s="337" t="s">
        <v>869</v>
      </c>
      <c r="H748" s="428">
        <f t="shared" si="224"/>
        <v>0</v>
      </c>
      <c r="I748" s="428" t="str">
        <f t="shared" si="224"/>
        <v>Jun</v>
      </c>
      <c r="J748" s="337" t="str">
        <f t="shared" si="224"/>
        <v>FY25</v>
      </c>
      <c r="K748" s="337" t="s">
        <v>397</v>
      </c>
      <c r="L748" s="337" t="s">
        <v>398</v>
      </c>
      <c r="M748" s="337" t="s">
        <v>399</v>
      </c>
      <c r="N748" s="337" t="s">
        <v>400</v>
      </c>
      <c r="O748" s="337" t="s">
        <v>847</v>
      </c>
      <c r="P748" s="337" t="s">
        <v>1847</v>
      </c>
      <c r="Q748" s="337" t="s">
        <v>63</v>
      </c>
      <c r="R748" s="337" t="s">
        <v>402</v>
      </c>
      <c r="S748" s="337" t="s">
        <v>824</v>
      </c>
      <c r="T748" s="337" t="s">
        <v>404</v>
      </c>
    </row>
    <row r="749" spans="1:20">
      <c r="B749" s="336" t="s">
        <v>841</v>
      </c>
      <c r="C749" s="336" t="s">
        <v>823</v>
      </c>
      <c r="D749" s="508" t="e">
        <f>[2]!HsSetValue(E749,"FCC","Scenario#"&amp;Q749&amp;";Years#"&amp;J749&amp;";Period#"&amp;I749&amp;";View#"&amp;R749&amp;";Entity#"&amp;H749&amp;";Data Source#"&amp;K749&amp;";Account#"&amp;F749&amp;";Intercompany#"&amp;L749&amp;";Movement#"&amp;P749&amp;";Consolidation#"&amp;T749&amp;";Custom1#"&amp;M749&amp;";Custom2#"&amp;N749&amp;";Custom3#"&amp;O749&amp;";Custom4#"&amp;S749&amp;"")</f>
        <v>#VALUE!</v>
      </c>
      <c r="E749" s="508">
        <f>SUMIF('"C" Seg. Time Dist.'!$C$20:$C$33,'FCC Investments - Load Tab'!C749,'"C" Seg. Time Dist.'!$I$20:$I$33)</f>
        <v>0</v>
      </c>
      <c r="F749" s="337" t="s">
        <v>842</v>
      </c>
      <c r="G749" s="337" t="s">
        <v>869</v>
      </c>
      <c r="H749" s="428">
        <f t="shared" si="224"/>
        <v>0</v>
      </c>
      <c r="I749" s="428" t="str">
        <f t="shared" si="224"/>
        <v>Jun</v>
      </c>
      <c r="J749" s="337" t="str">
        <f t="shared" si="224"/>
        <v>FY25</v>
      </c>
      <c r="K749" s="337" t="s">
        <v>397</v>
      </c>
      <c r="L749" s="337" t="s">
        <v>398</v>
      </c>
      <c r="M749" s="337" t="s">
        <v>399</v>
      </c>
      <c r="N749" s="337" t="s">
        <v>400</v>
      </c>
      <c r="O749" s="337" t="s">
        <v>848</v>
      </c>
      <c r="P749" s="337" t="s">
        <v>1847</v>
      </c>
      <c r="Q749" s="337" t="s">
        <v>63</v>
      </c>
      <c r="R749" s="337" t="s">
        <v>402</v>
      </c>
      <c r="S749" s="337" t="s">
        <v>824</v>
      </c>
      <c r="T749" s="337" t="s">
        <v>404</v>
      </c>
    </row>
    <row r="750" spans="1:20">
      <c r="B750" s="420"/>
      <c r="C750" s="420"/>
      <c r="D750" s="469" t="e">
        <f>[2]!HsSetValue(E750,"FCC","Scenario#"&amp;Q750&amp;";Years#"&amp;J750&amp;";Period#"&amp;I750&amp;";View#"&amp;R750&amp;";Entity#"&amp;H750&amp;";Data Source#"&amp;K750&amp;";Account#"&amp;F750&amp;";Intercompany#"&amp;L750&amp;";Movement#"&amp;P750&amp;";Consolidation#"&amp;T750&amp;";Custom1#"&amp;M750&amp;";Custom2#"&amp;N750&amp;";Custom3#"&amp;O750&amp;";Custom4#"&amp;S750&amp;"")</f>
        <v>#VALUE!</v>
      </c>
      <c r="E750" s="469"/>
    </row>
    <row r="751" spans="1:20">
      <c r="B751" s="338" t="s">
        <v>1850</v>
      </c>
      <c r="C751" s="338" t="s">
        <v>823</v>
      </c>
      <c r="D751" s="512" t="e">
        <f>[2]!HsSetValue(E751,"FCC","Scenario#"&amp;Q751&amp;";Years#"&amp;J751&amp;";Period#"&amp;I751&amp;";View#"&amp;R751&amp;";Entity#"&amp;H751&amp;";Data Source#"&amp;K751&amp;";Account#"&amp;F751&amp;";Intercompany#"&amp;L751&amp;";Movement#"&amp;P751&amp;";Consolidation#"&amp;T751&amp;";Custom1#"&amp;M751&amp;";Custom2#"&amp;N751&amp;";Custom3#"&amp;O751&amp;";Custom4#"&amp;S751&amp;"")</f>
        <v>#VALUE!</v>
      </c>
      <c r="E751" s="512">
        <f ca="1">SUMIF('"E" Fair Value Measurement'!$C$22:$E$38,'FCC Investments - Load Tab'!C751,'"E" Fair Value Measurement'!$G$22:$G$38)</f>
        <v>0</v>
      </c>
      <c r="F751" s="339" t="s">
        <v>849</v>
      </c>
      <c r="G751" s="339" t="s">
        <v>1874</v>
      </c>
      <c r="H751" s="430">
        <f t="shared" ref="H751:N767" si="225">+H$2</f>
        <v>0</v>
      </c>
      <c r="I751" s="430" t="str">
        <f t="shared" ref="I751:J754" si="226">+I$2</f>
        <v>Jun</v>
      </c>
      <c r="J751" s="339" t="str">
        <f t="shared" si="226"/>
        <v>FY25</v>
      </c>
      <c r="K751" s="339" t="s">
        <v>397</v>
      </c>
      <c r="L751" s="339" t="s">
        <v>398</v>
      </c>
      <c r="M751" s="339" t="s">
        <v>399</v>
      </c>
      <c r="N751" s="339" t="s">
        <v>400</v>
      </c>
      <c r="O751" s="339" t="s">
        <v>850</v>
      </c>
      <c r="P751" s="339" t="s">
        <v>1847</v>
      </c>
      <c r="Q751" s="339" t="s">
        <v>63</v>
      </c>
      <c r="R751" s="339" t="s">
        <v>402</v>
      </c>
      <c r="S751" s="339" t="s">
        <v>824</v>
      </c>
      <c r="T751" s="339" t="s">
        <v>404</v>
      </c>
    </row>
    <row r="752" spans="1:20">
      <c r="B752" s="338" t="s">
        <v>1850</v>
      </c>
      <c r="C752" s="338" t="s">
        <v>823</v>
      </c>
      <c r="D752" s="512" t="e">
        <f>[2]!HsSetValue(E752,"FCC","Scenario#"&amp;Q752&amp;";Years#"&amp;J752&amp;";Period#"&amp;I752&amp;";View#"&amp;R752&amp;";Entity#"&amp;H752&amp;";Data Source#"&amp;K752&amp;";Account#"&amp;F752&amp;";Intercompany#"&amp;L752&amp;";Movement#"&amp;P752&amp;";Consolidation#"&amp;T752&amp;";Custom1#"&amp;M752&amp;";Custom2#"&amp;N752&amp;";Custom3#"&amp;O752&amp;";Custom4#"&amp;S752&amp;"")</f>
        <v>#VALUE!</v>
      </c>
      <c r="E752" s="512">
        <f ca="1">SUMIF('"E" Fair Value Measurement'!$C$22:$E$38,'FCC Investments - Load Tab'!C752,'"E" Fair Value Measurement'!$H$22:$H$38)</f>
        <v>0</v>
      </c>
      <c r="F752" s="339" t="s">
        <v>849</v>
      </c>
      <c r="G752" s="339" t="s">
        <v>1874</v>
      </c>
      <c r="H752" s="430">
        <f t="shared" si="225"/>
        <v>0</v>
      </c>
      <c r="I752" s="430" t="str">
        <f t="shared" si="226"/>
        <v>Jun</v>
      </c>
      <c r="J752" s="339" t="str">
        <f t="shared" si="226"/>
        <v>FY25</v>
      </c>
      <c r="K752" s="339" t="s">
        <v>397</v>
      </c>
      <c r="L752" s="339" t="s">
        <v>398</v>
      </c>
      <c r="M752" s="339" t="s">
        <v>399</v>
      </c>
      <c r="N752" s="339" t="s">
        <v>400</v>
      </c>
      <c r="O752" s="339" t="s">
        <v>851</v>
      </c>
      <c r="P752" s="339" t="s">
        <v>1847</v>
      </c>
      <c r="Q752" s="339" t="s">
        <v>63</v>
      </c>
      <c r="R752" s="339" t="s">
        <v>402</v>
      </c>
      <c r="S752" s="339" t="s">
        <v>824</v>
      </c>
      <c r="T752" s="339" t="s">
        <v>404</v>
      </c>
    </row>
    <row r="753" spans="1:20">
      <c r="B753" s="338" t="s">
        <v>1850</v>
      </c>
      <c r="C753" s="338" t="s">
        <v>823</v>
      </c>
      <c r="D753" s="512" t="e">
        <f>[2]!HsSetValue(E753,"FCC","Scenario#"&amp;Q753&amp;";Years#"&amp;J753&amp;";Period#"&amp;I753&amp;";View#"&amp;R753&amp;";Entity#"&amp;H753&amp;";Data Source#"&amp;K753&amp;";Account#"&amp;F753&amp;";Intercompany#"&amp;L753&amp;";Movement#"&amp;P753&amp;";Consolidation#"&amp;T753&amp;";Custom1#"&amp;M753&amp;";Custom2#"&amp;N753&amp;";Custom3#"&amp;O753&amp;";Custom4#"&amp;S753&amp;"")</f>
        <v>#VALUE!</v>
      </c>
      <c r="E753" s="512">
        <f ca="1">SUMIF('"E" Fair Value Measurement'!$C$22:$E$38,'FCC Investments - Load Tab'!C753,'"E" Fair Value Measurement'!$I$22:$I$38)</f>
        <v>0</v>
      </c>
      <c r="F753" s="339" t="s">
        <v>849</v>
      </c>
      <c r="G753" s="339" t="s">
        <v>1874</v>
      </c>
      <c r="H753" s="430">
        <f t="shared" si="225"/>
        <v>0</v>
      </c>
      <c r="I753" s="430" t="str">
        <f t="shared" si="226"/>
        <v>Jun</v>
      </c>
      <c r="J753" s="339" t="str">
        <f t="shared" si="226"/>
        <v>FY25</v>
      </c>
      <c r="K753" s="339" t="s">
        <v>397</v>
      </c>
      <c r="L753" s="339" t="s">
        <v>398</v>
      </c>
      <c r="M753" s="339" t="s">
        <v>399</v>
      </c>
      <c r="N753" s="339" t="s">
        <v>400</v>
      </c>
      <c r="O753" s="339" t="s">
        <v>852</v>
      </c>
      <c r="P753" s="339" t="s">
        <v>1847</v>
      </c>
      <c r="Q753" s="339" t="s">
        <v>63</v>
      </c>
      <c r="R753" s="339" t="s">
        <v>402</v>
      </c>
      <c r="S753" s="339" t="s">
        <v>824</v>
      </c>
      <c r="T753" s="339" t="s">
        <v>404</v>
      </c>
    </row>
    <row r="754" spans="1:20">
      <c r="B754" s="338" t="s">
        <v>1850</v>
      </c>
      <c r="C754" s="338" t="s">
        <v>823</v>
      </c>
      <c r="D754" s="512" t="e">
        <f>[2]!HsSetValue(E754,"FCC","Scenario#"&amp;Q754&amp;";Years#"&amp;J754&amp;";Period#"&amp;I754&amp;";View#"&amp;R754&amp;";Entity#"&amp;H754&amp;";Data Source#"&amp;K754&amp;";Account#"&amp;F754&amp;";Intercompany#"&amp;L754&amp;";Movement#"&amp;P754&amp;";Consolidation#"&amp;T754&amp;";Custom1#"&amp;M754&amp;";Custom2#"&amp;N754&amp;";Custom3#"&amp;O754&amp;";Custom4#"&amp;S754&amp;"")</f>
        <v>#VALUE!</v>
      </c>
      <c r="E754" s="512">
        <f ca="1">SUMIF('"E" Fair Value Measurement'!$C$22:$E$38,'FCC Investments - Load Tab'!C754,'"E" Fair Value Measurement'!$J$22:$J$38)</f>
        <v>0</v>
      </c>
      <c r="F754" s="339" t="s">
        <v>849</v>
      </c>
      <c r="G754" s="339" t="s">
        <v>1874</v>
      </c>
      <c r="H754" s="430">
        <f t="shared" si="225"/>
        <v>0</v>
      </c>
      <c r="I754" s="430" t="str">
        <f t="shared" si="226"/>
        <v>Jun</v>
      </c>
      <c r="J754" s="339" t="str">
        <f t="shared" si="226"/>
        <v>FY25</v>
      </c>
      <c r="K754" s="339" t="s">
        <v>397</v>
      </c>
      <c r="L754" s="339" t="s">
        <v>398</v>
      </c>
      <c r="M754" s="339" t="s">
        <v>399</v>
      </c>
      <c r="N754" s="339" t="s">
        <v>400</v>
      </c>
      <c r="O754" s="339" t="s">
        <v>853</v>
      </c>
      <c r="P754" s="339" t="s">
        <v>1847</v>
      </c>
      <c r="Q754" s="339" t="s">
        <v>63</v>
      </c>
      <c r="R754" s="339" t="s">
        <v>402</v>
      </c>
      <c r="S754" s="339" t="s">
        <v>824</v>
      </c>
      <c r="T754" s="339" t="s">
        <v>404</v>
      </c>
    </row>
    <row r="755" spans="1:20">
      <c r="B755" s="420"/>
      <c r="C755" s="420"/>
      <c r="D755" s="469" t="e">
        <f>[2]!HsSetValue(E755,"FCC","Scenario#"&amp;Q755&amp;";Years#"&amp;J755&amp;";Period#"&amp;I755&amp;";View#"&amp;R755&amp;";Entity#"&amp;H755&amp;";Data Source#"&amp;K755&amp;";Account#"&amp;F755&amp;";Intercompany#"&amp;L755&amp;";Movement#"&amp;P755&amp;";Consolidation#"&amp;T755&amp;";Custom1#"&amp;M755&amp;";Custom2#"&amp;N755&amp;";Custom3#"&amp;O755&amp;";Custom4#"&amp;S755&amp;"")</f>
        <v>#VALUE!</v>
      </c>
      <c r="E755" s="469"/>
    </row>
    <row r="756" spans="1:20">
      <c r="A756" s="424"/>
      <c r="B756" s="418" t="s">
        <v>1088</v>
      </c>
      <c r="C756" s="418" t="s">
        <v>823</v>
      </c>
      <c r="D756" s="511" t="e">
        <f>[2]!HsSetValue(E756,"FCC","Scenario#"&amp;Q756&amp;";Years#"&amp;J756&amp;";Period#"&amp;I756&amp;";View#"&amp;R756&amp;";Entity#"&amp;H756&amp;";Data Source#"&amp;K756&amp;";Account#"&amp;F756&amp;";Intercompany#"&amp;L756&amp;";Movement#"&amp;P756&amp;";Consolidation#"&amp;T756&amp;";Custom1#"&amp;M756&amp;";Custom2#"&amp;N756&amp;";Custom3#"&amp;O756&amp;";Custom4#"&amp;S756&amp;"")</f>
        <v>#VALUE!</v>
      </c>
      <c r="E756" s="511">
        <f ca="1">SUMIF('"F" Credit Quality Risk'!$D$17:$F$33,'FCC Investments - Load Tab'!$C756,'"F" Credit Quality Risk'!F$17:F$33)</f>
        <v>0</v>
      </c>
      <c r="F756" s="419" t="s">
        <v>1092</v>
      </c>
      <c r="G756" s="419" t="str">
        <f t="shared" ref="G756:G769" si="227">"Inv. Analysis - Credit Quality Risk - "&amp;C756</f>
        <v>Inv. Analysis - Credit Quality Risk - Repurchase Agreements</v>
      </c>
      <c r="H756" s="431">
        <f t="shared" si="225"/>
        <v>0</v>
      </c>
      <c r="I756" s="431" t="str">
        <f t="shared" si="225"/>
        <v>Jun</v>
      </c>
      <c r="J756" s="419" t="str">
        <f t="shared" si="225"/>
        <v>FY25</v>
      </c>
      <c r="K756" s="419" t="str">
        <f t="shared" si="225"/>
        <v>FCCS_Other Data</v>
      </c>
      <c r="L756" s="419" t="str">
        <f t="shared" si="225"/>
        <v>FCCS_No Intercompany</v>
      </c>
      <c r="M756" s="419" t="str">
        <f t="shared" si="225"/>
        <v>No Custom1</v>
      </c>
      <c r="N756" s="419" t="str">
        <f t="shared" si="225"/>
        <v>No Custom2</v>
      </c>
      <c r="O756" s="419" t="s">
        <v>995</v>
      </c>
      <c r="P756" s="419" t="s">
        <v>1847</v>
      </c>
      <c r="Q756" s="419" t="str">
        <f t="shared" ref="Q756:Q769" si="228">Q$2</f>
        <v>Actual</v>
      </c>
      <c r="R756" s="419" t="str">
        <f t="shared" ref="R756:R769" si="229">+R$2</f>
        <v>FCCS_YTD_Input</v>
      </c>
      <c r="S756" s="419" t="s">
        <v>824</v>
      </c>
      <c r="T756" s="419" t="s">
        <v>404</v>
      </c>
    </row>
    <row r="757" spans="1:20">
      <c r="A757" s="424"/>
      <c r="B757" s="418" t="s">
        <v>1088</v>
      </c>
      <c r="C757" s="418" t="s">
        <v>823</v>
      </c>
      <c r="D757" s="511" t="e">
        <f>[2]!HsSetValue(E757,"FCC","Scenario#"&amp;Q757&amp;";Years#"&amp;J757&amp;";Period#"&amp;I757&amp;";View#"&amp;R757&amp;";Entity#"&amp;H757&amp;";Data Source#"&amp;K757&amp;";Account#"&amp;F757&amp;";Intercompany#"&amp;L757&amp;";Movement#"&amp;P757&amp;";Consolidation#"&amp;T757&amp;";Custom1#"&amp;M757&amp;";Custom2#"&amp;N757&amp;";Custom3#"&amp;O757&amp;";Custom4#"&amp;S757&amp;"")</f>
        <v>#VALUE!</v>
      </c>
      <c r="E757" s="511">
        <f ca="1">SUMIF('"F" Credit Quality Risk'!$D$17:$F$33,'FCC Investments - Load Tab'!$C757,'"F" Credit Quality Risk'!G$17:G$33)</f>
        <v>0</v>
      </c>
      <c r="F757" s="419" t="s">
        <v>1092</v>
      </c>
      <c r="G757" s="419" t="str">
        <f t="shared" si="227"/>
        <v>Inv. Analysis - Credit Quality Risk - Repurchase Agreements</v>
      </c>
      <c r="H757" s="431">
        <f t="shared" si="225"/>
        <v>0</v>
      </c>
      <c r="I757" s="431" t="str">
        <f t="shared" si="225"/>
        <v>Jun</v>
      </c>
      <c r="J757" s="419" t="str">
        <f t="shared" si="225"/>
        <v>FY25</v>
      </c>
      <c r="K757" s="419" t="str">
        <f t="shared" si="225"/>
        <v>FCCS_Other Data</v>
      </c>
      <c r="L757" s="419" t="str">
        <f t="shared" si="225"/>
        <v>FCCS_No Intercompany</v>
      </c>
      <c r="M757" s="419" t="str">
        <f t="shared" si="225"/>
        <v>No Custom1</v>
      </c>
      <c r="N757" s="419" t="str">
        <f t="shared" si="225"/>
        <v>No Custom2</v>
      </c>
      <c r="O757" s="419" t="s">
        <v>1010</v>
      </c>
      <c r="P757" s="419" t="s">
        <v>1847</v>
      </c>
      <c r="Q757" s="419" t="str">
        <f t="shared" si="228"/>
        <v>Actual</v>
      </c>
      <c r="R757" s="419" t="str">
        <f t="shared" si="229"/>
        <v>FCCS_YTD_Input</v>
      </c>
      <c r="S757" s="419" t="s">
        <v>824</v>
      </c>
      <c r="T757" s="419" t="s">
        <v>404</v>
      </c>
    </row>
    <row r="758" spans="1:20">
      <c r="A758" s="424"/>
      <c r="B758" s="418" t="s">
        <v>1088</v>
      </c>
      <c r="C758" s="418" t="s">
        <v>823</v>
      </c>
      <c r="D758" s="511" t="e">
        <f>[2]!HsSetValue(E758,"FCC","Scenario#"&amp;Q758&amp;";Years#"&amp;J758&amp;";Period#"&amp;I758&amp;";View#"&amp;R758&amp;";Entity#"&amp;H758&amp;";Data Source#"&amp;K758&amp;";Account#"&amp;F758&amp;";Intercompany#"&amp;L758&amp;";Movement#"&amp;P758&amp;";Consolidation#"&amp;T758&amp;";Custom1#"&amp;M758&amp;";Custom2#"&amp;N758&amp;";Custom3#"&amp;O758&amp;";Custom4#"&amp;S758&amp;"")</f>
        <v>#VALUE!</v>
      </c>
      <c r="E758" s="511">
        <f ca="1">SUMIF('"F" Credit Quality Risk'!$D$17:$F$33,'FCC Investments - Load Tab'!$C758,'"F" Credit Quality Risk'!H$17:H$33)</f>
        <v>0</v>
      </c>
      <c r="F758" s="419" t="s">
        <v>1092</v>
      </c>
      <c r="G758" s="419" t="str">
        <f t="shared" si="227"/>
        <v>Inv. Analysis - Credit Quality Risk - Repurchase Agreements</v>
      </c>
      <c r="H758" s="431">
        <f t="shared" si="225"/>
        <v>0</v>
      </c>
      <c r="I758" s="431" t="str">
        <f t="shared" si="225"/>
        <v>Jun</v>
      </c>
      <c r="J758" s="419" t="str">
        <f t="shared" si="225"/>
        <v>FY25</v>
      </c>
      <c r="K758" s="419" t="str">
        <f t="shared" si="225"/>
        <v>FCCS_Other Data</v>
      </c>
      <c r="L758" s="419" t="str">
        <f t="shared" si="225"/>
        <v>FCCS_No Intercompany</v>
      </c>
      <c r="M758" s="419" t="str">
        <f t="shared" si="225"/>
        <v>No Custom1</v>
      </c>
      <c r="N758" s="419" t="str">
        <f t="shared" si="225"/>
        <v>No Custom2</v>
      </c>
      <c r="O758" s="419" t="s">
        <v>45</v>
      </c>
      <c r="P758" s="419" t="s">
        <v>1847</v>
      </c>
      <c r="Q758" s="419" t="str">
        <f t="shared" si="228"/>
        <v>Actual</v>
      </c>
      <c r="R758" s="419" t="str">
        <f t="shared" si="229"/>
        <v>FCCS_YTD_Input</v>
      </c>
      <c r="S758" s="419" t="s">
        <v>824</v>
      </c>
      <c r="T758" s="419" t="s">
        <v>404</v>
      </c>
    </row>
    <row r="759" spans="1:20">
      <c r="A759" s="424"/>
      <c r="B759" s="418" t="s">
        <v>1088</v>
      </c>
      <c r="C759" s="418" t="s">
        <v>823</v>
      </c>
      <c r="D759" s="511" t="e">
        <f>[2]!HsSetValue(E759,"FCC","Scenario#"&amp;Q759&amp;";Years#"&amp;J759&amp;";Period#"&amp;I759&amp;";View#"&amp;R759&amp;";Entity#"&amp;H759&amp;";Data Source#"&amp;K759&amp;";Account#"&amp;F759&amp;";Intercompany#"&amp;L759&amp;";Movement#"&amp;P759&amp;";Consolidation#"&amp;T759&amp;";Custom1#"&amp;M759&amp;";Custom2#"&amp;N759&amp;";Custom3#"&amp;O759&amp;";Custom4#"&amp;S759&amp;"")</f>
        <v>#VALUE!</v>
      </c>
      <c r="E759" s="511">
        <f ca="1">SUMIF('"F" Credit Quality Risk'!$D$17:$F$33,'FCC Investments - Load Tab'!$C759,'"F" Credit Quality Risk'!I$17:I$33)</f>
        <v>0</v>
      </c>
      <c r="F759" s="419" t="s">
        <v>1092</v>
      </c>
      <c r="G759" s="419" t="str">
        <f t="shared" si="227"/>
        <v>Inv. Analysis - Credit Quality Risk - Repurchase Agreements</v>
      </c>
      <c r="H759" s="431">
        <f t="shared" si="225"/>
        <v>0</v>
      </c>
      <c r="I759" s="431" t="str">
        <f t="shared" si="225"/>
        <v>Jun</v>
      </c>
      <c r="J759" s="419" t="str">
        <f t="shared" si="225"/>
        <v>FY25</v>
      </c>
      <c r="K759" s="419" t="str">
        <f t="shared" si="225"/>
        <v>FCCS_Other Data</v>
      </c>
      <c r="L759" s="419" t="str">
        <f t="shared" si="225"/>
        <v>FCCS_No Intercompany</v>
      </c>
      <c r="M759" s="419" t="str">
        <f t="shared" si="225"/>
        <v>No Custom1</v>
      </c>
      <c r="N759" s="419" t="str">
        <f t="shared" si="225"/>
        <v>No Custom2</v>
      </c>
      <c r="O759" s="419" t="s">
        <v>1023</v>
      </c>
      <c r="P759" s="419" t="s">
        <v>1847</v>
      </c>
      <c r="Q759" s="419" t="str">
        <f t="shared" si="228"/>
        <v>Actual</v>
      </c>
      <c r="R759" s="419" t="str">
        <f t="shared" si="229"/>
        <v>FCCS_YTD_Input</v>
      </c>
      <c r="S759" s="419" t="s">
        <v>824</v>
      </c>
      <c r="T759" s="419" t="s">
        <v>404</v>
      </c>
    </row>
    <row r="760" spans="1:20">
      <c r="A760" s="424"/>
      <c r="B760" s="418" t="s">
        <v>1088</v>
      </c>
      <c r="C760" s="418" t="s">
        <v>823</v>
      </c>
      <c r="D760" s="511" t="e">
        <f>[2]!HsSetValue(E760,"FCC","Scenario#"&amp;Q760&amp;";Years#"&amp;J760&amp;";Period#"&amp;I760&amp;";View#"&amp;R760&amp;";Entity#"&amp;H760&amp;";Data Source#"&amp;K760&amp;";Account#"&amp;F760&amp;";Intercompany#"&amp;L760&amp;";Movement#"&amp;P760&amp;";Consolidation#"&amp;T760&amp;";Custom1#"&amp;M760&amp;";Custom2#"&amp;N760&amp;";Custom3#"&amp;O760&amp;";Custom4#"&amp;S760&amp;"")</f>
        <v>#VALUE!</v>
      </c>
      <c r="E760" s="511">
        <f ca="1">SUMIF('"F" Credit Quality Risk'!$D$17:$F$33,'FCC Investments - Load Tab'!$C760,'"F" Credit Quality Risk'!J$17:J$33)</f>
        <v>0</v>
      </c>
      <c r="F760" s="419" t="s">
        <v>1092</v>
      </c>
      <c r="G760" s="419" t="str">
        <f t="shared" si="227"/>
        <v>Inv. Analysis - Credit Quality Risk - Repurchase Agreements</v>
      </c>
      <c r="H760" s="431">
        <f t="shared" si="225"/>
        <v>0</v>
      </c>
      <c r="I760" s="431" t="str">
        <f t="shared" si="225"/>
        <v>Jun</v>
      </c>
      <c r="J760" s="419" t="str">
        <f t="shared" si="225"/>
        <v>FY25</v>
      </c>
      <c r="K760" s="419" t="str">
        <f t="shared" si="225"/>
        <v>FCCS_Other Data</v>
      </c>
      <c r="L760" s="419" t="str">
        <f t="shared" si="225"/>
        <v>FCCS_No Intercompany</v>
      </c>
      <c r="M760" s="419" t="str">
        <f t="shared" si="225"/>
        <v>No Custom1</v>
      </c>
      <c r="N760" s="419" t="str">
        <f t="shared" si="225"/>
        <v>No Custom2</v>
      </c>
      <c r="O760" s="419" t="s">
        <v>1027</v>
      </c>
      <c r="P760" s="419" t="s">
        <v>1847</v>
      </c>
      <c r="Q760" s="419" t="str">
        <f t="shared" si="228"/>
        <v>Actual</v>
      </c>
      <c r="R760" s="419" t="str">
        <f t="shared" si="229"/>
        <v>FCCS_YTD_Input</v>
      </c>
      <c r="S760" s="419" t="s">
        <v>824</v>
      </c>
      <c r="T760" s="419" t="s">
        <v>404</v>
      </c>
    </row>
    <row r="761" spans="1:20">
      <c r="A761" s="424"/>
      <c r="B761" s="418" t="s">
        <v>1088</v>
      </c>
      <c r="C761" s="418" t="s">
        <v>823</v>
      </c>
      <c r="D761" s="511" t="e">
        <f>[2]!HsSetValue(E761,"FCC","Scenario#"&amp;Q761&amp;";Years#"&amp;J761&amp;";Period#"&amp;I761&amp;";View#"&amp;R761&amp;";Entity#"&amp;H761&amp;";Data Source#"&amp;K761&amp;";Account#"&amp;F761&amp;";Intercompany#"&amp;L761&amp;";Movement#"&amp;P761&amp;";Consolidation#"&amp;T761&amp;";Custom1#"&amp;M761&amp;";Custom2#"&amp;N761&amp;";Custom3#"&amp;O761&amp;";Custom4#"&amp;S761&amp;"")</f>
        <v>#VALUE!</v>
      </c>
      <c r="E761" s="511">
        <f ca="1">SUMIF('"F" Credit Quality Risk'!$D$17:$F$33,'FCC Investments - Load Tab'!$C761,'"F" Credit Quality Risk'!K$17:K$33)</f>
        <v>0</v>
      </c>
      <c r="F761" s="419" t="s">
        <v>1092</v>
      </c>
      <c r="G761" s="419" t="str">
        <f t="shared" si="227"/>
        <v>Inv. Analysis - Credit Quality Risk - Repurchase Agreements</v>
      </c>
      <c r="H761" s="431">
        <f t="shared" si="225"/>
        <v>0</v>
      </c>
      <c r="I761" s="431" t="str">
        <f t="shared" si="225"/>
        <v>Jun</v>
      </c>
      <c r="J761" s="419" t="str">
        <f t="shared" si="225"/>
        <v>FY25</v>
      </c>
      <c r="K761" s="419" t="str">
        <f t="shared" si="225"/>
        <v>FCCS_Other Data</v>
      </c>
      <c r="L761" s="419" t="str">
        <f t="shared" si="225"/>
        <v>FCCS_No Intercompany</v>
      </c>
      <c r="M761" s="419" t="str">
        <f t="shared" si="225"/>
        <v>No Custom1</v>
      </c>
      <c r="N761" s="419" t="str">
        <f t="shared" si="225"/>
        <v>No Custom2</v>
      </c>
      <c r="O761" s="419" t="s">
        <v>46</v>
      </c>
      <c r="P761" s="419" t="s">
        <v>1847</v>
      </c>
      <c r="Q761" s="419" t="str">
        <f t="shared" si="228"/>
        <v>Actual</v>
      </c>
      <c r="R761" s="419" t="str">
        <f t="shared" si="229"/>
        <v>FCCS_YTD_Input</v>
      </c>
      <c r="S761" s="419" t="s">
        <v>824</v>
      </c>
      <c r="T761" s="419" t="s">
        <v>404</v>
      </c>
    </row>
    <row r="762" spans="1:20">
      <c r="A762" s="424"/>
      <c r="B762" s="418" t="s">
        <v>1088</v>
      </c>
      <c r="C762" s="418" t="s">
        <v>823</v>
      </c>
      <c r="D762" s="511" t="e">
        <f>[2]!HsSetValue(E762,"FCC","Scenario#"&amp;Q762&amp;";Years#"&amp;J762&amp;";Period#"&amp;I762&amp;";View#"&amp;R762&amp;";Entity#"&amp;H762&amp;";Data Source#"&amp;K762&amp;";Account#"&amp;F762&amp;";Intercompany#"&amp;L762&amp;";Movement#"&amp;P762&amp;";Consolidation#"&amp;T762&amp;";Custom1#"&amp;M762&amp;";Custom2#"&amp;N762&amp;";Custom3#"&amp;O762&amp;";Custom4#"&amp;S762&amp;"")</f>
        <v>#VALUE!</v>
      </c>
      <c r="E762" s="511">
        <f ca="1">SUMIF('"F" Credit Quality Risk'!$D$17:$F$33,'FCC Investments - Load Tab'!$C762,'"F" Credit Quality Risk'!L$17:L$33)</f>
        <v>0</v>
      </c>
      <c r="F762" s="419" t="s">
        <v>1092</v>
      </c>
      <c r="G762" s="419" t="str">
        <f t="shared" si="227"/>
        <v>Inv. Analysis - Credit Quality Risk - Repurchase Agreements</v>
      </c>
      <c r="H762" s="431">
        <f t="shared" si="225"/>
        <v>0</v>
      </c>
      <c r="I762" s="431" t="str">
        <f t="shared" si="225"/>
        <v>Jun</v>
      </c>
      <c r="J762" s="419" t="str">
        <f t="shared" si="225"/>
        <v>FY25</v>
      </c>
      <c r="K762" s="419" t="str">
        <f t="shared" si="225"/>
        <v>FCCS_Other Data</v>
      </c>
      <c r="L762" s="419" t="str">
        <f t="shared" si="225"/>
        <v>FCCS_No Intercompany</v>
      </c>
      <c r="M762" s="419" t="str">
        <f t="shared" si="225"/>
        <v>No Custom1</v>
      </c>
      <c r="N762" s="419" t="str">
        <f t="shared" si="225"/>
        <v>No Custom2</v>
      </c>
      <c r="O762" s="419" t="s">
        <v>1055</v>
      </c>
      <c r="P762" s="419" t="s">
        <v>1847</v>
      </c>
      <c r="Q762" s="419" t="str">
        <f t="shared" si="228"/>
        <v>Actual</v>
      </c>
      <c r="R762" s="419" t="str">
        <f t="shared" si="229"/>
        <v>FCCS_YTD_Input</v>
      </c>
      <c r="S762" s="419" t="s">
        <v>824</v>
      </c>
      <c r="T762" s="419" t="s">
        <v>404</v>
      </c>
    </row>
    <row r="763" spans="1:20">
      <c r="A763" s="424"/>
      <c r="B763" s="418" t="s">
        <v>1088</v>
      </c>
      <c r="C763" s="418" t="s">
        <v>823</v>
      </c>
      <c r="D763" s="511" t="e">
        <f>[2]!HsSetValue(E763,"FCC","Scenario#"&amp;Q763&amp;";Years#"&amp;J763&amp;";Period#"&amp;I763&amp;";View#"&amp;R763&amp;";Entity#"&amp;H763&amp;";Data Source#"&amp;K763&amp;";Account#"&amp;F763&amp;";Intercompany#"&amp;L763&amp;";Movement#"&amp;P763&amp;";Consolidation#"&amp;T763&amp;";Custom1#"&amp;M763&amp;";Custom2#"&amp;N763&amp;";Custom3#"&amp;O763&amp;";Custom4#"&amp;S763&amp;"")</f>
        <v>#VALUE!</v>
      </c>
      <c r="E763" s="511">
        <f ca="1">SUMIF('"F" Credit Quality Risk'!$D$17:$F$33,'FCC Investments - Load Tab'!$C763,'"F" Credit Quality Risk'!M$17:M$33)</f>
        <v>0</v>
      </c>
      <c r="F763" s="419" t="s">
        <v>1092</v>
      </c>
      <c r="G763" s="419" t="str">
        <f t="shared" si="227"/>
        <v>Inv. Analysis - Credit Quality Risk - Repurchase Agreements</v>
      </c>
      <c r="H763" s="431">
        <f t="shared" si="225"/>
        <v>0</v>
      </c>
      <c r="I763" s="431" t="str">
        <f t="shared" si="225"/>
        <v>Jun</v>
      </c>
      <c r="J763" s="419" t="str">
        <f t="shared" si="225"/>
        <v>FY25</v>
      </c>
      <c r="K763" s="419" t="str">
        <f t="shared" si="225"/>
        <v>FCCS_Other Data</v>
      </c>
      <c r="L763" s="419" t="str">
        <f t="shared" si="225"/>
        <v>FCCS_No Intercompany</v>
      </c>
      <c r="M763" s="419" t="str">
        <f t="shared" si="225"/>
        <v>No Custom1</v>
      </c>
      <c r="N763" s="419" t="str">
        <f t="shared" si="225"/>
        <v>No Custom2</v>
      </c>
      <c r="O763" s="419" t="s">
        <v>1066</v>
      </c>
      <c r="P763" s="419" t="s">
        <v>1847</v>
      </c>
      <c r="Q763" s="419" t="str">
        <f t="shared" si="228"/>
        <v>Actual</v>
      </c>
      <c r="R763" s="419" t="str">
        <f t="shared" si="229"/>
        <v>FCCS_YTD_Input</v>
      </c>
      <c r="S763" s="419" t="s">
        <v>824</v>
      </c>
      <c r="T763" s="419" t="s">
        <v>404</v>
      </c>
    </row>
    <row r="764" spans="1:20">
      <c r="A764" s="424"/>
      <c r="B764" s="418" t="s">
        <v>1088</v>
      </c>
      <c r="C764" s="418" t="s">
        <v>823</v>
      </c>
      <c r="D764" s="511" t="e">
        <f>[2]!HsSetValue(E764,"FCC","Scenario#"&amp;Q764&amp;";Years#"&amp;J764&amp;";Period#"&amp;I764&amp;";View#"&amp;R764&amp;";Entity#"&amp;H764&amp;";Data Source#"&amp;K764&amp;";Account#"&amp;F764&amp;";Intercompany#"&amp;L764&amp;";Movement#"&amp;P764&amp;";Consolidation#"&amp;T764&amp;";Custom1#"&amp;M764&amp;";Custom2#"&amp;N764&amp;";Custom3#"&amp;O764&amp;";Custom4#"&amp;S764&amp;"")</f>
        <v>#VALUE!</v>
      </c>
      <c r="E764" s="511">
        <f ca="1">SUMIF('"F" Credit Quality Risk'!$D$17:$F$33,'FCC Investments - Load Tab'!$C764,'"F" Credit Quality Risk'!N$17:N$33)</f>
        <v>0</v>
      </c>
      <c r="F764" s="419" t="s">
        <v>1092</v>
      </c>
      <c r="G764" s="419" t="str">
        <f t="shared" si="227"/>
        <v>Inv. Analysis - Credit Quality Risk - Repurchase Agreements</v>
      </c>
      <c r="H764" s="431">
        <f t="shared" si="225"/>
        <v>0</v>
      </c>
      <c r="I764" s="431" t="str">
        <f t="shared" si="225"/>
        <v>Jun</v>
      </c>
      <c r="J764" s="419" t="str">
        <f t="shared" si="225"/>
        <v>FY25</v>
      </c>
      <c r="K764" s="419" t="str">
        <f t="shared" si="225"/>
        <v>FCCS_Other Data</v>
      </c>
      <c r="L764" s="419" t="str">
        <f t="shared" si="225"/>
        <v>FCCS_No Intercompany</v>
      </c>
      <c r="M764" s="419" t="str">
        <f t="shared" si="225"/>
        <v>No Custom1</v>
      </c>
      <c r="N764" s="419" t="str">
        <f t="shared" si="225"/>
        <v>No Custom2</v>
      </c>
      <c r="O764" s="419" t="s">
        <v>47</v>
      </c>
      <c r="P764" s="419" t="s">
        <v>1847</v>
      </c>
      <c r="Q764" s="419" t="str">
        <f t="shared" si="228"/>
        <v>Actual</v>
      </c>
      <c r="R764" s="419" t="str">
        <f t="shared" si="229"/>
        <v>FCCS_YTD_Input</v>
      </c>
      <c r="S764" s="419" t="s">
        <v>824</v>
      </c>
      <c r="T764" s="419" t="s">
        <v>404</v>
      </c>
    </row>
    <row r="765" spans="1:20">
      <c r="A765" s="424"/>
      <c r="B765" s="418" t="s">
        <v>1088</v>
      </c>
      <c r="C765" s="418" t="s">
        <v>823</v>
      </c>
      <c r="D765" s="511" t="e">
        <f>[2]!HsSetValue(E765,"FCC","Scenario#"&amp;Q765&amp;";Years#"&amp;J765&amp;";Period#"&amp;I765&amp;";View#"&amp;R765&amp;";Entity#"&amp;H765&amp;";Data Source#"&amp;K765&amp;";Account#"&amp;F765&amp;";Intercompany#"&amp;L765&amp;";Movement#"&amp;P765&amp;";Consolidation#"&amp;T765&amp;";Custom1#"&amp;M765&amp;";Custom2#"&amp;N765&amp;";Custom3#"&amp;O765&amp;";Custom4#"&amp;S765&amp;"")</f>
        <v>#VALUE!</v>
      </c>
      <c r="E765" s="511">
        <f ca="1">SUMIF('"F" Credit Quality Risk'!$D$17:$F$33,'FCC Investments - Load Tab'!$C765,'"F" Credit Quality Risk'!O$17:O$33)</f>
        <v>0</v>
      </c>
      <c r="F765" s="419" t="s">
        <v>1092</v>
      </c>
      <c r="G765" s="419" t="str">
        <f t="shared" si="227"/>
        <v>Inv. Analysis - Credit Quality Risk - Repurchase Agreements</v>
      </c>
      <c r="H765" s="431">
        <f t="shared" si="225"/>
        <v>0</v>
      </c>
      <c r="I765" s="431" t="str">
        <f t="shared" si="225"/>
        <v>Jun</v>
      </c>
      <c r="J765" s="419" t="str">
        <f t="shared" si="225"/>
        <v>FY25</v>
      </c>
      <c r="K765" s="419" t="str">
        <f t="shared" si="225"/>
        <v>FCCS_Other Data</v>
      </c>
      <c r="L765" s="419" t="str">
        <f t="shared" si="225"/>
        <v>FCCS_No Intercompany</v>
      </c>
      <c r="M765" s="419" t="str">
        <f t="shared" si="225"/>
        <v>No Custom1</v>
      </c>
      <c r="N765" s="419" t="str">
        <f t="shared" si="225"/>
        <v>No Custom2</v>
      </c>
      <c r="O765" s="419" t="s">
        <v>48</v>
      </c>
      <c r="P765" s="419" t="s">
        <v>1847</v>
      </c>
      <c r="Q765" s="419" t="str">
        <f t="shared" si="228"/>
        <v>Actual</v>
      </c>
      <c r="R765" s="419" t="str">
        <f t="shared" si="229"/>
        <v>FCCS_YTD_Input</v>
      </c>
      <c r="S765" s="419" t="s">
        <v>824</v>
      </c>
      <c r="T765" s="419" t="s">
        <v>404</v>
      </c>
    </row>
    <row r="766" spans="1:20">
      <c r="A766" s="424"/>
      <c r="B766" s="418" t="s">
        <v>1088</v>
      </c>
      <c r="C766" s="418" t="s">
        <v>823</v>
      </c>
      <c r="D766" s="511" t="e">
        <f>[2]!HsSetValue(E766,"FCC","Scenario#"&amp;Q766&amp;";Years#"&amp;J766&amp;";Period#"&amp;I766&amp;";View#"&amp;R766&amp;";Entity#"&amp;H766&amp;";Data Source#"&amp;K766&amp;";Account#"&amp;F766&amp;";Intercompany#"&amp;L766&amp;";Movement#"&amp;P766&amp;";Consolidation#"&amp;T766&amp;";Custom1#"&amp;M766&amp;";Custom2#"&amp;N766&amp;";Custom3#"&amp;O766&amp;";Custom4#"&amp;S766&amp;"")</f>
        <v>#VALUE!</v>
      </c>
      <c r="E766" s="511">
        <f ca="1">SUMIF('"F" Credit Quality Risk'!$D$17:$F$33,'FCC Investments - Load Tab'!$C766,'"F" Credit Quality Risk'!P$17:P$33)</f>
        <v>0</v>
      </c>
      <c r="F766" s="419" t="s">
        <v>1092</v>
      </c>
      <c r="G766" s="419" t="str">
        <f t="shared" si="227"/>
        <v>Inv. Analysis - Credit Quality Risk - Repurchase Agreements</v>
      </c>
      <c r="H766" s="431">
        <f t="shared" si="225"/>
        <v>0</v>
      </c>
      <c r="I766" s="431" t="str">
        <f t="shared" si="225"/>
        <v>Jun</v>
      </c>
      <c r="J766" s="419" t="str">
        <f t="shared" si="225"/>
        <v>FY25</v>
      </c>
      <c r="K766" s="419" t="str">
        <f t="shared" si="225"/>
        <v>FCCS_Other Data</v>
      </c>
      <c r="L766" s="419" t="str">
        <f t="shared" si="225"/>
        <v>FCCS_No Intercompany</v>
      </c>
      <c r="M766" s="419" t="str">
        <f t="shared" si="225"/>
        <v>No Custom1</v>
      </c>
      <c r="N766" s="419" t="str">
        <f t="shared" si="225"/>
        <v>No Custom2</v>
      </c>
      <c r="O766" s="419" t="s">
        <v>1093</v>
      </c>
      <c r="P766" s="419" t="s">
        <v>1847</v>
      </c>
      <c r="Q766" s="419" t="str">
        <f t="shared" si="228"/>
        <v>Actual</v>
      </c>
      <c r="R766" s="419" t="str">
        <f t="shared" si="229"/>
        <v>FCCS_YTD_Input</v>
      </c>
      <c r="S766" s="419" t="s">
        <v>824</v>
      </c>
      <c r="T766" s="419" t="s">
        <v>404</v>
      </c>
    </row>
    <row r="767" spans="1:20">
      <c r="A767" s="424"/>
      <c r="B767" s="418" t="s">
        <v>1088</v>
      </c>
      <c r="C767" s="418" t="s">
        <v>823</v>
      </c>
      <c r="D767" s="511" t="e">
        <f>[2]!HsSetValue(E767,"FCC","Scenario#"&amp;Q767&amp;";Years#"&amp;J767&amp;";Period#"&amp;I767&amp;";View#"&amp;R767&amp;";Entity#"&amp;H767&amp;";Data Source#"&amp;K767&amp;";Account#"&amp;F767&amp;";Intercompany#"&amp;L767&amp;";Movement#"&amp;P767&amp;";Consolidation#"&amp;T767&amp;";Custom1#"&amp;M767&amp;";Custom2#"&amp;N767&amp;";Custom3#"&amp;O767&amp;";Custom4#"&amp;S767&amp;"")</f>
        <v>#VALUE!</v>
      </c>
      <c r="E767" s="511">
        <f ca="1">SUMIF('"F" Credit Quality Risk'!$D$17:$F$33,'FCC Investments - Load Tab'!$C767,'"F" Credit Quality Risk'!Q$17:Q$33)</f>
        <v>0</v>
      </c>
      <c r="F767" s="419" t="s">
        <v>1092</v>
      </c>
      <c r="G767" s="419" t="str">
        <f t="shared" si="227"/>
        <v>Inv. Analysis - Credit Quality Risk - Repurchase Agreements</v>
      </c>
      <c r="H767" s="431">
        <f t="shared" si="225"/>
        <v>0</v>
      </c>
      <c r="I767" s="431" t="str">
        <f t="shared" si="225"/>
        <v>Jun</v>
      </c>
      <c r="J767" s="419" t="str">
        <f t="shared" si="225"/>
        <v>FY25</v>
      </c>
      <c r="K767" s="419" t="str">
        <f t="shared" si="225"/>
        <v>FCCS_Other Data</v>
      </c>
      <c r="L767" s="419" t="str">
        <f t="shared" si="225"/>
        <v>FCCS_No Intercompany</v>
      </c>
      <c r="M767" s="419" t="str">
        <f t="shared" si="225"/>
        <v>No Custom1</v>
      </c>
      <c r="N767" s="419" t="str">
        <f t="shared" si="225"/>
        <v>No Custom2</v>
      </c>
      <c r="O767" s="419" t="s">
        <v>1094</v>
      </c>
      <c r="P767" s="419" t="s">
        <v>1847</v>
      </c>
      <c r="Q767" s="419" t="str">
        <f t="shared" si="228"/>
        <v>Actual</v>
      </c>
      <c r="R767" s="419" t="str">
        <f t="shared" si="229"/>
        <v>FCCS_YTD_Input</v>
      </c>
      <c r="S767" s="419" t="s">
        <v>824</v>
      </c>
      <c r="T767" s="419" t="s">
        <v>404</v>
      </c>
    </row>
    <row r="768" spans="1:20">
      <c r="A768" s="424"/>
      <c r="B768" s="418" t="s">
        <v>1088</v>
      </c>
      <c r="C768" s="418" t="s">
        <v>823</v>
      </c>
      <c r="D768" s="511" t="e">
        <f>[2]!HsSetValue(E768,"FCC","Scenario#"&amp;Q768&amp;";Years#"&amp;J768&amp;";Period#"&amp;I768&amp;";View#"&amp;R768&amp;";Entity#"&amp;H768&amp;";Data Source#"&amp;K768&amp;";Account#"&amp;F768&amp;";Intercompany#"&amp;L768&amp;";Movement#"&amp;P768&amp;";Consolidation#"&amp;T768&amp;";Custom1#"&amp;M768&amp;";Custom2#"&amp;N768&amp;";Custom3#"&amp;O768&amp;";Custom4#"&amp;S768&amp;"")</f>
        <v>#VALUE!</v>
      </c>
      <c r="E768" s="511">
        <f ca="1">SUMIF('"F" Credit Quality Risk'!$D$17:$F$33,'FCC Investments - Load Tab'!$C768,'"F" Credit Quality Risk'!R$17:R$33)</f>
        <v>0</v>
      </c>
      <c r="F768" s="419" t="s">
        <v>1092</v>
      </c>
      <c r="G768" s="419" t="str">
        <f t="shared" si="227"/>
        <v>Inv. Analysis - Credit Quality Risk - Repurchase Agreements</v>
      </c>
      <c r="H768" s="431">
        <f t="shared" ref="H768:N769" si="230">+H$2</f>
        <v>0</v>
      </c>
      <c r="I768" s="431" t="str">
        <f t="shared" si="230"/>
        <v>Jun</v>
      </c>
      <c r="J768" s="419" t="str">
        <f t="shared" si="230"/>
        <v>FY25</v>
      </c>
      <c r="K768" s="419" t="str">
        <f t="shared" si="230"/>
        <v>FCCS_Other Data</v>
      </c>
      <c r="L768" s="419" t="str">
        <f t="shared" si="230"/>
        <v>FCCS_No Intercompany</v>
      </c>
      <c r="M768" s="419" t="str">
        <f t="shared" si="230"/>
        <v>No Custom1</v>
      </c>
      <c r="N768" s="419" t="str">
        <f t="shared" si="230"/>
        <v>No Custom2</v>
      </c>
      <c r="O768" s="419" t="s">
        <v>1095</v>
      </c>
      <c r="P768" s="419" t="s">
        <v>1847</v>
      </c>
      <c r="Q768" s="419" t="str">
        <f t="shared" si="228"/>
        <v>Actual</v>
      </c>
      <c r="R768" s="419" t="str">
        <f t="shared" si="229"/>
        <v>FCCS_YTD_Input</v>
      </c>
      <c r="S768" s="419" t="s">
        <v>824</v>
      </c>
      <c r="T768" s="419" t="s">
        <v>404</v>
      </c>
    </row>
    <row r="769" spans="1:20">
      <c r="A769" s="424"/>
      <c r="B769" s="418" t="s">
        <v>1088</v>
      </c>
      <c r="C769" s="418" t="s">
        <v>823</v>
      </c>
      <c r="D769" s="511" t="e">
        <f>[2]!HsSetValue(E769,"FCC","Scenario#"&amp;Q769&amp;";Years#"&amp;J769&amp;";Period#"&amp;I769&amp;";View#"&amp;R769&amp;";Entity#"&amp;H769&amp;";Data Source#"&amp;K769&amp;";Account#"&amp;F769&amp;";Intercompany#"&amp;L769&amp;";Movement#"&amp;P769&amp;";Consolidation#"&amp;T769&amp;";Custom1#"&amp;M769&amp;";Custom2#"&amp;N769&amp;";Custom3#"&amp;O769&amp;";Custom4#"&amp;S769&amp;"")</f>
        <v>#VALUE!</v>
      </c>
      <c r="E769" s="511">
        <f ca="1">SUMIF('"F" Credit Quality Risk'!$D$17:$F$33,'FCC Investments - Load Tab'!$C769,'"F" Credit Quality Risk'!S$17:S$33)</f>
        <v>0</v>
      </c>
      <c r="F769" s="419" t="s">
        <v>1092</v>
      </c>
      <c r="G769" s="419" t="str">
        <f t="shared" si="227"/>
        <v>Inv. Analysis - Credit Quality Risk - Repurchase Agreements</v>
      </c>
      <c r="H769" s="431">
        <f t="shared" si="230"/>
        <v>0</v>
      </c>
      <c r="I769" s="431" t="str">
        <f t="shared" si="230"/>
        <v>Jun</v>
      </c>
      <c r="J769" s="419" t="str">
        <f t="shared" si="230"/>
        <v>FY25</v>
      </c>
      <c r="K769" s="419" t="str">
        <f t="shared" si="230"/>
        <v>FCCS_Other Data</v>
      </c>
      <c r="L769" s="419" t="str">
        <f t="shared" si="230"/>
        <v>FCCS_No Intercompany</v>
      </c>
      <c r="M769" s="419" t="str">
        <f t="shared" si="230"/>
        <v>No Custom1</v>
      </c>
      <c r="N769" s="419" t="str">
        <f t="shared" si="230"/>
        <v>No Custom2</v>
      </c>
      <c r="O769" s="419" t="s">
        <v>1096</v>
      </c>
      <c r="P769" s="419" t="s">
        <v>1847</v>
      </c>
      <c r="Q769" s="419" t="str">
        <f t="shared" si="228"/>
        <v>Actual</v>
      </c>
      <c r="R769" s="419" t="str">
        <f t="shared" si="229"/>
        <v>FCCS_YTD_Input</v>
      </c>
      <c r="S769" s="419" t="s">
        <v>824</v>
      </c>
      <c r="T769" s="419" t="s">
        <v>404</v>
      </c>
    </row>
    <row r="770" spans="1:20">
      <c r="B770" s="420"/>
      <c r="C770" s="420"/>
      <c r="D770" s="469" t="e">
        <f>[2]!HsSetValue(E770,"FCC","Scenario#"&amp;Q770&amp;";Years#"&amp;J770&amp;";Period#"&amp;I770&amp;";View#"&amp;R770&amp;";Entity#"&amp;H770&amp;";Data Source#"&amp;K770&amp;";Account#"&amp;F770&amp;";Intercompany#"&amp;L770&amp;";Movement#"&amp;P770&amp;";Consolidation#"&amp;T770&amp;";Custom1#"&amp;M770&amp;";Custom2#"&amp;N770&amp;";Custom3#"&amp;O770&amp;";Custom4#"&amp;S770&amp;"")</f>
        <v>#VALUE!</v>
      </c>
      <c r="E770" s="469"/>
    </row>
    <row r="771" spans="1:20">
      <c r="A771" s="424"/>
      <c r="B771" s="336" t="s">
        <v>841</v>
      </c>
      <c r="C771" s="336" t="s">
        <v>1103</v>
      </c>
      <c r="D771" s="508" t="e">
        <f>[2]!HsSetValue(E771,"FCC","Scenario#"&amp;Q771&amp;";Years#"&amp;J771&amp;";Period#"&amp;I771&amp;";View#"&amp;R771&amp;";Entity#"&amp;H771&amp;";Data Source#"&amp;K771&amp;";Account#"&amp;F771&amp;";Intercompany#"&amp;L771&amp;";Movement#"&amp;P771&amp;";Consolidation#"&amp;T771&amp;";Custom1#"&amp;M771&amp;";Custom2#"&amp;N771&amp;";Custom3#"&amp;O771&amp;";Custom4#"&amp;S771&amp;"")</f>
        <v>#VALUE!</v>
      </c>
      <c r="E771" s="508">
        <f>SUMIF('"C" Seg. Time Dist.'!$C$20:$C$33,'FCC Investments - Load Tab'!C771,'"C" Seg. Time Dist.'!$E$20:$E$33)</f>
        <v>0</v>
      </c>
      <c r="F771" s="337" t="s">
        <v>842</v>
      </c>
      <c r="G771" s="337" t="str">
        <f>"Inv. Analysis - Credit Quality Risk - "&amp;C771</f>
        <v xml:space="preserve">Inv. Analysis - Credit Quality Risk - Short-term Investment Funds   </v>
      </c>
      <c r="H771" s="428">
        <f t="shared" ref="H771:J775" si="231">+H$2</f>
        <v>0</v>
      </c>
      <c r="I771" s="428" t="str">
        <f t="shared" si="231"/>
        <v>Jun</v>
      </c>
      <c r="J771" s="337" t="str">
        <f t="shared" si="231"/>
        <v>FY25</v>
      </c>
      <c r="K771" s="337" t="s">
        <v>397</v>
      </c>
      <c r="L771" s="337" t="s">
        <v>398</v>
      </c>
      <c r="M771" s="337" t="s">
        <v>399</v>
      </c>
      <c r="N771" s="337" t="s">
        <v>400</v>
      </c>
      <c r="O771" s="337" t="s">
        <v>844</v>
      </c>
      <c r="P771" s="337" t="s">
        <v>1847</v>
      </c>
      <c r="Q771" s="337" t="s">
        <v>63</v>
      </c>
      <c r="R771" s="337" t="s">
        <v>402</v>
      </c>
      <c r="S771" s="423" t="s">
        <v>1111</v>
      </c>
      <c r="T771" s="337" t="s">
        <v>404</v>
      </c>
    </row>
    <row r="772" spans="1:20">
      <c r="A772" s="424"/>
      <c r="B772" s="336" t="s">
        <v>841</v>
      </c>
      <c r="C772" s="336" t="s">
        <v>1103</v>
      </c>
      <c r="D772" s="508" t="e">
        <f>[2]!HsSetValue(E772,"FCC","Scenario#"&amp;Q772&amp;";Years#"&amp;J772&amp;";Period#"&amp;I772&amp;";View#"&amp;R772&amp;";Entity#"&amp;H772&amp;";Data Source#"&amp;K772&amp;";Account#"&amp;F772&amp;";Intercompany#"&amp;L772&amp;";Movement#"&amp;P772&amp;";Consolidation#"&amp;T772&amp;";Custom1#"&amp;M772&amp;";Custom2#"&amp;N772&amp;";Custom3#"&amp;O772&amp;";Custom4#"&amp;S772&amp;"")</f>
        <v>#VALUE!</v>
      </c>
      <c r="E772" s="508">
        <f>SUMIF('"C" Seg. Time Dist.'!$C$20:$C$33,'FCC Investments - Load Tab'!C772,'"C" Seg. Time Dist.'!$F$20:$F$33)</f>
        <v>0</v>
      </c>
      <c r="F772" s="337" t="s">
        <v>842</v>
      </c>
      <c r="G772" s="337" t="str">
        <f>"Inv. Analysis - Credit Quality Risk - "&amp;C772</f>
        <v xml:space="preserve">Inv. Analysis - Credit Quality Risk - Short-term Investment Funds   </v>
      </c>
      <c r="H772" s="428">
        <f t="shared" si="231"/>
        <v>0</v>
      </c>
      <c r="I772" s="428" t="str">
        <f t="shared" si="231"/>
        <v>Jun</v>
      </c>
      <c r="J772" s="337" t="str">
        <f t="shared" si="231"/>
        <v>FY25</v>
      </c>
      <c r="K772" s="337" t="str">
        <f t="shared" ref="K772:N775" si="232">+K$2</f>
        <v>FCCS_Other Data</v>
      </c>
      <c r="L772" s="337" t="str">
        <f t="shared" si="232"/>
        <v>FCCS_No Intercompany</v>
      </c>
      <c r="M772" s="337" t="str">
        <f t="shared" si="232"/>
        <v>No Custom1</v>
      </c>
      <c r="N772" s="337" t="str">
        <f t="shared" si="232"/>
        <v>No Custom2</v>
      </c>
      <c r="O772" s="337" t="s">
        <v>845</v>
      </c>
      <c r="P772" s="337" t="s">
        <v>1847</v>
      </c>
      <c r="Q772" s="337" t="str">
        <f t="shared" ref="Q772:R775" si="233">+Q$2</f>
        <v>Actual</v>
      </c>
      <c r="R772" s="337" t="str">
        <f t="shared" si="233"/>
        <v>FCCS_YTD_Input</v>
      </c>
      <c r="S772" s="423" t="s">
        <v>1111</v>
      </c>
      <c r="T772" s="337" t="s">
        <v>404</v>
      </c>
    </row>
    <row r="773" spans="1:20">
      <c r="A773" s="424"/>
      <c r="B773" s="336" t="s">
        <v>841</v>
      </c>
      <c r="C773" s="336" t="s">
        <v>1103</v>
      </c>
      <c r="D773" s="508" t="e">
        <f>[2]!HsSetValue(E773,"FCC","Scenario#"&amp;Q773&amp;";Years#"&amp;J773&amp;";Period#"&amp;I773&amp;";View#"&amp;R773&amp;";Entity#"&amp;H773&amp;";Data Source#"&amp;K773&amp;";Account#"&amp;F773&amp;";Intercompany#"&amp;L773&amp;";Movement#"&amp;P773&amp;";Consolidation#"&amp;T773&amp;";Custom1#"&amp;M773&amp;";Custom2#"&amp;N773&amp;";Custom3#"&amp;O773&amp;";Custom4#"&amp;S773&amp;"")</f>
        <v>#VALUE!</v>
      </c>
      <c r="E773" s="508">
        <f>SUMIF('"C" Seg. Time Dist.'!$C$20:$C$33,'FCC Investments - Load Tab'!C773,'"C" Seg. Time Dist.'!$G$20:$G$33)</f>
        <v>0</v>
      </c>
      <c r="F773" s="337" t="s">
        <v>842</v>
      </c>
      <c r="G773" s="337" t="str">
        <f>"Inv. Analysis - Credit Quality Risk - "&amp;C773</f>
        <v xml:space="preserve">Inv. Analysis - Credit Quality Risk - Short-term Investment Funds   </v>
      </c>
      <c r="H773" s="428">
        <f t="shared" si="231"/>
        <v>0</v>
      </c>
      <c r="I773" s="428" t="str">
        <f t="shared" si="231"/>
        <v>Jun</v>
      </c>
      <c r="J773" s="337" t="str">
        <f t="shared" si="231"/>
        <v>FY25</v>
      </c>
      <c r="K773" s="337" t="str">
        <f t="shared" si="232"/>
        <v>FCCS_Other Data</v>
      </c>
      <c r="L773" s="337" t="str">
        <f t="shared" si="232"/>
        <v>FCCS_No Intercompany</v>
      </c>
      <c r="M773" s="337" t="str">
        <f t="shared" si="232"/>
        <v>No Custom1</v>
      </c>
      <c r="N773" s="337" t="str">
        <f t="shared" si="232"/>
        <v>No Custom2</v>
      </c>
      <c r="O773" s="337" t="s">
        <v>846</v>
      </c>
      <c r="P773" s="337" t="s">
        <v>1847</v>
      </c>
      <c r="Q773" s="337" t="str">
        <f t="shared" si="233"/>
        <v>Actual</v>
      </c>
      <c r="R773" s="337" t="str">
        <f t="shared" si="233"/>
        <v>FCCS_YTD_Input</v>
      </c>
      <c r="S773" s="423" t="s">
        <v>1111</v>
      </c>
      <c r="T773" s="337" t="s">
        <v>404</v>
      </c>
    </row>
    <row r="774" spans="1:20">
      <c r="A774" s="424"/>
      <c r="B774" s="336" t="s">
        <v>841</v>
      </c>
      <c r="C774" s="336" t="s">
        <v>1103</v>
      </c>
      <c r="D774" s="508" t="e">
        <f>[2]!HsSetValue(E774,"FCC","Scenario#"&amp;Q774&amp;";Years#"&amp;J774&amp;";Period#"&amp;I774&amp;";View#"&amp;R774&amp;";Entity#"&amp;H774&amp;";Data Source#"&amp;K774&amp;";Account#"&amp;F774&amp;";Intercompany#"&amp;L774&amp;";Movement#"&amp;P774&amp;";Consolidation#"&amp;T774&amp;";Custom1#"&amp;M774&amp;";Custom2#"&amp;N774&amp;";Custom3#"&amp;O774&amp;";Custom4#"&amp;S774&amp;"")</f>
        <v>#VALUE!</v>
      </c>
      <c r="E774" s="508">
        <f>SUMIF('"C" Seg. Time Dist.'!$C$20:$C$33,'FCC Investments - Load Tab'!C774,'"C" Seg. Time Dist.'!$H$20:$H$33)</f>
        <v>0</v>
      </c>
      <c r="F774" s="337" t="s">
        <v>842</v>
      </c>
      <c r="G774" s="337" t="str">
        <f>"Inv. Analysis - Credit Quality Risk - "&amp;C774</f>
        <v xml:space="preserve">Inv. Analysis - Credit Quality Risk - Short-term Investment Funds   </v>
      </c>
      <c r="H774" s="428">
        <f t="shared" si="231"/>
        <v>0</v>
      </c>
      <c r="I774" s="428" t="str">
        <f t="shared" si="231"/>
        <v>Jun</v>
      </c>
      <c r="J774" s="337" t="str">
        <f t="shared" si="231"/>
        <v>FY25</v>
      </c>
      <c r="K774" s="337" t="str">
        <f t="shared" si="232"/>
        <v>FCCS_Other Data</v>
      </c>
      <c r="L774" s="337" t="str">
        <f t="shared" si="232"/>
        <v>FCCS_No Intercompany</v>
      </c>
      <c r="M774" s="337" t="str">
        <f t="shared" si="232"/>
        <v>No Custom1</v>
      </c>
      <c r="N774" s="337" t="str">
        <f t="shared" si="232"/>
        <v>No Custom2</v>
      </c>
      <c r="O774" s="337" t="s">
        <v>847</v>
      </c>
      <c r="P774" s="337" t="s">
        <v>1847</v>
      </c>
      <c r="Q774" s="337" t="str">
        <f t="shared" si="233"/>
        <v>Actual</v>
      </c>
      <c r="R774" s="337" t="str">
        <f t="shared" si="233"/>
        <v>FCCS_YTD_Input</v>
      </c>
      <c r="S774" s="423" t="s">
        <v>1111</v>
      </c>
      <c r="T774" s="337" t="s">
        <v>404</v>
      </c>
    </row>
    <row r="775" spans="1:20">
      <c r="A775" s="424"/>
      <c r="B775" s="336" t="s">
        <v>841</v>
      </c>
      <c r="C775" s="336" t="s">
        <v>1103</v>
      </c>
      <c r="D775" s="508" t="e">
        <f>[2]!HsSetValue(E775,"FCC","Scenario#"&amp;Q775&amp;";Years#"&amp;J775&amp;";Period#"&amp;I775&amp;";View#"&amp;R775&amp;";Entity#"&amp;H775&amp;";Data Source#"&amp;K775&amp;";Account#"&amp;F775&amp;";Intercompany#"&amp;L775&amp;";Movement#"&amp;P775&amp;";Consolidation#"&amp;T775&amp;";Custom1#"&amp;M775&amp;";Custom2#"&amp;N775&amp;";Custom3#"&amp;O775&amp;";Custom4#"&amp;S775&amp;"")</f>
        <v>#VALUE!</v>
      </c>
      <c r="E775" s="508">
        <f>SUMIF('"C" Seg. Time Dist.'!$C$20:$C$33,'FCC Investments - Load Tab'!C775,'"C" Seg. Time Dist.'!$I$20:$I$33)</f>
        <v>0</v>
      </c>
      <c r="F775" s="337" t="s">
        <v>842</v>
      </c>
      <c r="G775" s="337" t="str">
        <f>"Inv. Analysis - Credit Quality Risk - "&amp;C775</f>
        <v xml:space="preserve">Inv. Analysis - Credit Quality Risk - Short-term Investment Funds   </v>
      </c>
      <c r="H775" s="428">
        <f t="shared" si="231"/>
        <v>0</v>
      </c>
      <c r="I775" s="428" t="str">
        <f t="shared" si="231"/>
        <v>Jun</v>
      </c>
      <c r="J775" s="337" t="str">
        <f t="shared" si="231"/>
        <v>FY25</v>
      </c>
      <c r="K775" s="337" t="str">
        <f t="shared" si="232"/>
        <v>FCCS_Other Data</v>
      </c>
      <c r="L775" s="337" t="str">
        <f t="shared" si="232"/>
        <v>FCCS_No Intercompany</v>
      </c>
      <c r="M775" s="337" t="str">
        <f t="shared" si="232"/>
        <v>No Custom1</v>
      </c>
      <c r="N775" s="337" t="str">
        <f t="shared" si="232"/>
        <v>No Custom2</v>
      </c>
      <c r="O775" s="337" t="s">
        <v>848</v>
      </c>
      <c r="P775" s="337" t="s">
        <v>1847</v>
      </c>
      <c r="Q775" s="337" t="str">
        <f t="shared" si="233"/>
        <v>Actual</v>
      </c>
      <c r="R775" s="337" t="str">
        <f t="shared" si="233"/>
        <v>FCCS_YTD_Input</v>
      </c>
      <c r="S775" s="423" t="s">
        <v>1111</v>
      </c>
      <c r="T775" s="337" t="s">
        <v>404</v>
      </c>
    </row>
    <row r="776" spans="1:20">
      <c r="B776" s="420"/>
      <c r="C776" s="420"/>
      <c r="D776" s="469" t="e">
        <f>[2]!HsSetValue(E776,"FCC","Scenario#"&amp;Q776&amp;";Years#"&amp;J776&amp;";Period#"&amp;I776&amp;";View#"&amp;R776&amp;";Entity#"&amp;H776&amp;";Data Source#"&amp;K776&amp;";Account#"&amp;F776&amp;";Intercompany#"&amp;L776&amp;";Movement#"&amp;P776&amp;";Consolidation#"&amp;T776&amp;";Custom1#"&amp;M776&amp;";Custom2#"&amp;N776&amp;";Custom3#"&amp;O776&amp;";Custom4#"&amp;S776&amp;"")</f>
        <v>#VALUE!</v>
      </c>
      <c r="E776" s="469"/>
      <c r="S776" s="423"/>
    </row>
    <row r="777" spans="1:20">
      <c r="A777" s="424"/>
      <c r="B777" s="338" t="s">
        <v>1850</v>
      </c>
      <c r="C777" s="338" t="s">
        <v>1103</v>
      </c>
      <c r="D777" s="512" t="e">
        <f>[2]!HsSetValue(E777,"FCC","Scenario#"&amp;Q777&amp;";Years#"&amp;J777&amp;";Period#"&amp;I777&amp;";View#"&amp;R777&amp;";Entity#"&amp;H777&amp;";Data Source#"&amp;K777&amp;";Account#"&amp;F777&amp;";Intercompany#"&amp;L777&amp;";Movement#"&amp;P777&amp;";Consolidation#"&amp;T777&amp;";Custom1#"&amp;M777&amp;";Custom2#"&amp;N777&amp;";Custom3#"&amp;O777&amp;";Custom4#"&amp;S777&amp;"")</f>
        <v>#VALUE!</v>
      </c>
      <c r="E777" s="512">
        <f ca="1">SUMIF('"E" Fair Value Measurement'!$C$22:$E$38,'FCC Investments - Load Tab'!C777,'"E" Fair Value Measurement'!$G$22:$G$38)</f>
        <v>0</v>
      </c>
      <c r="F777" s="339" t="s">
        <v>849</v>
      </c>
      <c r="G777" s="339" t="str">
        <f>"Inv. Analysis - FV Measurement - "&amp;C777</f>
        <v xml:space="preserve">Inv. Analysis - FV Measurement - Short-term Investment Funds   </v>
      </c>
      <c r="H777" s="430">
        <f t="shared" ref="H777:J780" si="234">+H$2</f>
        <v>0</v>
      </c>
      <c r="I777" s="430" t="str">
        <f t="shared" si="234"/>
        <v>Jun</v>
      </c>
      <c r="J777" s="339" t="str">
        <f t="shared" si="234"/>
        <v>FY25</v>
      </c>
      <c r="K777" s="339" t="s">
        <v>397</v>
      </c>
      <c r="L777" s="339" t="s">
        <v>398</v>
      </c>
      <c r="M777" s="339" t="s">
        <v>399</v>
      </c>
      <c r="N777" s="339" t="s">
        <v>400</v>
      </c>
      <c r="O777" s="339" t="s">
        <v>850</v>
      </c>
      <c r="P777" s="339" t="s">
        <v>1847</v>
      </c>
      <c r="Q777" s="339" t="s">
        <v>63</v>
      </c>
      <c r="R777" s="339" t="s">
        <v>402</v>
      </c>
      <c r="S777" s="423" t="s">
        <v>1111</v>
      </c>
      <c r="T777" s="339" t="s">
        <v>404</v>
      </c>
    </row>
    <row r="778" spans="1:20">
      <c r="A778" s="424"/>
      <c r="B778" s="338" t="s">
        <v>1850</v>
      </c>
      <c r="C778" s="338" t="s">
        <v>1103</v>
      </c>
      <c r="D778" s="512" t="e">
        <f>[2]!HsSetValue(E778,"FCC","Scenario#"&amp;Q778&amp;";Years#"&amp;J778&amp;";Period#"&amp;I778&amp;";View#"&amp;R778&amp;";Entity#"&amp;H778&amp;";Data Source#"&amp;K778&amp;";Account#"&amp;F778&amp;";Intercompany#"&amp;L778&amp;";Movement#"&amp;P778&amp;";Consolidation#"&amp;T778&amp;";Custom1#"&amp;M778&amp;";Custom2#"&amp;N778&amp;";Custom3#"&amp;O778&amp;";Custom4#"&amp;S778&amp;"")</f>
        <v>#VALUE!</v>
      </c>
      <c r="E778" s="512">
        <f ca="1">SUMIF('"E" Fair Value Measurement'!$C$22:$E$38,'FCC Investments - Load Tab'!C778,'"E" Fair Value Measurement'!$H$22:$H$38)</f>
        <v>0</v>
      </c>
      <c r="F778" s="339" t="s">
        <v>849</v>
      </c>
      <c r="G778" s="339" t="str">
        <f>"Inv. Analysis - FV Measurement - "&amp;C778</f>
        <v xml:space="preserve">Inv. Analysis - FV Measurement - Short-term Investment Funds   </v>
      </c>
      <c r="H778" s="430">
        <f t="shared" si="234"/>
        <v>0</v>
      </c>
      <c r="I778" s="430" t="str">
        <f t="shared" si="234"/>
        <v>Jun</v>
      </c>
      <c r="J778" s="339" t="str">
        <f t="shared" si="234"/>
        <v>FY25</v>
      </c>
      <c r="K778" s="339" t="str">
        <f t="shared" ref="K778:N780" si="235">+K$2</f>
        <v>FCCS_Other Data</v>
      </c>
      <c r="L778" s="339" t="str">
        <f t="shared" si="235"/>
        <v>FCCS_No Intercompany</v>
      </c>
      <c r="M778" s="339" t="str">
        <f t="shared" si="235"/>
        <v>No Custom1</v>
      </c>
      <c r="N778" s="339" t="str">
        <f t="shared" si="235"/>
        <v>No Custom2</v>
      </c>
      <c r="O778" s="339" t="s">
        <v>851</v>
      </c>
      <c r="P778" s="339" t="s">
        <v>1847</v>
      </c>
      <c r="Q778" s="339" t="str">
        <f t="shared" ref="Q778:R794" si="236">+Q$2</f>
        <v>Actual</v>
      </c>
      <c r="R778" s="339" t="str">
        <f t="shared" si="236"/>
        <v>FCCS_YTD_Input</v>
      </c>
      <c r="S778" s="423" t="s">
        <v>1111</v>
      </c>
      <c r="T778" s="339" t="s">
        <v>404</v>
      </c>
    </row>
    <row r="779" spans="1:20">
      <c r="A779" s="424"/>
      <c r="B779" s="338" t="s">
        <v>1850</v>
      </c>
      <c r="C779" s="338" t="s">
        <v>1103</v>
      </c>
      <c r="D779" s="512" t="e">
        <f>[2]!HsSetValue(E779,"FCC","Scenario#"&amp;Q779&amp;";Years#"&amp;J779&amp;";Period#"&amp;I779&amp;";View#"&amp;R779&amp;";Entity#"&amp;H779&amp;";Data Source#"&amp;K779&amp;";Account#"&amp;F779&amp;";Intercompany#"&amp;L779&amp;";Movement#"&amp;P779&amp;";Consolidation#"&amp;T779&amp;";Custom1#"&amp;M779&amp;";Custom2#"&amp;N779&amp;";Custom3#"&amp;O779&amp;";Custom4#"&amp;S779&amp;"")</f>
        <v>#VALUE!</v>
      </c>
      <c r="E779" s="512">
        <f ca="1">SUMIF('"E" Fair Value Measurement'!$C$22:$E$38,'FCC Investments - Load Tab'!C779,'"E" Fair Value Measurement'!$I$22:$I$38)</f>
        <v>0</v>
      </c>
      <c r="F779" s="339" t="s">
        <v>849</v>
      </c>
      <c r="G779" s="339" t="str">
        <f>"Inv. Analysis - FV Measurement - "&amp;C779</f>
        <v xml:space="preserve">Inv. Analysis - FV Measurement - Short-term Investment Funds   </v>
      </c>
      <c r="H779" s="430">
        <f t="shared" si="234"/>
        <v>0</v>
      </c>
      <c r="I779" s="430" t="str">
        <f t="shared" si="234"/>
        <v>Jun</v>
      </c>
      <c r="J779" s="339" t="str">
        <f t="shared" si="234"/>
        <v>FY25</v>
      </c>
      <c r="K779" s="339" t="str">
        <f t="shared" si="235"/>
        <v>FCCS_Other Data</v>
      </c>
      <c r="L779" s="339" t="str">
        <f t="shared" si="235"/>
        <v>FCCS_No Intercompany</v>
      </c>
      <c r="M779" s="339" t="str">
        <f t="shared" si="235"/>
        <v>No Custom1</v>
      </c>
      <c r="N779" s="339" t="str">
        <f t="shared" si="235"/>
        <v>No Custom2</v>
      </c>
      <c r="O779" s="339" t="s">
        <v>852</v>
      </c>
      <c r="P779" s="339" t="s">
        <v>1847</v>
      </c>
      <c r="Q779" s="339" t="str">
        <f t="shared" si="236"/>
        <v>Actual</v>
      </c>
      <c r="R779" s="339" t="str">
        <f t="shared" si="236"/>
        <v>FCCS_YTD_Input</v>
      </c>
      <c r="S779" s="423" t="s">
        <v>1111</v>
      </c>
      <c r="T779" s="339" t="s">
        <v>404</v>
      </c>
    </row>
    <row r="780" spans="1:20">
      <c r="A780" s="424"/>
      <c r="B780" s="338" t="s">
        <v>1850</v>
      </c>
      <c r="C780" s="338" t="s">
        <v>1103</v>
      </c>
      <c r="D780" s="512" t="e">
        <f>[2]!HsSetValue(E780,"FCC","Scenario#"&amp;Q780&amp;";Years#"&amp;J780&amp;";Period#"&amp;I780&amp;";View#"&amp;R780&amp;";Entity#"&amp;H780&amp;";Data Source#"&amp;K780&amp;";Account#"&amp;F780&amp;";Intercompany#"&amp;L780&amp;";Movement#"&amp;P780&amp;";Consolidation#"&amp;T780&amp;";Custom1#"&amp;M780&amp;";Custom2#"&amp;N780&amp;";Custom3#"&amp;O780&amp;";Custom4#"&amp;S780&amp;"")</f>
        <v>#VALUE!</v>
      </c>
      <c r="E780" s="512">
        <f ca="1">SUMIF('"E" Fair Value Measurement'!$C$22:$E$38,'FCC Investments - Load Tab'!C780,'"E" Fair Value Measurement'!$J$22:$J$38)</f>
        <v>0</v>
      </c>
      <c r="F780" s="339" t="s">
        <v>849</v>
      </c>
      <c r="G780" s="339" t="str">
        <f>"Inv. Analysis - FV Measurement - "&amp;C780</f>
        <v xml:space="preserve">Inv. Analysis - FV Measurement - Short-term Investment Funds   </v>
      </c>
      <c r="H780" s="430">
        <f t="shared" si="234"/>
        <v>0</v>
      </c>
      <c r="I780" s="430" t="str">
        <f t="shared" si="234"/>
        <v>Jun</v>
      </c>
      <c r="J780" s="339" t="str">
        <f t="shared" si="234"/>
        <v>FY25</v>
      </c>
      <c r="K780" s="339" t="str">
        <f t="shared" si="235"/>
        <v>FCCS_Other Data</v>
      </c>
      <c r="L780" s="339" t="str">
        <f t="shared" si="235"/>
        <v>FCCS_No Intercompany</v>
      </c>
      <c r="M780" s="339" t="str">
        <f t="shared" si="235"/>
        <v>No Custom1</v>
      </c>
      <c r="N780" s="339" t="str">
        <f t="shared" si="235"/>
        <v>No Custom2</v>
      </c>
      <c r="O780" s="339" t="s">
        <v>853</v>
      </c>
      <c r="P780" s="339" t="s">
        <v>1847</v>
      </c>
      <c r="Q780" s="339" t="str">
        <f t="shared" si="236"/>
        <v>Actual</v>
      </c>
      <c r="R780" s="339" t="str">
        <f t="shared" si="236"/>
        <v>FCCS_YTD_Input</v>
      </c>
      <c r="S780" s="423" t="s">
        <v>1111</v>
      </c>
      <c r="T780" s="339" t="s">
        <v>404</v>
      </c>
    </row>
    <row r="781" spans="1:20">
      <c r="B781" s="420"/>
      <c r="C781" s="420"/>
      <c r="D781" s="469" t="e">
        <f>[2]!HsSetValue(E781,"FCC","Scenario#"&amp;Q781&amp;";Years#"&amp;J781&amp;";Period#"&amp;I781&amp;";View#"&amp;R781&amp;";Entity#"&amp;H781&amp;";Data Source#"&amp;K781&amp;";Account#"&amp;F781&amp;";Intercompany#"&amp;L781&amp;";Movement#"&amp;P781&amp;";Consolidation#"&amp;T781&amp;";Custom1#"&amp;M781&amp;";Custom2#"&amp;N781&amp;";Custom3#"&amp;O781&amp;";Custom4#"&amp;S781&amp;"")</f>
        <v>#VALUE!</v>
      </c>
      <c r="E781" s="469"/>
      <c r="S781" s="423"/>
    </row>
    <row r="782" spans="1:20">
      <c r="A782" s="424"/>
      <c r="B782" s="418" t="s">
        <v>1088</v>
      </c>
      <c r="C782" s="418" t="s">
        <v>1103</v>
      </c>
      <c r="D782" s="511" t="e">
        <f>[2]!HsSetValue(E782,"FCC","Scenario#"&amp;Q782&amp;";Years#"&amp;J782&amp;";Period#"&amp;I782&amp;";View#"&amp;R782&amp;";Entity#"&amp;H782&amp;";Data Source#"&amp;K782&amp;";Account#"&amp;F782&amp;";Intercompany#"&amp;L782&amp;";Movement#"&amp;P782&amp;";Consolidation#"&amp;T782&amp;";Custom1#"&amp;M782&amp;";Custom2#"&amp;N782&amp;";Custom3#"&amp;O782&amp;";Custom4#"&amp;S782&amp;"")</f>
        <v>#VALUE!</v>
      </c>
      <c r="E782" s="511">
        <f ca="1">SUMIF('"F" Credit Quality Risk'!$D$17:$F$33,'FCC Investments - Load Tab'!$C782,'"F" Credit Quality Risk'!F$17:F$33)</f>
        <v>0</v>
      </c>
      <c r="F782" s="419" t="s">
        <v>1092</v>
      </c>
      <c r="G782" s="419" t="str">
        <f t="shared" ref="G782:G795" si="237">"Inv. Analysis - Credit Quality Risk - "&amp;C782</f>
        <v xml:space="preserve">Inv. Analysis - Credit Quality Risk - Short-term Investment Funds   </v>
      </c>
      <c r="H782" s="431">
        <f t="shared" ref="H782:N784" si="238">+H$2</f>
        <v>0</v>
      </c>
      <c r="I782" s="431" t="str">
        <f t="shared" si="238"/>
        <v>Jun</v>
      </c>
      <c r="J782" s="419" t="str">
        <f t="shared" si="238"/>
        <v>FY25</v>
      </c>
      <c r="K782" s="419" t="str">
        <f t="shared" si="238"/>
        <v>FCCS_Other Data</v>
      </c>
      <c r="L782" s="419" t="str">
        <f t="shared" si="238"/>
        <v>FCCS_No Intercompany</v>
      </c>
      <c r="M782" s="419" t="str">
        <f t="shared" si="238"/>
        <v>No Custom1</v>
      </c>
      <c r="N782" s="419" t="str">
        <f t="shared" si="238"/>
        <v>No Custom2</v>
      </c>
      <c r="O782" s="419" t="s">
        <v>995</v>
      </c>
      <c r="P782" s="419" t="s">
        <v>1847</v>
      </c>
      <c r="Q782" s="419" t="str">
        <f t="shared" ref="Q782:Q795" si="239">Q$2</f>
        <v>Actual</v>
      </c>
      <c r="R782" s="419" t="str">
        <f t="shared" si="236"/>
        <v>FCCS_YTD_Input</v>
      </c>
      <c r="S782" s="423" t="s">
        <v>1111</v>
      </c>
      <c r="T782" s="419" t="s">
        <v>404</v>
      </c>
    </row>
    <row r="783" spans="1:20">
      <c r="A783" s="424"/>
      <c r="B783" s="418" t="s">
        <v>1088</v>
      </c>
      <c r="C783" s="418" t="s">
        <v>1103</v>
      </c>
      <c r="D783" s="511" t="e">
        <f>[2]!HsSetValue(E783,"FCC","Scenario#"&amp;Q783&amp;";Years#"&amp;J783&amp;";Period#"&amp;I783&amp;";View#"&amp;R783&amp;";Entity#"&amp;H783&amp;";Data Source#"&amp;K783&amp;";Account#"&amp;F783&amp;";Intercompany#"&amp;L783&amp;";Movement#"&amp;P783&amp;";Consolidation#"&amp;T783&amp;";Custom1#"&amp;M783&amp;";Custom2#"&amp;N783&amp;";Custom3#"&amp;O783&amp;";Custom4#"&amp;S783&amp;"")</f>
        <v>#VALUE!</v>
      </c>
      <c r="E783" s="511">
        <f ca="1">SUMIF('"F" Credit Quality Risk'!$D$17:$F$33,'FCC Investments - Load Tab'!$C783,'"F" Credit Quality Risk'!G$17:G$33)</f>
        <v>0</v>
      </c>
      <c r="F783" s="419" t="s">
        <v>1092</v>
      </c>
      <c r="G783" s="419" t="str">
        <f t="shared" si="237"/>
        <v xml:space="preserve">Inv. Analysis - Credit Quality Risk - Short-term Investment Funds   </v>
      </c>
      <c r="H783" s="431">
        <f t="shared" si="238"/>
        <v>0</v>
      </c>
      <c r="I783" s="431" t="str">
        <f t="shared" si="238"/>
        <v>Jun</v>
      </c>
      <c r="J783" s="419" t="str">
        <f t="shared" si="238"/>
        <v>FY25</v>
      </c>
      <c r="K783" s="419" t="str">
        <f t="shared" si="238"/>
        <v>FCCS_Other Data</v>
      </c>
      <c r="L783" s="419" t="str">
        <f t="shared" si="238"/>
        <v>FCCS_No Intercompany</v>
      </c>
      <c r="M783" s="419" t="str">
        <f t="shared" si="238"/>
        <v>No Custom1</v>
      </c>
      <c r="N783" s="419" t="str">
        <f t="shared" si="238"/>
        <v>No Custom2</v>
      </c>
      <c r="O783" s="419" t="s">
        <v>1010</v>
      </c>
      <c r="P783" s="419" t="s">
        <v>1847</v>
      </c>
      <c r="Q783" s="419" t="str">
        <f t="shared" si="239"/>
        <v>Actual</v>
      </c>
      <c r="R783" s="419" t="str">
        <f t="shared" si="236"/>
        <v>FCCS_YTD_Input</v>
      </c>
      <c r="S783" s="423" t="s">
        <v>1111</v>
      </c>
      <c r="T783" s="419" t="s">
        <v>404</v>
      </c>
    </row>
    <row r="784" spans="1:20">
      <c r="A784" s="424"/>
      <c r="B784" s="418" t="s">
        <v>1088</v>
      </c>
      <c r="C784" s="418" t="s">
        <v>1103</v>
      </c>
      <c r="D784" s="511" t="e">
        <f>[2]!HsSetValue(E784,"FCC","Scenario#"&amp;Q784&amp;";Years#"&amp;J784&amp;";Period#"&amp;I784&amp;";View#"&amp;R784&amp;";Entity#"&amp;H784&amp;";Data Source#"&amp;K784&amp;";Account#"&amp;F784&amp;";Intercompany#"&amp;L784&amp;";Movement#"&amp;P784&amp;";Consolidation#"&amp;T784&amp;";Custom1#"&amp;M784&amp;";Custom2#"&amp;N784&amp;";Custom3#"&amp;O784&amp;";Custom4#"&amp;S784&amp;"")</f>
        <v>#VALUE!</v>
      </c>
      <c r="E784" s="511">
        <f ca="1">SUMIF('"F" Credit Quality Risk'!$D$17:$F$33,'FCC Investments - Load Tab'!$C784,'"F" Credit Quality Risk'!H$17:H$33)</f>
        <v>0</v>
      </c>
      <c r="F784" s="419" t="s">
        <v>1092</v>
      </c>
      <c r="G784" s="419" t="str">
        <f t="shared" si="237"/>
        <v xml:space="preserve">Inv. Analysis - Credit Quality Risk - Short-term Investment Funds   </v>
      </c>
      <c r="H784" s="431">
        <f t="shared" si="238"/>
        <v>0</v>
      </c>
      <c r="I784" s="431" t="str">
        <f t="shared" si="238"/>
        <v>Jun</v>
      </c>
      <c r="J784" s="419" t="str">
        <f t="shared" si="238"/>
        <v>FY25</v>
      </c>
      <c r="K784" s="419" t="str">
        <f t="shared" si="238"/>
        <v>FCCS_Other Data</v>
      </c>
      <c r="L784" s="419" t="str">
        <f t="shared" si="238"/>
        <v>FCCS_No Intercompany</v>
      </c>
      <c r="M784" s="419" t="str">
        <f t="shared" si="238"/>
        <v>No Custom1</v>
      </c>
      <c r="N784" s="419" t="str">
        <f t="shared" si="238"/>
        <v>No Custom2</v>
      </c>
      <c r="O784" s="419" t="s">
        <v>45</v>
      </c>
      <c r="P784" s="419" t="s">
        <v>1847</v>
      </c>
      <c r="Q784" s="419" t="str">
        <f t="shared" si="239"/>
        <v>Actual</v>
      </c>
      <c r="R784" s="419" t="str">
        <f t="shared" si="236"/>
        <v>FCCS_YTD_Input</v>
      </c>
      <c r="S784" s="423" t="s">
        <v>1111</v>
      </c>
      <c r="T784" s="419" t="s">
        <v>404</v>
      </c>
    </row>
    <row r="785" spans="1:20">
      <c r="A785" s="424"/>
      <c r="B785" s="418" t="s">
        <v>1088</v>
      </c>
      <c r="C785" s="418" t="s">
        <v>1103</v>
      </c>
      <c r="D785" s="511" t="e">
        <f>[2]!HsSetValue(E785,"FCC","Scenario#"&amp;Q785&amp;";Years#"&amp;J785&amp;";Period#"&amp;I785&amp;";View#"&amp;R785&amp;";Entity#"&amp;H785&amp;";Data Source#"&amp;K785&amp;";Account#"&amp;F785&amp;";Intercompany#"&amp;L785&amp;";Movement#"&amp;P785&amp;";Consolidation#"&amp;T785&amp;";Custom1#"&amp;M785&amp;";Custom2#"&amp;N785&amp;";Custom3#"&amp;O785&amp;";Custom4#"&amp;S785&amp;"")</f>
        <v>#VALUE!</v>
      </c>
      <c r="E785" s="511">
        <f ca="1">SUMIF('"F" Credit Quality Risk'!$D$17:$F$33,'FCC Investments - Load Tab'!$C785,'"F" Credit Quality Risk'!I$17:I$33)</f>
        <v>0</v>
      </c>
      <c r="F785" s="419" t="s">
        <v>1092</v>
      </c>
      <c r="G785" s="419" t="str">
        <f t="shared" si="237"/>
        <v xml:space="preserve">Inv. Analysis - Credit Quality Risk - Short-term Investment Funds   </v>
      </c>
      <c r="H785" s="431">
        <f t="shared" ref="H785:N795" si="240">+H$2</f>
        <v>0</v>
      </c>
      <c r="I785" s="431" t="str">
        <f t="shared" si="240"/>
        <v>Jun</v>
      </c>
      <c r="J785" s="419" t="str">
        <f t="shared" si="240"/>
        <v>FY25</v>
      </c>
      <c r="K785" s="419" t="str">
        <f t="shared" si="240"/>
        <v>FCCS_Other Data</v>
      </c>
      <c r="L785" s="419" t="str">
        <f t="shared" si="240"/>
        <v>FCCS_No Intercompany</v>
      </c>
      <c r="M785" s="419" t="str">
        <f t="shared" ref="M785:M793" si="241">+M$2</f>
        <v>No Custom1</v>
      </c>
      <c r="N785" s="419" t="str">
        <f t="shared" si="240"/>
        <v>No Custom2</v>
      </c>
      <c r="O785" s="419" t="s">
        <v>1023</v>
      </c>
      <c r="P785" s="419" t="s">
        <v>1847</v>
      </c>
      <c r="Q785" s="419" t="str">
        <f t="shared" si="239"/>
        <v>Actual</v>
      </c>
      <c r="R785" s="419" t="str">
        <f t="shared" si="236"/>
        <v>FCCS_YTD_Input</v>
      </c>
      <c r="S785" s="423" t="s">
        <v>1111</v>
      </c>
      <c r="T785" s="419" t="s">
        <v>404</v>
      </c>
    </row>
    <row r="786" spans="1:20">
      <c r="A786" s="424"/>
      <c r="B786" s="418" t="s">
        <v>1088</v>
      </c>
      <c r="C786" s="418" t="s">
        <v>1103</v>
      </c>
      <c r="D786" s="511" t="e">
        <f>[2]!HsSetValue(E786,"FCC","Scenario#"&amp;Q786&amp;";Years#"&amp;J786&amp;";Period#"&amp;I786&amp;";View#"&amp;R786&amp;";Entity#"&amp;H786&amp;";Data Source#"&amp;K786&amp;";Account#"&amp;F786&amp;";Intercompany#"&amp;L786&amp;";Movement#"&amp;P786&amp;";Consolidation#"&amp;T786&amp;";Custom1#"&amp;M786&amp;";Custom2#"&amp;N786&amp;";Custom3#"&amp;O786&amp;";Custom4#"&amp;S786&amp;"")</f>
        <v>#VALUE!</v>
      </c>
      <c r="E786" s="511">
        <f ca="1">SUMIF('"F" Credit Quality Risk'!$D$17:$F$33,'FCC Investments - Load Tab'!$C786,'"F" Credit Quality Risk'!J$17:J$33)</f>
        <v>0</v>
      </c>
      <c r="F786" s="419" t="s">
        <v>1092</v>
      </c>
      <c r="G786" s="419" t="str">
        <f t="shared" si="237"/>
        <v xml:space="preserve">Inv. Analysis - Credit Quality Risk - Short-term Investment Funds   </v>
      </c>
      <c r="H786" s="431">
        <f t="shared" si="240"/>
        <v>0</v>
      </c>
      <c r="I786" s="431" t="str">
        <f t="shared" si="240"/>
        <v>Jun</v>
      </c>
      <c r="J786" s="419" t="str">
        <f t="shared" si="240"/>
        <v>FY25</v>
      </c>
      <c r="K786" s="419" t="str">
        <f t="shared" si="240"/>
        <v>FCCS_Other Data</v>
      </c>
      <c r="L786" s="419" t="str">
        <f t="shared" si="240"/>
        <v>FCCS_No Intercompany</v>
      </c>
      <c r="M786" s="419" t="str">
        <f t="shared" si="241"/>
        <v>No Custom1</v>
      </c>
      <c r="N786" s="419" t="str">
        <f t="shared" si="240"/>
        <v>No Custom2</v>
      </c>
      <c r="O786" s="419" t="s">
        <v>1027</v>
      </c>
      <c r="P786" s="419" t="s">
        <v>1847</v>
      </c>
      <c r="Q786" s="419" t="str">
        <f t="shared" si="239"/>
        <v>Actual</v>
      </c>
      <c r="R786" s="419" t="str">
        <f t="shared" si="236"/>
        <v>FCCS_YTD_Input</v>
      </c>
      <c r="S786" s="423" t="s">
        <v>1111</v>
      </c>
      <c r="T786" s="419" t="s">
        <v>404</v>
      </c>
    </row>
    <row r="787" spans="1:20">
      <c r="A787" s="424"/>
      <c r="B787" s="418" t="s">
        <v>1088</v>
      </c>
      <c r="C787" s="418" t="s">
        <v>1103</v>
      </c>
      <c r="D787" s="511" t="e">
        <f>[2]!HsSetValue(E787,"FCC","Scenario#"&amp;Q787&amp;";Years#"&amp;J787&amp;";Period#"&amp;I787&amp;";View#"&amp;R787&amp;";Entity#"&amp;H787&amp;";Data Source#"&amp;K787&amp;";Account#"&amp;F787&amp;";Intercompany#"&amp;L787&amp;";Movement#"&amp;P787&amp;";Consolidation#"&amp;T787&amp;";Custom1#"&amp;M787&amp;";Custom2#"&amp;N787&amp;";Custom3#"&amp;O787&amp;";Custom4#"&amp;S787&amp;"")</f>
        <v>#VALUE!</v>
      </c>
      <c r="E787" s="511">
        <f ca="1">SUMIF('"F" Credit Quality Risk'!$D$17:$F$33,'FCC Investments - Load Tab'!$C787,'"F" Credit Quality Risk'!K$17:K$33)</f>
        <v>0</v>
      </c>
      <c r="F787" s="419" t="s">
        <v>1092</v>
      </c>
      <c r="G787" s="419" t="str">
        <f t="shared" si="237"/>
        <v xml:space="preserve">Inv. Analysis - Credit Quality Risk - Short-term Investment Funds   </v>
      </c>
      <c r="H787" s="431">
        <f t="shared" si="240"/>
        <v>0</v>
      </c>
      <c r="I787" s="431" t="str">
        <f t="shared" si="240"/>
        <v>Jun</v>
      </c>
      <c r="J787" s="419" t="str">
        <f t="shared" si="240"/>
        <v>FY25</v>
      </c>
      <c r="K787" s="419" t="str">
        <f t="shared" si="240"/>
        <v>FCCS_Other Data</v>
      </c>
      <c r="L787" s="419" t="str">
        <f t="shared" si="240"/>
        <v>FCCS_No Intercompany</v>
      </c>
      <c r="M787" s="419" t="str">
        <f t="shared" si="241"/>
        <v>No Custom1</v>
      </c>
      <c r="N787" s="419" t="str">
        <f t="shared" si="240"/>
        <v>No Custom2</v>
      </c>
      <c r="O787" s="419" t="s">
        <v>46</v>
      </c>
      <c r="P787" s="419" t="s">
        <v>1847</v>
      </c>
      <c r="Q787" s="419" t="str">
        <f t="shared" si="239"/>
        <v>Actual</v>
      </c>
      <c r="R787" s="419" t="str">
        <f t="shared" si="236"/>
        <v>FCCS_YTD_Input</v>
      </c>
      <c r="S787" s="423" t="s">
        <v>1111</v>
      </c>
      <c r="T787" s="419" t="s">
        <v>404</v>
      </c>
    </row>
    <row r="788" spans="1:20">
      <c r="A788" s="424"/>
      <c r="B788" s="418" t="s">
        <v>1088</v>
      </c>
      <c r="C788" s="418" t="s">
        <v>1103</v>
      </c>
      <c r="D788" s="511" t="e">
        <f>[2]!HsSetValue(E788,"FCC","Scenario#"&amp;Q788&amp;";Years#"&amp;J788&amp;";Period#"&amp;I788&amp;";View#"&amp;R788&amp;";Entity#"&amp;H788&amp;";Data Source#"&amp;K788&amp;";Account#"&amp;F788&amp;";Intercompany#"&amp;L788&amp;";Movement#"&amp;P788&amp;";Consolidation#"&amp;T788&amp;";Custom1#"&amp;M788&amp;";Custom2#"&amp;N788&amp;";Custom3#"&amp;O788&amp;";Custom4#"&amp;S788&amp;"")</f>
        <v>#VALUE!</v>
      </c>
      <c r="E788" s="511">
        <f ca="1">SUMIF('"F" Credit Quality Risk'!$D$17:$F$33,'FCC Investments - Load Tab'!$C788,'"F" Credit Quality Risk'!L$17:L$33)</f>
        <v>0</v>
      </c>
      <c r="F788" s="419" t="s">
        <v>1092</v>
      </c>
      <c r="G788" s="419" t="str">
        <f t="shared" si="237"/>
        <v xml:space="preserve">Inv. Analysis - Credit Quality Risk - Short-term Investment Funds   </v>
      </c>
      <c r="H788" s="431">
        <f t="shared" si="240"/>
        <v>0</v>
      </c>
      <c r="I788" s="431" t="str">
        <f t="shared" si="240"/>
        <v>Jun</v>
      </c>
      <c r="J788" s="419" t="str">
        <f t="shared" si="240"/>
        <v>FY25</v>
      </c>
      <c r="K788" s="419" t="str">
        <f t="shared" si="240"/>
        <v>FCCS_Other Data</v>
      </c>
      <c r="L788" s="419" t="str">
        <f t="shared" si="240"/>
        <v>FCCS_No Intercompany</v>
      </c>
      <c r="M788" s="419" t="str">
        <f t="shared" si="241"/>
        <v>No Custom1</v>
      </c>
      <c r="N788" s="419" t="str">
        <f t="shared" si="240"/>
        <v>No Custom2</v>
      </c>
      <c r="O788" s="419" t="s">
        <v>1055</v>
      </c>
      <c r="P788" s="419" t="s">
        <v>1847</v>
      </c>
      <c r="Q788" s="419" t="str">
        <f t="shared" si="239"/>
        <v>Actual</v>
      </c>
      <c r="R788" s="419" t="str">
        <f t="shared" si="236"/>
        <v>FCCS_YTD_Input</v>
      </c>
      <c r="S788" s="423" t="s">
        <v>1111</v>
      </c>
      <c r="T788" s="419" t="s">
        <v>404</v>
      </c>
    </row>
    <row r="789" spans="1:20">
      <c r="A789" s="424"/>
      <c r="B789" s="418" t="s">
        <v>1088</v>
      </c>
      <c r="C789" s="418" t="s">
        <v>1103</v>
      </c>
      <c r="D789" s="511" t="e">
        <f>[2]!HsSetValue(E789,"FCC","Scenario#"&amp;Q789&amp;";Years#"&amp;J789&amp;";Period#"&amp;I789&amp;";View#"&amp;R789&amp;";Entity#"&amp;H789&amp;";Data Source#"&amp;K789&amp;";Account#"&amp;F789&amp;";Intercompany#"&amp;L789&amp;";Movement#"&amp;P789&amp;";Consolidation#"&amp;T789&amp;";Custom1#"&amp;M789&amp;";Custom2#"&amp;N789&amp;";Custom3#"&amp;O789&amp;";Custom4#"&amp;S789&amp;"")</f>
        <v>#VALUE!</v>
      </c>
      <c r="E789" s="511">
        <f ca="1">SUMIF('"F" Credit Quality Risk'!$D$17:$F$33,'FCC Investments - Load Tab'!$C789,'"F" Credit Quality Risk'!M$17:M$33)</f>
        <v>0</v>
      </c>
      <c r="F789" s="419" t="s">
        <v>1092</v>
      </c>
      <c r="G789" s="419" t="str">
        <f t="shared" si="237"/>
        <v xml:space="preserve">Inv. Analysis - Credit Quality Risk - Short-term Investment Funds   </v>
      </c>
      <c r="H789" s="431">
        <f t="shared" si="240"/>
        <v>0</v>
      </c>
      <c r="I789" s="431" t="str">
        <f t="shared" si="240"/>
        <v>Jun</v>
      </c>
      <c r="J789" s="419" t="str">
        <f t="shared" si="240"/>
        <v>FY25</v>
      </c>
      <c r="K789" s="419" t="str">
        <f t="shared" si="240"/>
        <v>FCCS_Other Data</v>
      </c>
      <c r="L789" s="419" t="str">
        <f t="shared" si="240"/>
        <v>FCCS_No Intercompany</v>
      </c>
      <c r="M789" s="419" t="str">
        <f t="shared" si="241"/>
        <v>No Custom1</v>
      </c>
      <c r="N789" s="419" t="str">
        <f t="shared" si="240"/>
        <v>No Custom2</v>
      </c>
      <c r="O789" s="419" t="s">
        <v>1066</v>
      </c>
      <c r="P789" s="419" t="s">
        <v>1847</v>
      </c>
      <c r="Q789" s="419" t="str">
        <f t="shared" si="239"/>
        <v>Actual</v>
      </c>
      <c r="R789" s="419" t="str">
        <f t="shared" si="236"/>
        <v>FCCS_YTD_Input</v>
      </c>
      <c r="S789" s="423" t="s">
        <v>1111</v>
      </c>
      <c r="T789" s="419" t="s">
        <v>404</v>
      </c>
    </row>
    <row r="790" spans="1:20">
      <c r="A790" s="424"/>
      <c r="B790" s="418" t="s">
        <v>1088</v>
      </c>
      <c r="C790" s="418" t="s">
        <v>1103</v>
      </c>
      <c r="D790" s="511" t="e">
        <f>[2]!HsSetValue(E790,"FCC","Scenario#"&amp;Q790&amp;";Years#"&amp;J790&amp;";Period#"&amp;I790&amp;";View#"&amp;R790&amp;";Entity#"&amp;H790&amp;";Data Source#"&amp;K790&amp;";Account#"&amp;F790&amp;";Intercompany#"&amp;L790&amp;";Movement#"&amp;P790&amp;";Consolidation#"&amp;T790&amp;";Custom1#"&amp;M790&amp;";Custom2#"&amp;N790&amp;";Custom3#"&amp;O790&amp;";Custom4#"&amp;S790&amp;"")</f>
        <v>#VALUE!</v>
      </c>
      <c r="E790" s="511">
        <f ca="1">SUMIF('"F" Credit Quality Risk'!$D$17:$F$33,'FCC Investments - Load Tab'!$C790,'"F" Credit Quality Risk'!N$17:N$33)</f>
        <v>0</v>
      </c>
      <c r="F790" s="419" t="s">
        <v>1092</v>
      </c>
      <c r="G790" s="419" t="str">
        <f t="shared" si="237"/>
        <v xml:space="preserve">Inv. Analysis - Credit Quality Risk - Short-term Investment Funds   </v>
      </c>
      <c r="H790" s="431">
        <f t="shared" si="240"/>
        <v>0</v>
      </c>
      <c r="I790" s="431" t="str">
        <f t="shared" si="240"/>
        <v>Jun</v>
      </c>
      <c r="J790" s="419" t="str">
        <f t="shared" si="240"/>
        <v>FY25</v>
      </c>
      <c r="K790" s="419" t="str">
        <f t="shared" si="240"/>
        <v>FCCS_Other Data</v>
      </c>
      <c r="L790" s="419" t="str">
        <f t="shared" si="240"/>
        <v>FCCS_No Intercompany</v>
      </c>
      <c r="M790" s="419" t="str">
        <f t="shared" si="241"/>
        <v>No Custom1</v>
      </c>
      <c r="N790" s="419" t="str">
        <f t="shared" si="240"/>
        <v>No Custom2</v>
      </c>
      <c r="O790" s="419" t="s">
        <v>47</v>
      </c>
      <c r="P790" s="419" t="s">
        <v>1847</v>
      </c>
      <c r="Q790" s="419" t="str">
        <f t="shared" si="239"/>
        <v>Actual</v>
      </c>
      <c r="R790" s="419" t="str">
        <f t="shared" si="236"/>
        <v>FCCS_YTD_Input</v>
      </c>
      <c r="S790" s="423" t="s">
        <v>1111</v>
      </c>
      <c r="T790" s="419" t="s">
        <v>404</v>
      </c>
    </row>
    <row r="791" spans="1:20">
      <c r="A791" s="424"/>
      <c r="B791" s="418" t="s">
        <v>1088</v>
      </c>
      <c r="C791" s="418" t="s">
        <v>1103</v>
      </c>
      <c r="D791" s="511" t="e">
        <f>[2]!HsSetValue(E791,"FCC","Scenario#"&amp;Q791&amp;";Years#"&amp;J791&amp;";Period#"&amp;I791&amp;";View#"&amp;R791&amp;";Entity#"&amp;H791&amp;";Data Source#"&amp;K791&amp;";Account#"&amp;F791&amp;";Intercompany#"&amp;L791&amp;";Movement#"&amp;P791&amp;";Consolidation#"&amp;T791&amp;";Custom1#"&amp;M791&amp;";Custom2#"&amp;N791&amp;";Custom3#"&amp;O791&amp;";Custom4#"&amp;S791&amp;"")</f>
        <v>#VALUE!</v>
      </c>
      <c r="E791" s="511">
        <f ca="1">SUMIF('"F" Credit Quality Risk'!$D$17:$F$33,'FCC Investments - Load Tab'!$C791,'"F" Credit Quality Risk'!O$17:O$33)</f>
        <v>0</v>
      </c>
      <c r="F791" s="419" t="s">
        <v>1092</v>
      </c>
      <c r="G791" s="419" t="str">
        <f t="shared" si="237"/>
        <v xml:space="preserve">Inv. Analysis - Credit Quality Risk - Short-term Investment Funds   </v>
      </c>
      <c r="H791" s="431">
        <f t="shared" si="240"/>
        <v>0</v>
      </c>
      <c r="I791" s="431" t="str">
        <f t="shared" si="240"/>
        <v>Jun</v>
      </c>
      <c r="J791" s="419" t="str">
        <f t="shared" si="240"/>
        <v>FY25</v>
      </c>
      <c r="K791" s="419" t="str">
        <f t="shared" si="240"/>
        <v>FCCS_Other Data</v>
      </c>
      <c r="L791" s="419" t="str">
        <f t="shared" si="240"/>
        <v>FCCS_No Intercompany</v>
      </c>
      <c r="M791" s="419" t="str">
        <f t="shared" si="241"/>
        <v>No Custom1</v>
      </c>
      <c r="N791" s="419" t="str">
        <f t="shared" si="240"/>
        <v>No Custom2</v>
      </c>
      <c r="O791" s="419" t="s">
        <v>48</v>
      </c>
      <c r="P791" s="419" t="s">
        <v>1847</v>
      </c>
      <c r="Q791" s="419" t="str">
        <f t="shared" si="239"/>
        <v>Actual</v>
      </c>
      <c r="R791" s="419" t="str">
        <f t="shared" si="236"/>
        <v>FCCS_YTD_Input</v>
      </c>
      <c r="S791" s="423" t="s">
        <v>1111</v>
      </c>
      <c r="T791" s="419" t="s">
        <v>404</v>
      </c>
    </row>
    <row r="792" spans="1:20">
      <c r="A792" s="424"/>
      <c r="B792" s="418" t="s">
        <v>1088</v>
      </c>
      <c r="C792" s="418" t="s">
        <v>1103</v>
      </c>
      <c r="D792" s="511" t="e">
        <f>[2]!HsSetValue(E792,"FCC","Scenario#"&amp;Q792&amp;";Years#"&amp;J792&amp;";Period#"&amp;I792&amp;";View#"&amp;R792&amp;";Entity#"&amp;H792&amp;";Data Source#"&amp;K792&amp;";Account#"&amp;F792&amp;";Intercompany#"&amp;L792&amp;";Movement#"&amp;P792&amp;";Consolidation#"&amp;T792&amp;";Custom1#"&amp;M792&amp;";Custom2#"&amp;N792&amp;";Custom3#"&amp;O792&amp;";Custom4#"&amp;S792&amp;"")</f>
        <v>#VALUE!</v>
      </c>
      <c r="E792" s="511">
        <f ca="1">SUMIF('"F" Credit Quality Risk'!$D$17:$F$33,'FCC Investments - Load Tab'!$C792,'"F" Credit Quality Risk'!P$17:P$33)</f>
        <v>0</v>
      </c>
      <c r="F792" s="419" t="s">
        <v>1092</v>
      </c>
      <c r="G792" s="419" t="str">
        <f t="shared" si="237"/>
        <v xml:space="preserve">Inv. Analysis - Credit Quality Risk - Short-term Investment Funds   </v>
      </c>
      <c r="H792" s="431">
        <f t="shared" si="240"/>
        <v>0</v>
      </c>
      <c r="I792" s="431" t="str">
        <f t="shared" si="240"/>
        <v>Jun</v>
      </c>
      <c r="J792" s="419" t="str">
        <f t="shared" si="240"/>
        <v>FY25</v>
      </c>
      <c r="K792" s="419" t="str">
        <f t="shared" si="240"/>
        <v>FCCS_Other Data</v>
      </c>
      <c r="L792" s="419" t="str">
        <f t="shared" si="240"/>
        <v>FCCS_No Intercompany</v>
      </c>
      <c r="M792" s="419" t="str">
        <f t="shared" si="241"/>
        <v>No Custom1</v>
      </c>
      <c r="N792" s="419" t="str">
        <f t="shared" si="240"/>
        <v>No Custom2</v>
      </c>
      <c r="O792" s="419" t="s">
        <v>1093</v>
      </c>
      <c r="P792" s="419" t="s">
        <v>1847</v>
      </c>
      <c r="Q792" s="419" t="str">
        <f t="shared" si="239"/>
        <v>Actual</v>
      </c>
      <c r="R792" s="419" t="str">
        <f t="shared" si="236"/>
        <v>FCCS_YTD_Input</v>
      </c>
      <c r="S792" s="423" t="s">
        <v>1111</v>
      </c>
      <c r="T792" s="419" t="s">
        <v>404</v>
      </c>
    </row>
    <row r="793" spans="1:20">
      <c r="A793" s="424"/>
      <c r="B793" s="418" t="s">
        <v>1088</v>
      </c>
      <c r="C793" s="418" t="s">
        <v>1103</v>
      </c>
      <c r="D793" s="511" t="e">
        <f>[2]!HsSetValue(E793,"FCC","Scenario#"&amp;Q793&amp;";Years#"&amp;J793&amp;";Period#"&amp;I793&amp;";View#"&amp;R793&amp;";Entity#"&amp;H793&amp;";Data Source#"&amp;K793&amp;";Account#"&amp;F793&amp;";Intercompany#"&amp;L793&amp;";Movement#"&amp;P793&amp;";Consolidation#"&amp;T793&amp;";Custom1#"&amp;M793&amp;";Custom2#"&amp;N793&amp;";Custom3#"&amp;O793&amp;";Custom4#"&amp;S793&amp;"")</f>
        <v>#VALUE!</v>
      </c>
      <c r="E793" s="511">
        <f ca="1">SUMIF('"F" Credit Quality Risk'!$D$17:$F$33,'FCC Investments - Load Tab'!$C793,'"F" Credit Quality Risk'!Q$17:Q$33)</f>
        <v>0</v>
      </c>
      <c r="F793" s="419" t="s">
        <v>1092</v>
      </c>
      <c r="G793" s="419" t="str">
        <f t="shared" si="237"/>
        <v xml:space="preserve">Inv. Analysis - Credit Quality Risk - Short-term Investment Funds   </v>
      </c>
      <c r="H793" s="431">
        <f t="shared" si="240"/>
        <v>0</v>
      </c>
      <c r="I793" s="431" t="str">
        <f t="shared" si="240"/>
        <v>Jun</v>
      </c>
      <c r="J793" s="419" t="str">
        <f t="shared" si="240"/>
        <v>FY25</v>
      </c>
      <c r="K793" s="419" t="str">
        <f t="shared" si="240"/>
        <v>FCCS_Other Data</v>
      </c>
      <c r="L793" s="419" t="str">
        <f t="shared" si="240"/>
        <v>FCCS_No Intercompany</v>
      </c>
      <c r="M793" s="419" t="str">
        <f t="shared" si="241"/>
        <v>No Custom1</v>
      </c>
      <c r="N793" s="419" t="str">
        <f t="shared" si="240"/>
        <v>No Custom2</v>
      </c>
      <c r="O793" s="419" t="s">
        <v>1094</v>
      </c>
      <c r="P793" s="419" t="s">
        <v>1847</v>
      </c>
      <c r="Q793" s="419" t="str">
        <f t="shared" si="239"/>
        <v>Actual</v>
      </c>
      <c r="R793" s="419" t="str">
        <f t="shared" si="236"/>
        <v>FCCS_YTD_Input</v>
      </c>
      <c r="S793" s="423" t="s">
        <v>1111</v>
      </c>
      <c r="T793" s="419" t="s">
        <v>404</v>
      </c>
    </row>
    <row r="794" spans="1:20">
      <c r="A794" s="424"/>
      <c r="B794" s="418" t="s">
        <v>1088</v>
      </c>
      <c r="C794" s="418" t="s">
        <v>1103</v>
      </c>
      <c r="D794" s="511" t="e">
        <f>[2]!HsSetValue(E794,"FCC","Scenario#"&amp;Q794&amp;";Years#"&amp;J794&amp;";Period#"&amp;I794&amp;";View#"&amp;R794&amp;";Entity#"&amp;H794&amp;";Data Source#"&amp;K794&amp;";Account#"&amp;F794&amp;";Intercompany#"&amp;L794&amp;";Movement#"&amp;P794&amp;";Consolidation#"&amp;T794&amp;";Custom1#"&amp;M794&amp;";Custom2#"&amp;N794&amp;";Custom3#"&amp;O794&amp;";Custom4#"&amp;S794&amp;"")</f>
        <v>#VALUE!</v>
      </c>
      <c r="E794" s="511">
        <f ca="1">SUMIF('"F" Credit Quality Risk'!$D$17:$F$33,'FCC Investments - Load Tab'!$C794,'"F" Credit Quality Risk'!R$17:R$33)</f>
        <v>0</v>
      </c>
      <c r="F794" s="419" t="s">
        <v>1092</v>
      </c>
      <c r="G794" s="419" t="str">
        <f t="shared" si="237"/>
        <v xml:space="preserve">Inv. Analysis - Credit Quality Risk - Short-term Investment Funds   </v>
      </c>
      <c r="H794" s="431">
        <f t="shared" si="240"/>
        <v>0</v>
      </c>
      <c r="I794" s="431" t="str">
        <f t="shared" si="240"/>
        <v>Jun</v>
      </c>
      <c r="J794" s="419" t="str">
        <f t="shared" si="240"/>
        <v>FY25</v>
      </c>
      <c r="K794" s="419" t="str">
        <f t="shared" si="240"/>
        <v>FCCS_Other Data</v>
      </c>
      <c r="L794" s="419" t="str">
        <f t="shared" si="240"/>
        <v>FCCS_No Intercompany</v>
      </c>
      <c r="M794" s="419" t="str">
        <f t="shared" si="240"/>
        <v>No Custom1</v>
      </c>
      <c r="N794" s="419" t="str">
        <f t="shared" si="240"/>
        <v>No Custom2</v>
      </c>
      <c r="O794" s="419" t="s">
        <v>1095</v>
      </c>
      <c r="P794" s="419" t="s">
        <v>1847</v>
      </c>
      <c r="Q794" s="419" t="str">
        <f t="shared" si="239"/>
        <v>Actual</v>
      </c>
      <c r="R794" s="419" t="str">
        <f t="shared" si="236"/>
        <v>FCCS_YTD_Input</v>
      </c>
      <c r="S794" s="423" t="s">
        <v>1111</v>
      </c>
      <c r="T794" s="419" t="s">
        <v>404</v>
      </c>
    </row>
    <row r="795" spans="1:20">
      <c r="A795" s="424"/>
      <c r="B795" s="418" t="s">
        <v>1088</v>
      </c>
      <c r="C795" s="418" t="s">
        <v>1103</v>
      </c>
      <c r="D795" s="511" t="e">
        <f>[2]!HsSetValue(E795,"FCC","Scenario#"&amp;Q795&amp;";Years#"&amp;J795&amp;";Period#"&amp;I795&amp;";View#"&amp;R795&amp;";Entity#"&amp;H795&amp;";Data Source#"&amp;K795&amp;";Account#"&amp;F795&amp;";Intercompany#"&amp;L795&amp;";Movement#"&amp;P795&amp;";Consolidation#"&amp;T795&amp;";Custom1#"&amp;M795&amp;";Custom2#"&amp;N795&amp;";Custom3#"&amp;O795&amp;";Custom4#"&amp;S795&amp;"")</f>
        <v>#VALUE!</v>
      </c>
      <c r="E795" s="511">
        <f ca="1">SUMIF('"F" Credit Quality Risk'!$D$17:$F$33,'FCC Investments - Load Tab'!$C795,'"F" Credit Quality Risk'!S$17:S$33)</f>
        <v>0</v>
      </c>
      <c r="F795" s="419" t="s">
        <v>1092</v>
      </c>
      <c r="G795" s="419" t="str">
        <f t="shared" si="237"/>
        <v xml:space="preserve">Inv. Analysis - Credit Quality Risk - Short-term Investment Funds   </v>
      </c>
      <c r="H795" s="431">
        <f t="shared" si="240"/>
        <v>0</v>
      </c>
      <c r="I795" s="431" t="str">
        <f t="shared" si="240"/>
        <v>Jun</v>
      </c>
      <c r="J795" s="419" t="str">
        <f t="shared" si="240"/>
        <v>FY25</v>
      </c>
      <c r="K795" s="419" t="str">
        <f t="shared" si="240"/>
        <v>FCCS_Other Data</v>
      </c>
      <c r="L795" s="419" t="str">
        <f t="shared" si="240"/>
        <v>FCCS_No Intercompany</v>
      </c>
      <c r="M795" s="419" t="str">
        <f t="shared" si="240"/>
        <v>No Custom1</v>
      </c>
      <c r="N795" s="419" t="str">
        <f t="shared" si="240"/>
        <v>No Custom2</v>
      </c>
      <c r="O795" s="419" t="s">
        <v>1096</v>
      </c>
      <c r="P795" s="419" t="s">
        <v>1847</v>
      </c>
      <c r="Q795" s="419" t="str">
        <f t="shared" si="239"/>
        <v>Actual</v>
      </c>
      <c r="R795" s="419" t="str">
        <f>+R$2</f>
        <v>FCCS_YTD_Input</v>
      </c>
      <c r="S795" s="423" t="s">
        <v>1111</v>
      </c>
      <c r="T795" s="419" t="s">
        <v>404</v>
      </c>
    </row>
    <row r="796" spans="1:20">
      <c r="B796" s="420"/>
      <c r="C796" s="420"/>
      <c r="D796" s="469" t="e">
        <f>[2]!HsSetValue(E796,"FCC","Scenario#"&amp;Q796&amp;";Years#"&amp;J796&amp;";Period#"&amp;I796&amp;";View#"&amp;R796&amp;";Entity#"&amp;H796&amp;";Data Source#"&amp;K796&amp;";Account#"&amp;F796&amp;";Intercompany#"&amp;L796&amp;";Movement#"&amp;P796&amp;";Consolidation#"&amp;T796&amp;";Custom1#"&amp;M796&amp;";Custom2#"&amp;N796&amp;";Custom3#"&amp;O796&amp;";Custom4#"&amp;S796&amp;"")</f>
        <v>#VALUE!</v>
      </c>
      <c r="E796" s="469"/>
    </row>
    <row r="797" spans="1:20">
      <c r="B797" s="336" t="s">
        <v>841</v>
      </c>
      <c r="C797" s="336" t="s">
        <v>825</v>
      </c>
      <c r="D797" s="508" t="e">
        <f>[2]!HsSetValue(E797,"FCC","Scenario#"&amp;Q797&amp;";Years#"&amp;J797&amp;";Period#"&amp;I797&amp;";View#"&amp;R797&amp;";Entity#"&amp;H797&amp;";Data Source#"&amp;K797&amp;";Account#"&amp;F797&amp;";Intercompany#"&amp;L797&amp;";Movement#"&amp;P797&amp;";Consolidation#"&amp;T797&amp;";Custom1#"&amp;M797&amp;";Custom2#"&amp;N797&amp;";Custom3#"&amp;O797&amp;";Custom4#"&amp;S797&amp;"")</f>
        <v>#VALUE!</v>
      </c>
      <c r="E797" s="508">
        <f>SUMIF('"C" Seg. Time Dist.'!$C$20:$C$33,'FCC Investments - Load Tab'!C797,'"C" Seg. Time Dist.'!$E$20:$E$33)</f>
        <v>0</v>
      </c>
      <c r="F797" s="337" t="s">
        <v>842</v>
      </c>
      <c r="G797" s="337" t="s">
        <v>870</v>
      </c>
      <c r="H797" s="428">
        <f t="shared" ref="H797:J801" si="242">+H$2</f>
        <v>0</v>
      </c>
      <c r="I797" s="428" t="str">
        <f t="shared" si="242"/>
        <v>Jun</v>
      </c>
      <c r="J797" s="337" t="str">
        <f t="shared" si="242"/>
        <v>FY25</v>
      </c>
      <c r="K797" s="337" t="s">
        <v>397</v>
      </c>
      <c r="L797" s="337" t="s">
        <v>398</v>
      </c>
      <c r="M797" s="337" t="s">
        <v>399</v>
      </c>
      <c r="N797" s="337" t="s">
        <v>400</v>
      </c>
      <c r="O797" s="337" t="s">
        <v>844</v>
      </c>
      <c r="P797" s="337" t="s">
        <v>1847</v>
      </c>
      <c r="Q797" s="337" t="s">
        <v>63</v>
      </c>
      <c r="R797" s="337" t="s">
        <v>402</v>
      </c>
      <c r="S797" s="337" t="s">
        <v>826</v>
      </c>
      <c r="T797" s="337" t="s">
        <v>404</v>
      </c>
    </row>
    <row r="798" spans="1:20">
      <c r="B798" s="336" t="s">
        <v>841</v>
      </c>
      <c r="C798" s="336" t="s">
        <v>825</v>
      </c>
      <c r="D798" s="508" t="e">
        <f>[2]!HsSetValue(E798,"FCC","Scenario#"&amp;Q798&amp;";Years#"&amp;J798&amp;";Period#"&amp;I798&amp;";View#"&amp;R798&amp;";Entity#"&amp;H798&amp;";Data Source#"&amp;K798&amp;";Account#"&amp;F798&amp;";Intercompany#"&amp;L798&amp;";Movement#"&amp;P798&amp;";Consolidation#"&amp;T798&amp;";Custom1#"&amp;M798&amp;";Custom2#"&amp;N798&amp;";Custom3#"&amp;O798&amp;";Custom4#"&amp;S798&amp;"")</f>
        <v>#VALUE!</v>
      </c>
      <c r="E798" s="508">
        <f>SUMIF('"C" Seg. Time Dist.'!$C$20:$C$33,'FCC Investments - Load Tab'!C798,'"C" Seg. Time Dist.'!$F$20:$F$33)</f>
        <v>0</v>
      </c>
      <c r="F798" s="337" t="s">
        <v>842</v>
      </c>
      <c r="G798" s="337" t="s">
        <v>870</v>
      </c>
      <c r="H798" s="428">
        <f t="shared" si="242"/>
        <v>0</v>
      </c>
      <c r="I798" s="428" t="str">
        <f t="shared" si="242"/>
        <v>Jun</v>
      </c>
      <c r="J798" s="337" t="str">
        <f t="shared" si="242"/>
        <v>FY25</v>
      </c>
      <c r="K798" s="337" t="s">
        <v>397</v>
      </c>
      <c r="L798" s="337" t="s">
        <v>398</v>
      </c>
      <c r="M798" s="337" t="s">
        <v>399</v>
      </c>
      <c r="N798" s="337" t="s">
        <v>400</v>
      </c>
      <c r="O798" s="337" t="s">
        <v>845</v>
      </c>
      <c r="P798" s="337" t="s">
        <v>1847</v>
      </c>
      <c r="Q798" s="337" t="s">
        <v>63</v>
      </c>
      <c r="R798" s="337" t="s">
        <v>402</v>
      </c>
      <c r="S798" s="337" t="s">
        <v>826</v>
      </c>
      <c r="T798" s="337" t="s">
        <v>404</v>
      </c>
    </row>
    <row r="799" spans="1:20">
      <c r="B799" s="336" t="s">
        <v>841</v>
      </c>
      <c r="C799" s="336" t="s">
        <v>825</v>
      </c>
      <c r="D799" s="508" t="e">
        <f>[2]!HsSetValue(E799,"FCC","Scenario#"&amp;Q799&amp;";Years#"&amp;J799&amp;";Period#"&amp;I799&amp;";View#"&amp;R799&amp;";Entity#"&amp;H799&amp;";Data Source#"&amp;K799&amp;";Account#"&amp;F799&amp;";Intercompany#"&amp;L799&amp;";Movement#"&amp;P799&amp;";Consolidation#"&amp;T799&amp;";Custom1#"&amp;M799&amp;";Custom2#"&amp;N799&amp;";Custom3#"&amp;O799&amp;";Custom4#"&amp;S799&amp;"")</f>
        <v>#VALUE!</v>
      </c>
      <c r="E799" s="508">
        <f>SUMIF('"C" Seg. Time Dist.'!$C$20:$C$33,'FCC Investments - Load Tab'!C799,'"C" Seg. Time Dist.'!$G$20:$G$33)</f>
        <v>0</v>
      </c>
      <c r="F799" s="337" t="s">
        <v>842</v>
      </c>
      <c r="G799" s="337" t="s">
        <v>870</v>
      </c>
      <c r="H799" s="428">
        <f t="shared" si="242"/>
        <v>0</v>
      </c>
      <c r="I799" s="428" t="str">
        <f t="shared" si="242"/>
        <v>Jun</v>
      </c>
      <c r="J799" s="337" t="str">
        <f t="shared" si="242"/>
        <v>FY25</v>
      </c>
      <c r="K799" s="337" t="s">
        <v>397</v>
      </c>
      <c r="L799" s="337" t="s">
        <v>398</v>
      </c>
      <c r="M799" s="337" t="s">
        <v>399</v>
      </c>
      <c r="N799" s="337" t="s">
        <v>400</v>
      </c>
      <c r="O799" s="337" t="s">
        <v>846</v>
      </c>
      <c r="P799" s="337" t="s">
        <v>1847</v>
      </c>
      <c r="Q799" s="337" t="s">
        <v>63</v>
      </c>
      <c r="R799" s="337" t="s">
        <v>402</v>
      </c>
      <c r="S799" s="337" t="s">
        <v>826</v>
      </c>
      <c r="T799" s="337" t="s">
        <v>404</v>
      </c>
    </row>
    <row r="800" spans="1:20">
      <c r="B800" s="336" t="s">
        <v>841</v>
      </c>
      <c r="C800" s="336" t="s">
        <v>825</v>
      </c>
      <c r="D800" s="508" t="e">
        <f>[2]!HsSetValue(E800,"FCC","Scenario#"&amp;Q800&amp;";Years#"&amp;J800&amp;";Period#"&amp;I800&amp;";View#"&amp;R800&amp;";Entity#"&amp;H800&amp;";Data Source#"&amp;K800&amp;";Account#"&amp;F800&amp;";Intercompany#"&amp;L800&amp;";Movement#"&amp;P800&amp;";Consolidation#"&amp;T800&amp;";Custom1#"&amp;M800&amp;";Custom2#"&amp;N800&amp;";Custom3#"&amp;O800&amp;";Custom4#"&amp;S800&amp;"")</f>
        <v>#VALUE!</v>
      </c>
      <c r="E800" s="508">
        <f>SUMIF('"C" Seg. Time Dist.'!$C$20:$C$33,'FCC Investments - Load Tab'!C800,'"C" Seg. Time Dist.'!$H$20:$H$33)</f>
        <v>0</v>
      </c>
      <c r="F800" s="337" t="s">
        <v>842</v>
      </c>
      <c r="G800" s="337" t="s">
        <v>870</v>
      </c>
      <c r="H800" s="428">
        <f t="shared" si="242"/>
        <v>0</v>
      </c>
      <c r="I800" s="428" t="str">
        <f t="shared" si="242"/>
        <v>Jun</v>
      </c>
      <c r="J800" s="337" t="str">
        <f t="shared" si="242"/>
        <v>FY25</v>
      </c>
      <c r="K800" s="337" t="s">
        <v>397</v>
      </c>
      <c r="L800" s="337" t="s">
        <v>398</v>
      </c>
      <c r="M800" s="337" t="s">
        <v>399</v>
      </c>
      <c r="N800" s="337" t="s">
        <v>400</v>
      </c>
      <c r="O800" s="337" t="s">
        <v>847</v>
      </c>
      <c r="P800" s="337" t="s">
        <v>1847</v>
      </c>
      <c r="Q800" s="337" t="s">
        <v>63</v>
      </c>
      <c r="R800" s="337" t="s">
        <v>402</v>
      </c>
      <c r="S800" s="337" t="s">
        <v>826</v>
      </c>
      <c r="T800" s="337" t="s">
        <v>404</v>
      </c>
    </row>
    <row r="801" spans="1:20">
      <c r="B801" s="336" t="s">
        <v>841</v>
      </c>
      <c r="C801" s="336" t="s">
        <v>825</v>
      </c>
      <c r="D801" s="508" t="e">
        <f>[2]!HsSetValue(E801,"FCC","Scenario#"&amp;Q801&amp;";Years#"&amp;J801&amp;";Period#"&amp;I801&amp;";View#"&amp;R801&amp;";Entity#"&amp;H801&amp;";Data Source#"&amp;K801&amp;";Account#"&amp;F801&amp;";Intercompany#"&amp;L801&amp;";Movement#"&amp;P801&amp;";Consolidation#"&amp;T801&amp;";Custom1#"&amp;M801&amp;";Custom2#"&amp;N801&amp;";Custom3#"&amp;O801&amp;";Custom4#"&amp;S801&amp;"")</f>
        <v>#VALUE!</v>
      </c>
      <c r="E801" s="508">
        <f>SUMIF('"C" Seg. Time Dist.'!$C$20:$C$33,'FCC Investments - Load Tab'!C801,'"C" Seg. Time Dist.'!$I$20:$I$33)</f>
        <v>0</v>
      </c>
      <c r="F801" s="337" t="s">
        <v>842</v>
      </c>
      <c r="G801" s="337" t="s">
        <v>870</v>
      </c>
      <c r="H801" s="428">
        <f t="shared" si="242"/>
        <v>0</v>
      </c>
      <c r="I801" s="428" t="str">
        <f t="shared" si="242"/>
        <v>Jun</v>
      </c>
      <c r="J801" s="337" t="str">
        <f t="shared" si="242"/>
        <v>FY25</v>
      </c>
      <c r="K801" s="337" t="s">
        <v>397</v>
      </c>
      <c r="L801" s="337" t="s">
        <v>398</v>
      </c>
      <c r="M801" s="337" t="s">
        <v>399</v>
      </c>
      <c r="N801" s="337" t="s">
        <v>400</v>
      </c>
      <c r="O801" s="337" t="s">
        <v>848</v>
      </c>
      <c r="P801" s="337" t="s">
        <v>1847</v>
      </c>
      <c r="Q801" s="337" t="s">
        <v>63</v>
      </c>
      <c r="R801" s="337" t="s">
        <v>402</v>
      </c>
      <c r="S801" s="337" t="s">
        <v>826</v>
      </c>
      <c r="T801" s="337" t="s">
        <v>404</v>
      </c>
    </row>
    <row r="802" spans="1:20">
      <c r="B802" s="420"/>
      <c r="C802" s="420"/>
      <c r="D802" s="469" t="e">
        <f>[2]!HsSetValue(E802,"FCC","Scenario#"&amp;Q802&amp;";Years#"&amp;J802&amp;";Period#"&amp;I802&amp;";View#"&amp;R802&amp;";Entity#"&amp;H802&amp;";Data Source#"&amp;K802&amp;";Account#"&amp;F802&amp;";Intercompany#"&amp;L802&amp;";Movement#"&amp;P802&amp;";Consolidation#"&amp;T802&amp;";Custom1#"&amp;M802&amp;";Custom2#"&amp;N802&amp;";Custom3#"&amp;O802&amp;";Custom4#"&amp;S802&amp;"")</f>
        <v>#VALUE!</v>
      </c>
      <c r="E802" s="469"/>
    </row>
    <row r="803" spans="1:20">
      <c r="B803" s="338" t="s">
        <v>1850</v>
      </c>
      <c r="C803" s="338" t="s">
        <v>825</v>
      </c>
      <c r="D803" s="512" t="e">
        <f>[2]!HsSetValue(E803,"FCC","Scenario#"&amp;Q803&amp;";Years#"&amp;J803&amp;";Period#"&amp;I803&amp;";View#"&amp;R803&amp;";Entity#"&amp;H803&amp;";Data Source#"&amp;K803&amp;";Account#"&amp;F803&amp;";Intercompany#"&amp;L803&amp;";Movement#"&amp;P803&amp;";Consolidation#"&amp;T803&amp;";Custom1#"&amp;M803&amp;";Custom2#"&amp;N803&amp;";Custom3#"&amp;O803&amp;";Custom4#"&amp;S803&amp;"")</f>
        <v>#VALUE!</v>
      </c>
      <c r="E803" s="512">
        <f ca="1">SUMIF('"E" Fair Value Measurement'!$C$22:$E$38,'FCC Investments - Load Tab'!C803,'"E" Fair Value Measurement'!$G$22:$G$38)</f>
        <v>0</v>
      </c>
      <c r="F803" s="339" t="s">
        <v>849</v>
      </c>
      <c r="G803" s="339" t="s">
        <v>1875</v>
      </c>
      <c r="H803" s="430">
        <f t="shared" ref="H803:N834" si="243">+H$2</f>
        <v>0</v>
      </c>
      <c r="I803" s="430" t="str">
        <f t="shared" si="243"/>
        <v>Jun</v>
      </c>
      <c r="J803" s="339" t="str">
        <f t="shared" si="243"/>
        <v>FY25</v>
      </c>
      <c r="K803" s="339" t="s">
        <v>397</v>
      </c>
      <c r="L803" s="339" t="s">
        <v>398</v>
      </c>
      <c r="M803" s="339" t="s">
        <v>399</v>
      </c>
      <c r="N803" s="339" t="s">
        <v>400</v>
      </c>
      <c r="O803" s="339" t="s">
        <v>850</v>
      </c>
      <c r="P803" s="339" t="s">
        <v>1847</v>
      </c>
      <c r="Q803" s="339" t="s">
        <v>63</v>
      </c>
      <c r="R803" s="339" t="s">
        <v>402</v>
      </c>
      <c r="S803" s="339" t="s">
        <v>826</v>
      </c>
      <c r="T803" s="339" t="s">
        <v>404</v>
      </c>
    </row>
    <row r="804" spans="1:20">
      <c r="B804" s="338" t="s">
        <v>1850</v>
      </c>
      <c r="C804" s="338" t="s">
        <v>825</v>
      </c>
      <c r="D804" s="512" t="e">
        <f>[2]!HsSetValue(E804,"FCC","Scenario#"&amp;Q804&amp;";Years#"&amp;J804&amp;";Period#"&amp;I804&amp;";View#"&amp;R804&amp;";Entity#"&amp;H804&amp;";Data Source#"&amp;K804&amp;";Account#"&amp;F804&amp;";Intercompany#"&amp;L804&amp;";Movement#"&amp;P804&amp;";Consolidation#"&amp;T804&amp;";Custom1#"&amp;M804&amp;";Custom2#"&amp;N804&amp;";Custom3#"&amp;O804&amp;";Custom4#"&amp;S804&amp;"")</f>
        <v>#VALUE!</v>
      </c>
      <c r="E804" s="512">
        <f ca="1">SUMIF('"E" Fair Value Measurement'!$C$22:$E$38,'FCC Investments - Load Tab'!C804,'"E" Fair Value Measurement'!$H$22:$H$38)</f>
        <v>0</v>
      </c>
      <c r="F804" s="339" t="s">
        <v>849</v>
      </c>
      <c r="G804" s="339" t="s">
        <v>1875</v>
      </c>
      <c r="H804" s="430">
        <f t="shared" si="243"/>
        <v>0</v>
      </c>
      <c r="I804" s="430" t="str">
        <f t="shared" si="243"/>
        <v>Jun</v>
      </c>
      <c r="J804" s="339" t="str">
        <f t="shared" si="243"/>
        <v>FY25</v>
      </c>
      <c r="K804" s="339" t="s">
        <v>397</v>
      </c>
      <c r="L804" s="339" t="s">
        <v>398</v>
      </c>
      <c r="M804" s="339" t="s">
        <v>399</v>
      </c>
      <c r="N804" s="339" t="s">
        <v>400</v>
      </c>
      <c r="O804" s="339" t="s">
        <v>851</v>
      </c>
      <c r="P804" s="339" t="s">
        <v>1847</v>
      </c>
      <c r="Q804" s="339" t="s">
        <v>63</v>
      </c>
      <c r="R804" s="339" t="s">
        <v>402</v>
      </c>
      <c r="S804" s="339" t="s">
        <v>826</v>
      </c>
      <c r="T804" s="339" t="s">
        <v>404</v>
      </c>
    </row>
    <row r="805" spans="1:20">
      <c r="B805" s="338" t="s">
        <v>1850</v>
      </c>
      <c r="C805" s="338" t="s">
        <v>825</v>
      </c>
      <c r="D805" s="512" t="e">
        <f>[2]!HsSetValue(E805,"FCC","Scenario#"&amp;Q805&amp;";Years#"&amp;J805&amp;";Period#"&amp;I805&amp;";View#"&amp;R805&amp;";Entity#"&amp;H805&amp;";Data Source#"&amp;K805&amp;";Account#"&amp;F805&amp;";Intercompany#"&amp;L805&amp;";Movement#"&amp;P805&amp;";Consolidation#"&amp;T805&amp;";Custom1#"&amp;M805&amp;";Custom2#"&amp;N805&amp;";Custom3#"&amp;O805&amp;";Custom4#"&amp;S805&amp;"")</f>
        <v>#VALUE!</v>
      </c>
      <c r="E805" s="512">
        <f ca="1">SUMIF('"E" Fair Value Measurement'!$C$22:$E$38,'FCC Investments - Load Tab'!C805,'"E" Fair Value Measurement'!$I$22:$I$38)</f>
        <v>0</v>
      </c>
      <c r="F805" s="339" t="s">
        <v>849</v>
      </c>
      <c r="G805" s="339" t="s">
        <v>1875</v>
      </c>
      <c r="H805" s="430">
        <f t="shared" si="243"/>
        <v>0</v>
      </c>
      <c r="I805" s="430" t="str">
        <f t="shared" si="243"/>
        <v>Jun</v>
      </c>
      <c r="J805" s="339" t="str">
        <f t="shared" si="243"/>
        <v>FY25</v>
      </c>
      <c r="K805" s="339" t="s">
        <v>397</v>
      </c>
      <c r="L805" s="339" t="s">
        <v>398</v>
      </c>
      <c r="M805" s="339" t="s">
        <v>399</v>
      </c>
      <c r="N805" s="339" t="s">
        <v>400</v>
      </c>
      <c r="O805" s="339" t="s">
        <v>852</v>
      </c>
      <c r="P805" s="339" t="s">
        <v>1847</v>
      </c>
      <c r="Q805" s="339" t="s">
        <v>63</v>
      </c>
      <c r="R805" s="339" t="s">
        <v>402</v>
      </c>
      <c r="S805" s="339" t="s">
        <v>826</v>
      </c>
      <c r="T805" s="339" t="s">
        <v>404</v>
      </c>
    </row>
    <row r="806" spans="1:20">
      <c r="B806" s="338" t="s">
        <v>1850</v>
      </c>
      <c r="C806" s="338" t="s">
        <v>825</v>
      </c>
      <c r="D806" s="512" t="e">
        <f>[2]!HsSetValue(E806,"FCC","Scenario#"&amp;Q806&amp;";Years#"&amp;J806&amp;";Period#"&amp;I806&amp;";View#"&amp;R806&amp;";Entity#"&amp;H806&amp;";Data Source#"&amp;K806&amp;";Account#"&amp;F806&amp;";Intercompany#"&amp;L806&amp;";Movement#"&amp;P806&amp;";Consolidation#"&amp;T806&amp;";Custom1#"&amp;M806&amp;";Custom2#"&amp;N806&amp;";Custom3#"&amp;O806&amp;";Custom4#"&amp;S806&amp;"")</f>
        <v>#VALUE!</v>
      </c>
      <c r="E806" s="512">
        <f ca="1">SUMIF('"E" Fair Value Measurement'!$C$22:$E$38,'FCC Investments - Load Tab'!C806,'"E" Fair Value Measurement'!$J$22:$J$38)</f>
        <v>0</v>
      </c>
      <c r="F806" s="339" t="s">
        <v>849</v>
      </c>
      <c r="G806" s="339" t="s">
        <v>1875</v>
      </c>
      <c r="H806" s="430">
        <f t="shared" si="243"/>
        <v>0</v>
      </c>
      <c r="I806" s="430" t="str">
        <f t="shared" si="243"/>
        <v>Jun</v>
      </c>
      <c r="J806" s="339" t="str">
        <f t="shared" si="243"/>
        <v>FY25</v>
      </c>
      <c r="K806" s="339" t="s">
        <v>397</v>
      </c>
      <c r="L806" s="339" t="s">
        <v>398</v>
      </c>
      <c r="M806" s="339" t="s">
        <v>399</v>
      </c>
      <c r="N806" s="339" t="s">
        <v>400</v>
      </c>
      <c r="O806" s="339" t="s">
        <v>853</v>
      </c>
      <c r="P806" s="339" t="s">
        <v>1847</v>
      </c>
      <c r="Q806" s="339" t="s">
        <v>63</v>
      </c>
      <c r="R806" s="339" t="s">
        <v>402</v>
      </c>
      <c r="S806" s="339" t="s">
        <v>826</v>
      </c>
      <c r="T806" s="339" t="s">
        <v>404</v>
      </c>
    </row>
    <row r="807" spans="1:20">
      <c r="B807" s="420"/>
      <c r="C807" s="420"/>
      <c r="D807" s="469" t="e">
        <f>[2]!HsSetValue(E807,"FCC","Scenario#"&amp;Q807&amp;";Years#"&amp;J807&amp;";Period#"&amp;I807&amp;";View#"&amp;R807&amp;";Entity#"&amp;H807&amp;";Data Source#"&amp;K807&amp;";Account#"&amp;F807&amp;";Intercompany#"&amp;L807&amp;";Movement#"&amp;P807&amp;";Consolidation#"&amp;T807&amp;";Custom1#"&amp;M807&amp;";Custom2#"&amp;N807&amp;";Custom3#"&amp;O807&amp;";Custom4#"&amp;S807&amp;"")</f>
        <v>#VALUE!</v>
      </c>
      <c r="E807" s="469"/>
    </row>
    <row r="808" spans="1:20">
      <c r="A808" s="424"/>
      <c r="B808" s="418" t="s">
        <v>1088</v>
      </c>
      <c r="C808" s="418" t="s">
        <v>825</v>
      </c>
      <c r="D808" s="511" t="e">
        <f>[2]!HsSetValue(E808,"FCC","Scenario#"&amp;Q808&amp;";Years#"&amp;J808&amp;";Period#"&amp;I808&amp;";View#"&amp;R808&amp;";Entity#"&amp;H808&amp;";Data Source#"&amp;K808&amp;";Account#"&amp;F808&amp;";Intercompany#"&amp;L808&amp;";Movement#"&amp;P808&amp;";Consolidation#"&amp;T808&amp;";Custom1#"&amp;M808&amp;";Custom2#"&amp;N808&amp;";Custom3#"&amp;O808&amp;";Custom4#"&amp;S808&amp;"")</f>
        <v>#VALUE!</v>
      </c>
      <c r="E808" s="511">
        <f ca="1">SUMIF('"F" Credit Quality Risk'!$D$17:$F$33,'FCC Investments - Load Tab'!$C808,'"F" Credit Quality Risk'!F$17:F$33)</f>
        <v>0</v>
      </c>
      <c r="F808" s="419" t="s">
        <v>1092</v>
      </c>
      <c r="G808" s="419" t="str">
        <f t="shared" ref="G808:G821" si="244">"Inv. Analysis - Credit Quality Risk - "&amp;C808</f>
        <v>Inv. Analysis - Credit Quality Risk - Sovereign Credit</v>
      </c>
      <c r="H808" s="431">
        <f t="shared" si="243"/>
        <v>0</v>
      </c>
      <c r="I808" s="431" t="str">
        <f t="shared" si="243"/>
        <v>Jun</v>
      </c>
      <c r="J808" s="419" t="str">
        <f t="shared" si="243"/>
        <v>FY25</v>
      </c>
      <c r="K808" s="419" t="str">
        <f t="shared" si="243"/>
        <v>FCCS_Other Data</v>
      </c>
      <c r="L808" s="419" t="str">
        <f t="shared" si="243"/>
        <v>FCCS_No Intercompany</v>
      </c>
      <c r="M808" s="419" t="str">
        <f t="shared" si="243"/>
        <v>No Custom1</v>
      </c>
      <c r="N808" s="419" t="str">
        <f t="shared" si="243"/>
        <v>No Custom2</v>
      </c>
      <c r="O808" s="419" t="s">
        <v>995</v>
      </c>
      <c r="P808" s="419" t="s">
        <v>1847</v>
      </c>
      <c r="Q808" s="419" t="str">
        <f t="shared" ref="Q808:Q821" si="245">Q$2</f>
        <v>Actual</v>
      </c>
      <c r="R808" s="419" t="str">
        <f t="shared" ref="R808:R821" si="246">+R$2</f>
        <v>FCCS_YTD_Input</v>
      </c>
      <c r="S808" s="419" t="s">
        <v>826</v>
      </c>
      <c r="T808" s="419" t="s">
        <v>404</v>
      </c>
    </row>
    <row r="809" spans="1:20">
      <c r="A809" s="424"/>
      <c r="B809" s="418" t="s">
        <v>1088</v>
      </c>
      <c r="C809" s="418" t="s">
        <v>825</v>
      </c>
      <c r="D809" s="511" t="e">
        <f>[2]!HsSetValue(E809,"FCC","Scenario#"&amp;Q809&amp;";Years#"&amp;J809&amp;";Period#"&amp;I809&amp;";View#"&amp;R809&amp;";Entity#"&amp;H809&amp;";Data Source#"&amp;K809&amp;";Account#"&amp;F809&amp;";Intercompany#"&amp;L809&amp;";Movement#"&amp;P809&amp;";Consolidation#"&amp;T809&amp;";Custom1#"&amp;M809&amp;";Custom2#"&amp;N809&amp;";Custom3#"&amp;O809&amp;";Custom4#"&amp;S809&amp;"")</f>
        <v>#VALUE!</v>
      </c>
      <c r="E809" s="511">
        <f ca="1">SUMIF('"F" Credit Quality Risk'!$D$17:$F$33,'FCC Investments - Load Tab'!$C809,'"F" Credit Quality Risk'!G$17:G$33)</f>
        <v>0</v>
      </c>
      <c r="F809" s="419" t="s">
        <v>1092</v>
      </c>
      <c r="G809" s="419" t="str">
        <f t="shared" si="244"/>
        <v>Inv. Analysis - Credit Quality Risk - Sovereign Credit</v>
      </c>
      <c r="H809" s="431">
        <f t="shared" si="243"/>
        <v>0</v>
      </c>
      <c r="I809" s="431" t="str">
        <f t="shared" si="243"/>
        <v>Jun</v>
      </c>
      <c r="J809" s="419" t="str">
        <f t="shared" si="243"/>
        <v>FY25</v>
      </c>
      <c r="K809" s="419" t="str">
        <f t="shared" si="243"/>
        <v>FCCS_Other Data</v>
      </c>
      <c r="L809" s="419" t="str">
        <f t="shared" si="243"/>
        <v>FCCS_No Intercompany</v>
      </c>
      <c r="M809" s="419" t="str">
        <f t="shared" si="243"/>
        <v>No Custom1</v>
      </c>
      <c r="N809" s="419" t="str">
        <f t="shared" si="243"/>
        <v>No Custom2</v>
      </c>
      <c r="O809" s="419" t="s">
        <v>1010</v>
      </c>
      <c r="P809" s="419" t="s">
        <v>1847</v>
      </c>
      <c r="Q809" s="419" t="str">
        <f t="shared" si="245"/>
        <v>Actual</v>
      </c>
      <c r="R809" s="419" t="str">
        <f t="shared" si="246"/>
        <v>FCCS_YTD_Input</v>
      </c>
      <c r="S809" s="419" t="s">
        <v>826</v>
      </c>
      <c r="T809" s="419" t="s">
        <v>404</v>
      </c>
    </row>
    <row r="810" spans="1:20">
      <c r="A810" s="424"/>
      <c r="B810" s="418" t="s">
        <v>1088</v>
      </c>
      <c r="C810" s="418" t="s">
        <v>825</v>
      </c>
      <c r="D810" s="511" t="e">
        <f>[2]!HsSetValue(E810,"FCC","Scenario#"&amp;Q810&amp;";Years#"&amp;J810&amp;";Period#"&amp;I810&amp;";View#"&amp;R810&amp;";Entity#"&amp;H810&amp;";Data Source#"&amp;K810&amp;";Account#"&amp;F810&amp;";Intercompany#"&amp;L810&amp;";Movement#"&amp;P810&amp;";Consolidation#"&amp;T810&amp;";Custom1#"&amp;M810&amp;";Custom2#"&amp;N810&amp;";Custom3#"&amp;O810&amp;";Custom4#"&amp;S810&amp;"")</f>
        <v>#VALUE!</v>
      </c>
      <c r="E810" s="511">
        <f ca="1">SUMIF('"F" Credit Quality Risk'!$D$17:$F$33,'FCC Investments - Load Tab'!$C810,'"F" Credit Quality Risk'!H$17:H$33)</f>
        <v>0</v>
      </c>
      <c r="F810" s="419" t="s">
        <v>1092</v>
      </c>
      <c r="G810" s="419" t="str">
        <f t="shared" si="244"/>
        <v>Inv. Analysis - Credit Quality Risk - Sovereign Credit</v>
      </c>
      <c r="H810" s="431">
        <f t="shared" si="243"/>
        <v>0</v>
      </c>
      <c r="I810" s="431" t="str">
        <f t="shared" si="243"/>
        <v>Jun</v>
      </c>
      <c r="J810" s="419" t="str">
        <f t="shared" si="243"/>
        <v>FY25</v>
      </c>
      <c r="K810" s="419" t="str">
        <f t="shared" si="243"/>
        <v>FCCS_Other Data</v>
      </c>
      <c r="L810" s="419" t="str">
        <f t="shared" si="243"/>
        <v>FCCS_No Intercompany</v>
      </c>
      <c r="M810" s="419" t="str">
        <f t="shared" si="243"/>
        <v>No Custom1</v>
      </c>
      <c r="N810" s="419" t="str">
        <f t="shared" si="243"/>
        <v>No Custom2</v>
      </c>
      <c r="O810" s="419" t="s">
        <v>45</v>
      </c>
      <c r="P810" s="419" t="s">
        <v>1847</v>
      </c>
      <c r="Q810" s="419" t="str">
        <f t="shared" si="245"/>
        <v>Actual</v>
      </c>
      <c r="R810" s="419" t="str">
        <f t="shared" si="246"/>
        <v>FCCS_YTD_Input</v>
      </c>
      <c r="S810" s="419" t="s">
        <v>826</v>
      </c>
      <c r="T810" s="419" t="s">
        <v>404</v>
      </c>
    </row>
    <row r="811" spans="1:20">
      <c r="A811" s="424"/>
      <c r="B811" s="418" t="s">
        <v>1088</v>
      </c>
      <c r="C811" s="418" t="s">
        <v>825</v>
      </c>
      <c r="D811" s="511" t="e">
        <f>[2]!HsSetValue(E811,"FCC","Scenario#"&amp;Q811&amp;";Years#"&amp;J811&amp;";Period#"&amp;I811&amp;";View#"&amp;R811&amp;";Entity#"&amp;H811&amp;";Data Source#"&amp;K811&amp;";Account#"&amp;F811&amp;";Intercompany#"&amp;L811&amp;";Movement#"&amp;P811&amp;";Consolidation#"&amp;T811&amp;";Custom1#"&amp;M811&amp;";Custom2#"&amp;N811&amp;";Custom3#"&amp;O811&amp;";Custom4#"&amp;S811&amp;"")</f>
        <v>#VALUE!</v>
      </c>
      <c r="E811" s="511">
        <f ca="1">SUMIF('"F" Credit Quality Risk'!$D$17:$F$33,'FCC Investments - Load Tab'!$C811,'"F" Credit Quality Risk'!I$17:I$33)</f>
        <v>0</v>
      </c>
      <c r="F811" s="419" t="s">
        <v>1092</v>
      </c>
      <c r="G811" s="419" t="str">
        <f t="shared" si="244"/>
        <v>Inv. Analysis - Credit Quality Risk - Sovereign Credit</v>
      </c>
      <c r="H811" s="431">
        <f t="shared" si="243"/>
        <v>0</v>
      </c>
      <c r="I811" s="431" t="str">
        <f t="shared" si="243"/>
        <v>Jun</v>
      </c>
      <c r="J811" s="419" t="str">
        <f t="shared" si="243"/>
        <v>FY25</v>
      </c>
      <c r="K811" s="419" t="str">
        <f t="shared" si="243"/>
        <v>FCCS_Other Data</v>
      </c>
      <c r="L811" s="419" t="str">
        <f t="shared" si="243"/>
        <v>FCCS_No Intercompany</v>
      </c>
      <c r="M811" s="419" t="str">
        <f t="shared" si="243"/>
        <v>No Custom1</v>
      </c>
      <c r="N811" s="419" t="str">
        <f t="shared" si="243"/>
        <v>No Custom2</v>
      </c>
      <c r="O811" s="419" t="s">
        <v>1023</v>
      </c>
      <c r="P811" s="419" t="s">
        <v>1847</v>
      </c>
      <c r="Q811" s="419" t="str">
        <f t="shared" si="245"/>
        <v>Actual</v>
      </c>
      <c r="R811" s="419" t="str">
        <f t="shared" si="246"/>
        <v>FCCS_YTD_Input</v>
      </c>
      <c r="S811" s="419" t="s">
        <v>826</v>
      </c>
      <c r="T811" s="419" t="s">
        <v>404</v>
      </c>
    </row>
    <row r="812" spans="1:20">
      <c r="A812" s="424"/>
      <c r="B812" s="418" t="s">
        <v>1088</v>
      </c>
      <c r="C812" s="418" t="s">
        <v>825</v>
      </c>
      <c r="D812" s="511" t="e">
        <f>[2]!HsSetValue(E812,"FCC","Scenario#"&amp;Q812&amp;";Years#"&amp;J812&amp;";Period#"&amp;I812&amp;";View#"&amp;R812&amp;";Entity#"&amp;H812&amp;";Data Source#"&amp;K812&amp;";Account#"&amp;F812&amp;";Intercompany#"&amp;L812&amp;";Movement#"&amp;P812&amp;";Consolidation#"&amp;T812&amp;";Custom1#"&amp;M812&amp;";Custom2#"&amp;N812&amp;";Custom3#"&amp;O812&amp;";Custom4#"&amp;S812&amp;"")</f>
        <v>#VALUE!</v>
      </c>
      <c r="E812" s="511">
        <f ca="1">SUMIF('"F" Credit Quality Risk'!$D$17:$F$33,'FCC Investments - Load Tab'!$C812,'"F" Credit Quality Risk'!J$17:J$33)</f>
        <v>0</v>
      </c>
      <c r="F812" s="419" t="s">
        <v>1092</v>
      </c>
      <c r="G812" s="419" t="str">
        <f t="shared" si="244"/>
        <v>Inv. Analysis - Credit Quality Risk - Sovereign Credit</v>
      </c>
      <c r="H812" s="431">
        <f t="shared" si="243"/>
        <v>0</v>
      </c>
      <c r="I812" s="431" t="str">
        <f t="shared" si="243"/>
        <v>Jun</v>
      </c>
      <c r="J812" s="419" t="str">
        <f t="shared" si="243"/>
        <v>FY25</v>
      </c>
      <c r="K812" s="419" t="str">
        <f t="shared" si="243"/>
        <v>FCCS_Other Data</v>
      </c>
      <c r="L812" s="419" t="str">
        <f t="shared" si="243"/>
        <v>FCCS_No Intercompany</v>
      </c>
      <c r="M812" s="419" t="str">
        <f t="shared" si="243"/>
        <v>No Custom1</v>
      </c>
      <c r="N812" s="419" t="str">
        <f t="shared" si="243"/>
        <v>No Custom2</v>
      </c>
      <c r="O812" s="419" t="s">
        <v>1027</v>
      </c>
      <c r="P812" s="419" t="s">
        <v>1847</v>
      </c>
      <c r="Q812" s="419" t="str">
        <f t="shared" si="245"/>
        <v>Actual</v>
      </c>
      <c r="R812" s="419" t="str">
        <f t="shared" si="246"/>
        <v>FCCS_YTD_Input</v>
      </c>
      <c r="S812" s="419" t="s">
        <v>826</v>
      </c>
      <c r="T812" s="419" t="s">
        <v>404</v>
      </c>
    </row>
    <row r="813" spans="1:20">
      <c r="A813" s="424"/>
      <c r="B813" s="418" t="s">
        <v>1088</v>
      </c>
      <c r="C813" s="418" t="s">
        <v>825</v>
      </c>
      <c r="D813" s="511" t="e">
        <f>[2]!HsSetValue(E813,"FCC","Scenario#"&amp;Q813&amp;";Years#"&amp;J813&amp;";Period#"&amp;I813&amp;";View#"&amp;R813&amp;";Entity#"&amp;H813&amp;";Data Source#"&amp;K813&amp;";Account#"&amp;F813&amp;";Intercompany#"&amp;L813&amp;";Movement#"&amp;P813&amp;";Consolidation#"&amp;T813&amp;";Custom1#"&amp;M813&amp;";Custom2#"&amp;N813&amp;";Custom3#"&amp;O813&amp;";Custom4#"&amp;S813&amp;"")</f>
        <v>#VALUE!</v>
      </c>
      <c r="E813" s="511">
        <f ca="1">SUMIF('"F" Credit Quality Risk'!$D$17:$F$33,'FCC Investments - Load Tab'!$C813,'"F" Credit Quality Risk'!K$17:K$33)</f>
        <v>0</v>
      </c>
      <c r="F813" s="419" t="s">
        <v>1092</v>
      </c>
      <c r="G813" s="419" t="str">
        <f t="shared" si="244"/>
        <v>Inv. Analysis - Credit Quality Risk - Sovereign Credit</v>
      </c>
      <c r="H813" s="431">
        <f t="shared" si="243"/>
        <v>0</v>
      </c>
      <c r="I813" s="431" t="str">
        <f t="shared" si="243"/>
        <v>Jun</v>
      </c>
      <c r="J813" s="419" t="str">
        <f t="shared" si="243"/>
        <v>FY25</v>
      </c>
      <c r="K813" s="419" t="str">
        <f t="shared" si="243"/>
        <v>FCCS_Other Data</v>
      </c>
      <c r="L813" s="419" t="str">
        <f t="shared" si="243"/>
        <v>FCCS_No Intercompany</v>
      </c>
      <c r="M813" s="419" t="str">
        <f t="shared" si="243"/>
        <v>No Custom1</v>
      </c>
      <c r="N813" s="419" t="str">
        <f t="shared" si="243"/>
        <v>No Custom2</v>
      </c>
      <c r="O813" s="419" t="s">
        <v>46</v>
      </c>
      <c r="P813" s="419" t="s">
        <v>1847</v>
      </c>
      <c r="Q813" s="419" t="str">
        <f t="shared" si="245"/>
        <v>Actual</v>
      </c>
      <c r="R813" s="419" t="str">
        <f t="shared" si="246"/>
        <v>FCCS_YTD_Input</v>
      </c>
      <c r="S813" s="419" t="s">
        <v>826</v>
      </c>
      <c r="T813" s="419" t="s">
        <v>404</v>
      </c>
    </row>
    <row r="814" spans="1:20">
      <c r="A814" s="424"/>
      <c r="B814" s="418" t="s">
        <v>1088</v>
      </c>
      <c r="C814" s="418" t="s">
        <v>825</v>
      </c>
      <c r="D814" s="511" t="e">
        <f>[2]!HsSetValue(E814,"FCC","Scenario#"&amp;Q814&amp;";Years#"&amp;J814&amp;";Period#"&amp;I814&amp;";View#"&amp;R814&amp;";Entity#"&amp;H814&amp;";Data Source#"&amp;K814&amp;";Account#"&amp;F814&amp;";Intercompany#"&amp;L814&amp;";Movement#"&amp;P814&amp;";Consolidation#"&amp;T814&amp;";Custom1#"&amp;M814&amp;";Custom2#"&amp;N814&amp;";Custom3#"&amp;O814&amp;";Custom4#"&amp;S814&amp;"")</f>
        <v>#VALUE!</v>
      </c>
      <c r="E814" s="511">
        <f ca="1">SUMIF('"F" Credit Quality Risk'!$D$17:$F$33,'FCC Investments - Load Tab'!$C814,'"F" Credit Quality Risk'!L$17:L$33)</f>
        <v>0</v>
      </c>
      <c r="F814" s="419" t="s">
        <v>1092</v>
      </c>
      <c r="G814" s="419" t="str">
        <f t="shared" si="244"/>
        <v>Inv. Analysis - Credit Quality Risk - Sovereign Credit</v>
      </c>
      <c r="H814" s="431">
        <f t="shared" si="243"/>
        <v>0</v>
      </c>
      <c r="I814" s="431" t="str">
        <f t="shared" si="243"/>
        <v>Jun</v>
      </c>
      <c r="J814" s="419" t="str">
        <f t="shared" si="243"/>
        <v>FY25</v>
      </c>
      <c r="K814" s="419" t="str">
        <f t="shared" si="243"/>
        <v>FCCS_Other Data</v>
      </c>
      <c r="L814" s="419" t="str">
        <f t="shared" si="243"/>
        <v>FCCS_No Intercompany</v>
      </c>
      <c r="M814" s="419" t="str">
        <f t="shared" si="243"/>
        <v>No Custom1</v>
      </c>
      <c r="N814" s="419" t="str">
        <f t="shared" si="243"/>
        <v>No Custom2</v>
      </c>
      <c r="O814" s="419" t="s">
        <v>1055</v>
      </c>
      <c r="P814" s="419" t="s">
        <v>1847</v>
      </c>
      <c r="Q814" s="419" t="str">
        <f t="shared" si="245"/>
        <v>Actual</v>
      </c>
      <c r="R814" s="419" t="str">
        <f t="shared" si="246"/>
        <v>FCCS_YTD_Input</v>
      </c>
      <c r="S814" s="419" t="s">
        <v>826</v>
      </c>
      <c r="T814" s="419" t="s">
        <v>404</v>
      </c>
    </row>
    <row r="815" spans="1:20">
      <c r="A815" s="424"/>
      <c r="B815" s="418" t="s">
        <v>1088</v>
      </c>
      <c r="C815" s="418" t="s">
        <v>825</v>
      </c>
      <c r="D815" s="511" t="e">
        <f>[2]!HsSetValue(E815,"FCC","Scenario#"&amp;Q815&amp;";Years#"&amp;J815&amp;";Period#"&amp;I815&amp;";View#"&amp;R815&amp;";Entity#"&amp;H815&amp;";Data Source#"&amp;K815&amp;";Account#"&amp;F815&amp;";Intercompany#"&amp;L815&amp;";Movement#"&amp;P815&amp;";Consolidation#"&amp;T815&amp;";Custom1#"&amp;M815&amp;";Custom2#"&amp;N815&amp;";Custom3#"&amp;O815&amp;";Custom4#"&amp;S815&amp;"")</f>
        <v>#VALUE!</v>
      </c>
      <c r="E815" s="511">
        <f ca="1">SUMIF('"F" Credit Quality Risk'!$D$17:$F$33,'FCC Investments - Load Tab'!$C815,'"F" Credit Quality Risk'!M$17:M$33)</f>
        <v>0</v>
      </c>
      <c r="F815" s="419" t="s">
        <v>1092</v>
      </c>
      <c r="G815" s="419" t="str">
        <f t="shared" si="244"/>
        <v>Inv. Analysis - Credit Quality Risk - Sovereign Credit</v>
      </c>
      <c r="H815" s="431">
        <f t="shared" si="243"/>
        <v>0</v>
      </c>
      <c r="I815" s="431" t="str">
        <f t="shared" si="243"/>
        <v>Jun</v>
      </c>
      <c r="J815" s="419" t="str">
        <f t="shared" si="243"/>
        <v>FY25</v>
      </c>
      <c r="K815" s="419" t="str">
        <f t="shared" si="243"/>
        <v>FCCS_Other Data</v>
      </c>
      <c r="L815" s="419" t="str">
        <f t="shared" si="243"/>
        <v>FCCS_No Intercompany</v>
      </c>
      <c r="M815" s="419" t="str">
        <f t="shared" si="243"/>
        <v>No Custom1</v>
      </c>
      <c r="N815" s="419" t="str">
        <f t="shared" si="243"/>
        <v>No Custom2</v>
      </c>
      <c r="O815" s="419" t="s">
        <v>1066</v>
      </c>
      <c r="P815" s="419" t="s">
        <v>1847</v>
      </c>
      <c r="Q815" s="419" t="str">
        <f t="shared" si="245"/>
        <v>Actual</v>
      </c>
      <c r="R815" s="419" t="str">
        <f t="shared" si="246"/>
        <v>FCCS_YTD_Input</v>
      </c>
      <c r="S815" s="419" t="s">
        <v>826</v>
      </c>
      <c r="T815" s="419" t="s">
        <v>404</v>
      </c>
    </row>
    <row r="816" spans="1:20">
      <c r="A816" s="424"/>
      <c r="B816" s="418" t="s">
        <v>1088</v>
      </c>
      <c r="C816" s="418" t="s">
        <v>825</v>
      </c>
      <c r="D816" s="511" t="e">
        <f>[2]!HsSetValue(E816,"FCC","Scenario#"&amp;Q816&amp;";Years#"&amp;J816&amp;";Period#"&amp;I816&amp;";View#"&amp;R816&amp;";Entity#"&amp;H816&amp;";Data Source#"&amp;K816&amp;";Account#"&amp;F816&amp;";Intercompany#"&amp;L816&amp;";Movement#"&amp;P816&amp;";Consolidation#"&amp;T816&amp;";Custom1#"&amp;M816&amp;";Custom2#"&amp;N816&amp;";Custom3#"&amp;O816&amp;";Custom4#"&amp;S816&amp;"")</f>
        <v>#VALUE!</v>
      </c>
      <c r="E816" s="511">
        <f ca="1">SUMIF('"F" Credit Quality Risk'!$D$17:$F$33,'FCC Investments - Load Tab'!$C816,'"F" Credit Quality Risk'!N$17:N$33)</f>
        <v>0</v>
      </c>
      <c r="F816" s="419" t="s">
        <v>1092</v>
      </c>
      <c r="G816" s="419" t="str">
        <f t="shared" si="244"/>
        <v>Inv. Analysis - Credit Quality Risk - Sovereign Credit</v>
      </c>
      <c r="H816" s="431">
        <f t="shared" si="243"/>
        <v>0</v>
      </c>
      <c r="I816" s="431" t="str">
        <f t="shared" si="243"/>
        <v>Jun</v>
      </c>
      <c r="J816" s="419" t="str">
        <f t="shared" si="243"/>
        <v>FY25</v>
      </c>
      <c r="K816" s="419" t="str">
        <f t="shared" si="243"/>
        <v>FCCS_Other Data</v>
      </c>
      <c r="L816" s="419" t="str">
        <f t="shared" si="243"/>
        <v>FCCS_No Intercompany</v>
      </c>
      <c r="M816" s="419" t="str">
        <f t="shared" si="243"/>
        <v>No Custom1</v>
      </c>
      <c r="N816" s="419" t="str">
        <f t="shared" si="243"/>
        <v>No Custom2</v>
      </c>
      <c r="O816" s="419" t="s">
        <v>47</v>
      </c>
      <c r="P816" s="419" t="s">
        <v>1847</v>
      </c>
      <c r="Q816" s="419" t="str">
        <f t="shared" si="245"/>
        <v>Actual</v>
      </c>
      <c r="R816" s="419" t="str">
        <f t="shared" si="246"/>
        <v>FCCS_YTD_Input</v>
      </c>
      <c r="S816" s="419" t="s">
        <v>826</v>
      </c>
      <c r="T816" s="419" t="s">
        <v>404</v>
      </c>
    </row>
    <row r="817" spans="1:20">
      <c r="A817" s="424"/>
      <c r="B817" s="418" t="s">
        <v>1088</v>
      </c>
      <c r="C817" s="418" t="s">
        <v>825</v>
      </c>
      <c r="D817" s="511" t="e">
        <f>[2]!HsSetValue(E817,"FCC","Scenario#"&amp;Q817&amp;";Years#"&amp;J817&amp;";Period#"&amp;I817&amp;";View#"&amp;R817&amp;";Entity#"&amp;H817&amp;";Data Source#"&amp;K817&amp;";Account#"&amp;F817&amp;";Intercompany#"&amp;L817&amp;";Movement#"&amp;P817&amp;";Consolidation#"&amp;T817&amp;";Custom1#"&amp;M817&amp;";Custom2#"&amp;N817&amp;";Custom3#"&amp;O817&amp;";Custom4#"&amp;S817&amp;"")</f>
        <v>#VALUE!</v>
      </c>
      <c r="E817" s="511">
        <f ca="1">SUMIF('"F" Credit Quality Risk'!$D$17:$F$33,'FCC Investments - Load Tab'!$C817,'"F" Credit Quality Risk'!O$17:O$33)</f>
        <v>0</v>
      </c>
      <c r="F817" s="419" t="s">
        <v>1092</v>
      </c>
      <c r="G817" s="419" t="str">
        <f t="shared" si="244"/>
        <v>Inv. Analysis - Credit Quality Risk - Sovereign Credit</v>
      </c>
      <c r="H817" s="431">
        <f t="shared" si="243"/>
        <v>0</v>
      </c>
      <c r="I817" s="431" t="str">
        <f t="shared" si="243"/>
        <v>Jun</v>
      </c>
      <c r="J817" s="419" t="str">
        <f t="shared" si="243"/>
        <v>FY25</v>
      </c>
      <c r="K817" s="419" t="str">
        <f t="shared" si="243"/>
        <v>FCCS_Other Data</v>
      </c>
      <c r="L817" s="419" t="str">
        <f t="shared" si="243"/>
        <v>FCCS_No Intercompany</v>
      </c>
      <c r="M817" s="419" t="str">
        <f t="shared" si="243"/>
        <v>No Custom1</v>
      </c>
      <c r="N817" s="419" t="str">
        <f t="shared" si="243"/>
        <v>No Custom2</v>
      </c>
      <c r="O817" s="419" t="s">
        <v>48</v>
      </c>
      <c r="P817" s="419" t="s">
        <v>1847</v>
      </c>
      <c r="Q817" s="419" t="str">
        <f t="shared" si="245"/>
        <v>Actual</v>
      </c>
      <c r="R817" s="419" t="str">
        <f t="shared" si="246"/>
        <v>FCCS_YTD_Input</v>
      </c>
      <c r="S817" s="419" t="s">
        <v>826</v>
      </c>
      <c r="T817" s="419" t="s">
        <v>404</v>
      </c>
    </row>
    <row r="818" spans="1:20">
      <c r="A818" s="424"/>
      <c r="B818" s="418" t="s">
        <v>1088</v>
      </c>
      <c r="C818" s="418" t="s">
        <v>825</v>
      </c>
      <c r="D818" s="511" t="e">
        <f>[2]!HsSetValue(E818,"FCC","Scenario#"&amp;Q818&amp;";Years#"&amp;J818&amp;";Period#"&amp;I818&amp;";View#"&amp;R818&amp;";Entity#"&amp;H818&amp;";Data Source#"&amp;K818&amp;";Account#"&amp;F818&amp;";Intercompany#"&amp;L818&amp;";Movement#"&amp;P818&amp;";Consolidation#"&amp;T818&amp;";Custom1#"&amp;M818&amp;";Custom2#"&amp;N818&amp;";Custom3#"&amp;O818&amp;";Custom4#"&amp;S818&amp;"")</f>
        <v>#VALUE!</v>
      </c>
      <c r="E818" s="511">
        <f ca="1">SUMIF('"F" Credit Quality Risk'!$D$17:$F$33,'FCC Investments - Load Tab'!$C818,'"F" Credit Quality Risk'!P$17:P$33)</f>
        <v>0</v>
      </c>
      <c r="F818" s="419" t="s">
        <v>1092</v>
      </c>
      <c r="G818" s="419" t="str">
        <f t="shared" si="244"/>
        <v>Inv. Analysis - Credit Quality Risk - Sovereign Credit</v>
      </c>
      <c r="H818" s="431">
        <f t="shared" si="243"/>
        <v>0</v>
      </c>
      <c r="I818" s="431" t="str">
        <f t="shared" si="243"/>
        <v>Jun</v>
      </c>
      <c r="J818" s="419" t="str">
        <f t="shared" si="243"/>
        <v>FY25</v>
      </c>
      <c r="K818" s="419" t="str">
        <f t="shared" si="243"/>
        <v>FCCS_Other Data</v>
      </c>
      <c r="L818" s="419" t="str">
        <f t="shared" si="243"/>
        <v>FCCS_No Intercompany</v>
      </c>
      <c r="M818" s="419" t="str">
        <f t="shared" si="243"/>
        <v>No Custom1</v>
      </c>
      <c r="N818" s="419" t="str">
        <f t="shared" si="243"/>
        <v>No Custom2</v>
      </c>
      <c r="O818" s="419" t="s">
        <v>1093</v>
      </c>
      <c r="P818" s="419" t="s">
        <v>1847</v>
      </c>
      <c r="Q818" s="419" t="str">
        <f t="shared" si="245"/>
        <v>Actual</v>
      </c>
      <c r="R818" s="419" t="str">
        <f t="shared" si="246"/>
        <v>FCCS_YTD_Input</v>
      </c>
      <c r="S818" s="419" t="s">
        <v>826</v>
      </c>
      <c r="T818" s="419" t="s">
        <v>404</v>
      </c>
    </row>
    <row r="819" spans="1:20">
      <c r="A819" s="424"/>
      <c r="B819" s="418" t="s">
        <v>1088</v>
      </c>
      <c r="C819" s="418" t="s">
        <v>825</v>
      </c>
      <c r="D819" s="511" t="e">
        <f>[2]!HsSetValue(E819,"FCC","Scenario#"&amp;Q819&amp;";Years#"&amp;J819&amp;";Period#"&amp;I819&amp;";View#"&amp;R819&amp;";Entity#"&amp;H819&amp;";Data Source#"&amp;K819&amp;";Account#"&amp;F819&amp;";Intercompany#"&amp;L819&amp;";Movement#"&amp;P819&amp;";Consolidation#"&amp;T819&amp;";Custom1#"&amp;M819&amp;";Custom2#"&amp;N819&amp;";Custom3#"&amp;O819&amp;";Custom4#"&amp;S819&amp;"")</f>
        <v>#VALUE!</v>
      </c>
      <c r="E819" s="511">
        <f ca="1">SUMIF('"F" Credit Quality Risk'!$D$17:$F$33,'FCC Investments - Load Tab'!$C819,'"F" Credit Quality Risk'!Q$17:Q$33)</f>
        <v>0</v>
      </c>
      <c r="F819" s="419" t="s">
        <v>1092</v>
      </c>
      <c r="G819" s="419" t="str">
        <f t="shared" si="244"/>
        <v>Inv. Analysis - Credit Quality Risk - Sovereign Credit</v>
      </c>
      <c r="H819" s="431">
        <f t="shared" si="243"/>
        <v>0</v>
      </c>
      <c r="I819" s="431" t="str">
        <f t="shared" si="243"/>
        <v>Jun</v>
      </c>
      <c r="J819" s="419" t="str">
        <f t="shared" si="243"/>
        <v>FY25</v>
      </c>
      <c r="K819" s="419" t="str">
        <f t="shared" si="243"/>
        <v>FCCS_Other Data</v>
      </c>
      <c r="L819" s="419" t="str">
        <f t="shared" si="243"/>
        <v>FCCS_No Intercompany</v>
      </c>
      <c r="M819" s="419" t="str">
        <f t="shared" si="243"/>
        <v>No Custom1</v>
      </c>
      <c r="N819" s="419" t="str">
        <f t="shared" si="243"/>
        <v>No Custom2</v>
      </c>
      <c r="O819" s="419" t="s">
        <v>1094</v>
      </c>
      <c r="P819" s="419" t="s">
        <v>1847</v>
      </c>
      <c r="Q819" s="419" t="str">
        <f t="shared" si="245"/>
        <v>Actual</v>
      </c>
      <c r="R819" s="419" t="str">
        <f t="shared" si="246"/>
        <v>FCCS_YTD_Input</v>
      </c>
      <c r="S819" s="419" t="s">
        <v>826</v>
      </c>
      <c r="T819" s="419" t="s">
        <v>404</v>
      </c>
    </row>
    <row r="820" spans="1:20">
      <c r="A820" s="424"/>
      <c r="B820" s="418" t="s">
        <v>1088</v>
      </c>
      <c r="C820" s="418" t="s">
        <v>825</v>
      </c>
      <c r="D820" s="511" t="e">
        <f>[2]!HsSetValue(E820,"FCC","Scenario#"&amp;Q820&amp;";Years#"&amp;J820&amp;";Period#"&amp;I820&amp;";View#"&amp;R820&amp;";Entity#"&amp;H820&amp;";Data Source#"&amp;K820&amp;";Account#"&amp;F820&amp;";Intercompany#"&amp;L820&amp;";Movement#"&amp;P820&amp;";Consolidation#"&amp;T820&amp;";Custom1#"&amp;M820&amp;";Custom2#"&amp;N820&amp;";Custom3#"&amp;O820&amp;";Custom4#"&amp;S820&amp;"")</f>
        <v>#VALUE!</v>
      </c>
      <c r="E820" s="511">
        <f ca="1">SUMIF('"F" Credit Quality Risk'!$D$17:$F$33,'FCC Investments - Load Tab'!$C820,'"F" Credit Quality Risk'!R$17:R$33)</f>
        <v>0</v>
      </c>
      <c r="F820" s="419" t="s">
        <v>1092</v>
      </c>
      <c r="G820" s="419" t="str">
        <f t="shared" si="244"/>
        <v>Inv. Analysis - Credit Quality Risk - Sovereign Credit</v>
      </c>
      <c r="H820" s="431">
        <f t="shared" si="243"/>
        <v>0</v>
      </c>
      <c r="I820" s="431" t="str">
        <f t="shared" si="243"/>
        <v>Jun</v>
      </c>
      <c r="J820" s="419" t="str">
        <f t="shared" si="243"/>
        <v>FY25</v>
      </c>
      <c r="K820" s="419" t="str">
        <f t="shared" si="243"/>
        <v>FCCS_Other Data</v>
      </c>
      <c r="L820" s="419" t="str">
        <f t="shared" si="243"/>
        <v>FCCS_No Intercompany</v>
      </c>
      <c r="M820" s="419" t="str">
        <f t="shared" si="243"/>
        <v>No Custom1</v>
      </c>
      <c r="N820" s="419" t="str">
        <f t="shared" si="243"/>
        <v>No Custom2</v>
      </c>
      <c r="O820" s="419" t="s">
        <v>1095</v>
      </c>
      <c r="P820" s="419" t="s">
        <v>1847</v>
      </c>
      <c r="Q820" s="419" t="str">
        <f t="shared" si="245"/>
        <v>Actual</v>
      </c>
      <c r="R820" s="419" t="str">
        <f t="shared" si="246"/>
        <v>FCCS_YTD_Input</v>
      </c>
      <c r="S820" s="419" t="s">
        <v>826</v>
      </c>
      <c r="T820" s="419" t="s">
        <v>404</v>
      </c>
    </row>
    <row r="821" spans="1:20">
      <c r="A821" s="424"/>
      <c r="B821" s="418" t="s">
        <v>1088</v>
      </c>
      <c r="C821" s="418" t="s">
        <v>825</v>
      </c>
      <c r="D821" s="511" t="e">
        <f>[2]!HsSetValue(E821,"FCC","Scenario#"&amp;Q821&amp;";Years#"&amp;J821&amp;";Period#"&amp;I821&amp;";View#"&amp;R821&amp;";Entity#"&amp;H821&amp;";Data Source#"&amp;K821&amp;";Account#"&amp;F821&amp;";Intercompany#"&amp;L821&amp;";Movement#"&amp;P821&amp;";Consolidation#"&amp;T821&amp;";Custom1#"&amp;M821&amp;";Custom2#"&amp;N821&amp;";Custom3#"&amp;O821&amp;";Custom4#"&amp;S821&amp;"")</f>
        <v>#VALUE!</v>
      </c>
      <c r="E821" s="511">
        <f ca="1">SUMIF('"F" Credit Quality Risk'!$D$17:$F$33,'FCC Investments - Load Tab'!$C821,'"F" Credit Quality Risk'!S$17:S$33)</f>
        <v>0</v>
      </c>
      <c r="F821" s="419" t="s">
        <v>1092</v>
      </c>
      <c r="G821" s="419" t="str">
        <f t="shared" si="244"/>
        <v>Inv. Analysis - Credit Quality Risk - Sovereign Credit</v>
      </c>
      <c r="H821" s="431">
        <f t="shared" si="243"/>
        <v>0</v>
      </c>
      <c r="I821" s="431" t="str">
        <f t="shared" si="243"/>
        <v>Jun</v>
      </c>
      <c r="J821" s="419" t="str">
        <f t="shared" si="243"/>
        <v>FY25</v>
      </c>
      <c r="K821" s="419" t="str">
        <f t="shared" si="243"/>
        <v>FCCS_Other Data</v>
      </c>
      <c r="L821" s="419" t="str">
        <f t="shared" si="243"/>
        <v>FCCS_No Intercompany</v>
      </c>
      <c r="M821" s="419" t="str">
        <f t="shared" si="243"/>
        <v>No Custom1</v>
      </c>
      <c r="N821" s="419" t="str">
        <f t="shared" si="243"/>
        <v>No Custom2</v>
      </c>
      <c r="O821" s="419" t="s">
        <v>1096</v>
      </c>
      <c r="P821" s="419" t="s">
        <v>1847</v>
      </c>
      <c r="Q821" s="419" t="str">
        <f t="shared" si="245"/>
        <v>Actual</v>
      </c>
      <c r="R821" s="419" t="str">
        <f t="shared" si="246"/>
        <v>FCCS_YTD_Input</v>
      </c>
      <c r="S821" s="419" t="s">
        <v>826</v>
      </c>
      <c r="T821" s="419" t="s">
        <v>404</v>
      </c>
    </row>
    <row r="822" spans="1:20">
      <c r="B822" s="420"/>
      <c r="C822" s="420"/>
      <c r="D822" s="469" t="e">
        <f>[2]!HsSetValue(E822,"FCC","Scenario#"&amp;Q822&amp;";Years#"&amp;J822&amp;";Period#"&amp;I822&amp;";View#"&amp;R822&amp;";Entity#"&amp;H822&amp;";Data Source#"&amp;K822&amp;";Account#"&amp;F822&amp;";Intercompany#"&amp;L822&amp;";Movement#"&amp;P822&amp;";Consolidation#"&amp;T822&amp;";Custom1#"&amp;M822&amp;";Custom2#"&amp;N822&amp;";Custom3#"&amp;O822&amp;";Custom4#"&amp;S822&amp;"")</f>
        <v>#VALUE!</v>
      </c>
      <c r="E822" s="469"/>
    </row>
    <row r="823" spans="1:20">
      <c r="B823" s="336" t="s">
        <v>841</v>
      </c>
      <c r="C823" s="336" t="s">
        <v>827</v>
      </c>
      <c r="D823" s="508" t="e">
        <f>[2]!HsSetValue(E823,"FCC","Scenario#"&amp;Q823&amp;";Years#"&amp;J823&amp;";Period#"&amp;I823&amp;";View#"&amp;R823&amp;";Entity#"&amp;H823&amp;";Data Source#"&amp;K823&amp;";Account#"&amp;F823&amp;";Intercompany#"&amp;L823&amp;";Movement#"&amp;P823&amp;";Consolidation#"&amp;T823&amp;";Custom1#"&amp;M823&amp;";Custom2#"&amp;N823&amp;";Custom3#"&amp;O823&amp;";Custom4#"&amp;S823&amp;"")</f>
        <v>#VALUE!</v>
      </c>
      <c r="E823" s="508">
        <f>SUMIF('"C" Seg. Time Dist.'!$C$20:$C$33,'FCC Investments - Load Tab'!C823,'"C" Seg. Time Dist.'!$E$20:$E$33)</f>
        <v>0</v>
      </c>
      <c r="F823" s="337" t="s">
        <v>842</v>
      </c>
      <c r="G823" s="337" t="s">
        <v>871</v>
      </c>
      <c r="H823" s="428">
        <f>+H$2</f>
        <v>0</v>
      </c>
      <c r="I823" s="428" t="str">
        <f t="shared" si="243"/>
        <v>Jun</v>
      </c>
      <c r="J823" s="337" t="str">
        <f t="shared" si="243"/>
        <v>FY25</v>
      </c>
      <c r="K823" s="337" t="s">
        <v>397</v>
      </c>
      <c r="L823" s="337" t="s">
        <v>398</v>
      </c>
      <c r="M823" s="337" t="s">
        <v>399</v>
      </c>
      <c r="N823" s="337" t="s">
        <v>400</v>
      </c>
      <c r="O823" s="337" t="s">
        <v>844</v>
      </c>
      <c r="P823" s="337" t="s">
        <v>1847</v>
      </c>
      <c r="Q823" s="337" t="s">
        <v>63</v>
      </c>
      <c r="R823" s="337" t="s">
        <v>402</v>
      </c>
      <c r="S823" s="337" t="s">
        <v>828</v>
      </c>
      <c r="T823" s="337" t="s">
        <v>404</v>
      </c>
    </row>
    <row r="824" spans="1:20">
      <c r="B824" s="336" t="s">
        <v>841</v>
      </c>
      <c r="C824" s="336" t="s">
        <v>827</v>
      </c>
      <c r="D824" s="508" t="e">
        <f>[2]!HsSetValue(E824,"FCC","Scenario#"&amp;Q824&amp;";Years#"&amp;J824&amp;";Period#"&amp;I824&amp;";View#"&amp;R824&amp;";Entity#"&amp;H824&amp;";Data Source#"&amp;K824&amp;";Account#"&amp;F824&amp;";Intercompany#"&amp;L824&amp;";Movement#"&amp;P824&amp;";Consolidation#"&amp;T824&amp;";Custom1#"&amp;M824&amp;";Custom2#"&amp;N824&amp;";Custom3#"&amp;O824&amp;";Custom4#"&amp;S824&amp;"")</f>
        <v>#VALUE!</v>
      </c>
      <c r="E824" s="508">
        <f>SUMIF('"C" Seg. Time Dist.'!$C$20:$C$33,'FCC Investments - Load Tab'!C824,'"C" Seg. Time Dist.'!$F$20:$F$33)</f>
        <v>0</v>
      </c>
      <c r="F824" s="337" t="s">
        <v>842</v>
      </c>
      <c r="G824" s="337" t="s">
        <v>871</v>
      </c>
      <c r="H824" s="428">
        <f>+H$2</f>
        <v>0</v>
      </c>
      <c r="I824" s="428" t="str">
        <f t="shared" si="243"/>
        <v>Jun</v>
      </c>
      <c r="J824" s="337" t="str">
        <f t="shared" si="243"/>
        <v>FY25</v>
      </c>
      <c r="K824" s="337" t="s">
        <v>397</v>
      </c>
      <c r="L824" s="337" t="s">
        <v>398</v>
      </c>
      <c r="M824" s="337" t="s">
        <v>399</v>
      </c>
      <c r="N824" s="337" t="s">
        <v>400</v>
      </c>
      <c r="O824" s="337" t="s">
        <v>845</v>
      </c>
      <c r="P824" s="337" t="s">
        <v>1847</v>
      </c>
      <c r="Q824" s="337" t="s">
        <v>63</v>
      </c>
      <c r="R824" s="337" t="s">
        <v>402</v>
      </c>
      <c r="S824" s="337" t="s">
        <v>828</v>
      </c>
      <c r="T824" s="337" t="s">
        <v>404</v>
      </c>
    </row>
    <row r="825" spans="1:20">
      <c r="B825" s="336" t="s">
        <v>841</v>
      </c>
      <c r="C825" s="336" t="s">
        <v>827</v>
      </c>
      <c r="D825" s="508" t="e">
        <f>[2]!HsSetValue(E825,"FCC","Scenario#"&amp;Q825&amp;";Years#"&amp;J825&amp;";Period#"&amp;I825&amp;";View#"&amp;R825&amp;";Entity#"&amp;H825&amp;";Data Source#"&amp;K825&amp;";Account#"&amp;F825&amp;";Intercompany#"&amp;L825&amp;";Movement#"&amp;P825&amp;";Consolidation#"&amp;T825&amp;";Custom1#"&amp;M825&amp;";Custom2#"&amp;N825&amp;";Custom3#"&amp;O825&amp;";Custom4#"&amp;S825&amp;"")</f>
        <v>#VALUE!</v>
      </c>
      <c r="E825" s="508">
        <f>SUMIF('"C" Seg. Time Dist.'!$C$20:$C$33,'FCC Investments - Load Tab'!C825,'"C" Seg. Time Dist.'!$G$20:$G$33)</f>
        <v>0</v>
      </c>
      <c r="F825" s="337" t="s">
        <v>842</v>
      </c>
      <c r="G825" s="337" t="s">
        <v>871</v>
      </c>
      <c r="H825" s="428">
        <f>+H$2</f>
        <v>0</v>
      </c>
      <c r="I825" s="428" t="str">
        <f t="shared" si="243"/>
        <v>Jun</v>
      </c>
      <c r="J825" s="337" t="str">
        <f t="shared" si="243"/>
        <v>FY25</v>
      </c>
      <c r="K825" s="337" t="s">
        <v>397</v>
      </c>
      <c r="L825" s="337" t="s">
        <v>398</v>
      </c>
      <c r="M825" s="337" t="s">
        <v>399</v>
      </c>
      <c r="N825" s="337" t="s">
        <v>400</v>
      </c>
      <c r="O825" s="337" t="s">
        <v>846</v>
      </c>
      <c r="P825" s="337" t="s">
        <v>1847</v>
      </c>
      <c r="Q825" s="337" t="s">
        <v>63</v>
      </c>
      <c r="R825" s="337" t="s">
        <v>402</v>
      </c>
      <c r="S825" s="337" t="s">
        <v>828</v>
      </c>
      <c r="T825" s="337" t="s">
        <v>404</v>
      </c>
    </row>
    <row r="826" spans="1:20">
      <c r="B826" s="336" t="s">
        <v>841</v>
      </c>
      <c r="C826" s="336" t="s">
        <v>827</v>
      </c>
      <c r="D826" s="508" t="e">
        <f>[2]!HsSetValue(E826,"FCC","Scenario#"&amp;Q826&amp;";Years#"&amp;J826&amp;";Period#"&amp;I826&amp;";View#"&amp;R826&amp;";Entity#"&amp;H826&amp;";Data Source#"&amp;K826&amp;";Account#"&amp;F826&amp;";Intercompany#"&amp;L826&amp;";Movement#"&amp;P826&amp;";Consolidation#"&amp;T826&amp;";Custom1#"&amp;M826&amp;";Custom2#"&amp;N826&amp;";Custom3#"&amp;O826&amp;";Custom4#"&amp;S826&amp;"")</f>
        <v>#VALUE!</v>
      </c>
      <c r="E826" s="508">
        <f>SUMIF('"C" Seg. Time Dist.'!$C$20:$C$33,'FCC Investments - Load Tab'!C826,'"C" Seg. Time Dist.'!$H$20:$H$33)</f>
        <v>0</v>
      </c>
      <c r="F826" s="337" t="s">
        <v>842</v>
      </c>
      <c r="G826" s="337" t="s">
        <v>871</v>
      </c>
      <c r="H826" s="428">
        <f>+H$2</f>
        <v>0</v>
      </c>
      <c r="I826" s="428" t="str">
        <f t="shared" si="243"/>
        <v>Jun</v>
      </c>
      <c r="J826" s="337" t="str">
        <f t="shared" si="243"/>
        <v>FY25</v>
      </c>
      <c r="K826" s="337" t="s">
        <v>397</v>
      </c>
      <c r="L826" s="337" t="s">
        <v>398</v>
      </c>
      <c r="M826" s="337" t="s">
        <v>399</v>
      </c>
      <c r="N826" s="337" t="s">
        <v>400</v>
      </c>
      <c r="O826" s="337" t="s">
        <v>847</v>
      </c>
      <c r="P826" s="337" t="s">
        <v>1847</v>
      </c>
      <c r="Q826" s="337" t="s">
        <v>63</v>
      </c>
      <c r="R826" s="337" t="s">
        <v>402</v>
      </c>
      <c r="S826" s="337" t="s">
        <v>828</v>
      </c>
      <c r="T826" s="337" t="s">
        <v>404</v>
      </c>
    </row>
    <row r="827" spans="1:20">
      <c r="B827" s="336" t="s">
        <v>841</v>
      </c>
      <c r="C827" s="336" t="s">
        <v>827</v>
      </c>
      <c r="D827" s="508" t="e">
        <f>[2]!HsSetValue(E827,"FCC","Scenario#"&amp;Q827&amp;";Years#"&amp;J827&amp;";Period#"&amp;I827&amp;";View#"&amp;R827&amp;";Entity#"&amp;H827&amp;";Data Source#"&amp;K827&amp;";Account#"&amp;F827&amp;";Intercompany#"&amp;L827&amp;";Movement#"&amp;P827&amp;";Consolidation#"&amp;T827&amp;";Custom1#"&amp;M827&amp;";Custom2#"&amp;N827&amp;";Custom3#"&amp;O827&amp;";Custom4#"&amp;S827&amp;"")</f>
        <v>#VALUE!</v>
      </c>
      <c r="E827" s="508">
        <f>SUMIF('"C" Seg. Time Dist.'!$C$20:$C$33,'FCC Investments - Load Tab'!C827,'"C" Seg. Time Dist.'!$I$20:$I$33)</f>
        <v>0</v>
      </c>
      <c r="F827" s="337" t="s">
        <v>842</v>
      </c>
      <c r="G827" s="337" t="s">
        <v>871</v>
      </c>
      <c r="H827" s="428">
        <f>+H$2</f>
        <v>0</v>
      </c>
      <c r="I827" s="428" t="str">
        <f t="shared" si="243"/>
        <v>Jun</v>
      </c>
      <c r="J827" s="337" t="str">
        <f t="shared" si="243"/>
        <v>FY25</v>
      </c>
      <c r="K827" s="337" t="s">
        <v>397</v>
      </c>
      <c r="L827" s="337" t="s">
        <v>398</v>
      </c>
      <c r="M827" s="337" t="s">
        <v>399</v>
      </c>
      <c r="N827" s="337" t="s">
        <v>400</v>
      </c>
      <c r="O827" s="337" t="s">
        <v>848</v>
      </c>
      <c r="P827" s="337" t="s">
        <v>1847</v>
      </c>
      <c r="Q827" s="337" t="s">
        <v>63</v>
      </c>
      <c r="R827" s="337" t="s">
        <v>402</v>
      </c>
      <c r="S827" s="337" t="s">
        <v>828</v>
      </c>
      <c r="T827" s="337" t="s">
        <v>404</v>
      </c>
    </row>
    <row r="828" spans="1:20">
      <c r="B828" s="420"/>
      <c r="C828" s="420"/>
      <c r="D828" s="469" t="e">
        <f>[2]!HsSetValue(E828,"FCC","Scenario#"&amp;Q828&amp;";Years#"&amp;J828&amp;";Period#"&amp;I828&amp;";View#"&amp;R828&amp;";Entity#"&amp;H828&amp;";Data Source#"&amp;K828&amp;";Account#"&amp;F828&amp;";Intercompany#"&amp;L828&amp;";Movement#"&amp;P828&amp;";Consolidation#"&amp;T828&amp;";Custom1#"&amp;M828&amp;";Custom2#"&amp;N828&amp;";Custom3#"&amp;O828&amp;";Custom4#"&amp;S828&amp;"")</f>
        <v>#VALUE!</v>
      </c>
      <c r="E828" s="469"/>
    </row>
    <row r="829" spans="1:20">
      <c r="B829" s="338" t="s">
        <v>1850</v>
      </c>
      <c r="C829" s="338" t="s">
        <v>827</v>
      </c>
      <c r="D829" s="512" t="e">
        <f>[2]!HsSetValue(E829,"FCC","Scenario#"&amp;Q829&amp;";Years#"&amp;J829&amp;";Period#"&amp;I829&amp;";View#"&amp;R829&amp;";Entity#"&amp;H829&amp;";Data Source#"&amp;K829&amp;";Account#"&amp;F829&amp;";Intercompany#"&amp;L829&amp;";Movement#"&amp;P829&amp;";Consolidation#"&amp;T829&amp;";Custom1#"&amp;M829&amp;";Custom2#"&amp;N829&amp;";Custom3#"&amp;O829&amp;";Custom4#"&amp;S829&amp;"")</f>
        <v>#VALUE!</v>
      </c>
      <c r="E829" s="512">
        <f ca="1">SUMIF('"E" Fair Value Measurement'!$C$22:$E$38,'FCC Investments - Load Tab'!C829,'"E" Fair Value Measurement'!$G$22:$G$38)</f>
        <v>0</v>
      </c>
      <c r="F829" s="339" t="s">
        <v>849</v>
      </c>
      <c r="G829" s="339" t="s">
        <v>1876</v>
      </c>
      <c r="H829" s="430">
        <f>+H$2</f>
        <v>0</v>
      </c>
      <c r="I829" s="430" t="str">
        <f t="shared" si="243"/>
        <v>Jun</v>
      </c>
      <c r="J829" s="339" t="str">
        <f t="shared" si="243"/>
        <v>FY25</v>
      </c>
      <c r="K829" s="339" t="s">
        <v>397</v>
      </c>
      <c r="L829" s="339" t="s">
        <v>398</v>
      </c>
      <c r="M829" s="339" t="s">
        <v>399</v>
      </c>
      <c r="N829" s="339" t="s">
        <v>400</v>
      </c>
      <c r="O829" s="339" t="s">
        <v>850</v>
      </c>
      <c r="P829" s="339" t="s">
        <v>1847</v>
      </c>
      <c r="Q829" s="339" t="s">
        <v>63</v>
      </c>
      <c r="R829" s="339" t="s">
        <v>402</v>
      </c>
      <c r="S829" s="339" t="s">
        <v>828</v>
      </c>
      <c r="T829" s="339" t="s">
        <v>404</v>
      </c>
    </row>
    <row r="830" spans="1:20">
      <c r="B830" s="338" t="s">
        <v>1850</v>
      </c>
      <c r="C830" s="338" t="s">
        <v>827</v>
      </c>
      <c r="D830" s="512" t="e">
        <f>[2]!HsSetValue(E830,"FCC","Scenario#"&amp;Q830&amp;";Years#"&amp;J830&amp;";Period#"&amp;I830&amp;";View#"&amp;R830&amp;";Entity#"&amp;H830&amp;";Data Source#"&amp;K830&amp;";Account#"&amp;F830&amp;";Intercompany#"&amp;L830&amp;";Movement#"&amp;P830&amp;";Consolidation#"&amp;T830&amp;";Custom1#"&amp;M830&amp;";Custom2#"&amp;N830&amp;";Custom3#"&amp;O830&amp;";Custom4#"&amp;S830&amp;"")</f>
        <v>#VALUE!</v>
      </c>
      <c r="E830" s="512">
        <f ca="1">SUMIF('"E" Fair Value Measurement'!$C$22:$E$38,'FCC Investments - Load Tab'!C830,'"E" Fair Value Measurement'!$H$22:$H$38)</f>
        <v>0</v>
      </c>
      <c r="F830" s="339" t="s">
        <v>849</v>
      </c>
      <c r="G830" s="339" t="s">
        <v>1876</v>
      </c>
      <c r="H830" s="430">
        <f>+H$2</f>
        <v>0</v>
      </c>
      <c r="I830" s="430" t="str">
        <f t="shared" si="243"/>
        <v>Jun</v>
      </c>
      <c r="J830" s="339" t="str">
        <f t="shared" si="243"/>
        <v>FY25</v>
      </c>
      <c r="K830" s="339" t="s">
        <v>397</v>
      </c>
      <c r="L830" s="339" t="s">
        <v>398</v>
      </c>
      <c r="M830" s="339" t="s">
        <v>399</v>
      </c>
      <c r="N830" s="339" t="s">
        <v>400</v>
      </c>
      <c r="O830" s="339" t="s">
        <v>851</v>
      </c>
      <c r="P830" s="339" t="s">
        <v>1847</v>
      </c>
      <c r="Q830" s="339" t="s">
        <v>63</v>
      </c>
      <c r="R830" s="339" t="s">
        <v>402</v>
      </c>
      <c r="S830" s="339" t="s">
        <v>828</v>
      </c>
      <c r="T830" s="339" t="s">
        <v>404</v>
      </c>
    </row>
    <row r="831" spans="1:20">
      <c r="B831" s="338" t="s">
        <v>1850</v>
      </c>
      <c r="C831" s="338" t="s">
        <v>827</v>
      </c>
      <c r="D831" s="512" t="e">
        <f>[2]!HsSetValue(E831,"FCC","Scenario#"&amp;Q831&amp;";Years#"&amp;J831&amp;";Period#"&amp;I831&amp;";View#"&amp;R831&amp;";Entity#"&amp;H831&amp;";Data Source#"&amp;K831&amp;";Account#"&amp;F831&amp;";Intercompany#"&amp;L831&amp;";Movement#"&amp;P831&amp;";Consolidation#"&amp;T831&amp;";Custom1#"&amp;M831&amp;";Custom2#"&amp;N831&amp;";Custom3#"&amp;O831&amp;";Custom4#"&amp;S831&amp;"")</f>
        <v>#VALUE!</v>
      </c>
      <c r="E831" s="512">
        <f ca="1">SUMIF('"E" Fair Value Measurement'!$C$22:$E$38,'FCC Investments - Load Tab'!C831,'"E" Fair Value Measurement'!$I$22:$I$38)</f>
        <v>0</v>
      </c>
      <c r="F831" s="339" t="s">
        <v>849</v>
      </c>
      <c r="G831" s="339" t="s">
        <v>1876</v>
      </c>
      <c r="H831" s="430">
        <f>+H$2</f>
        <v>0</v>
      </c>
      <c r="I831" s="430" t="str">
        <f t="shared" si="243"/>
        <v>Jun</v>
      </c>
      <c r="J831" s="339" t="str">
        <f t="shared" si="243"/>
        <v>FY25</v>
      </c>
      <c r="K831" s="339" t="s">
        <v>397</v>
      </c>
      <c r="L831" s="339" t="s">
        <v>398</v>
      </c>
      <c r="M831" s="339" t="s">
        <v>399</v>
      </c>
      <c r="N831" s="339" t="s">
        <v>400</v>
      </c>
      <c r="O831" s="339" t="s">
        <v>852</v>
      </c>
      <c r="P831" s="339" t="s">
        <v>1847</v>
      </c>
      <c r="Q831" s="339" t="s">
        <v>63</v>
      </c>
      <c r="R831" s="339" t="s">
        <v>402</v>
      </c>
      <c r="S831" s="339" t="s">
        <v>828</v>
      </c>
      <c r="T831" s="339" t="s">
        <v>404</v>
      </c>
    </row>
    <row r="832" spans="1:20">
      <c r="B832" s="338" t="s">
        <v>1850</v>
      </c>
      <c r="C832" s="338" t="s">
        <v>827</v>
      </c>
      <c r="D832" s="512" t="e">
        <f>[2]!HsSetValue(E832,"FCC","Scenario#"&amp;Q832&amp;";Years#"&amp;J832&amp;";Period#"&amp;I832&amp;";View#"&amp;R832&amp;";Entity#"&amp;H832&amp;";Data Source#"&amp;K832&amp;";Account#"&amp;F832&amp;";Intercompany#"&amp;L832&amp;";Movement#"&amp;P832&amp;";Consolidation#"&amp;T832&amp;";Custom1#"&amp;M832&amp;";Custom2#"&amp;N832&amp;";Custom3#"&amp;O832&amp;";Custom4#"&amp;S832&amp;"")</f>
        <v>#VALUE!</v>
      </c>
      <c r="E832" s="512">
        <f ca="1">SUMIF('"E" Fair Value Measurement'!$C$22:$E$38,'FCC Investments - Load Tab'!C832,'"E" Fair Value Measurement'!$J$22:$J$38)</f>
        <v>0</v>
      </c>
      <c r="F832" s="339" t="s">
        <v>849</v>
      </c>
      <c r="G832" s="339" t="s">
        <v>1876</v>
      </c>
      <c r="H832" s="430">
        <f>+H$2</f>
        <v>0</v>
      </c>
      <c r="I832" s="430" t="str">
        <f t="shared" si="243"/>
        <v>Jun</v>
      </c>
      <c r="J832" s="339" t="str">
        <f t="shared" si="243"/>
        <v>FY25</v>
      </c>
      <c r="K832" s="339" t="s">
        <v>397</v>
      </c>
      <c r="L832" s="339" t="s">
        <v>398</v>
      </c>
      <c r="M832" s="339" t="s">
        <v>399</v>
      </c>
      <c r="N832" s="339" t="s">
        <v>400</v>
      </c>
      <c r="O832" s="339" t="s">
        <v>853</v>
      </c>
      <c r="P832" s="339" t="s">
        <v>1847</v>
      </c>
      <c r="Q832" s="339" t="s">
        <v>63</v>
      </c>
      <c r="R832" s="339" t="s">
        <v>402</v>
      </c>
      <c r="S832" s="339" t="s">
        <v>828</v>
      </c>
      <c r="T832" s="339" t="s">
        <v>404</v>
      </c>
    </row>
    <row r="833" spans="1:20">
      <c r="B833" s="420"/>
      <c r="C833" s="420"/>
      <c r="D833" s="469" t="e">
        <f>[2]!HsSetValue(E833,"FCC","Scenario#"&amp;Q833&amp;";Years#"&amp;J833&amp;";Period#"&amp;I833&amp;";View#"&amp;R833&amp;";Entity#"&amp;H833&amp;";Data Source#"&amp;K833&amp;";Account#"&amp;F833&amp;";Intercompany#"&amp;L833&amp;";Movement#"&amp;P833&amp;";Consolidation#"&amp;T833&amp;";Custom1#"&amp;M833&amp;";Custom2#"&amp;N833&amp;";Custom3#"&amp;O833&amp;";Custom4#"&amp;S833&amp;"")</f>
        <v>#VALUE!</v>
      </c>
      <c r="E833" s="469"/>
    </row>
    <row r="834" spans="1:20">
      <c r="A834" s="424"/>
      <c r="B834" s="418" t="s">
        <v>1088</v>
      </c>
      <c r="C834" s="418" t="s">
        <v>827</v>
      </c>
      <c r="D834" s="511" t="e">
        <f>[2]!HsSetValue(E834,"FCC","Scenario#"&amp;Q834&amp;";Years#"&amp;J834&amp;";Period#"&amp;I834&amp;";View#"&amp;R834&amp;";Entity#"&amp;H834&amp;";Data Source#"&amp;K834&amp;";Account#"&amp;F834&amp;";Intercompany#"&amp;L834&amp;";Movement#"&amp;P834&amp;";Consolidation#"&amp;T834&amp;";Custom1#"&amp;M834&amp;";Custom2#"&amp;N834&amp;";Custom3#"&amp;O834&amp;";Custom4#"&amp;S834&amp;"")</f>
        <v>#VALUE!</v>
      </c>
      <c r="E834" s="511">
        <f ca="1">SUMIF('"F" Credit Quality Risk'!$D$17:$F$33,'FCC Investments - Load Tab'!$C834,'"F" Credit Quality Risk'!F$17:F$33)</f>
        <v>0</v>
      </c>
      <c r="F834" s="419" t="s">
        <v>1092</v>
      </c>
      <c r="G834" s="419" t="str">
        <f t="shared" ref="G834:G847" si="247">"Inv. Analysis - Credit Quality Risk - "&amp;C834</f>
        <v>Inv. Analysis - Credit Quality Risk - Supranational Obligations</v>
      </c>
      <c r="H834" s="431">
        <f t="shared" si="243"/>
        <v>0</v>
      </c>
      <c r="I834" s="431" t="str">
        <f t="shared" si="243"/>
        <v>Jun</v>
      </c>
      <c r="J834" s="419" t="str">
        <f t="shared" si="243"/>
        <v>FY25</v>
      </c>
      <c r="K834" s="419" t="str">
        <f t="shared" si="243"/>
        <v>FCCS_Other Data</v>
      </c>
      <c r="L834" s="419" t="str">
        <f t="shared" si="243"/>
        <v>FCCS_No Intercompany</v>
      </c>
      <c r="M834" s="419" t="str">
        <f t="shared" si="243"/>
        <v>No Custom1</v>
      </c>
      <c r="N834" s="419" t="str">
        <f t="shared" si="243"/>
        <v>No Custom2</v>
      </c>
      <c r="O834" s="419" t="s">
        <v>995</v>
      </c>
      <c r="P834" s="419" t="s">
        <v>1847</v>
      </c>
      <c r="Q834" s="419" t="str">
        <f t="shared" ref="Q834:Q847" si="248">Q$2</f>
        <v>Actual</v>
      </c>
      <c r="R834" s="419" t="str">
        <f t="shared" ref="R834:R847" si="249">+R$2</f>
        <v>FCCS_YTD_Input</v>
      </c>
      <c r="S834" s="419" t="s">
        <v>828</v>
      </c>
      <c r="T834" s="419" t="s">
        <v>404</v>
      </c>
    </row>
    <row r="835" spans="1:20">
      <c r="A835" s="424"/>
      <c r="B835" s="418" t="s">
        <v>1088</v>
      </c>
      <c r="C835" s="418" t="s">
        <v>827</v>
      </c>
      <c r="D835" s="511" t="e">
        <f>[2]!HsSetValue(E835,"FCC","Scenario#"&amp;Q835&amp;";Years#"&amp;J835&amp;";Period#"&amp;I835&amp;";View#"&amp;R835&amp;";Entity#"&amp;H835&amp;";Data Source#"&amp;K835&amp;";Account#"&amp;F835&amp;";Intercompany#"&amp;L835&amp;";Movement#"&amp;P835&amp;";Consolidation#"&amp;T835&amp;";Custom1#"&amp;M835&amp;";Custom2#"&amp;N835&amp;";Custom3#"&amp;O835&amp;";Custom4#"&amp;S835&amp;"")</f>
        <v>#VALUE!</v>
      </c>
      <c r="E835" s="511">
        <f ca="1">SUMIF('"F" Credit Quality Risk'!$D$17:$F$33,'FCC Investments - Load Tab'!$C835,'"F" Credit Quality Risk'!G$17:G$33)</f>
        <v>0</v>
      </c>
      <c r="F835" s="419" t="s">
        <v>1092</v>
      </c>
      <c r="G835" s="419" t="str">
        <f t="shared" si="247"/>
        <v>Inv. Analysis - Credit Quality Risk - Supranational Obligations</v>
      </c>
      <c r="H835" s="431">
        <f t="shared" ref="H835:N847" si="250">+H$2</f>
        <v>0</v>
      </c>
      <c r="I835" s="431" t="str">
        <f t="shared" si="250"/>
        <v>Jun</v>
      </c>
      <c r="J835" s="419" t="str">
        <f t="shared" si="250"/>
        <v>FY25</v>
      </c>
      <c r="K835" s="419" t="str">
        <f t="shared" si="250"/>
        <v>FCCS_Other Data</v>
      </c>
      <c r="L835" s="419" t="str">
        <f t="shared" si="250"/>
        <v>FCCS_No Intercompany</v>
      </c>
      <c r="M835" s="419" t="str">
        <f t="shared" si="250"/>
        <v>No Custom1</v>
      </c>
      <c r="N835" s="419" t="str">
        <f t="shared" si="250"/>
        <v>No Custom2</v>
      </c>
      <c r="O835" s="419" t="s">
        <v>1010</v>
      </c>
      <c r="P835" s="419" t="s">
        <v>1847</v>
      </c>
      <c r="Q835" s="419" t="str">
        <f t="shared" si="248"/>
        <v>Actual</v>
      </c>
      <c r="R835" s="419" t="str">
        <f t="shared" si="249"/>
        <v>FCCS_YTD_Input</v>
      </c>
      <c r="S835" s="419" t="s">
        <v>828</v>
      </c>
      <c r="T835" s="419" t="s">
        <v>404</v>
      </c>
    </row>
    <row r="836" spans="1:20">
      <c r="A836" s="424"/>
      <c r="B836" s="418" t="s">
        <v>1088</v>
      </c>
      <c r="C836" s="418" t="s">
        <v>827</v>
      </c>
      <c r="D836" s="511" t="e">
        <f>[2]!HsSetValue(E836,"FCC","Scenario#"&amp;Q836&amp;";Years#"&amp;J836&amp;";Period#"&amp;I836&amp;";View#"&amp;R836&amp;";Entity#"&amp;H836&amp;";Data Source#"&amp;K836&amp;";Account#"&amp;F836&amp;";Intercompany#"&amp;L836&amp;";Movement#"&amp;P836&amp;";Consolidation#"&amp;T836&amp;";Custom1#"&amp;M836&amp;";Custom2#"&amp;N836&amp;";Custom3#"&amp;O836&amp;";Custom4#"&amp;S836&amp;"")</f>
        <v>#VALUE!</v>
      </c>
      <c r="E836" s="511">
        <f ca="1">SUMIF('"F" Credit Quality Risk'!$D$17:$F$33,'FCC Investments - Load Tab'!$C836,'"F" Credit Quality Risk'!H$17:H$33)</f>
        <v>0</v>
      </c>
      <c r="F836" s="419" t="s">
        <v>1092</v>
      </c>
      <c r="G836" s="419" t="str">
        <f t="shared" si="247"/>
        <v>Inv. Analysis - Credit Quality Risk - Supranational Obligations</v>
      </c>
      <c r="H836" s="431">
        <f t="shared" si="250"/>
        <v>0</v>
      </c>
      <c r="I836" s="431" t="str">
        <f t="shared" si="250"/>
        <v>Jun</v>
      </c>
      <c r="J836" s="419" t="str">
        <f t="shared" si="250"/>
        <v>FY25</v>
      </c>
      <c r="K836" s="419" t="str">
        <f t="shared" si="250"/>
        <v>FCCS_Other Data</v>
      </c>
      <c r="L836" s="419" t="str">
        <f t="shared" si="250"/>
        <v>FCCS_No Intercompany</v>
      </c>
      <c r="M836" s="419" t="str">
        <f t="shared" si="250"/>
        <v>No Custom1</v>
      </c>
      <c r="N836" s="419" t="str">
        <f t="shared" si="250"/>
        <v>No Custom2</v>
      </c>
      <c r="O836" s="419" t="s">
        <v>45</v>
      </c>
      <c r="P836" s="419" t="s">
        <v>1847</v>
      </c>
      <c r="Q836" s="419" t="str">
        <f t="shared" si="248"/>
        <v>Actual</v>
      </c>
      <c r="R836" s="419" t="str">
        <f t="shared" si="249"/>
        <v>FCCS_YTD_Input</v>
      </c>
      <c r="S836" s="419" t="s">
        <v>828</v>
      </c>
      <c r="T836" s="419" t="s">
        <v>404</v>
      </c>
    </row>
    <row r="837" spans="1:20">
      <c r="A837" s="424"/>
      <c r="B837" s="418" t="s">
        <v>1088</v>
      </c>
      <c r="C837" s="418" t="s">
        <v>827</v>
      </c>
      <c r="D837" s="511" t="e">
        <f>[2]!HsSetValue(E837,"FCC","Scenario#"&amp;Q837&amp;";Years#"&amp;J837&amp;";Period#"&amp;I837&amp;";View#"&amp;R837&amp;";Entity#"&amp;H837&amp;";Data Source#"&amp;K837&amp;";Account#"&amp;F837&amp;";Intercompany#"&amp;L837&amp;";Movement#"&amp;P837&amp;";Consolidation#"&amp;T837&amp;";Custom1#"&amp;M837&amp;";Custom2#"&amp;N837&amp;";Custom3#"&amp;O837&amp;";Custom4#"&amp;S837&amp;"")</f>
        <v>#VALUE!</v>
      </c>
      <c r="E837" s="511">
        <f ca="1">SUMIF('"F" Credit Quality Risk'!$D$17:$F$33,'FCC Investments - Load Tab'!$C837,'"F" Credit Quality Risk'!I$17:I$33)</f>
        <v>0</v>
      </c>
      <c r="F837" s="419" t="s">
        <v>1092</v>
      </c>
      <c r="G837" s="419" t="str">
        <f t="shared" si="247"/>
        <v>Inv. Analysis - Credit Quality Risk - Supranational Obligations</v>
      </c>
      <c r="H837" s="431">
        <f t="shared" si="250"/>
        <v>0</v>
      </c>
      <c r="I837" s="431" t="str">
        <f t="shared" si="250"/>
        <v>Jun</v>
      </c>
      <c r="J837" s="419" t="str">
        <f t="shared" si="250"/>
        <v>FY25</v>
      </c>
      <c r="K837" s="419" t="str">
        <f t="shared" si="250"/>
        <v>FCCS_Other Data</v>
      </c>
      <c r="L837" s="419" t="str">
        <f t="shared" si="250"/>
        <v>FCCS_No Intercompany</v>
      </c>
      <c r="M837" s="419" t="str">
        <f t="shared" si="250"/>
        <v>No Custom1</v>
      </c>
      <c r="N837" s="419" t="str">
        <f t="shared" si="250"/>
        <v>No Custom2</v>
      </c>
      <c r="O837" s="419" t="s">
        <v>1023</v>
      </c>
      <c r="P837" s="419" t="s">
        <v>1847</v>
      </c>
      <c r="Q837" s="419" t="str">
        <f t="shared" si="248"/>
        <v>Actual</v>
      </c>
      <c r="R837" s="419" t="str">
        <f t="shared" si="249"/>
        <v>FCCS_YTD_Input</v>
      </c>
      <c r="S837" s="419" t="s">
        <v>828</v>
      </c>
      <c r="T837" s="419" t="s">
        <v>404</v>
      </c>
    </row>
    <row r="838" spans="1:20">
      <c r="A838" s="424"/>
      <c r="B838" s="418" t="s">
        <v>1088</v>
      </c>
      <c r="C838" s="418" t="s">
        <v>827</v>
      </c>
      <c r="D838" s="511" t="e">
        <f>[2]!HsSetValue(E838,"FCC","Scenario#"&amp;Q838&amp;";Years#"&amp;J838&amp;";Period#"&amp;I838&amp;";View#"&amp;R838&amp;";Entity#"&amp;H838&amp;";Data Source#"&amp;K838&amp;";Account#"&amp;F838&amp;";Intercompany#"&amp;L838&amp;";Movement#"&amp;P838&amp;";Consolidation#"&amp;T838&amp;";Custom1#"&amp;M838&amp;";Custom2#"&amp;N838&amp;";Custom3#"&amp;O838&amp;";Custom4#"&amp;S838&amp;"")</f>
        <v>#VALUE!</v>
      </c>
      <c r="E838" s="511">
        <f ca="1">SUMIF('"F" Credit Quality Risk'!$D$17:$F$33,'FCC Investments - Load Tab'!$C838,'"F" Credit Quality Risk'!J$17:J$33)</f>
        <v>0</v>
      </c>
      <c r="F838" s="419" t="s">
        <v>1092</v>
      </c>
      <c r="G838" s="419" t="str">
        <f t="shared" si="247"/>
        <v>Inv. Analysis - Credit Quality Risk - Supranational Obligations</v>
      </c>
      <c r="H838" s="431">
        <f t="shared" si="250"/>
        <v>0</v>
      </c>
      <c r="I838" s="431" t="str">
        <f t="shared" si="250"/>
        <v>Jun</v>
      </c>
      <c r="J838" s="419" t="str">
        <f t="shared" si="250"/>
        <v>FY25</v>
      </c>
      <c r="K838" s="419" t="str">
        <f t="shared" si="250"/>
        <v>FCCS_Other Data</v>
      </c>
      <c r="L838" s="419" t="str">
        <f t="shared" si="250"/>
        <v>FCCS_No Intercompany</v>
      </c>
      <c r="M838" s="419" t="str">
        <f t="shared" si="250"/>
        <v>No Custom1</v>
      </c>
      <c r="N838" s="419" t="str">
        <f t="shared" si="250"/>
        <v>No Custom2</v>
      </c>
      <c r="O838" s="419" t="s">
        <v>1027</v>
      </c>
      <c r="P838" s="419" t="s">
        <v>1847</v>
      </c>
      <c r="Q838" s="419" t="str">
        <f t="shared" si="248"/>
        <v>Actual</v>
      </c>
      <c r="R838" s="419" t="str">
        <f t="shared" si="249"/>
        <v>FCCS_YTD_Input</v>
      </c>
      <c r="S838" s="419" t="s">
        <v>828</v>
      </c>
      <c r="T838" s="419" t="s">
        <v>404</v>
      </c>
    </row>
    <row r="839" spans="1:20">
      <c r="A839" s="424"/>
      <c r="B839" s="418" t="s">
        <v>1088</v>
      </c>
      <c r="C839" s="418" t="s">
        <v>827</v>
      </c>
      <c r="D839" s="511" t="e">
        <f>[2]!HsSetValue(E839,"FCC","Scenario#"&amp;Q839&amp;";Years#"&amp;J839&amp;";Period#"&amp;I839&amp;";View#"&amp;R839&amp;";Entity#"&amp;H839&amp;";Data Source#"&amp;K839&amp;";Account#"&amp;F839&amp;";Intercompany#"&amp;L839&amp;";Movement#"&amp;P839&amp;";Consolidation#"&amp;T839&amp;";Custom1#"&amp;M839&amp;";Custom2#"&amp;N839&amp;";Custom3#"&amp;O839&amp;";Custom4#"&amp;S839&amp;"")</f>
        <v>#VALUE!</v>
      </c>
      <c r="E839" s="511">
        <f ca="1">SUMIF('"F" Credit Quality Risk'!$D$17:$F$33,'FCC Investments - Load Tab'!$C839,'"F" Credit Quality Risk'!K$17:K$33)</f>
        <v>0</v>
      </c>
      <c r="F839" s="419" t="s">
        <v>1092</v>
      </c>
      <c r="G839" s="419" t="str">
        <f t="shared" si="247"/>
        <v>Inv. Analysis - Credit Quality Risk - Supranational Obligations</v>
      </c>
      <c r="H839" s="431">
        <f t="shared" si="250"/>
        <v>0</v>
      </c>
      <c r="I839" s="431" t="str">
        <f t="shared" si="250"/>
        <v>Jun</v>
      </c>
      <c r="J839" s="419" t="str">
        <f t="shared" si="250"/>
        <v>FY25</v>
      </c>
      <c r="K839" s="419" t="str">
        <f t="shared" si="250"/>
        <v>FCCS_Other Data</v>
      </c>
      <c r="L839" s="419" t="str">
        <f t="shared" si="250"/>
        <v>FCCS_No Intercompany</v>
      </c>
      <c r="M839" s="419" t="str">
        <f t="shared" si="250"/>
        <v>No Custom1</v>
      </c>
      <c r="N839" s="419" t="str">
        <f t="shared" si="250"/>
        <v>No Custom2</v>
      </c>
      <c r="O839" s="419" t="s">
        <v>46</v>
      </c>
      <c r="P839" s="419" t="s">
        <v>1847</v>
      </c>
      <c r="Q839" s="419" t="str">
        <f t="shared" si="248"/>
        <v>Actual</v>
      </c>
      <c r="R839" s="419" t="str">
        <f t="shared" si="249"/>
        <v>FCCS_YTD_Input</v>
      </c>
      <c r="S839" s="419" t="s">
        <v>828</v>
      </c>
      <c r="T839" s="419" t="s">
        <v>404</v>
      </c>
    </row>
    <row r="840" spans="1:20">
      <c r="A840" s="424"/>
      <c r="B840" s="418" t="s">
        <v>1088</v>
      </c>
      <c r="C840" s="418" t="s">
        <v>827</v>
      </c>
      <c r="D840" s="511" t="e">
        <f>[2]!HsSetValue(E840,"FCC","Scenario#"&amp;Q840&amp;";Years#"&amp;J840&amp;";Period#"&amp;I840&amp;";View#"&amp;R840&amp;";Entity#"&amp;H840&amp;";Data Source#"&amp;K840&amp;";Account#"&amp;F840&amp;";Intercompany#"&amp;L840&amp;";Movement#"&amp;P840&amp;";Consolidation#"&amp;T840&amp;";Custom1#"&amp;M840&amp;";Custom2#"&amp;N840&amp;";Custom3#"&amp;O840&amp;";Custom4#"&amp;S840&amp;"")</f>
        <v>#VALUE!</v>
      </c>
      <c r="E840" s="511">
        <f ca="1">SUMIF('"F" Credit Quality Risk'!$D$17:$F$33,'FCC Investments - Load Tab'!$C840,'"F" Credit Quality Risk'!L$17:L$33)</f>
        <v>0</v>
      </c>
      <c r="F840" s="419" t="s">
        <v>1092</v>
      </c>
      <c r="G840" s="419" t="str">
        <f t="shared" si="247"/>
        <v>Inv. Analysis - Credit Quality Risk - Supranational Obligations</v>
      </c>
      <c r="H840" s="431">
        <f t="shared" si="250"/>
        <v>0</v>
      </c>
      <c r="I840" s="431" t="str">
        <f t="shared" si="250"/>
        <v>Jun</v>
      </c>
      <c r="J840" s="419" t="str">
        <f t="shared" si="250"/>
        <v>FY25</v>
      </c>
      <c r="K840" s="419" t="str">
        <f t="shared" si="250"/>
        <v>FCCS_Other Data</v>
      </c>
      <c r="L840" s="419" t="str">
        <f t="shared" si="250"/>
        <v>FCCS_No Intercompany</v>
      </c>
      <c r="M840" s="419" t="str">
        <f t="shared" si="250"/>
        <v>No Custom1</v>
      </c>
      <c r="N840" s="419" t="str">
        <f t="shared" si="250"/>
        <v>No Custom2</v>
      </c>
      <c r="O840" s="419" t="s">
        <v>1055</v>
      </c>
      <c r="P840" s="419" t="s">
        <v>1847</v>
      </c>
      <c r="Q840" s="419" t="str">
        <f t="shared" si="248"/>
        <v>Actual</v>
      </c>
      <c r="R840" s="419" t="str">
        <f t="shared" si="249"/>
        <v>FCCS_YTD_Input</v>
      </c>
      <c r="S840" s="419" t="s">
        <v>828</v>
      </c>
      <c r="T840" s="419" t="s">
        <v>404</v>
      </c>
    </row>
    <row r="841" spans="1:20">
      <c r="A841" s="424"/>
      <c r="B841" s="418" t="s">
        <v>1088</v>
      </c>
      <c r="C841" s="418" t="s">
        <v>827</v>
      </c>
      <c r="D841" s="511" t="e">
        <f>[2]!HsSetValue(E841,"FCC","Scenario#"&amp;Q841&amp;";Years#"&amp;J841&amp;";Period#"&amp;I841&amp;";View#"&amp;R841&amp;";Entity#"&amp;H841&amp;";Data Source#"&amp;K841&amp;";Account#"&amp;F841&amp;";Intercompany#"&amp;L841&amp;";Movement#"&amp;P841&amp;";Consolidation#"&amp;T841&amp;";Custom1#"&amp;M841&amp;";Custom2#"&amp;N841&amp;";Custom3#"&amp;O841&amp;";Custom4#"&amp;S841&amp;"")</f>
        <v>#VALUE!</v>
      </c>
      <c r="E841" s="511">
        <f ca="1">SUMIF('"F" Credit Quality Risk'!$D$17:$F$33,'FCC Investments - Load Tab'!$C841,'"F" Credit Quality Risk'!M$17:M$33)</f>
        <v>0</v>
      </c>
      <c r="F841" s="419" t="s">
        <v>1092</v>
      </c>
      <c r="G841" s="419" t="str">
        <f t="shared" si="247"/>
        <v>Inv. Analysis - Credit Quality Risk - Supranational Obligations</v>
      </c>
      <c r="H841" s="431">
        <f t="shared" si="250"/>
        <v>0</v>
      </c>
      <c r="I841" s="431" t="str">
        <f t="shared" si="250"/>
        <v>Jun</v>
      </c>
      <c r="J841" s="419" t="str">
        <f t="shared" si="250"/>
        <v>FY25</v>
      </c>
      <c r="K841" s="419" t="str">
        <f t="shared" si="250"/>
        <v>FCCS_Other Data</v>
      </c>
      <c r="L841" s="419" t="str">
        <f t="shared" si="250"/>
        <v>FCCS_No Intercompany</v>
      </c>
      <c r="M841" s="419" t="str">
        <f t="shared" si="250"/>
        <v>No Custom1</v>
      </c>
      <c r="N841" s="419" t="str">
        <f t="shared" si="250"/>
        <v>No Custom2</v>
      </c>
      <c r="O841" s="419" t="s">
        <v>1066</v>
      </c>
      <c r="P841" s="419" t="s">
        <v>1847</v>
      </c>
      <c r="Q841" s="419" t="str">
        <f t="shared" si="248"/>
        <v>Actual</v>
      </c>
      <c r="R841" s="419" t="str">
        <f t="shared" si="249"/>
        <v>FCCS_YTD_Input</v>
      </c>
      <c r="S841" s="419" t="s">
        <v>828</v>
      </c>
      <c r="T841" s="419" t="s">
        <v>404</v>
      </c>
    </row>
    <row r="842" spans="1:20">
      <c r="A842" s="424"/>
      <c r="B842" s="418" t="s">
        <v>1088</v>
      </c>
      <c r="C842" s="418" t="s">
        <v>827</v>
      </c>
      <c r="D842" s="511" t="e">
        <f>[2]!HsSetValue(E842,"FCC","Scenario#"&amp;Q842&amp;";Years#"&amp;J842&amp;";Period#"&amp;I842&amp;";View#"&amp;R842&amp;";Entity#"&amp;H842&amp;";Data Source#"&amp;K842&amp;";Account#"&amp;F842&amp;";Intercompany#"&amp;L842&amp;";Movement#"&amp;P842&amp;";Consolidation#"&amp;T842&amp;";Custom1#"&amp;M842&amp;";Custom2#"&amp;N842&amp;";Custom3#"&amp;O842&amp;";Custom4#"&amp;S842&amp;"")</f>
        <v>#VALUE!</v>
      </c>
      <c r="E842" s="511">
        <f ca="1">SUMIF('"F" Credit Quality Risk'!$D$17:$F$33,'FCC Investments - Load Tab'!$C842,'"F" Credit Quality Risk'!N$17:N$33)</f>
        <v>0</v>
      </c>
      <c r="F842" s="419" t="s">
        <v>1092</v>
      </c>
      <c r="G842" s="419" t="str">
        <f t="shared" si="247"/>
        <v>Inv. Analysis - Credit Quality Risk - Supranational Obligations</v>
      </c>
      <c r="H842" s="431">
        <f t="shared" si="250"/>
        <v>0</v>
      </c>
      <c r="I842" s="431" t="str">
        <f t="shared" si="250"/>
        <v>Jun</v>
      </c>
      <c r="J842" s="419" t="str">
        <f t="shared" si="250"/>
        <v>FY25</v>
      </c>
      <c r="K842" s="419" t="str">
        <f t="shared" si="250"/>
        <v>FCCS_Other Data</v>
      </c>
      <c r="L842" s="419" t="str">
        <f t="shared" si="250"/>
        <v>FCCS_No Intercompany</v>
      </c>
      <c r="M842" s="419" t="str">
        <f t="shared" si="250"/>
        <v>No Custom1</v>
      </c>
      <c r="N842" s="419" t="str">
        <f t="shared" si="250"/>
        <v>No Custom2</v>
      </c>
      <c r="O842" s="419" t="s">
        <v>47</v>
      </c>
      <c r="P842" s="419" t="s">
        <v>1847</v>
      </c>
      <c r="Q842" s="419" t="str">
        <f t="shared" si="248"/>
        <v>Actual</v>
      </c>
      <c r="R842" s="419" t="str">
        <f t="shared" si="249"/>
        <v>FCCS_YTD_Input</v>
      </c>
      <c r="S842" s="419" t="s">
        <v>828</v>
      </c>
      <c r="T842" s="419" t="s">
        <v>404</v>
      </c>
    </row>
    <row r="843" spans="1:20">
      <c r="A843" s="424"/>
      <c r="B843" s="418" t="s">
        <v>1088</v>
      </c>
      <c r="C843" s="418" t="s">
        <v>827</v>
      </c>
      <c r="D843" s="511" t="e">
        <f>[2]!HsSetValue(E843,"FCC","Scenario#"&amp;Q843&amp;";Years#"&amp;J843&amp;";Period#"&amp;I843&amp;";View#"&amp;R843&amp;";Entity#"&amp;H843&amp;";Data Source#"&amp;K843&amp;";Account#"&amp;F843&amp;";Intercompany#"&amp;L843&amp;";Movement#"&amp;P843&amp;";Consolidation#"&amp;T843&amp;";Custom1#"&amp;M843&amp;";Custom2#"&amp;N843&amp;";Custom3#"&amp;O843&amp;";Custom4#"&amp;S843&amp;"")</f>
        <v>#VALUE!</v>
      </c>
      <c r="E843" s="511">
        <f ca="1">SUMIF('"F" Credit Quality Risk'!$D$17:$F$33,'FCC Investments - Load Tab'!$C843,'"F" Credit Quality Risk'!O$17:O$33)</f>
        <v>0</v>
      </c>
      <c r="F843" s="419" t="s">
        <v>1092</v>
      </c>
      <c r="G843" s="419" t="str">
        <f t="shared" si="247"/>
        <v>Inv. Analysis - Credit Quality Risk - Supranational Obligations</v>
      </c>
      <c r="H843" s="431">
        <f t="shared" si="250"/>
        <v>0</v>
      </c>
      <c r="I843" s="431" t="str">
        <f t="shared" si="250"/>
        <v>Jun</v>
      </c>
      <c r="J843" s="419" t="str">
        <f t="shared" si="250"/>
        <v>FY25</v>
      </c>
      <c r="K843" s="419" t="str">
        <f t="shared" si="250"/>
        <v>FCCS_Other Data</v>
      </c>
      <c r="L843" s="419" t="str">
        <f t="shared" si="250"/>
        <v>FCCS_No Intercompany</v>
      </c>
      <c r="M843" s="419" t="str">
        <f t="shared" si="250"/>
        <v>No Custom1</v>
      </c>
      <c r="N843" s="419" t="str">
        <f t="shared" si="250"/>
        <v>No Custom2</v>
      </c>
      <c r="O843" s="419" t="s">
        <v>48</v>
      </c>
      <c r="P843" s="419" t="s">
        <v>1847</v>
      </c>
      <c r="Q843" s="419" t="str">
        <f t="shared" si="248"/>
        <v>Actual</v>
      </c>
      <c r="R843" s="419" t="str">
        <f t="shared" si="249"/>
        <v>FCCS_YTD_Input</v>
      </c>
      <c r="S843" s="419" t="s">
        <v>828</v>
      </c>
      <c r="T843" s="419" t="s">
        <v>404</v>
      </c>
    </row>
    <row r="844" spans="1:20">
      <c r="A844" s="424"/>
      <c r="B844" s="418" t="s">
        <v>1088</v>
      </c>
      <c r="C844" s="418" t="s">
        <v>827</v>
      </c>
      <c r="D844" s="511" t="e">
        <f>[2]!HsSetValue(E844,"FCC","Scenario#"&amp;Q844&amp;";Years#"&amp;J844&amp;";Period#"&amp;I844&amp;";View#"&amp;R844&amp;";Entity#"&amp;H844&amp;";Data Source#"&amp;K844&amp;";Account#"&amp;F844&amp;";Intercompany#"&amp;L844&amp;";Movement#"&amp;P844&amp;";Consolidation#"&amp;T844&amp;";Custom1#"&amp;M844&amp;";Custom2#"&amp;N844&amp;";Custom3#"&amp;O844&amp;";Custom4#"&amp;S844&amp;"")</f>
        <v>#VALUE!</v>
      </c>
      <c r="E844" s="511">
        <f ca="1">SUMIF('"F" Credit Quality Risk'!$D$17:$F$33,'FCC Investments - Load Tab'!$C844,'"F" Credit Quality Risk'!P$17:P$33)</f>
        <v>0</v>
      </c>
      <c r="F844" s="419" t="s">
        <v>1092</v>
      </c>
      <c r="G844" s="419" t="str">
        <f t="shared" si="247"/>
        <v>Inv. Analysis - Credit Quality Risk - Supranational Obligations</v>
      </c>
      <c r="H844" s="431">
        <f t="shared" si="250"/>
        <v>0</v>
      </c>
      <c r="I844" s="431" t="str">
        <f t="shared" si="250"/>
        <v>Jun</v>
      </c>
      <c r="J844" s="419" t="str">
        <f t="shared" si="250"/>
        <v>FY25</v>
      </c>
      <c r="K844" s="419" t="str">
        <f t="shared" si="250"/>
        <v>FCCS_Other Data</v>
      </c>
      <c r="L844" s="419" t="str">
        <f t="shared" si="250"/>
        <v>FCCS_No Intercompany</v>
      </c>
      <c r="M844" s="419" t="str">
        <f t="shared" si="250"/>
        <v>No Custom1</v>
      </c>
      <c r="N844" s="419" t="str">
        <f t="shared" si="250"/>
        <v>No Custom2</v>
      </c>
      <c r="O844" s="419" t="s">
        <v>1093</v>
      </c>
      <c r="P844" s="419" t="s">
        <v>1847</v>
      </c>
      <c r="Q844" s="419" t="str">
        <f t="shared" si="248"/>
        <v>Actual</v>
      </c>
      <c r="R844" s="419" t="str">
        <f t="shared" si="249"/>
        <v>FCCS_YTD_Input</v>
      </c>
      <c r="S844" s="419" t="s">
        <v>828</v>
      </c>
      <c r="T844" s="419" t="s">
        <v>404</v>
      </c>
    </row>
    <row r="845" spans="1:20">
      <c r="A845" s="424"/>
      <c r="B845" s="418" t="s">
        <v>1088</v>
      </c>
      <c r="C845" s="418" t="s">
        <v>827</v>
      </c>
      <c r="D845" s="511" t="e">
        <f>[2]!HsSetValue(E845,"FCC","Scenario#"&amp;Q845&amp;";Years#"&amp;J845&amp;";Period#"&amp;I845&amp;";View#"&amp;R845&amp;";Entity#"&amp;H845&amp;";Data Source#"&amp;K845&amp;";Account#"&amp;F845&amp;";Intercompany#"&amp;L845&amp;";Movement#"&amp;P845&amp;";Consolidation#"&amp;T845&amp;";Custom1#"&amp;M845&amp;";Custom2#"&amp;N845&amp;";Custom3#"&amp;O845&amp;";Custom4#"&amp;S845&amp;"")</f>
        <v>#VALUE!</v>
      </c>
      <c r="E845" s="511">
        <f ca="1">SUMIF('"F" Credit Quality Risk'!$D$17:$F$33,'FCC Investments - Load Tab'!$C845,'"F" Credit Quality Risk'!Q$17:Q$33)</f>
        <v>0</v>
      </c>
      <c r="F845" s="419" t="s">
        <v>1092</v>
      </c>
      <c r="G845" s="419" t="str">
        <f t="shared" si="247"/>
        <v>Inv. Analysis - Credit Quality Risk - Supranational Obligations</v>
      </c>
      <c r="H845" s="431">
        <f t="shared" si="250"/>
        <v>0</v>
      </c>
      <c r="I845" s="431" t="str">
        <f t="shared" si="250"/>
        <v>Jun</v>
      </c>
      <c r="J845" s="419" t="str">
        <f t="shared" si="250"/>
        <v>FY25</v>
      </c>
      <c r="K845" s="419" t="str">
        <f t="shared" si="250"/>
        <v>FCCS_Other Data</v>
      </c>
      <c r="L845" s="419" t="str">
        <f t="shared" si="250"/>
        <v>FCCS_No Intercompany</v>
      </c>
      <c r="M845" s="419" t="str">
        <f t="shared" si="250"/>
        <v>No Custom1</v>
      </c>
      <c r="N845" s="419" t="str">
        <f t="shared" si="250"/>
        <v>No Custom2</v>
      </c>
      <c r="O845" s="419" t="s">
        <v>1094</v>
      </c>
      <c r="P845" s="419" t="s">
        <v>1847</v>
      </c>
      <c r="Q845" s="419" t="str">
        <f t="shared" si="248"/>
        <v>Actual</v>
      </c>
      <c r="R845" s="419" t="str">
        <f t="shared" si="249"/>
        <v>FCCS_YTD_Input</v>
      </c>
      <c r="S845" s="419" t="s">
        <v>828</v>
      </c>
      <c r="T845" s="419" t="s">
        <v>404</v>
      </c>
    </row>
    <row r="846" spans="1:20">
      <c r="A846" s="424"/>
      <c r="B846" s="418" t="s">
        <v>1088</v>
      </c>
      <c r="C846" s="418" t="s">
        <v>827</v>
      </c>
      <c r="D846" s="511" t="e">
        <f>[2]!HsSetValue(E846,"FCC","Scenario#"&amp;Q846&amp;";Years#"&amp;J846&amp;";Period#"&amp;I846&amp;";View#"&amp;R846&amp;";Entity#"&amp;H846&amp;";Data Source#"&amp;K846&amp;";Account#"&amp;F846&amp;";Intercompany#"&amp;L846&amp;";Movement#"&amp;P846&amp;";Consolidation#"&amp;T846&amp;";Custom1#"&amp;M846&amp;";Custom2#"&amp;N846&amp;";Custom3#"&amp;O846&amp;";Custom4#"&amp;S846&amp;"")</f>
        <v>#VALUE!</v>
      </c>
      <c r="E846" s="511">
        <f ca="1">SUMIF('"F" Credit Quality Risk'!$D$17:$F$33,'FCC Investments - Load Tab'!$C846,'"F" Credit Quality Risk'!R$17:R$33)</f>
        <v>0</v>
      </c>
      <c r="F846" s="419" t="s">
        <v>1092</v>
      </c>
      <c r="G846" s="419" t="str">
        <f t="shared" si="247"/>
        <v>Inv. Analysis - Credit Quality Risk - Supranational Obligations</v>
      </c>
      <c r="H846" s="431">
        <f t="shared" si="250"/>
        <v>0</v>
      </c>
      <c r="I846" s="431" t="str">
        <f t="shared" si="250"/>
        <v>Jun</v>
      </c>
      <c r="J846" s="419" t="str">
        <f t="shared" si="250"/>
        <v>FY25</v>
      </c>
      <c r="K846" s="419" t="str">
        <f t="shared" si="250"/>
        <v>FCCS_Other Data</v>
      </c>
      <c r="L846" s="419" t="str">
        <f t="shared" si="250"/>
        <v>FCCS_No Intercompany</v>
      </c>
      <c r="M846" s="419" t="str">
        <f t="shared" si="250"/>
        <v>No Custom1</v>
      </c>
      <c r="N846" s="419" t="str">
        <f t="shared" si="250"/>
        <v>No Custom2</v>
      </c>
      <c r="O846" s="419" t="s">
        <v>1095</v>
      </c>
      <c r="P846" s="419" t="s">
        <v>1847</v>
      </c>
      <c r="Q846" s="419" t="str">
        <f t="shared" si="248"/>
        <v>Actual</v>
      </c>
      <c r="R846" s="419" t="str">
        <f t="shared" si="249"/>
        <v>FCCS_YTD_Input</v>
      </c>
      <c r="S846" s="419" t="s">
        <v>828</v>
      </c>
      <c r="T846" s="419" t="s">
        <v>404</v>
      </c>
    </row>
    <row r="847" spans="1:20">
      <c r="A847" s="424"/>
      <c r="B847" s="418" t="s">
        <v>1088</v>
      </c>
      <c r="C847" s="418" t="s">
        <v>827</v>
      </c>
      <c r="D847" s="511" t="e">
        <f>[2]!HsSetValue(E847,"FCC","Scenario#"&amp;Q847&amp;";Years#"&amp;J847&amp;";Period#"&amp;I847&amp;";View#"&amp;R847&amp;";Entity#"&amp;H847&amp;";Data Source#"&amp;K847&amp;";Account#"&amp;F847&amp;";Intercompany#"&amp;L847&amp;";Movement#"&amp;P847&amp;";Consolidation#"&amp;T847&amp;";Custom1#"&amp;M847&amp;";Custom2#"&amp;N847&amp;";Custom3#"&amp;O847&amp;";Custom4#"&amp;S847&amp;"")</f>
        <v>#VALUE!</v>
      </c>
      <c r="E847" s="511">
        <f ca="1">SUMIF('"F" Credit Quality Risk'!$D$17:$F$33,'FCC Investments - Load Tab'!$C847,'"F" Credit Quality Risk'!S$17:S$33)</f>
        <v>0</v>
      </c>
      <c r="F847" s="419" t="s">
        <v>1092</v>
      </c>
      <c r="G847" s="419" t="str">
        <f t="shared" si="247"/>
        <v>Inv. Analysis - Credit Quality Risk - Supranational Obligations</v>
      </c>
      <c r="H847" s="431">
        <f t="shared" si="250"/>
        <v>0</v>
      </c>
      <c r="I847" s="431" t="str">
        <f t="shared" si="250"/>
        <v>Jun</v>
      </c>
      <c r="J847" s="419" t="str">
        <f t="shared" si="250"/>
        <v>FY25</v>
      </c>
      <c r="K847" s="419" t="str">
        <f t="shared" si="250"/>
        <v>FCCS_Other Data</v>
      </c>
      <c r="L847" s="419" t="str">
        <f t="shared" si="250"/>
        <v>FCCS_No Intercompany</v>
      </c>
      <c r="M847" s="419" t="str">
        <f t="shared" si="250"/>
        <v>No Custom1</v>
      </c>
      <c r="N847" s="419" t="str">
        <f t="shared" si="250"/>
        <v>No Custom2</v>
      </c>
      <c r="O847" s="419" t="s">
        <v>1096</v>
      </c>
      <c r="P847" s="419" t="s">
        <v>1847</v>
      </c>
      <c r="Q847" s="419" t="str">
        <f t="shared" si="248"/>
        <v>Actual</v>
      </c>
      <c r="R847" s="419" t="str">
        <f t="shared" si="249"/>
        <v>FCCS_YTD_Input</v>
      </c>
      <c r="S847" s="419" t="s">
        <v>828</v>
      </c>
      <c r="T847" s="419" t="s">
        <v>404</v>
      </c>
    </row>
    <row r="848" spans="1:20">
      <c r="B848" s="420"/>
      <c r="C848" s="420"/>
      <c r="D848" s="469" t="e">
        <f>[2]!HsSetValue(E848,"FCC","Scenario#"&amp;Q848&amp;";Years#"&amp;J848&amp;";Period#"&amp;I848&amp;";View#"&amp;R848&amp;";Entity#"&amp;H848&amp;";Data Source#"&amp;K848&amp;";Account#"&amp;F848&amp;";Intercompany#"&amp;L848&amp;";Movement#"&amp;P848&amp;";Consolidation#"&amp;T848&amp;";Custom1#"&amp;M848&amp;";Custom2#"&amp;N848&amp;";Custom3#"&amp;O848&amp;";Custom4#"&amp;S848&amp;"")</f>
        <v>#VALUE!</v>
      </c>
      <c r="E848" s="469"/>
    </row>
    <row r="849" spans="1:20">
      <c r="B849" s="336" t="s">
        <v>841</v>
      </c>
      <c r="C849" s="336" t="s">
        <v>1189</v>
      </c>
      <c r="D849" s="508" t="e">
        <f>[2]!HsSetValue(E849,"FCC","Scenario#"&amp;Q849&amp;";Years#"&amp;J849&amp;";Period#"&amp;I849&amp;";View#"&amp;R849&amp;";Entity#"&amp;H849&amp;";Data Source#"&amp;K849&amp;";Account#"&amp;F849&amp;";Intercompany#"&amp;L849&amp;";Movement#"&amp;P849&amp;";Consolidation#"&amp;T849&amp;";Custom1#"&amp;M849&amp;";Custom2#"&amp;N849&amp;";Custom3#"&amp;O849&amp;";Custom4#"&amp;S849&amp;"")</f>
        <v>#VALUE!</v>
      </c>
      <c r="E849" s="508">
        <f>SUMIF('"C" Seg. Time Dist.'!$C$20:$C$33,'FCC Investments - Load Tab'!C849,'"C" Seg. Time Dist.'!$E$20:$E$33)</f>
        <v>0</v>
      </c>
      <c r="F849" s="337" t="s">
        <v>842</v>
      </c>
      <c r="G849" s="337" t="s">
        <v>1557</v>
      </c>
      <c r="H849" s="428">
        <f t="shared" ref="H849:J853" si="251">+H$2</f>
        <v>0</v>
      </c>
      <c r="I849" s="428" t="str">
        <f t="shared" si="251"/>
        <v>Jun</v>
      </c>
      <c r="J849" s="337" t="str">
        <f t="shared" si="251"/>
        <v>FY25</v>
      </c>
      <c r="K849" s="337" t="s">
        <v>397</v>
      </c>
      <c r="L849" s="337" t="s">
        <v>398</v>
      </c>
      <c r="M849" s="337" t="s">
        <v>399</v>
      </c>
      <c r="N849" s="337" t="s">
        <v>400</v>
      </c>
      <c r="O849" s="337" t="s">
        <v>844</v>
      </c>
      <c r="P849" s="337" t="s">
        <v>1847</v>
      </c>
      <c r="Q849" s="337" t="s">
        <v>63</v>
      </c>
      <c r="R849" s="337" t="s">
        <v>402</v>
      </c>
      <c r="S849" s="337" t="s">
        <v>829</v>
      </c>
      <c r="T849" s="337" t="s">
        <v>404</v>
      </c>
    </row>
    <row r="850" spans="1:20">
      <c r="B850" s="336" t="s">
        <v>841</v>
      </c>
      <c r="C850" s="336" t="s">
        <v>1189</v>
      </c>
      <c r="D850" s="508" t="e">
        <f>[2]!HsSetValue(E850,"FCC","Scenario#"&amp;Q850&amp;";Years#"&amp;J850&amp;";Period#"&amp;I850&amp;";View#"&amp;R850&amp;";Entity#"&amp;H850&amp;";Data Source#"&amp;K850&amp;";Account#"&amp;F850&amp;";Intercompany#"&amp;L850&amp;";Movement#"&amp;P850&amp;";Consolidation#"&amp;T850&amp;";Custom1#"&amp;M850&amp;";Custom2#"&amp;N850&amp;";Custom3#"&amp;O850&amp;";Custom4#"&amp;S850&amp;"")</f>
        <v>#VALUE!</v>
      </c>
      <c r="E850" s="508">
        <f>SUMIF('"C" Seg. Time Dist.'!$C$20:$C$33,'FCC Investments - Load Tab'!C850,'"C" Seg. Time Dist.'!$F$20:$F$33)</f>
        <v>0</v>
      </c>
      <c r="F850" s="337" t="s">
        <v>842</v>
      </c>
      <c r="G850" s="337" t="s">
        <v>1557</v>
      </c>
      <c r="H850" s="428">
        <f t="shared" si="251"/>
        <v>0</v>
      </c>
      <c r="I850" s="428" t="str">
        <f t="shared" si="251"/>
        <v>Jun</v>
      </c>
      <c r="J850" s="337" t="str">
        <f t="shared" si="251"/>
        <v>FY25</v>
      </c>
      <c r="K850" s="337" t="s">
        <v>397</v>
      </c>
      <c r="L850" s="337" t="s">
        <v>398</v>
      </c>
      <c r="M850" s="337" t="s">
        <v>399</v>
      </c>
      <c r="N850" s="337" t="s">
        <v>400</v>
      </c>
      <c r="O850" s="337" t="s">
        <v>845</v>
      </c>
      <c r="P850" s="337" t="s">
        <v>1847</v>
      </c>
      <c r="Q850" s="337" t="s">
        <v>63</v>
      </c>
      <c r="R850" s="337" t="s">
        <v>402</v>
      </c>
      <c r="S850" s="337" t="s">
        <v>829</v>
      </c>
      <c r="T850" s="337" t="s">
        <v>404</v>
      </c>
    </row>
    <row r="851" spans="1:20">
      <c r="B851" s="336" t="s">
        <v>841</v>
      </c>
      <c r="C851" s="336" t="s">
        <v>1189</v>
      </c>
      <c r="D851" s="508" t="e">
        <f>[2]!HsSetValue(E851,"FCC","Scenario#"&amp;Q851&amp;";Years#"&amp;J851&amp;";Period#"&amp;I851&amp;";View#"&amp;R851&amp;";Entity#"&amp;H851&amp;";Data Source#"&amp;K851&amp;";Account#"&amp;F851&amp;";Intercompany#"&amp;L851&amp;";Movement#"&amp;P851&amp;";Consolidation#"&amp;T851&amp;";Custom1#"&amp;M851&amp;";Custom2#"&amp;N851&amp;";Custom3#"&amp;O851&amp;";Custom4#"&amp;S851&amp;"")</f>
        <v>#VALUE!</v>
      </c>
      <c r="E851" s="508">
        <f>SUMIF('"C" Seg. Time Dist.'!$C$20:$C$33,'FCC Investments - Load Tab'!C851,'"C" Seg. Time Dist.'!$G$20:$G$33)</f>
        <v>0</v>
      </c>
      <c r="F851" s="337" t="s">
        <v>842</v>
      </c>
      <c r="G851" s="337" t="s">
        <v>1557</v>
      </c>
      <c r="H851" s="428">
        <f t="shared" si="251"/>
        <v>0</v>
      </c>
      <c r="I851" s="428" t="str">
        <f t="shared" si="251"/>
        <v>Jun</v>
      </c>
      <c r="J851" s="337" t="str">
        <f t="shared" si="251"/>
        <v>FY25</v>
      </c>
      <c r="K851" s="337" t="s">
        <v>397</v>
      </c>
      <c r="L851" s="337" t="s">
        <v>398</v>
      </c>
      <c r="M851" s="337" t="s">
        <v>399</v>
      </c>
      <c r="N851" s="337" t="s">
        <v>400</v>
      </c>
      <c r="O851" s="337" t="s">
        <v>846</v>
      </c>
      <c r="P851" s="337" t="s">
        <v>1847</v>
      </c>
      <c r="Q851" s="337" t="s">
        <v>63</v>
      </c>
      <c r="R851" s="337" t="s">
        <v>402</v>
      </c>
      <c r="S851" s="337" t="s">
        <v>829</v>
      </c>
      <c r="T851" s="337" t="s">
        <v>404</v>
      </c>
    </row>
    <row r="852" spans="1:20">
      <c r="B852" s="336" t="s">
        <v>841</v>
      </c>
      <c r="C852" s="336" t="s">
        <v>1189</v>
      </c>
      <c r="D852" s="508" t="e">
        <f>[2]!HsSetValue(E852,"FCC","Scenario#"&amp;Q852&amp;";Years#"&amp;J852&amp;";Period#"&amp;I852&amp;";View#"&amp;R852&amp;";Entity#"&amp;H852&amp;";Data Source#"&amp;K852&amp;";Account#"&amp;F852&amp;";Intercompany#"&amp;L852&amp;";Movement#"&amp;P852&amp;";Consolidation#"&amp;T852&amp;";Custom1#"&amp;M852&amp;";Custom2#"&amp;N852&amp;";Custom3#"&amp;O852&amp;";Custom4#"&amp;S852&amp;"")</f>
        <v>#VALUE!</v>
      </c>
      <c r="E852" s="508">
        <f>SUMIF('"C" Seg. Time Dist.'!$C$20:$C$33,'FCC Investments - Load Tab'!C852,'"C" Seg. Time Dist.'!$H$20:$H$33)</f>
        <v>0</v>
      </c>
      <c r="F852" s="337" t="s">
        <v>842</v>
      </c>
      <c r="G852" s="337" t="s">
        <v>1557</v>
      </c>
      <c r="H852" s="428">
        <f t="shared" si="251"/>
        <v>0</v>
      </c>
      <c r="I852" s="428" t="str">
        <f t="shared" si="251"/>
        <v>Jun</v>
      </c>
      <c r="J852" s="337" t="str">
        <f t="shared" si="251"/>
        <v>FY25</v>
      </c>
      <c r="K852" s="337" t="s">
        <v>397</v>
      </c>
      <c r="L852" s="337" t="s">
        <v>398</v>
      </c>
      <c r="M852" s="337" t="s">
        <v>399</v>
      </c>
      <c r="N852" s="337" t="s">
        <v>400</v>
      </c>
      <c r="O852" s="337" t="s">
        <v>847</v>
      </c>
      <c r="P852" s="337" t="s">
        <v>1847</v>
      </c>
      <c r="Q852" s="337" t="s">
        <v>63</v>
      </c>
      <c r="R852" s="337" t="s">
        <v>402</v>
      </c>
      <c r="S852" s="337" t="s">
        <v>829</v>
      </c>
      <c r="T852" s="337" t="s">
        <v>404</v>
      </c>
    </row>
    <row r="853" spans="1:20">
      <c r="B853" s="336" t="s">
        <v>841</v>
      </c>
      <c r="C853" s="336" t="s">
        <v>1189</v>
      </c>
      <c r="D853" s="508" t="e">
        <f>[2]!HsSetValue(E853,"FCC","Scenario#"&amp;Q853&amp;";Years#"&amp;J853&amp;";Period#"&amp;I853&amp;";View#"&amp;R853&amp;";Entity#"&amp;H853&amp;";Data Source#"&amp;K853&amp;";Account#"&amp;F853&amp;";Intercompany#"&amp;L853&amp;";Movement#"&amp;P853&amp;";Consolidation#"&amp;T853&amp;";Custom1#"&amp;M853&amp;";Custom2#"&amp;N853&amp;";Custom3#"&amp;O853&amp;";Custom4#"&amp;S853&amp;"")</f>
        <v>#VALUE!</v>
      </c>
      <c r="E853" s="508">
        <f>SUMIF('"C" Seg. Time Dist.'!$C$20:$C$33,'FCC Investments - Load Tab'!C853,'"C" Seg. Time Dist.'!$I$20:$I$33)</f>
        <v>0</v>
      </c>
      <c r="F853" s="337" t="s">
        <v>842</v>
      </c>
      <c r="G853" s="337" t="s">
        <v>1557</v>
      </c>
      <c r="H853" s="428">
        <f t="shared" si="251"/>
        <v>0</v>
      </c>
      <c r="I853" s="428" t="str">
        <f t="shared" si="251"/>
        <v>Jun</v>
      </c>
      <c r="J853" s="337" t="str">
        <f t="shared" si="251"/>
        <v>FY25</v>
      </c>
      <c r="K853" s="337" t="s">
        <v>397</v>
      </c>
      <c r="L853" s="337" t="s">
        <v>398</v>
      </c>
      <c r="M853" s="337" t="s">
        <v>399</v>
      </c>
      <c r="N853" s="337" t="s">
        <v>400</v>
      </c>
      <c r="O853" s="337" t="s">
        <v>848</v>
      </c>
      <c r="P853" s="337" t="s">
        <v>1847</v>
      </c>
      <c r="Q853" s="337" t="s">
        <v>63</v>
      </c>
      <c r="R853" s="337" t="s">
        <v>402</v>
      </c>
      <c r="S853" s="337" t="s">
        <v>829</v>
      </c>
      <c r="T853" s="337" t="s">
        <v>404</v>
      </c>
    </row>
    <row r="854" spans="1:20">
      <c r="B854" s="420"/>
      <c r="C854" s="420"/>
      <c r="D854" s="469" t="e">
        <f>[2]!HsSetValue(E854,"FCC","Scenario#"&amp;Q854&amp;";Years#"&amp;J854&amp;";Period#"&amp;I854&amp;";View#"&amp;R854&amp;";Entity#"&amp;H854&amp;";Data Source#"&amp;K854&amp;";Account#"&amp;F854&amp;";Intercompany#"&amp;L854&amp;";Movement#"&amp;P854&amp;";Consolidation#"&amp;T854&amp;";Custom1#"&amp;M854&amp;";Custom2#"&amp;N854&amp;";Custom3#"&amp;O854&amp;";Custom4#"&amp;S854&amp;"")</f>
        <v>#VALUE!</v>
      </c>
      <c r="E854" s="469"/>
    </row>
    <row r="855" spans="1:20">
      <c r="B855" s="338" t="s">
        <v>1850</v>
      </c>
      <c r="C855" s="338" t="s">
        <v>1189</v>
      </c>
      <c r="D855" s="512" t="e">
        <f>[2]!HsSetValue(E855,"FCC","Scenario#"&amp;Q855&amp;";Years#"&amp;J855&amp;";Period#"&amp;I855&amp;";View#"&amp;R855&amp;";Entity#"&amp;H855&amp;";Data Source#"&amp;K855&amp;";Account#"&amp;F855&amp;";Intercompany#"&amp;L855&amp;";Movement#"&amp;P855&amp;";Consolidation#"&amp;T855&amp;";Custom1#"&amp;M855&amp;";Custom2#"&amp;N855&amp;";Custom3#"&amp;O855&amp;";Custom4#"&amp;S855&amp;"")</f>
        <v>#VALUE!</v>
      </c>
      <c r="E855" s="512">
        <f ca="1">SUMIF('"E" Fair Value Measurement'!$C$22:$E$38,'FCC Investments - Load Tab'!C855,'"E" Fair Value Measurement'!$G$22:$G$38)</f>
        <v>0</v>
      </c>
      <c r="F855" s="339" t="s">
        <v>849</v>
      </c>
      <c r="G855" s="339" t="s">
        <v>1877</v>
      </c>
      <c r="H855" s="430">
        <f t="shared" ref="H855:N871" si="252">+H$2</f>
        <v>0</v>
      </c>
      <c r="I855" s="430" t="str">
        <f t="shared" ref="I855:J858" si="253">+I$2</f>
        <v>Jun</v>
      </c>
      <c r="J855" s="339" t="str">
        <f t="shared" si="253"/>
        <v>FY25</v>
      </c>
      <c r="K855" s="339" t="s">
        <v>397</v>
      </c>
      <c r="L855" s="339" t="s">
        <v>398</v>
      </c>
      <c r="M855" s="339" t="s">
        <v>399</v>
      </c>
      <c r="N855" s="339" t="s">
        <v>400</v>
      </c>
      <c r="O855" s="339" t="s">
        <v>850</v>
      </c>
      <c r="P855" s="339" t="s">
        <v>1847</v>
      </c>
      <c r="Q855" s="339" t="s">
        <v>63</v>
      </c>
      <c r="R855" s="339" t="s">
        <v>402</v>
      </c>
      <c r="S855" s="339" t="s">
        <v>829</v>
      </c>
      <c r="T855" s="339" t="s">
        <v>404</v>
      </c>
    </row>
    <row r="856" spans="1:20">
      <c r="B856" s="338" t="s">
        <v>1850</v>
      </c>
      <c r="C856" s="338" t="s">
        <v>1189</v>
      </c>
      <c r="D856" s="512" t="e">
        <f>[2]!HsSetValue(E856,"FCC","Scenario#"&amp;Q856&amp;";Years#"&amp;J856&amp;";Period#"&amp;I856&amp;";View#"&amp;R856&amp;";Entity#"&amp;H856&amp;";Data Source#"&amp;K856&amp;";Account#"&amp;F856&amp;";Intercompany#"&amp;L856&amp;";Movement#"&amp;P856&amp;";Consolidation#"&amp;T856&amp;";Custom1#"&amp;M856&amp;";Custom2#"&amp;N856&amp;";Custom3#"&amp;O856&amp;";Custom4#"&amp;S856&amp;"")</f>
        <v>#VALUE!</v>
      </c>
      <c r="E856" s="512">
        <f ca="1">SUMIF('"E" Fair Value Measurement'!$C$22:$E$38,'FCC Investments - Load Tab'!C856,'"E" Fair Value Measurement'!$H$22:$H$38)</f>
        <v>0</v>
      </c>
      <c r="F856" s="339" t="s">
        <v>849</v>
      </c>
      <c r="G856" s="339" t="s">
        <v>1877</v>
      </c>
      <c r="H856" s="430">
        <f t="shared" si="252"/>
        <v>0</v>
      </c>
      <c r="I856" s="430" t="str">
        <f t="shared" si="253"/>
        <v>Jun</v>
      </c>
      <c r="J856" s="339" t="str">
        <f t="shared" si="253"/>
        <v>FY25</v>
      </c>
      <c r="K856" s="339" t="s">
        <v>397</v>
      </c>
      <c r="L856" s="339" t="s">
        <v>398</v>
      </c>
      <c r="M856" s="339" t="s">
        <v>399</v>
      </c>
      <c r="N856" s="339" t="s">
        <v>400</v>
      </c>
      <c r="O856" s="339" t="s">
        <v>851</v>
      </c>
      <c r="P856" s="339" t="s">
        <v>1847</v>
      </c>
      <c r="Q856" s="339" t="s">
        <v>63</v>
      </c>
      <c r="R856" s="339" t="s">
        <v>402</v>
      </c>
      <c r="S856" s="339" t="s">
        <v>829</v>
      </c>
      <c r="T856" s="339" t="s">
        <v>404</v>
      </c>
    </row>
    <row r="857" spans="1:20">
      <c r="B857" s="338" t="s">
        <v>1850</v>
      </c>
      <c r="C857" s="338" t="s">
        <v>1189</v>
      </c>
      <c r="D857" s="512" t="e">
        <f>[2]!HsSetValue(E857,"FCC","Scenario#"&amp;Q857&amp;";Years#"&amp;J857&amp;";Period#"&amp;I857&amp;";View#"&amp;R857&amp;";Entity#"&amp;H857&amp;";Data Source#"&amp;K857&amp;";Account#"&amp;F857&amp;";Intercompany#"&amp;L857&amp;";Movement#"&amp;P857&amp;";Consolidation#"&amp;T857&amp;";Custom1#"&amp;M857&amp;";Custom2#"&amp;N857&amp;";Custom3#"&amp;O857&amp;";Custom4#"&amp;S857&amp;"")</f>
        <v>#VALUE!</v>
      </c>
      <c r="E857" s="512">
        <f ca="1">SUMIF('"E" Fair Value Measurement'!$C$22:$E$38,'FCC Investments - Load Tab'!C857,'"E" Fair Value Measurement'!$I$22:$I$38)</f>
        <v>0</v>
      </c>
      <c r="F857" s="339" t="s">
        <v>849</v>
      </c>
      <c r="G857" s="339" t="s">
        <v>1877</v>
      </c>
      <c r="H857" s="430">
        <f t="shared" si="252"/>
        <v>0</v>
      </c>
      <c r="I857" s="430" t="str">
        <f t="shared" si="253"/>
        <v>Jun</v>
      </c>
      <c r="J857" s="339" t="str">
        <f t="shared" si="253"/>
        <v>FY25</v>
      </c>
      <c r="K857" s="339" t="s">
        <v>397</v>
      </c>
      <c r="L857" s="339" t="s">
        <v>398</v>
      </c>
      <c r="M857" s="339" t="s">
        <v>399</v>
      </c>
      <c r="N857" s="339" t="s">
        <v>400</v>
      </c>
      <c r="O857" s="339" t="s">
        <v>852</v>
      </c>
      <c r="P857" s="339" t="s">
        <v>1847</v>
      </c>
      <c r="Q857" s="339" t="s">
        <v>63</v>
      </c>
      <c r="R857" s="339" t="s">
        <v>402</v>
      </c>
      <c r="S857" s="339" t="s">
        <v>829</v>
      </c>
      <c r="T857" s="339" t="s">
        <v>404</v>
      </c>
    </row>
    <row r="858" spans="1:20">
      <c r="B858" s="338" t="s">
        <v>1850</v>
      </c>
      <c r="C858" s="338" t="s">
        <v>1189</v>
      </c>
      <c r="D858" s="512" t="e">
        <f>[2]!HsSetValue(E858,"FCC","Scenario#"&amp;Q858&amp;";Years#"&amp;J858&amp;";Period#"&amp;I858&amp;";View#"&amp;R858&amp;";Entity#"&amp;H858&amp;";Data Source#"&amp;K858&amp;";Account#"&amp;F858&amp;";Intercompany#"&amp;L858&amp;";Movement#"&amp;P858&amp;";Consolidation#"&amp;T858&amp;";Custom1#"&amp;M858&amp;";Custom2#"&amp;N858&amp;";Custom3#"&amp;O858&amp;";Custom4#"&amp;S858&amp;"")</f>
        <v>#VALUE!</v>
      </c>
      <c r="E858" s="512">
        <f ca="1">SUMIF('"E" Fair Value Measurement'!$C$22:$E$38,'FCC Investments - Load Tab'!C858,'"E" Fair Value Measurement'!$J$22:$J$38)</f>
        <v>0</v>
      </c>
      <c r="F858" s="339" t="s">
        <v>849</v>
      </c>
      <c r="G858" s="339" t="s">
        <v>1877</v>
      </c>
      <c r="H858" s="430">
        <f t="shared" si="252"/>
        <v>0</v>
      </c>
      <c r="I858" s="430" t="str">
        <f t="shared" si="253"/>
        <v>Jun</v>
      </c>
      <c r="J858" s="339" t="str">
        <f t="shared" si="253"/>
        <v>FY25</v>
      </c>
      <c r="K858" s="339" t="s">
        <v>397</v>
      </c>
      <c r="L858" s="339" t="s">
        <v>398</v>
      </c>
      <c r="M858" s="339" t="s">
        <v>399</v>
      </c>
      <c r="N858" s="339" t="s">
        <v>400</v>
      </c>
      <c r="O858" s="339" t="s">
        <v>853</v>
      </c>
      <c r="P858" s="339" t="s">
        <v>1847</v>
      </c>
      <c r="Q858" s="339" t="s">
        <v>63</v>
      </c>
      <c r="R858" s="339" t="s">
        <v>402</v>
      </c>
      <c r="S858" s="339" t="s">
        <v>829</v>
      </c>
      <c r="T858" s="339" t="s">
        <v>404</v>
      </c>
    </row>
    <row r="859" spans="1:20">
      <c r="B859" s="420"/>
      <c r="C859" s="420"/>
      <c r="D859" s="469"/>
      <c r="E859" s="469"/>
    </row>
    <row r="860" spans="1:20">
      <c r="A860" s="424"/>
      <c r="B860" s="418" t="s">
        <v>1088</v>
      </c>
      <c r="C860" s="418" t="s">
        <v>1189</v>
      </c>
      <c r="D860" s="511" t="e">
        <f>[2]!HsSetValue(E860,"FCC","Scenario#"&amp;Q860&amp;";Years#"&amp;J860&amp;";Period#"&amp;I860&amp;";View#"&amp;R860&amp;";Entity#"&amp;H860&amp;";Data Source#"&amp;K860&amp;";Account#"&amp;F860&amp;";Intercompany#"&amp;L860&amp;";Movement#"&amp;P860&amp;";Consolidation#"&amp;T860&amp;";Custom1#"&amp;M860&amp;";Custom2#"&amp;N860&amp;";Custom3#"&amp;O860&amp;";Custom4#"&amp;S860&amp;"")</f>
        <v>#VALUE!</v>
      </c>
      <c r="E860" s="511">
        <f ca="1">SUMIF('"F" Credit Quality Risk'!$D$17:$F$33,'FCC Investments - Load Tab'!$C860,'"F" Credit Quality Risk'!F$17:F$33)</f>
        <v>0</v>
      </c>
      <c r="F860" s="419" t="s">
        <v>1092</v>
      </c>
      <c r="G860" s="419" t="str">
        <f t="shared" ref="G860:G873" si="254">"Inv. Analysis - Credit Quality Risk - "&amp;C860</f>
        <v>Inv. Analysis - Credit Quality Risk - US Agencies Obligations-Explicitly Guaranteed</v>
      </c>
      <c r="H860" s="431">
        <f t="shared" si="252"/>
        <v>0</v>
      </c>
      <c r="I860" s="431" t="str">
        <f t="shared" si="252"/>
        <v>Jun</v>
      </c>
      <c r="J860" s="419" t="str">
        <f t="shared" si="252"/>
        <v>FY25</v>
      </c>
      <c r="K860" s="419" t="str">
        <f t="shared" si="252"/>
        <v>FCCS_Other Data</v>
      </c>
      <c r="L860" s="419" t="str">
        <f t="shared" si="252"/>
        <v>FCCS_No Intercompany</v>
      </c>
      <c r="M860" s="419" t="str">
        <f t="shared" si="252"/>
        <v>No Custom1</v>
      </c>
      <c r="N860" s="419" t="str">
        <f t="shared" si="252"/>
        <v>No Custom2</v>
      </c>
      <c r="O860" s="419" t="s">
        <v>995</v>
      </c>
      <c r="P860" s="419" t="s">
        <v>1847</v>
      </c>
      <c r="Q860" s="419" t="str">
        <f t="shared" ref="Q860:Q873" si="255">Q$2</f>
        <v>Actual</v>
      </c>
      <c r="R860" s="419" t="str">
        <f t="shared" ref="R860:R873" si="256">+R$2</f>
        <v>FCCS_YTD_Input</v>
      </c>
      <c r="S860" s="419" t="s">
        <v>829</v>
      </c>
      <c r="T860" s="419" t="s">
        <v>404</v>
      </c>
    </row>
    <row r="861" spans="1:20">
      <c r="A861" s="424"/>
      <c r="B861" s="418" t="s">
        <v>1088</v>
      </c>
      <c r="C861" s="418" t="s">
        <v>1189</v>
      </c>
      <c r="D861" s="511" t="e">
        <f>[2]!HsSetValue(E861,"FCC","Scenario#"&amp;Q861&amp;";Years#"&amp;J861&amp;";Period#"&amp;I861&amp;";View#"&amp;R861&amp;";Entity#"&amp;H861&amp;";Data Source#"&amp;K861&amp;";Account#"&amp;F861&amp;";Intercompany#"&amp;L861&amp;";Movement#"&amp;P861&amp;";Consolidation#"&amp;T861&amp;";Custom1#"&amp;M861&amp;";Custom2#"&amp;N861&amp;";Custom3#"&amp;O861&amp;";Custom4#"&amp;S861&amp;"")</f>
        <v>#VALUE!</v>
      </c>
      <c r="E861" s="511">
        <f ca="1">SUMIF('"F" Credit Quality Risk'!$D$17:$F$33,'FCC Investments - Load Tab'!$C861,'"F" Credit Quality Risk'!G$17:G$33)</f>
        <v>0</v>
      </c>
      <c r="F861" s="419" t="s">
        <v>1092</v>
      </c>
      <c r="G861" s="419" t="str">
        <f t="shared" si="254"/>
        <v>Inv. Analysis - Credit Quality Risk - US Agencies Obligations-Explicitly Guaranteed</v>
      </c>
      <c r="H861" s="431">
        <f t="shared" si="252"/>
        <v>0</v>
      </c>
      <c r="I861" s="431" t="str">
        <f t="shared" si="252"/>
        <v>Jun</v>
      </c>
      <c r="J861" s="419" t="str">
        <f t="shared" si="252"/>
        <v>FY25</v>
      </c>
      <c r="K861" s="419" t="str">
        <f t="shared" si="252"/>
        <v>FCCS_Other Data</v>
      </c>
      <c r="L861" s="419" t="str">
        <f t="shared" si="252"/>
        <v>FCCS_No Intercompany</v>
      </c>
      <c r="M861" s="419" t="str">
        <f t="shared" si="252"/>
        <v>No Custom1</v>
      </c>
      <c r="N861" s="419" t="str">
        <f t="shared" si="252"/>
        <v>No Custom2</v>
      </c>
      <c r="O861" s="419" t="s">
        <v>1010</v>
      </c>
      <c r="P861" s="419" t="s">
        <v>1847</v>
      </c>
      <c r="Q861" s="419" t="str">
        <f t="shared" si="255"/>
        <v>Actual</v>
      </c>
      <c r="R861" s="419" t="str">
        <f t="shared" si="256"/>
        <v>FCCS_YTD_Input</v>
      </c>
      <c r="S861" s="419" t="s">
        <v>829</v>
      </c>
      <c r="T861" s="419" t="s">
        <v>404</v>
      </c>
    </row>
    <row r="862" spans="1:20">
      <c r="A862" s="424"/>
      <c r="B862" s="418" t="s">
        <v>1088</v>
      </c>
      <c r="C862" s="418" t="s">
        <v>1189</v>
      </c>
      <c r="D862" s="511" t="e">
        <f>[2]!HsSetValue(E862,"FCC","Scenario#"&amp;Q862&amp;";Years#"&amp;J862&amp;";Period#"&amp;I862&amp;";View#"&amp;R862&amp;";Entity#"&amp;H862&amp;";Data Source#"&amp;K862&amp;";Account#"&amp;F862&amp;";Intercompany#"&amp;L862&amp;";Movement#"&amp;P862&amp;";Consolidation#"&amp;T862&amp;";Custom1#"&amp;M862&amp;";Custom2#"&amp;N862&amp;";Custom3#"&amp;O862&amp;";Custom4#"&amp;S862&amp;"")</f>
        <v>#VALUE!</v>
      </c>
      <c r="E862" s="511">
        <f ca="1">SUMIF('"F" Credit Quality Risk'!$D$17:$F$33,'FCC Investments - Load Tab'!$C862,'"F" Credit Quality Risk'!H$17:H$33)</f>
        <v>0</v>
      </c>
      <c r="F862" s="419" t="s">
        <v>1092</v>
      </c>
      <c r="G862" s="419" t="str">
        <f t="shared" si="254"/>
        <v>Inv. Analysis - Credit Quality Risk - US Agencies Obligations-Explicitly Guaranteed</v>
      </c>
      <c r="H862" s="431">
        <f t="shared" si="252"/>
        <v>0</v>
      </c>
      <c r="I862" s="431" t="str">
        <f t="shared" si="252"/>
        <v>Jun</v>
      </c>
      <c r="J862" s="419" t="str">
        <f t="shared" si="252"/>
        <v>FY25</v>
      </c>
      <c r="K862" s="419" t="str">
        <f t="shared" si="252"/>
        <v>FCCS_Other Data</v>
      </c>
      <c r="L862" s="419" t="str">
        <f t="shared" si="252"/>
        <v>FCCS_No Intercompany</v>
      </c>
      <c r="M862" s="419" t="str">
        <f t="shared" si="252"/>
        <v>No Custom1</v>
      </c>
      <c r="N862" s="419" t="str">
        <f t="shared" si="252"/>
        <v>No Custom2</v>
      </c>
      <c r="O862" s="419" t="s">
        <v>45</v>
      </c>
      <c r="P862" s="419" t="s">
        <v>1847</v>
      </c>
      <c r="Q862" s="419" t="str">
        <f t="shared" si="255"/>
        <v>Actual</v>
      </c>
      <c r="R862" s="419" t="str">
        <f t="shared" si="256"/>
        <v>FCCS_YTD_Input</v>
      </c>
      <c r="S862" s="419" t="s">
        <v>829</v>
      </c>
      <c r="T862" s="419" t="s">
        <v>404</v>
      </c>
    </row>
    <row r="863" spans="1:20">
      <c r="A863" s="424"/>
      <c r="B863" s="418" t="s">
        <v>1088</v>
      </c>
      <c r="C863" s="418" t="s">
        <v>1189</v>
      </c>
      <c r="D863" s="511" t="e">
        <f>[2]!HsSetValue(E863,"FCC","Scenario#"&amp;Q863&amp;";Years#"&amp;J863&amp;";Period#"&amp;I863&amp;";View#"&amp;R863&amp;";Entity#"&amp;H863&amp;";Data Source#"&amp;K863&amp;";Account#"&amp;F863&amp;";Intercompany#"&amp;L863&amp;";Movement#"&amp;P863&amp;";Consolidation#"&amp;T863&amp;";Custom1#"&amp;M863&amp;";Custom2#"&amp;N863&amp;";Custom3#"&amp;O863&amp;";Custom4#"&amp;S863&amp;"")</f>
        <v>#VALUE!</v>
      </c>
      <c r="E863" s="511">
        <f ca="1">SUMIF('"F" Credit Quality Risk'!$D$17:$F$33,'FCC Investments - Load Tab'!$C863,'"F" Credit Quality Risk'!I$17:I$33)</f>
        <v>0</v>
      </c>
      <c r="F863" s="419" t="s">
        <v>1092</v>
      </c>
      <c r="G863" s="419" t="str">
        <f t="shared" si="254"/>
        <v>Inv. Analysis - Credit Quality Risk - US Agencies Obligations-Explicitly Guaranteed</v>
      </c>
      <c r="H863" s="431">
        <f t="shared" si="252"/>
        <v>0</v>
      </c>
      <c r="I863" s="431" t="str">
        <f t="shared" si="252"/>
        <v>Jun</v>
      </c>
      <c r="J863" s="419" t="str">
        <f t="shared" si="252"/>
        <v>FY25</v>
      </c>
      <c r="K863" s="419" t="str">
        <f t="shared" si="252"/>
        <v>FCCS_Other Data</v>
      </c>
      <c r="L863" s="419" t="str">
        <f t="shared" si="252"/>
        <v>FCCS_No Intercompany</v>
      </c>
      <c r="M863" s="419" t="str">
        <f t="shared" si="252"/>
        <v>No Custom1</v>
      </c>
      <c r="N863" s="419" t="str">
        <f t="shared" si="252"/>
        <v>No Custom2</v>
      </c>
      <c r="O863" s="419" t="s">
        <v>1023</v>
      </c>
      <c r="P863" s="419" t="s">
        <v>1847</v>
      </c>
      <c r="Q863" s="419" t="str">
        <f t="shared" si="255"/>
        <v>Actual</v>
      </c>
      <c r="R863" s="419" t="str">
        <f t="shared" si="256"/>
        <v>FCCS_YTD_Input</v>
      </c>
      <c r="S863" s="419" t="s">
        <v>829</v>
      </c>
      <c r="T863" s="419" t="s">
        <v>404</v>
      </c>
    </row>
    <row r="864" spans="1:20">
      <c r="A864" s="424"/>
      <c r="B864" s="418" t="s">
        <v>1088</v>
      </c>
      <c r="C864" s="418" t="s">
        <v>1189</v>
      </c>
      <c r="D864" s="511" t="e">
        <f>[2]!HsSetValue(E864,"FCC","Scenario#"&amp;Q864&amp;";Years#"&amp;J864&amp;";Period#"&amp;I864&amp;";View#"&amp;R864&amp;";Entity#"&amp;H864&amp;";Data Source#"&amp;K864&amp;";Account#"&amp;F864&amp;";Intercompany#"&amp;L864&amp;";Movement#"&amp;P864&amp;";Consolidation#"&amp;T864&amp;";Custom1#"&amp;M864&amp;";Custom2#"&amp;N864&amp;";Custom3#"&amp;O864&amp;";Custom4#"&amp;S864&amp;"")</f>
        <v>#VALUE!</v>
      </c>
      <c r="E864" s="511">
        <f ca="1">SUMIF('"F" Credit Quality Risk'!$D$17:$F$33,'FCC Investments - Load Tab'!$C864,'"F" Credit Quality Risk'!J$17:J$33)</f>
        <v>0</v>
      </c>
      <c r="F864" s="419" t="s">
        <v>1092</v>
      </c>
      <c r="G864" s="419" t="str">
        <f t="shared" si="254"/>
        <v>Inv. Analysis - Credit Quality Risk - US Agencies Obligations-Explicitly Guaranteed</v>
      </c>
      <c r="H864" s="431">
        <f t="shared" si="252"/>
        <v>0</v>
      </c>
      <c r="I864" s="431" t="str">
        <f t="shared" si="252"/>
        <v>Jun</v>
      </c>
      <c r="J864" s="419" t="str">
        <f t="shared" si="252"/>
        <v>FY25</v>
      </c>
      <c r="K864" s="419" t="str">
        <f t="shared" si="252"/>
        <v>FCCS_Other Data</v>
      </c>
      <c r="L864" s="419" t="str">
        <f t="shared" si="252"/>
        <v>FCCS_No Intercompany</v>
      </c>
      <c r="M864" s="419" t="str">
        <f t="shared" si="252"/>
        <v>No Custom1</v>
      </c>
      <c r="N864" s="419" t="str">
        <f t="shared" si="252"/>
        <v>No Custom2</v>
      </c>
      <c r="O864" s="419" t="s">
        <v>1027</v>
      </c>
      <c r="P864" s="419" t="s">
        <v>1847</v>
      </c>
      <c r="Q864" s="419" t="str">
        <f t="shared" si="255"/>
        <v>Actual</v>
      </c>
      <c r="R864" s="419" t="str">
        <f t="shared" si="256"/>
        <v>FCCS_YTD_Input</v>
      </c>
      <c r="S864" s="419" t="s">
        <v>829</v>
      </c>
      <c r="T864" s="419" t="s">
        <v>404</v>
      </c>
    </row>
    <row r="865" spans="1:20">
      <c r="A865" s="424"/>
      <c r="B865" s="418" t="s">
        <v>1088</v>
      </c>
      <c r="C865" s="418" t="s">
        <v>1189</v>
      </c>
      <c r="D865" s="511" t="e">
        <f>[2]!HsSetValue(E865,"FCC","Scenario#"&amp;Q865&amp;";Years#"&amp;J865&amp;";Period#"&amp;I865&amp;";View#"&amp;R865&amp;";Entity#"&amp;H865&amp;";Data Source#"&amp;K865&amp;";Account#"&amp;F865&amp;";Intercompany#"&amp;L865&amp;";Movement#"&amp;P865&amp;";Consolidation#"&amp;T865&amp;";Custom1#"&amp;M865&amp;";Custom2#"&amp;N865&amp;";Custom3#"&amp;O865&amp;";Custom4#"&amp;S865&amp;"")</f>
        <v>#VALUE!</v>
      </c>
      <c r="E865" s="511">
        <f ca="1">SUMIF('"F" Credit Quality Risk'!$D$17:$F$33,'FCC Investments - Load Tab'!$C865,'"F" Credit Quality Risk'!K$17:K$33)</f>
        <v>0</v>
      </c>
      <c r="F865" s="419" t="s">
        <v>1092</v>
      </c>
      <c r="G865" s="419" t="str">
        <f t="shared" si="254"/>
        <v>Inv. Analysis - Credit Quality Risk - US Agencies Obligations-Explicitly Guaranteed</v>
      </c>
      <c r="H865" s="431">
        <f t="shared" si="252"/>
        <v>0</v>
      </c>
      <c r="I865" s="431" t="str">
        <f t="shared" si="252"/>
        <v>Jun</v>
      </c>
      <c r="J865" s="419" t="str">
        <f t="shared" si="252"/>
        <v>FY25</v>
      </c>
      <c r="K865" s="419" t="str">
        <f t="shared" si="252"/>
        <v>FCCS_Other Data</v>
      </c>
      <c r="L865" s="419" t="str">
        <f t="shared" si="252"/>
        <v>FCCS_No Intercompany</v>
      </c>
      <c r="M865" s="419" t="str">
        <f t="shared" si="252"/>
        <v>No Custom1</v>
      </c>
      <c r="N865" s="419" t="str">
        <f t="shared" si="252"/>
        <v>No Custom2</v>
      </c>
      <c r="O865" s="419" t="s">
        <v>46</v>
      </c>
      <c r="P865" s="419" t="s">
        <v>1847</v>
      </c>
      <c r="Q865" s="419" t="str">
        <f t="shared" si="255"/>
        <v>Actual</v>
      </c>
      <c r="R865" s="419" t="str">
        <f t="shared" si="256"/>
        <v>FCCS_YTD_Input</v>
      </c>
      <c r="S865" s="419" t="s">
        <v>829</v>
      </c>
      <c r="T865" s="419" t="s">
        <v>404</v>
      </c>
    </row>
    <row r="866" spans="1:20">
      <c r="A866" s="424"/>
      <c r="B866" s="418" t="s">
        <v>1088</v>
      </c>
      <c r="C866" s="418" t="s">
        <v>1189</v>
      </c>
      <c r="D866" s="511" t="e">
        <f>[2]!HsSetValue(E866,"FCC","Scenario#"&amp;Q866&amp;";Years#"&amp;J866&amp;";Period#"&amp;I866&amp;";View#"&amp;R866&amp;";Entity#"&amp;H866&amp;";Data Source#"&amp;K866&amp;";Account#"&amp;F866&amp;";Intercompany#"&amp;L866&amp;";Movement#"&amp;P866&amp;";Consolidation#"&amp;T866&amp;";Custom1#"&amp;M866&amp;";Custom2#"&amp;N866&amp;";Custom3#"&amp;O866&amp;";Custom4#"&amp;S866&amp;"")</f>
        <v>#VALUE!</v>
      </c>
      <c r="E866" s="511">
        <f ca="1">SUMIF('"F" Credit Quality Risk'!$D$17:$F$33,'FCC Investments - Load Tab'!$C866,'"F" Credit Quality Risk'!L$17:L$33)</f>
        <v>0</v>
      </c>
      <c r="F866" s="419" t="s">
        <v>1092</v>
      </c>
      <c r="G866" s="419" t="str">
        <f t="shared" si="254"/>
        <v>Inv. Analysis - Credit Quality Risk - US Agencies Obligations-Explicitly Guaranteed</v>
      </c>
      <c r="H866" s="431">
        <f t="shared" si="252"/>
        <v>0</v>
      </c>
      <c r="I866" s="431" t="str">
        <f t="shared" si="252"/>
        <v>Jun</v>
      </c>
      <c r="J866" s="419" t="str">
        <f t="shared" si="252"/>
        <v>FY25</v>
      </c>
      <c r="K866" s="419" t="str">
        <f t="shared" si="252"/>
        <v>FCCS_Other Data</v>
      </c>
      <c r="L866" s="419" t="str">
        <f t="shared" si="252"/>
        <v>FCCS_No Intercompany</v>
      </c>
      <c r="M866" s="419" t="str">
        <f t="shared" si="252"/>
        <v>No Custom1</v>
      </c>
      <c r="N866" s="419" t="str">
        <f t="shared" si="252"/>
        <v>No Custom2</v>
      </c>
      <c r="O866" s="419" t="s">
        <v>1055</v>
      </c>
      <c r="P866" s="419" t="s">
        <v>1847</v>
      </c>
      <c r="Q866" s="419" t="str">
        <f t="shared" si="255"/>
        <v>Actual</v>
      </c>
      <c r="R866" s="419" t="str">
        <f t="shared" si="256"/>
        <v>FCCS_YTD_Input</v>
      </c>
      <c r="S866" s="419" t="s">
        <v>829</v>
      </c>
      <c r="T866" s="419" t="s">
        <v>404</v>
      </c>
    </row>
    <row r="867" spans="1:20">
      <c r="A867" s="424"/>
      <c r="B867" s="418" t="s">
        <v>1088</v>
      </c>
      <c r="C867" s="418" t="s">
        <v>1189</v>
      </c>
      <c r="D867" s="511" t="e">
        <f>[2]!HsSetValue(E867,"FCC","Scenario#"&amp;Q867&amp;";Years#"&amp;J867&amp;";Period#"&amp;I867&amp;";View#"&amp;R867&amp;";Entity#"&amp;H867&amp;";Data Source#"&amp;K867&amp;";Account#"&amp;F867&amp;";Intercompany#"&amp;L867&amp;";Movement#"&amp;P867&amp;";Consolidation#"&amp;T867&amp;";Custom1#"&amp;M867&amp;";Custom2#"&amp;N867&amp;";Custom3#"&amp;O867&amp;";Custom4#"&amp;S867&amp;"")</f>
        <v>#VALUE!</v>
      </c>
      <c r="E867" s="511">
        <f ca="1">SUMIF('"F" Credit Quality Risk'!$D$17:$F$33,'FCC Investments - Load Tab'!$C867,'"F" Credit Quality Risk'!M$17:M$33)</f>
        <v>0</v>
      </c>
      <c r="F867" s="419" t="s">
        <v>1092</v>
      </c>
      <c r="G867" s="419" t="str">
        <f t="shared" si="254"/>
        <v>Inv. Analysis - Credit Quality Risk - US Agencies Obligations-Explicitly Guaranteed</v>
      </c>
      <c r="H867" s="431">
        <f t="shared" si="252"/>
        <v>0</v>
      </c>
      <c r="I867" s="431" t="str">
        <f t="shared" si="252"/>
        <v>Jun</v>
      </c>
      <c r="J867" s="419" t="str">
        <f t="shared" si="252"/>
        <v>FY25</v>
      </c>
      <c r="K867" s="419" t="str">
        <f t="shared" si="252"/>
        <v>FCCS_Other Data</v>
      </c>
      <c r="L867" s="419" t="str">
        <f t="shared" si="252"/>
        <v>FCCS_No Intercompany</v>
      </c>
      <c r="M867" s="419" t="str">
        <f t="shared" si="252"/>
        <v>No Custom1</v>
      </c>
      <c r="N867" s="419" t="str">
        <f t="shared" si="252"/>
        <v>No Custom2</v>
      </c>
      <c r="O867" s="419" t="s">
        <v>1066</v>
      </c>
      <c r="P867" s="419" t="s">
        <v>1847</v>
      </c>
      <c r="Q867" s="419" t="str">
        <f t="shared" si="255"/>
        <v>Actual</v>
      </c>
      <c r="R867" s="419" t="str">
        <f t="shared" si="256"/>
        <v>FCCS_YTD_Input</v>
      </c>
      <c r="S867" s="419" t="s">
        <v>829</v>
      </c>
      <c r="T867" s="419" t="s">
        <v>404</v>
      </c>
    </row>
    <row r="868" spans="1:20">
      <c r="A868" s="424"/>
      <c r="B868" s="418" t="s">
        <v>1088</v>
      </c>
      <c r="C868" s="418" t="s">
        <v>1189</v>
      </c>
      <c r="D868" s="511" t="e">
        <f>[2]!HsSetValue(E868,"FCC","Scenario#"&amp;Q868&amp;";Years#"&amp;J868&amp;";Period#"&amp;I868&amp;";View#"&amp;R868&amp;";Entity#"&amp;H868&amp;";Data Source#"&amp;K868&amp;";Account#"&amp;F868&amp;";Intercompany#"&amp;L868&amp;";Movement#"&amp;P868&amp;";Consolidation#"&amp;T868&amp;";Custom1#"&amp;M868&amp;";Custom2#"&amp;N868&amp;";Custom3#"&amp;O868&amp;";Custom4#"&amp;S868&amp;"")</f>
        <v>#VALUE!</v>
      </c>
      <c r="E868" s="511">
        <f ca="1">SUMIF('"F" Credit Quality Risk'!$D$17:$F$33,'FCC Investments - Load Tab'!$C868,'"F" Credit Quality Risk'!N$17:N$33)</f>
        <v>0</v>
      </c>
      <c r="F868" s="419" t="s">
        <v>1092</v>
      </c>
      <c r="G868" s="419" t="str">
        <f t="shared" si="254"/>
        <v>Inv. Analysis - Credit Quality Risk - US Agencies Obligations-Explicitly Guaranteed</v>
      </c>
      <c r="H868" s="431">
        <f t="shared" si="252"/>
        <v>0</v>
      </c>
      <c r="I868" s="431" t="str">
        <f t="shared" si="252"/>
        <v>Jun</v>
      </c>
      <c r="J868" s="419" t="str">
        <f t="shared" si="252"/>
        <v>FY25</v>
      </c>
      <c r="K868" s="419" t="str">
        <f t="shared" si="252"/>
        <v>FCCS_Other Data</v>
      </c>
      <c r="L868" s="419" t="str">
        <f t="shared" si="252"/>
        <v>FCCS_No Intercompany</v>
      </c>
      <c r="M868" s="419" t="str">
        <f t="shared" si="252"/>
        <v>No Custom1</v>
      </c>
      <c r="N868" s="419" t="str">
        <f t="shared" si="252"/>
        <v>No Custom2</v>
      </c>
      <c r="O868" s="419" t="s">
        <v>47</v>
      </c>
      <c r="P868" s="419" t="s">
        <v>1847</v>
      </c>
      <c r="Q868" s="419" t="str">
        <f t="shared" si="255"/>
        <v>Actual</v>
      </c>
      <c r="R868" s="419" t="str">
        <f t="shared" si="256"/>
        <v>FCCS_YTD_Input</v>
      </c>
      <c r="S868" s="419" t="s">
        <v>829</v>
      </c>
      <c r="T868" s="419" t="s">
        <v>404</v>
      </c>
    </row>
    <row r="869" spans="1:20">
      <c r="A869" s="424"/>
      <c r="B869" s="418" t="s">
        <v>1088</v>
      </c>
      <c r="C869" s="418" t="s">
        <v>1189</v>
      </c>
      <c r="D869" s="511" t="e">
        <f>[2]!HsSetValue(E869,"FCC","Scenario#"&amp;Q869&amp;";Years#"&amp;J869&amp;";Period#"&amp;I869&amp;";View#"&amp;R869&amp;";Entity#"&amp;H869&amp;";Data Source#"&amp;K869&amp;";Account#"&amp;F869&amp;";Intercompany#"&amp;L869&amp;";Movement#"&amp;P869&amp;";Consolidation#"&amp;T869&amp;";Custom1#"&amp;M869&amp;";Custom2#"&amp;N869&amp;";Custom3#"&amp;O869&amp;";Custom4#"&amp;S869&amp;"")</f>
        <v>#VALUE!</v>
      </c>
      <c r="E869" s="511">
        <f ca="1">SUMIF('"F" Credit Quality Risk'!$D$17:$F$33,'FCC Investments - Load Tab'!$C869,'"F" Credit Quality Risk'!O$17:O$33)</f>
        <v>0</v>
      </c>
      <c r="F869" s="419" t="s">
        <v>1092</v>
      </c>
      <c r="G869" s="419" t="str">
        <f t="shared" si="254"/>
        <v>Inv. Analysis - Credit Quality Risk - US Agencies Obligations-Explicitly Guaranteed</v>
      </c>
      <c r="H869" s="431">
        <f t="shared" si="252"/>
        <v>0</v>
      </c>
      <c r="I869" s="431" t="str">
        <f t="shared" si="252"/>
        <v>Jun</v>
      </c>
      <c r="J869" s="419" t="str">
        <f t="shared" si="252"/>
        <v>FY25</v>
      </c>
      <c r="K869" s="419" t="str">
        <f t="shared" si="252"/>
        <v>FCCS_Other Data</v>
      </c>
      <c r="L869" s="419" t="str">
        <f t="shared" si="252"/>
        <v>FCCS_No Intercompany</v>
      </c>
      <c r="M869" s="419" t="str">
        <f t="shared" si="252"/>
        <v>No Custom1</v>
      </c>
      <c r="N869" s="419" t="str">
        <f t="shared" si="252"/>
        <v>No Custom2</v>
      </c>
      <c r="O869" s="419" t="s">
        <v>48</v>
      </c>
      <c r="P869" s="419" t="s">
        <v>1847</v>
      </c>
      <c r="Q869" s="419" t="str">
        <f t="shared" si="255"/>
        <v>Actual</v>
      </c>
      <c r="R869" s="419" t="str">
        <f t="shared" si="256"/>
        <v>FCCS_YTD_Input</v>
      </c>
      <c r="S869" s="419" t="s">
        <v>829</v>
      </c>
      <c r="T869" s="419" t="s">
        <v>404</v>
      </c>
    </row>
    <row r="870" spans="1:20">
      <c r="A870" s="424"/>
      <c r="B870" s="418" t="s">
        <v>1088</v>
      </c>
      <c r="C870" s="418" t="s">
        <v>1189</v>
      </c>
      <c r="D870" s="511" t="e">
        <f>[2]!HsSetValue(E870,"FCC","Scenario#"&amp;Q870&amp;";Years#"&amp;J870&amp;";Period#"&amp;I870&amp;";View#"&amp;R870&amp;";Entity#"&amp;H870&amp;";Data Source#"&amp;K870&amp;";Account#"&amp;F870&amp;";Intercompany#"&amp;L870&amp;";Movement#"&amp;P870&amp;";Consolidation#"&amp;T870&amp;";Custom1#"&amp;M870&amp;";Custom2#"&amp;N870&amp;";Custom3#"&amp;O870&amp;";Custom4#"&amp;S870&amp;"")</f>
        <v>#VALUE!</v>
      </c>
      <c r="E870" s="511">
        <f ca="1">SUMIF('"F" Credit Quality Risk'!$D$17:$F$33,'FCC Investments - Load Tab'!$C870,'"F" Credit Quality Risk'!P$17:P$33)</f>
        <v>0</v>
      </c>
      <c r="F870" s="419" t="s">
        <v>1092</v>
      </c>
      <c r="G870" s="419" t="str">
        <f t="shared" si="254"/>
        <v>Inv. Analysis - Credit Quality Risk - US Agencies Obligations-Explicitly Guaranteed</v>
      </c>
      <c r="H870" s="431">
        <f t="shared" si="252"/>
        <v>0</v>
      </c>
      <c r="I870" s="431" t="str">
        <f t="shared" si="252"/>
        <v>Jun</v>
      </c>
      <c r="J870" s="419" t="str">
        <f t="shared" si="252"/>
        <v>FY25</v>
      </c>
      <c r="K870" s="419" t="str">
        <f t="shared" si="252"/>
        <v>FCCS_Other Data</v>
      </c>
      <c r="L870" s="419" t="str">
        <f t="shared" si="252"/>
        <v>FCCS_No Intercompany</v>
      </c>
      <c r="M870" s="419" t="str">
        <f t="shared" si="252"/>
        <v>No Custom1</v>
      </c>
      <c r="N870" s="419" t="str">
        <f t="shared" si="252"/>
        <v>No Custom2</v>
      </c>
      <c r="O870" s="419" t="s">
        <v>1093</v>
      </c>
      <c r="P870" s="419" t="s">
        <v>1847</v>
      </c>
      <c r="Q870" s="419" t="str">
        <f t="shared" si="255"/>
        <v>Actual</v>
      </c>
      <c r="R870" s="419" t="str">
        <f t="shared" si="256"/>
        <v>FCCS_YTD_Input</v>
      </c>
      <c r="S870" s="419" t="s">
        <v>829</v>
      </c>
      <c r="T870" s="419" t="s">
        <v>404</v>
      </c>
    </row>
    <row r="871" spans="1:20">
      <c r="A871" s="424"/>
      <c r="B871" s="418" t="s">
        <v>1088</v>
      </c>
      <c r="C871" s="418" t="s">
        <v>1189</v>
      </c>
      <c r="D871" s="511" t="e">
        <f>[2]!HsSetValue(E871,"FCC","Scenario#"&amp;Q871&amp;";Years#"&amp;J871&amp;";Period#"&amp;I871&amp;";View#"&amp;R871&amp;";Entity#"&amp;H871&amp;";Data Source#"&amp;K871&amp;";Account#"&amp;F871&amp;";Intercompany#"&amp;L871&amp;";Movement#"&amp;P871&amp;";Consolidation#"&amp;T871&amp;";Custom1#"&amp;M871&amp;";Custom2#"&amp;N871&amp;";Custom3#"&amp;O871&amp;";Custom4#"&amp;S871&amp;"")</f>
        <v>#VALUE!</v>
      </c>
      <c r="E871" s="511">
        <f ca="1">SUMIF('"F" Credit Quality Risk'!$D$17:$F$33,'FCC Investments - Load Tab'!$C871,'"F" Credit Quality Risk'!Q$17:Q$33)</f>
        <v>0</v>
      </c>
      <c r="F871" s="419" t="s">
        <v>1092</v>
      </c>
      <c r="G871" s="419" t="str">
        <f t="shared" si="254"/>
        <v>Inv. Analysis - Credit Quality Risk - US Agencies Obligations-Explicitly Guaranteed</v>
      </c>
      <c r="H871" s="431">
        <f t="shared" si="252"/>
        <v>0</v>
      </c>
      <c r="I871" s="431" t="str">
        <f t="shared" si="252"/>
        <v>Jun</v>
      </c>
      <c r="J871" s="419" t="str">
        <f t="shared" si="252"/>
        <v>FY25</v>
      </c>
      <c r="K871" s="419" t="str">
        <f t="shared" si="252"/>
        <v>FCCS_Other Data</v>
      </c>
      <c r="L871" s="419" t="str">
        <f t="shared" si="252"/>
        <v>FCCS_No Intercompany</v>
      </c>
      <c r="M871" s="419" t="str">
        <f t="shared" si="252"/>
        <v>No Custom1</v>
      </c>
      <c r="N871" s="419" t="str">
        <f t="shared" si="252"/>
        <v>No Custom2</v>
      </c>
      <c r="O871" s="419" t="s">
        <v>1094</v>
      </c>
      <c r="P871" s="419" t="s">
        <v>1847</v>
      </c>
      <c r="Q871" s="419" t="str">
        <f t="shared" si="255"/>
        <v>Actual</v>
      </c>
      <c r="R871" s="419" t="str">
        <f t="shared" si="256"/>
        <v>FCCS_YTD_Input</v>
      </c>
      <c r="S871" s="419" t="s">
        <v>829</v>
      </c>
      <c r="T871" s="419" t="s">
        <v>404</v>
      </c>
    </row>
    <row r="872" spans="1:20">
      <c r="A872" s="424"/>
      <c r="B872" s="418" t="s">
        <v>1088</v>
      </c>
      <c r="C872" s="418" t="s">
        <v>1189</v>
      </c>
      <c r="D872" s="511" t="e">
        <f>[2]!HsSetValue(E872,"FCC","Scenario#"&amp;Q872&amp;";Years#"&amp;J872&amp;";Period#"&amp;I872&amp;";View#"&amp;R872&amp;";Entity#"&amp;H872&amp;";Data Source#"&amp;K872&amp;";Account#"&amp;F872&amp;";Intercompany#"&amp;L872&amp;";Movement#"&amp;P872&amp;";Consolidation#"&amp;T872&amp;";Custom1#"&amp;M872&amp;";Custom2#"&amp;N872&amp;";Custom3#"&amp;O872&amp;";Custom4#"&amp;S872&amp;"")</f>
        <v>#VALUE!</v>
      </c>
      <c r="E872" s="511">
        <f ca="1">SUMIF('"F" Credit Quality Risk'!$D$17:$F$33,'FCC Investments - Load Tab'!$C872,'"F" Credit Quality Risk'!R$17:R$33)</f>
        <v>0</v>
      </c>
      <c r="F872" s="419" t="s">
        <v>1092</v>
      </c>
      <c r="G872" s="419" t="str">
        <f t="shared" si="254"/>
        <v>Inv. Analysis - Credit Quality Risk - US Agencies Obligations-Explicitly Guaranteed</v>
      </c>
      <c r="H872" s="431">
        <f t="shared" ref="H872:N873" si="257">+H$2</f>
        <v>0</v>
      </c>
      <c r="I872" s="431" t="str">
        <f t="shared" si="257"/>
        <v>Jun</v>
      </c>
      <c r="J872" s="419" t="str">
        <f t="shared" si="257"/>
        <v>FY25</v>
      </c>
      <c r="K872" s="419" t="str">
        <f t="shared" si="257"/>
        <v>FCCS_Other Data</v>
      </c>
      <c r="L872" s="419" t="str">
        <f t="shared" si="257"/>
        <v>FCCS_No Intercompany</v>
      </c>
      <c r="M872" s="419" t="str">
        <f t="shared" si="257"/>
        <v>No Custom1</v>
      </c>
      <c r="N872" s="419" t="str">
        <f t="shared" si="257"/>
        <v>No Custom2</v>
      </c>
      <c r="O872" s="419" t="s">
        <v>1095</v>
      </c>
      <c r="P872" s="419" t="s">
        <v>1847</v>
      </c>
      <c r="Q872" s="419" t="str">
        <f t="shared" si="255"/>
        <v>Actual</v>
      </c>
      <c r="R872" s="419" t="str">
        <f t="shared" si="256"/>
        <v>FCCS_YTD_Input</v>
      </c>
      <c r="S872" s="419" t="s">
        <v>829</v>
      </c>
      <c r="T872" s="419" t="s">
        <v>404</v>
      </c>
    </row>
    <row r="873" spans="1:20">
      <c r="A873" s="424"/>
      <c r="B873" s="418" t="s">
        <v>1088</v>
      </c>
      <c r="C873" s="418" t="s">
        <v>1189</v>
      </c>
      <c r="D873" s="511" t="e">
        <f>[2]!HsSetValue(E873,"FCC","Scenario#"&amp;Q873&amp;";Years#"&amp;J873&amp;";Period#"&amp;I873&amp;";View#"&amp;R873&amp;";Entity#"&amp;H873&amp;";Data Source#"&amp;K873&amp;";Account#"&amp;F873&amp;";Intercompany#"&amp;L873&amp;";Movement#"&amp;P873&amp;";Consolidation#"&amp;T873&amp;";Custom1#"&amp;M873&amp;";Custom2#"&amp;N873&amp;";Custom3#"&amp;O873&amp;";Custom4#"&amp;S873&amp;"")</f>
        <v>#VALUE!</v>
      </c>
      <c r="E873" s="511">
        <f ca="1">SUMIF('"F" Credit Quality Risk'!$D$17:$F$33,'FCC Investments - Load Tab'!$C873,'"F" Credit Quality Risk'!S$17:S$33)</f>
        <v>0</v>
      </c>
      <c r="F873" s="419" t="s">
        <v>1092</v>
      </c>
      <c r="G873" s="419" t="str">
        <f t="shared" si="254"/>
        <v>Inv. Analysis - Credit Quality Risk - US Agencies Obligations-Explicitly Guaranteed</v>
      </c>
      <c r="H873" s="431">
        <f t="shared" si="257"/>
        <v>0</v>
      </c>
      <c r="I873" s="431" t="str">
        <f t="shared" si="257"/>
        <v>Jun</v>
      </c>
      <c r="J873" s="419" t="str">
        <f t="shared" si="257"/>
        <v>FY25</v>
      </c>
      <c r="K873" s="419" t="str">
        <f t="shared" si="257"/>
        <v>FCCS_Other Data</v>
      </c>
      <c r="L873" s="419" t="str">
        <f t="shared" si="257"/>
        <v>FCCS_No Intercompany</v>
      </c>
      <c r="M873" s="419" t="str">
        <f t="shared" si="257"/>
        <v>No Custom1</v>
      </c>
      <c r="N873" s="419" t="str">
        <f t="shared" si="257"/>
        <v>No Custom2</v>
      </c>
      <c r="O873" s="419" t="s">
        <v>1096</v>
      </c>
      <c r="P873" s="419" t="s">
        <v>1847</v>
      </c>
      <c r="Q873" s="419" t="str">
        <f t="shared" si="255"/>
        <v>Actual</v>
      </c>
      <c r="R873" s="419" t="str">
        <f t="shared" si="256"/>
        <v>FCCS_YTD_Input</v>
      </c>
      <c r="S873" s="419" t="s">
        <v>829</v>
      </c>
      <c r="T873" s="419" t="s">
        <v>404</v>
      </c>
    </row>
    <row r="874" spans="1:20">
      <c r="B874" s="420"/>
      <c r="C874" s="420"/>
      <c r="D874" s="469" t="e">
        <f>[2]!HsSetValue(E874,"FCC","Scenario#"&amp;Q874&amp;";Years#"&amp;J874&amp;";Period#"&amp;I874&amp;";View#"&amp;R874&amp;";Entity#"&amp;H874&amp;";Data Source#"&amp;K874&amp;";Account#"&amp;F874&amp;";Intercompany#"&amp;L874&amp;";Movement#"&amp;P874&amp;";Consolidation#"&amp;T874&amp;";Custom1#"&amp;M874&amp;";Custom2#"&amp;N874&amp;";Custom3#"&amp;O874&amp;";Custom4#"&amp;S874&amp;"")</f>
        <v>#VALUE!</v>
      </c>
      <c r="E874" s="469"/>
    </row>
    <row r="875" spans="1:20">
      <c r="B875" s="336" t="s">
        <v>841</v>
      </c>
      <c r="C875" s="336" t="s">
        <v>1187</v>
      </c>
      <c r="D875" s="508" t="e">
        <f>[2]!HsSetValue(E875,"FCC","Scenario#"&amp;Q875&amp;";Years#"&amp;J875&amp;";Period#"&amp;I875&amp;";View#"&amp;R875&amp;";Entity#"&amp;H875&amp;";Data Source#"&amp;K875&amp;";Account#"&amp;F875&amp;";Intercompany#"&amp;L875&amp;";Movement#"&amp;P875&amp;";Consolidation#"&amp;T875&amp;";Custom1#"&amp;M875&amp;";Custom2#"&amp;N875&amp;";Custom3#"&amp;O875&amp;";Custom4#"&amp;S875&amp;"")</f>
        <v>#VALUE!</v>
      </c>
      <c r="E875" s="508">
        <f>SUMIF('"C" Seg. Time Dist.'!$C$20:$C$33,'FCC Investments - Load Tab'!C875,'"C" Seg. Time Dist.'!$E$20:$E$33)</f>
        <v>0</v>
      </c>
      <c r="F875" s="337" t="s">
        <v>842</v>
      </c>
      <c r="G875" s="337" t="s">
        <v>1558</v>
      </c>
      <c r="H875" s="428">
        <f t="shared" ref="H875:J879" si="258">+H$2</f>
        <v>0</v>
      </c>
      <c r="I875" s="428" t="str">
        <f t="shared" si="258"/>
        <v>Jun</v>
      </c>
      <c r="J875" s="337" t="str">
        <f t="shared" si="258"/>
        <v>FY25</v>
      </c>
      <c r="K875" s="337" t="s">
        <v>397</v>
      </c>
      <c r="L875" s="337" t="s">
        <v>398</v>
      </c>
      <c r="M875" s="337" t="s">
        <v>399</v>
      </c>
      <c r="N875" s="337" t="s">
        <v>400</v>
      </c>
      <c r="O875" s="337" t="s">
        <v>844</v>
      </c>
      <c r="P875" s="337" t="s">
        <v>1847</v>
      </c>
      <c r="Q875" s="337" t="s">
        <v>63</v>
      </c>
      <c r="R875" s="337" t="s">
        <v>402</v>
      </c>
      <c r="S875" s="337" t="s">
        <v>830</v>
      </c>
      <c r="T875" s="337" t="s">
        <v>404</v>
      </c>
    </row>
    <row r="876" spans="1:20">
      <c r="B876" s="336" t="s">
        <v>841</v>
      </c>
      <c r="C876" s="336" t="s">
        <v>1187</v>
      </c>
      <c r="D876" s="508" t="e">
        <f>[2]!HsSetValue(E876,"FCC","Scenario#"&amp;Q876&amp;";Years#"&amp;J876&amp;";Period#"&amp;I876&amp;";View#"&amp;R876&amp;";Entity#"&amp;H876&amp;";Data Source#"&amp;K876&amp;";Account#"&amp;F876&amp;";Intercompany#"&amp;L876&amp;";Movement#"&amp;P876&amp;";Consolidation#"&amp;T876&amp;";Custom1#"&amp;M876&amp;";Custom2#"&amp;N876&amp;";Custom3#"&amp;O876&amp;";Custom4#"&amp;S876&amp;"")</f>
        <v>#VALUE!</v>
      </c>
      <c r="E876" s="508">
        <f>SUMIF('"C" Seg. Time Dist.'!$C$20:$C$33,'FCC Investments - Load Tab'!C876,'"C" Seg. Time Dist.'!$F$20:$F$33)</f>
        <v>0</v>
      </c>
      <c r="F876" s="337" t="s">
        <v>842</v>
      </c>
      <c r="G876" s="337" t="s">
        <v>1558</v>
      </c>
      <c r="H876" s="428">
        <f t="shared" si="258"/>
        <v>0</v>
      </c>
      <c r="I876" s="428" t="str">
        <f t="shared" si="258"/>
        <v>Jun</v>
      </c>
      <c r="J876" s="337" t="str">
        <f t="shared" si="258"/>
        <v>FY25</v>
      </c>
      <c r="K876" s="337" t="s">
        <v>397</v>
      </c>
      <c r="L876" s="337" t="s">
        <v>398</v>
      </c>
      <c r="M876" s="337" t="s">
        <v>399</v>
      </c>
      <c r="N876" s="337" t="s">
        <v>400</v>
      </c>
      <c r="O876" s="337" t="s">
        <v>845</v>
      </c>
      <c r="P876" s="337" t="s">
        <v>1847</v>
      </c>
      <c r="Q876" s="337" t="s">
        <v>63</v>
      </c>
      <c r="R876" s="337" t="s">
        <v>402</v>
      </c>
      <c r="S876" s="337" t="s">
        <v>830</v>
      </c>
      <c r="T876" s="337" t="s">
        <v>404</v>
      </c>
    </row>
    <row r="877" spans="1:20">
      <c r="B877" s="336" t="s">
        <v>841</v>
      </c>
      <c r="C877" s="336" t="s">
        <v>1187</v>
      </c>
      <c r="D877" s="508" t="e">
        <f>[2]!HsSetValue(E877,"FCC","Scenario#"&amp;Q877&amp;";Years#"&amp;J877&amp;";Period#"&amp;I877&amp;";View#"&amp;R877&amp;";Entity#"&amp;H877&amp;";Data Source#"&amp;K877&amp;";Account#"&amp;F877&amp;";Intercompany#"&amp;L877&amp;";Movement#"&amp;P877&amp;";Consolidation#"&amp;T877&amp;";Custom1#"&amp;M877&amp;";Custom2#"&amp;N877&amp;";Custom3#"&amp;O877&amp;";Custom4#"&amp;S877&amp;"")</f>
        <v>#VALUE!</v>
      </c>
      <c r="E877" s="508">
        <f>SUMIF('"C" Seg. Time Dist.'!$C$20:$C$33,'FCC Investments - Load Tab'!C877,'"C" Seg. Time Dist.'!$G$20:$G$33)</f>
        <v>0</v>
      </c>
      <c r="F877" s="337" t="s">
        <v>842</v>
      </c>
      <c r="G877" s="337" t="s">
        <v>1558</v>
      </c>
      <c r="H877" s="428">
        <f t="shared" si="258"/>
        <v>0</v>
      </c>
      <c r="I877" s="428" t="str">
        <f t="shared" si="258"/>
        <v>Jun</v>
      </c>
      <c r="J877" s="337" t="str">
        <f t="shared" si="258"/>
        <v>FY25</v>
      </c>
      <c r="K877" s="337" t="s">
        <v>397</v>
      </c>
      <c r="L877" s="337" t="s">
        <v>398</v>
      </c>
      <c r="M877" s="337" t="s">
        <v>399</v>
      </c>
      <c r="N877" s="337" t="s">
        <v>400</v>
      </c>
      <c r="O877" s="337" t="s">
        <v>846</v>
      </c>
      <c r="P877" s="337" t="s">
        <v>1847</v>
      </c>
      <c r="Q877" s="337" t="s">
        <v>63</v>
      </c>
      <c r="R877" s="337" t="s">
        <v>402</v>
      </c>
      <c r="S877" s="337" t="s">
        <v>830</v>
      </c>
      <c r="T877" s="337" t="s">
        <v>404</v>
      </c>
    </row>
    <row r="878" spans="1:20">
      <c r="B878" s="336" t="s">
        <v>841</v>
      </c>
      <c r="C878" s="336" t="s">
        <v>1187</v>
      </c>
      <c r="D878" s="508" t="e">
        <f>[2]!HsSetValue(E878,"FCC","Scenario#"&amp;Q878&amp;";Years#"&amp;J878&amp;";Period#"&amp;I878&amp;";View#"&amp;R878&amp;";Entity#"&amp;H878&amp;";Data Source#"&amp;K878&amp;";Account#"&amp;F878&amp;";Intercompany#"&amp;L878&amp;";Movement#"&amp;P878&amp;";Consolidation#"&amp;T878&amp;";Custom1#"&amp;M878&amp;";Custom2#"&amp;N878&amp;";Custom3#"&amp;O878&amp;";Custom4#"&amp;S878&amp;"")</f>
        <v>#VALUE!</v>
      </c>
      <c r="E878" s="508">
        <f>SUMIF('"C" Seg. Time Dist.'!$C$20:$C$33,'FCC Investments - Load Tab'!C878,'"C" Seg. Time Dist.'!$H$20:$H$33)</f>
        <v>0</v>
      </c>
      <c r="F878" s="337" t="s">
        <v>842</v>
      </c>
      <c r="G878" s="337" t="s">
        <v>1558</v>
      </c>
      <c r="H878" s="428">
        <f t="shared" si="258"/>
        <v>0</v>
      </c>
      <c r="I878" s="428" t="str">
        <f t="shared" si="258"/>
        <v>Jun</v>
      </c>
      <c r="J878" s="337" t="str">
        <f t="shared" si="258"/>
        <v>FY25</v>
      </c>
      <c r="K878" s="337" t="s">
        <v>397</v>
      </c>
      <c r="L878" s="337" t="s">
        <v>398</v>
      </c>
      <c r="M878" s="337" t="s">
        <v>399</v>
      </c>
      <c r="N878" s="337" t="s">
        <v>400</v>
      </c>
      <c r="O878" s="337" t="s">
        <v>847</v>
      </c>
      <c r="P878" s="337" t="s">
        <v>1847</v>
      </c>
      <c r="Q878" s="337" t="s">
        <v>63</v>
      </c>
      <c r="R878" s="337" t="s">
        <v>402</v>
      </c>
      <c r="S878" s="337" t="s">
        <v>830</v>
      </c>
      <c r="T878" s="337" t="s">
        <v>404</v>
      </c>
    </row>
    <row r="879" spans="1:20">
      <c r="B879" s="336" t="s">
        <v>841</v>
      </c>
      <c r="C879" s="336" t="s">
        <v>1187</v>
      </c>
      <c r="D879" s="508" t="e">
        <f>[2]!HsSetValue(E879,"FCC","Scenario#"&amp;Q879&amp;";Years#"&amp;J879&amp;";Period#"&amp;I879&amp;";View#"&amp;R879&amp;";Entity#"&amp;H879&amp;";Data Source#"&amp;K879&amp;";Account#"&amp;F879&amp;";Intercompany#"&amp;L879&amp;";Movement#"&amp;P879&amp;";Consolidation#"&amp;T879&amp;";Custom1#"&amp;M879&amp;";Custom2#"&amp;N879&amp;";Custom3#"&amp;O879&amp;";Custom4#"&amp;S879&amp;"")</f>
        <v>#VALUE!</v>
      </c>
      <c r="E879" s="508">
        <f>SUMIF('"C" Seg. Time Dist.'!$C$20:$C$33,'FCC Investments - Load Tab'!C879,'"C" Seg. Time Dist.'!$I$20:$I$33)</f>
        <v>0</v>
      </c>
      <c r="F879" s="337" t="s">
        <v>842</v>
      </c>
      <c r="G879" s="337" t="s">
        <v>1558</v>
      </c>
      <c r="H879" s="428">
        <f t="shared" si="258"/>
        <v>0</v>
      </c>
      <c r="I879" s="428" t="str">
        <f t="shared" si="258"/>
        <v>Jun</v>
      </c>
      <c r="J879" s="337" t="str">
        <f t="shared" si="258"/>
        <v>FY25</v>
      </c>
      <c r="K879" s="337" t="s">
        <v>397</v>
      </c>
      <c r="L879" s="337" t="s">
        <v>398</v>
      </c>
      <c r="M879" s="337" t="s">
        <v>399</v>
      </c>
      <c r="N879" s="337" t="s">
        <v>400</v>
      </c>
      <c r="O879" s="337" t="s">
        <v>848</v>
      </c>
      <c r="P879" s="337" t="s">
        <v>1847</v>
      </c>
      <c r="Q879" s="337" t="s">
        <v>63</v>
      </c>
      <c r="R879" s="337" t="s">
        <v>402</v>
      </c>
      <c r="S879" s="337" t="s">
        <v>830</v>
      </c>
      <c r="T879" s="337" t="s">
        <v>404</v>
      </c>
    </row>
    <row r="880" spans="1:20">
      <c r="B880" s="420"/>
      <c r="C880" s="420"/>
      <c r="D880" s="469" t="e">
        <f>[2]!HsSetValue(E880,"FCC","Scenario#"&amp;Q880&amp;";Years#"&amp;J880&amp;";Period#"&amp;I880&amp;";View#"&amp;R880&amp;";Entity#"&amp;H880&amp;";Data Source#"&amp;K880&amp;";Account#"&amp;F880&amp;";Intercompany#"&amp;L880&amp;";Movement#"&amp;P880&amp;";Consolidation#"&amp;T880&amp;";Custom1#"&amp;M880&amp;";Custom2#"&amp;N880&amp;";Custom3#"&amp;O880&amp;";Custom4#"&amp;S880&amp;"")</f>
        <v>#VALUE!</v>
      </c>
      <c r="E880" s="469"/>
    </row>
    <row r="881" spans="1:20">
      <c r="B881" s="338" t="s">
        <v>1850</v>
      </c>
      <c r="C881" s="338" t="s">
        <v>1187</v>
      </c>
      <c r="D881" s="512" t="e">
        <f>[2]!HsSetValue(E881,"FCC","Scenario#"&amp;Q881&amp;";Years#"&amp;J881&amp;";Period#"&amp;I881&amp;";View#"&amp;R881&amp;";Entity#"&amp;H881&amp;";Data Source#"&amp;K881&amp;";Account#"&amp;F881&amp;";Intercompany#"&amp;L881&amp;";Movement#"&amp;P881&amp;";Consolidation#"&amp;T881&amp;";Custom1#"&amp;M881&amp;";Custom2#"&amp;N881&amp;";Custom3#"&amp;O881&amp;";Custom4#"&amp;S881&amp;"")</f>
        <v>#VALUE!</v>
      </c>
      <c r="E881" s="512">
        <f ca="1">SUMIF('"E" Fair Value Measurement'!$C$22:$E$38,'FCC Investments - Load Tab'!C881,'"E" Fair Value Measurement'!$G$22:$G$38)</f>
        <v>0</v>
      </c>
      <c r="F881" s="339" t="s">
        <v>849</v>
      </c>
      <c r="G881" s="339" t="s">
        <v>1878</v>
      </c>
      <c r="H881" s="430">
        <f t="shared" ref="H881:N925" si="259">+H$2</f>
        <v>0</v>
      </c>
      <c r="I881" s="430" t="str">
        <f t="shared" si="259"/>
        <v>Jun</v>
      </c>
      <c r="J881" s="339" t="str">
        <f t="shared" si="259"/>
        <v>FY25</v>
      </c>
      <c r="K881" s="339" t="s">
        <v>397</v>
      </c>
      <c r="L881" s="339" t="s">
        <v>398</v>
      </c>
      <c r="M881" s="339" t="s">
        <v>399</v>
      </c>
      <c r="N881" s="339" t="s">
        <v>400</v>
      </c>
      <c r="O881" s="339" t="s">
        <v>850</v>
      </c>
      <c r="P881" s="339" t="s">
        <v>1847</v>
      </c>
      <c r="Q881" s="339" t="s">
        <v>63</v>
      </c>
      <c r="R881" s="339" t="s">
        <v>402</v>
      </c>
      <c r="S881" s="339" t="s">
        <v>830</v>
      </c>
      <c r="T881" s="339" t="s">
        <v>404</v>
      </c>
    </row>
    <row r="882" spans="1:20">
      <c r="B882" s="338" t="s">
        <v>1850</v>
      </c>
      <c r="C882" s="338" t="s">
        <v>1187</v>
      </c>
      <c r="D882" s="512" t="e">
        <f>[2]!HsSetValue(E882,"FCC","Scenario#"&amp;Q882&amp;";Years#"&amp;J882&amp;";Period#"&amp;I882&amp;";View#"&amp;R882&amp;";Entity#"&amp;H882&amp;";Data Source#"&amp;K882&amp;";Account#"&amp;F882&amp;";Intercompany#"&amp;L882&amp;";Movement#"&amp;P882&amp;";Consolidation#"&amp;T882&amp;";Custom1#"&amp;M882&amp;";Custom2#"&amp;N882&amp;";Custom3#"&amp;O882&amp;";Custom4#"&amp;S882&amp;"")</f>
        <v>#VALUE!</v>
      </c>
      <c r="E882" s="512">
        <f ca="1">SUMIF('"E" Fair Value Measurement'!$C$22:$E$38,'FCC Investments - Load Tab'!C882,'"E" Fair Value Measurement'!$H$22:$H$38)</f>
        <v>0</v>
      </c>
      <c r="F882" s="339" t="s">
        <v>849</v>
      </c>
      <c r="G882" s="339" t="s">
        <v>1878</v>
      </c>
      <c r="H882" s="430">
        <f t="shared" si="259"/>
        <v>0</v>
      </c>
      <c r="I882" s="430" t="str">
        <f t="shared" si="259"/>
        <v>Jun</v>
      </c>
      <c r="J882" s="339" t="str">
        <f t="shared" si="259"/>
        <v>FY25</v>
      </c>
      <c r="K882" s="339" t="s">
        <v>397</v>
      </c>
      <c r="L882" s="339" t="s">
        <v>398</v>
      </c>
      <c r="M882" s="339" t="s">
        <v>399</v>
      </c>
      <c r="N882" s="339" t="s">
        <v>400</v>
      </c>
      <c r="O882" s="339" t="s">
        <v>851</v>
      </c>
      <c r="P882" s="339" t="s">
        <v>1847</v>
      </c>
      <c r="Q882" s="339" t="s">
        <v>63</v>
      </c>
      <c r="R882" s="339" t="s">
        <v>402</v>
      </c>
      <c r="S882" s="339" t="s">
        <v>830</v>
      </c>
      <c r="T882" s="339" t="s">
        <v>404</v>
      </c>
    </row>
    <row r="883" spans="1:20">
      <c r="B883" s="338" t="s">
        <v>1850</v>
      </c>
      <c r="C883" s="338" t="s">
        <v>1187</v>
      </c>
      <c r="D883" s="512" t="e">
        <f>[2]!HsSetValue(E883,"FCC","Scenario#"&amp;Q883&amp;";Years#"&amp;J883&amp;";Period#"&amp;I883&amp;";View#"&amp;R883&amp;";Entity#"&amp;H883&amp;";Data Source#"&amp;K883&amp;";Account#"&amp;F883&amp;";Intercompany#"&amp;L883&amp;";Movement#"&amp;P883&amp;";Consolidation#"&amp;T883&amp;";Custom1#"&amp;M883&amp;";Custom2#"&amp;N883&amp;";Custom3#"&amp;O883&amp;";Custom4#"&amp;S883&amp;"")</f>
        <v>#VALUE!</v>
      </c>
      <c r="E883" s="512">
        <f ca="1">SUMIF('"E" Fair Value Measurement'!$C$22:$E$38,'FCC Investments - Load Tab'!C883,'"E" Fair Value Measurement'!$I$22:$I$38)</f>
        <v>0</v>
      </c>
      <c r="F883" s="339" t="s">
        <v>849</v>
      </c>
      <c r="G883" s="339" t="s">
        <v>1878</v>
      </c>
      <c r="H883" s="430">
        <f t="shared" si="259"/>
        <v>0</v>
      </c>
      <c r="I883" s="430" t="str">
        <f t="shared" si="259"/>
        <v>Jun</v>
      </c>
      <c r="J883" s="339" t="str">
        <f t="shared" si="259"/>
        <v>FY25</v>
      </c>
      <c r="K883" s="339" t="s">
        <v>397</v>
      </c>
      <c r="L883" s="339" t="s">
        <v>398</v>
      </c>
      <c r="M883" s="339" t="s">
        <v>399</v>
      </c>
      <c r="N883" s="339" t="s">
        <v>400</v>
      </c>
      <c r="O883" s="339" t="s">
        <v>852</v>
      </c>
      <c r="P883" s="339" t="s">
        <v>1847</v>
      </c>
      <c r="Q883" s="339" t="s">
        <v>63</v>
      </c>
      <c r="R883" s="339" t="s">
        <v>402</v>
      </c>
      <c r="S883" s="339" t="s">
        <v>830</v>
      </c>
      <c r="T883" s="339" t="s">
        <v>404</v>
      </c>
    </row>
    <row r="884" spans="1:20">
      <c r="B884" s="338" t="s">
        <v>1850</v>
      </c>
      <c r="C884" s="338" t="s">
        <v>1187</v>
      </c>
      <c r="D884" s="512" t="e">
        <f>[2]!HsSetValue(E884,"FCC","Scenario#"&amp;Q884&amp;";Years#"&amp;J884&amp;";Period#"&amp;I884&amp;";View#"&amp;R884&amp;";Entity#"&amp;H884&amp;";Data Source#"&amp;K884&amp;";Account#"&amp;F884&amp;";Intercompany#"&amp;L884&amp;";Movement#"&amp;P884&amp;";Consolidation#"&amp;T884&amp;";Custom1#"&amp;M884&amp;";Custom2#"&amp;N884&amp;";Custom3#"&amp;O884&amp;";Custom4#"&amp;S884&amp;"")</f>
        <v>#VALUE!</v>
      </c>
      <c r="E884" s="512">
        <f ca="1">SUMIF('"E" Fair Value Measurement'!$C$22:$E$38,'FCC Investments - Load Tab'!C884,'"E" Fair Value Measurement'!$J$22:$J$38)</f>
        <v>0</v>
      </c>
      <c r="F884" s="339" t="s">
        <v>849</v>
      </c>
      <c r="G884" s="339" t="s">
        <v>1878</v>
      </c>
      <c r="H884" s="430">
        <f t="shared" si="259"/>
        <v>0</v>
      </c>
      <c r="I884" s="430" t="str">
        <f t="shared" si="259"/>
        <v>Jun</v>
      </c>
      <c r="J884" s="339" t="str">
        <f t="shared" si="259"/>
        <v>FY25</v>
      </c>
      <c r="K884" s="339" t="s">
        <v>397</v>
      </c>
      <c r="L884" s="339" t="s">
        <v>398</v>
      </c>
      <c r="M884" s="339" t="s">
        <v>399</v>
      </c>
      <c r="N884" s="339" t="s">
        <v>400</v>
      </c>
      <c r="O884" s="339" t="s">
        <v>853</v>
      </c>
      <c r="P884" s="339" t="s">
        <v>1847</v>
      </c>
      <c r="Q884" s="339" t="s">
        <v>63</v>
      </c>
      <c r="R884" s="339" t="s">
        <v>402</v>
      </c>
      <c r="S884" s="339" t="s">
        <v>830</v>
      </c>
      <c r="T884" s="339" t="s">
        <v>404</v>
      </c>
    </row>
    <row r="885" spans="1:20">
      <c r="B885" s="420"/>
      <c r="C885" s="420"/>
      <c r="D885" s="469"/>
      <c r="E885" s="469"/>
    </row>
    <row r="886" spans="1:20">
      <c r="A886" s="424"/>
      <c r="B886" s="418" t="s">
        <v>1088</v>
      </c>
      <c r="C886" s="418" t="s">
        <v>1187</v>
      </c>
      <c r="D886" s="511" t="e">
        <f>[2]!HsSetValue(E886,"FCC","Scenario#"&amp;Q886&amp;";Years#"&amp;J886&amp;";Period#"&amp;I886&amp;";View#"&amp;R886&amp;";Entity#"&amp;H886&amp;";Data Source#"&amp;K886&amp;";Account#"&amp;F886&amp;";Intercompany#"&amp;L886&amp;";Movement#"&amp;P886&amp;";Consolidation#"&amp;T886&amp;";Custom1#"&amp;M886&amp;";Custom2#"&amp;N886&amp;";Custom3#"&amp;O886&amp;";Custom4#"&amp;S886&amp;"")</f>
        <v>#VALUE!</v>
      </c>
      <c r="E886" s="511">
        <f ca="1">SUMIF('"F" Credit Quality Risk'!$D$17:$F$33,'FCC Investments - Load Tab'!$C886,'"F" Credit Quality Risk'!F$17:F$33)</f>
        <v>0</v>
      </c>
      <c r="F886" s="419" t="s">
        <v>1092</v>
      </c>
      <c r="G886" s="419" t="str">
        <f t="shared" ref="G886:G899" si="260">"Inv. Analysis - Credit Quality Risk - "&amp;C886</f>
        <v>Inv. Analysis - Credit Quality Risk - US Agencies Obligations</v>
      </c>
      <c r="H886" s="431">
        <f t="shared" si="259"/>
        <v>0</v>
      </c>
      <c r="I886" s="431" t="str">
        <f t="shared" si="259"/>
        <v>Jun</v>
      </c>
      <c r="J886" s="419" t="str">
        <f t="shared" si="259"/>
        <v>FY25</v>
      </c>
      <c r="K886" s="419" t="str">
        <f t="shared" si="259"/>
        <v>FCCS_Other Data</v>
      </c>
      <c r="L886" s="419" t="str">
        <f t="shared" si="259"/>
        <v>FCCS_No Intercompany</v>
      </c>
      <c r="M886" s="419" t="str">
        <f t="shared" si="259"/>
        <v>No Custom1</v>
      </c>
      <c r="N886" s="419" t="str">
        <f t="shared" si="259"/>
        <v>No Custom2</v>
      </c>
      <c r="O886" s="419" t="s">
        <v>995</v>
      </c>
      <c r="P886" s="419" t="s">
        <v>1847</v>
      </c>
      <c r="Q886" s="419" t="str">
        <f t="shared" ref="Q886:Q914" si="261">Q$2</f>
        <v>Actual</v>
      </c>
      <c r="R886" s="419" t="str">
        <f t="shared" ref="R886:R914" si="262">+R$2</f>
        <v>FCCS_YTD_Input</v>
      </c>
      <c r="S886" s="419" t="s">
        <v>830</v>
      </c>
      <c r="T886" s="419" t="s">
        <v>404</v>
      </c>
    </row>
    <row r="887" spans="1:20">
      <c r="A887" s="424"/>
      <c r="B887" s="418" t="s">
        <v>1088</v>
      </c>
      <c r="C887" s="418" t="s">
        <v>1187</v>
      </c>
      <c r="D887" s="511" t="e">
        <f>[2]!HsSetValue(E887,"FCC","Scenario#"&amp;Q887&amp;";Years#"&amp;J887&amp;";Period#"&amp;I887&amp;";View#"&amp;R887&amp;";Entity#"&amp;H887&amp;";Data Source#"&amp;K887&amp;";Account#"&amp;F887&amp;";Intercompany#"&amp;L887&amp;";Movement#"&amp;P887&amp;";Consolidation#"&amp;T887&amp;";Custom1#"&amp;M887&amp;";Custom2#"&amp;N887&amp;";Custom3#"&amp;O887&amp;";Custom4#"&amp;S887&amp;"")</f>
        <v>#VALUE!</v>
      </c>
      <c r="E887" s="511">
        <f ca="1">SUMIF('"F" Credit Quality Risk'!$D$17:$F$33,'FCC Investments - Load Tab'!$C887,'"F" Credit Quality Risk'!G$17:G$33)</f>
        <v>0</v>
      </c>
      <c r="F887" s="419" t="s">
        <v>1092</v>
      </c>
      <c r="G887" s="419" t="str">
        <f t="shared" si="260"/>
        <v>Inv. Analysis - Credit Quality Risk - US Agencies Obligations</v>
      </c>
      <c r="H887" s="431">
        <f t="shared" si="259"/>
        <v>0</v>
      </c>
      <c r="I887" s="431" t="str">
        <f t="shared" si="259"/>
        <v>Jun</v>
      </c>
      <c r="J887" s="419" t="str">
        <f t="shared" si="259"/>
        <v>FY25</v>
      </c>
      <c r="K887" s="419" t="str">
        <f t="shared" si="259"/>
        <v>FCCS_Other Data</v>
      </c>
      <c r="L887" s="419" t="str">
        <f t="shared" si="259"/>
        <v>FCCS_No Intercompany</v>
      </c>
      <c r="M887" s="419" t="str">
        <f t="shared" si="259"/>
        <v>No Custom1</v>
      </c>
      <c r="N887" s="419" t="str">
        <f t="shared" si="259"/>
        <v>No Custom2</v>
      </c>
      <c r="O887" s="419" t="s">
        <v>1010</v>
      </c>
      <c r="P887" s="419" t="s">
        <v>1847</v>
      </c>
      <c r="Q887" s="419" t="str">
        <f t="shared" si="261"/>
        <v>Actual</v>
      </c>
      <c r="R887" s="419" t="str">
        <f t="shared" si="262"/>
        <v>FCCS_YTD_Input</v>
      </c>
      <c r="S887" s="419" t="s">
        <v>830</v>
      </c>
      <c r="T887" s="419" t="s">
        <v>404</v>
      </c>
    </row>
    <row r="888" spans="1:20">
      <c r="A888" s="424"/>
      <c r="B888" s="418" t="s">
        <v>1088</v>
      </c>
      <c r="C888" s="418" t="s">
        <v>1187</v>
      </c>
      <c r="D888" s="511" t="e">
        <f>[2]!HsSetValue(E888,"FCC","Scenario#"&amp;Q888&amp;";Years#"&amp;J888&amp;";Period#"&amp;I888&amp;";View#"&amp;R888&amp;";Entity#"&amp;H888&amp;";Data Source#"&amp;K888&amp;";Account#"&amp;F888&amp;";Intercompany#"&amp;L888&amp;";Movement#"&amp;P888&amp;";Consolidation#"&amp;T888&amp;";Custom1#"&amp;M888&amp;";Custom2#"&amp;N888&amp;";Custom3#"&amp;O888&amp;";Custom4#"&amp;S888&amp;"")</f>
        <v>#VALUE!</v>
      </c>
      <c r="E888" s="511">
        <f ca="1">SUMIF('"F" Credit Quality Risk'!$D$17:$F$33,'FCC Investments - Load Tab'!$C888,'"F" Credit Quality Risk'!H$17:H$33)</f>
        <v>0</v>
      </c>
      <c r="F888" s="419" t="s">
        <v>1092</v>
      </c>
      <c r="G888" s="419" t="str">
        <f t="shared" si="260"/>
        <v>Inv. Analysis - Credit Quality Risk - US Agencies Obligations</v>
      </c>
      <c r="H888" s="431">
        <f t="shared" si="259"/>
        <v>0</v>
      </c>
      <c r="I888" s="431" t="str">
        <f t="shared" si="259"/>
        <v>Jun</v>
      </c>
      <c r="J888" s="419" t="str">
        <f t="shared" si="259"/>
        <v>FY25</v>
      </c>
      <c r="K888" s="419" t="str">
        <f t="shared" si="259"/>
        <v>FCCS_Other Data</v>
      </c>
      <c r="L888" s="419" t="str">
        <f t="shared" si="259"/>
        <v>FCCS_No Intercompany</v>
      </c>
      <c r="M888" s="419" t="str">
        <f t="shared" si="259"/>
        <v>No Custom1</v>
      </c>
      <c r="N888" s="419" t="str">
        <f t="shared" si="259"/>
        <v>No Custom2</v>
      </c>
      <c r="O888" s="419" t="s">
        <v>45</v>
      </c>
      <c r="P888" s="419" t="s">
        <v>1847</v>
      </c>
      <c r="Q888" s="419" t="str">
        <f t="shared" si="261"/>
        <v>Actual</v>
      </c>
      <c r="R888" s="419" t="str">
        <f t="shared" si="262"/>
        <v>FCCS_YTD_Input</v>
      </c>
      <c r="S888" s="419" t="s">
        <v>830</v>
      </c>
      <c r="T888" s="419" t="s">
        <v>404</v>
      </c>
    </row>
    <row r="889" spans="1:20">
      <c r="A889" s="424"/>
      <c r="B889" s="418" t="s">
        <v>1088</v>
      </c>
      <c r="C889" s="418" t="s">
        <v>1187</v>
      </c>
      <c r="D889" s="511" t="e">
        <f>[2]!HsSetValue(E889,"FCC","Scenario#"&amp;Q889&amp;";Years#"&amp;J889&amp;";Period#"&amp;I889&amp;";View#"&amp;R889&amp;";Entity#"&amp;H889&amp;";Data Source#"&amp;K889&amp;";Account#"&amp;F889&amp;";Intercompany#"&amp;L889&amp;";Movement#"&amp;P889&amp;";Consolidation#"&amp;T889&amp;";Custom1#"&amp;M889&amp;";Custom2#"&amp;N889&amp;";Custom3#"&amp;O889&amp;";Custom4#"&amp;S889&amp;"")</f>
        <v>#VALUE!</v>
      </c>
      <c r="E889" s="511">
        <f ca="1">SUMIF('"F" Credit Quality Risk'!$D$17:$F$33,'FCC Investments - Load Tab'!$C889,'"F" Credit Quality Risk'!I$17:I$33)</f>
        <v>0</v>
      </c>
      <c r="F889" s="419" t="s">
        <v>1092</v>
      </c>
      <c r="G889" s="419" t="str">
        <f t="shared" si="260"/>
        <v>Inv. Analysis - Credit Quality Risk - US Agencies Obligations</v>
      </c>
      <c r="H889" s="431">
        <f t="shared" si="259"/>
        <v>0</v>
      </c>
      <c r="I889" s="431" t="str">
        <f t="shared" si="259"/>
        <v>Jun</v>
      </c>
      <c r="J889" s="419" t="str">
        <f t="shared" si="259"/>
        <v>FY25</v>
      </c>
      <c r="K889" s="419" t="str">
        <f t="shared" si="259"/>
        <v>FCCS_Other Data</v>
      </c>
      <c r="L889" s="419" t="str">
        <f t="shared" si="259"/>
        <v>FCCS_No Intercompany</v>
      </c>
      <c r="M889" s="419" t="str">
        <f t="shared" si="259"/>
        <v>No Custom1</v>
      </c>
      <c r="N889" s="419" t="str">
        <f t="shared" si="259"/>
        <v>No Custom2</v>
      </c>
      <c r="O889" s="419" t="s">
        <v>1023</v>
      </c>
      <c r="P889" s="419" t="s">
        <v>1847</v>
      </c>
      <c r="Q889" s="419" t="str">
        <f t="shared" si="261"/>
        <v>Actual</v>
      </c>
      <c r="R889" s="419" t="str">
        <f t="shared" si="262"/>
        <v>FCCS_YTD_Input</v>
      </c>
      <c r="S889" s="419" t="s">
        <v>830</v>
      </c>
      <c r="T889" s="419" t="s">
        <v>404</v>
      </c>
    </row>
    <row r="890" spans="1:20">
      <c r="A890" s="424"/>
      <c r="B890" s="418" t="s">
        <v>1088</v>
      </c>
      <c r="C890" s="418" t="s">
        <v>1187</v>
      </c>
      <c r="D890" s="511" t="e">
        <f>[2]!HsSetValue(E890,"FCC","Scenario#"&amp;Q890&amp;";Years#"&amp;J890&amp;";Period#"&amp;I890&amp;";View#"&amp;R890&amp;";Entity#"&amp;H890&amp;";Data Source#"&amp;K890&amp;";Account#"&amp;F890&amp;";Intercompany#"&amp;L890&amp;";Movement#"&amp;P890&amp;";Consolidation#"&amp;T890&amp;";Custom1#"&amp;M890&amp;";Custom2#"&amp;N890&amp;";Custom3#"&amp;O890&amp;";Custom4#"&amp;S890&amp;"")</f>
        <v>#VALUE!</v>
      </c>
      <c r="E890" s="511">
        <f ca="1">SUMIF('"F" Credit Quality Risk'!$D$17:$F$33,'FCC Investments - Load Tab'!$C890,'"F" Credit Quality Risk'!J$17:J$33)</f>
        <v>0</v>
      </c>
      <c r="F890" s="419" t="s">
        <v>1092</v>
      </c>
      <c r="G890" s="419" t="str">
        <f t="shared" si="260"/>
        <v>Inv. Analysis - Credit Quality Risk - US Agencies Obligations</v>
      </c>
      <c r="H890" s="431">
        <f t="shared" si="259"/>
        <v>0</v>
      </c>
      <c r="I890" s="431" t="str">
        <f t="shared" si="259"/>
        <v>Jun</v>
      </c>
      <c r="J890" s="419" t="str">
        <f t="shared" si="259"/>
        <v>FY25</v>
      </c>
      <c r="K890" s="419" t="str">
        <f t="shared" si="259"/>
        <v>FCCS_Other Data</v>
      </c>
      <c r="L890" s="419" t="str">
        <f t="shared" si="259"/>
        <v>FCCS_No Intercompany</v>
      </c>
      <c r="M890" s="419" t="str">
        <f t="shared" si="259"/>
        <v>No Custom1</v>
      </c>
      <c r="N890" s="419" t="str">
        <f t="shared" si="259"/>
        <v>No Custom2</v>
      </c>
      <c r="O890" s="419" t="s">
        <v>1027</v>
      </c>
      <c r="P890" s="419" t="s">
        <v>1847</v>
      </c>
      <c r="Q890" s="419" t="str">
        <f t="shared" si="261"/>
        <v>Actual</v>
      </c>
      <c r="R890" s="419" t="str">
        <f t="shared" si="262"/>
        <v>FCCS_YTD_Input</v>
      </c>
      <c r="S890" s="419" t="s">
        <v>830</v>
      </c>
      <c r="T890" s="419" t="s">
        <v>404</v>
      </c>
    </row>
    <row r="891" spans="1:20">
      <c r="A891" s="424"/>
      <c r="B891" s="418" t="s">
        <v>1088</v>
      </c>
      <c r="C891" s="418" t="s">
        <v>1187</v>
      </c>
      <c r="D891" s="511" t="e">
        <f>[2]!HsSetValue(E891,"FCC","Scenario#"&amp;Q891&amp;";Years#"&amp;J891&amp;";Period#"&amp;I891&amp;";View#"&amp;R891&amp;";Entity#"&amp;H891&amp;";Data Source#"&amp;K891&amp;";Account#"&amp;F891&amp;";Intercompany#"&amp;L891&amp;";Movement#"&amp;P891&amp;";Consolidation#"&amp;T891&amp;";Custom1#"&amp;M891&amp;";Custom2#"&amp;N891&amp;";Custom3#"&amp;O891&amp;";Custom4#"&amp;S891&amp;"")</f>
        <v>#VALUE!</v>
      </c>
      <c r="E891" s="511">
        <f ca="1">SUMIF('"F" Credit Quality Risk'!$D$17:$F$33,'FCC Investments - Load Tab'!$C891,'"F" Credit Quality Risk'!K$17:K$33)</f>
        <v>0</v>
      </c>
      <c r="F891" s="419" t="s">
        <v>1092</v>
      </c>
      <c r="G891" s="419" t="str">
        <f t="shared" si="260"/>
        <v>Inv. Analysis - Credit Quality Risk - US Agencies Obligations</v>
      </c>
      <c r="H891" s="431">
        <f t="shared" si="259"/>
        <v>0</v>
      </c>
      <c r="I891" s="431" t="str">
        <f t="shared" si="259"/>
        <v>Jun</v>
      </c>
      <c r="J891" s="419" t="str">
        <f t="shared" si="259"/>
        <v>FY25</v>
      </c>
      <c r="K891" s="419" t="str">
        <f t="shared" si="259"/>
        <v>FCCS_Other Data</v>
      </c>
      <c r="L891" s="419" t="str">
        <f t="shared" si="259"/>
        <v>FCCS_No Intercompany</v>
      </c>
      <c r="M891" s="419" t="str">
        <f t="shared" si="259"/>
        <v>No Custom1</v>
      </c>
      <c r="N891" s="419" t="str">
        <f t="shared" si="259"/>
        <v>No Custom2</v>
      </c>
      <c r="O891" s="419" t="s">
        <v>46</v>
      </c>
      <c r="P891" s="419" t="s">
        <v>1847</v>
      </c>
      <c r="Q891" s="419" t="str">
        <f t="shared" si="261"/>
        <v>Actual</v>
      </c>
      <c r="R891" s="419" t="str">
        <f t="shared" si="262"/>
        <v>FCCS_YTD_Input</v>
      </c>
      <c r="S891" s="419" t="s">
        <v>830</v>
      </c>
      <c r="T891" s="419" t="s">
        <v>404</v>
      </c>
    </row>
    <row r="892" spans="1:20">
      <c r="A892" s="424"/>
      <c r="B892" s="418" t="s">
        <v>1088</v>
      </c>
      <c r="C892" s="418" t="s">
        <v>1187</v>
      </c>
      <c r="D892" s="511" t="e">
        <f>[2]!HsSetValue(E892,"FCC","Scenario#"&amp;Q892&amp;";Years#"&amp;J892&amp;";Period#"&amp;I892&amp;";View#"&amp;R892&amp;";Entity#"&amp;H892&amp;";Data Source#"&amp;K892&amp;";Account#"&amp;F892&amp;";Intercompany#"&amp;L892&amp;";Movement#"&amp;P892&amp;";Consolidation#"&amp;T892&amp;";Custom1#"&amp;M892&amp;";Custom2#"&amp;N892&amp;";Custom3#"&amp;O892&amp;";Custom4#"&amp;S892&amp;"")</f>
        <v>#VALUE!</v>
      </c>
      <c r="E892" s="511">
        <f ca="1">SUMIF('"F" Credit Quality Risk'!$D$17:$F$33,'FCC Investments - Load Tab'!$C892,'"F" Credit Quality Risk'!L$17:L$33)</f>
        <v>0</v>
      </c>
      <c r="F892" s="419" t="s">
        <v>1092</v>
      </c>
      <c r="G892" s="419" t="str">
        <f t="shared" si="260"/>
        <v>Inv. Analysis - Credit Quality Risk - US Agencies Obligations</v>
      </c>
      <c r="H892" s="431">
        <f t="shared" si="259"/>
        <v>0</v>
      </c>
      <c r="I892" s="431" t="str">
        <f t="shared" si="259"/>
        <v>Jun</v>
      </c>
      <c r="J892" s="419" t="str">
        <f t="shared" si="259"/>
        <v>FY25</v>
      </c>
      <c r="K892" s="419" t="str">
        <f t="shared" si="259"/>
        <v>FCCS_Other Data</v>
      </c>
      <c r="L892" s="419" t="str">
        <f t="shared" si="259"/>
        <v>FCCS_No Intercompany</v>
      </c>
      <c r="M892" s="419" t="str">
        <f t="shared" si="259"/>
        <v>No Custom1</v>
      </c>
      <c r="N892" s="419" t="str">
        <f t="shared" si="259"/>
        <v>No Custom2</v>
      </c>
      <c r="O892" s="419" t="s">
        <v>1055</v>
      </c>
      <c r="P892" s="419" t="s">
        <v>1847</v>
      </c>
      <c r="Q892" s="419" t="str">
        <f t="shared" si="261"/>
        <v>Actual</v>
      </c>
      <c r="R892" s="419" t="str">
        <f t="shared" si="262"/>
        <v>FCCS_YTD_Input</v>
      </c>
      <c r="S892" s="419" t="s">
        <v>830</v>
      </c>
      <c r="T892" s="419" t="s">
        <v>404</v>
      </c>
    </row>
    <row r="893" spans="1:20">
      <c r="A893" s="424"/>
      <c r="B893" s="418" t="s">
        <v>1088</v>
      </c>
      <c r="C893" s="418" t="s">
        <v>1187</v>
      </c>
      <c r="D893" s="511" t="e">
        <f>[2]!HsSetValue(E893,"FCC","Scenario#"&amp;Q893&amp;";Years#"&amp;J893&amp;";Period#"&amp;I893&amp;";View#"&amp;R893&amp;";Entity#"&amp;H893&amp;";Data Source#"&amp;K893&amp;";Account#"&amp;F893&amp;";Intercompany#"&amp;L893&amp;";Movement#"&amp;P893&amp;";Consolidation#"&amp;T893&amp;";Custom1#"&amp;M893&amp;";Custom2#"&amp;N893&amp;";Custom3#"&amp;O893&amp;";Custom4#"&amp;S893&amp;"")</f>
        <v>#VALUE!</v>
      </c>
      <c r="E893" s="511">
        <f ca="1">SUMIF('"F" Credit Quality Risk'!$D$17:$F$33,'FCC Investments - Load Tab'!$C893,'"F" Credit Quality Risk'!M$17:M$33)</f>
        <v>0</v>
      </c>
      <c r="F893" s="419" t="s">
        <v>1092</v>
      </c>
      <c r="G893" s="419" t="str">
        <f t="shared" si="260"/>
        <v>Inv. Analysis - Credit Quality Risk - US Agencies Obligations</v>
      </c>
      <c r="H893" s="431">
        <f t="shared" si="259"/>
        <v>0</v>
      </c>
      <c r="I893" s="431" t="str">
        <f t="shared" si="259"/>
        <v>Jun</v>
      </c>
      <c r="J893" s="419" t="str">
        <f t="shared" si="259"/>
        <v>FY25</v>
      </c>
      <c r="K893" s="419" t="str">
        <f t="shared" si="259"/>
        <v>FCCS_Other Data</v>
      </c>
      <c r="L893" s="419" t="str">
        <f t="shared" si="259"/>
        <v>FCCS_No Intercompany</v>
      </c>
      <c r="M893" s="419" t="str">
        <f t="shared" si="259"/>
        <v>No Custom1</v>
      </c>
      <c r="N893" s="419" t="str">
        <f t="shared" si="259"/>
        <v>No Custom2</v>
      </c>
      <c r="O893" s="419" t="s">
        <v>1066</v>
      </c>
      <c r="P893" s="419" t="s">
        <v>1847</v>
      </c>
      <c r="Q893" s="419" t="str">
        <f t="shared" si="261"/>
        <v>Actual</v>
      </c>
      <c r="R893" s="419" t="str">
        <f t="shared" si="262"/>
        <v>FCCS_YTD_Input</v>
      </c>
      <c r="S893" s="419" t="s">
        <v>830</v>
      </c>
      <c r="T893" s="419" t="s">
        <v>404</v>
      </c>
    </row>
    <row r="894" spans="1:20">
      <c r="A894" s="424"/>
      <c r="B894" s="418" t="s">
        <v>1088</v>
      </c>
      <c r="C894" s="418" t="s">
        <v>1187</v>
      </c>
      <c r="D894" s="511" t="e">
        <f>[2]!HsSetValue(E894,"FCC","Scenario#"&amp;Q894&amp;";Years#"&amp;J894&amp;";Period#"&amp;I894&amp;";View#"&amp;R894&amp;";Entity#"&amp;H894&amp;";Data Source#"&amp;K894&amp;";Account#"&amp;F894&amp;";Intercompany#"&amp;L894&amp;";Movement#"&amp;P894&amp;";Consolidation#"&amp;T894&amp;";Custom1#"&amp;M894&amp;";Custom2#"&amp;N894&amp;";Custom3#"&amp;O894&amp;";Custom4#"&amp;S894&amp;"")</f>
        <v>#VALUE!</v>
      </c>
      <c r="E894" s="511">
        <f ca="1">SUMIF('"F" Credit Quality Risk'!$D$17:$F$33,'FCC Investments - Load Tab'!$C894,'"F" Credit Quality Risk'!N$17:N$33)</f>
        <v>0</v>
      </c>
      <c r="F894" s="419" t="s">
        <v>1092</v>
      </c>
      <c r="G894" s="419" t="str">
        <f t="shared" si="260"/>
        <v>Inv. Analysis - Credit Quality Risk - US Agencies Obligations</v>
      </c>
      <c r="H894" s="431">
        <f t="shared" si="259"/>
        <v>0</v>
      </c>
      <c r="I894" s="431" t="str">
        <f t="shared" si="259"/>
        <v>Jun</v>
      </c>
      <c r="J894" s="419" t="str">
        <f t="shared" si="259"/>
        <v>FY25</v>
      </c>
      <c r="K894" s="419" t="str">
        <f t="shared" si="259"/>
        <v>FCCS_Other Data</v>
      </c>
      <c r="L894" s="419" t="str">
        <f t="shared" si="259"/>
        <v>FCCS_No Intercompany</v>
      </c>
      <c r="M894" s="419" t="str">
        <f t="shared" si="259"/>
        <v>No Custom1</v>
      </c>
      <c r="N894" s="419" t="str">
        <f t="shared" si="259"/>
        <v>No Custom2</v>
      </c>
      <c r="O894" s="419" t="s">
        <v>47</v>
      </c>
      <c r="P894" s="419" t="s">
        <v>1847</v>
      </c>
      <c r="Q894" s="419" t="str">
        <f t="shared" si="261"/>
        <v>Actual</v>
      </c>
      <c r="R894" s="419" t="str">
        <f t="shared" si="262"/>
        <v>FCCS_YTD_Input</v>
      </c>
      <c r="S894" s="419" t="s">
        <v>830</v>
      </c>
      <c r="T894" s="419" t="s">
        <v>404</v>
      </c>
    </row>
    <row r="895" spans="1:20">
      <c r="A895" s="424"/>
      <c r="B895" s="418" t="s">
        <v>1088</v>
      </c>
      <c r="C895" s="418" t="s">
        <v>1187</v>
      </c>
      <c r="D895" s="511" t="e">
        <f>[2]!HsSetValue(E895,"FCC","Scenario#"&amp;Q895&amp;";Years#"&amp;J895&amp;";Period#"&amp;I895&amp;";View#"&amp;R895&amp;";Entity#"&amp;H895&amp;";Data Source#"&amp;K895&amp;";Account#"&amp;F895&amp;";Intercompany#"&amp;L895&amp;";Movement#"&amp;P895&amp;";Consolidation#"&amp;T895&amp;";Custom1#"&amp;M895&amp;";Custom2#"&amp;N895&amp;";Custom3#"&amp;O895&amp;";Custom4#"&amp;S895&amp;"")</f>
        <v>#VALUE!</v>
      </c>
      <c r="E895" s="511">
        <f ca="1">SUMIF('"F" Credit Quality Risk'!$D$17:$F$33,'FCC Investments - Load Tab'!$C895,'"F" Credit Quality Risk'!O$17:O$33)</f>
        <v>0</v>
      </c>
      <c r="F895" s="419" t="s">
        <v>1092</v>
      </c>
      <c r="G895" s="419" t="str">
        <f t="shared" si="260"/>
        <v>Inv. Analysis - Credit Quality Risk - US Agencies Obligations</v>
      </c>
      <c r="H895" s="431">
        <f t="shared" si="259"/>
        <v>0</v>
      </c>
      <c r="I895" s="431" t="str">
        <f t="shared" si="259"/>
        <v>Jun</v>
      </c>
      <c r="J895" s="419" t="str">
        <f t="shared" si="259"/>
        <v>FY25</v>
      </c>
      <c r="K895" s="419" t="str">
        <f t="shared" si="259"/>
        <v>FCCS_Other Data</v>
      </c>
      <c r="L895" s="419" t="str">
        <f t="shared" si="259"/>
        <v>FCCS_No Intercompany</v>
      </c>
      <c r="M895" s="419" t="str">
        <f t="shared" si="259"/>
        <v>No Custom1</v>
      </c>
      <c r="N895" s="419" t="str">
        <f t="shared" si="259"/>
        <v>No Custom2</v>
      </c>
      <c r="O895" s="419" t="s">
        <v>48</v>
      </c>
      <c r="P895" s="419" t="s">
        <v>1847</v>
      </c>
      <c r="Q895" s="419" t="str">
        <f t="shared" si="261"/>
        <v>Actual</v>
      </c>
      <c r="R895" s="419" t="str">
        <f t="shared" si="262"/>
        <v>FCCS_YTD_Input</v>
      </c>
      <c r="S895" s="419" t="s">
        <v>830</v>
      </c>
      <c r="T895" s="419" t="s">
        <v>404</v>
      </c>
    </row>
    <row r="896" spans="1:20">
      <c r="A896" s="424"/>
      <c r="B896" s="418" t="s">
        <v>1088</v>
      </c>
      <c r="C896" s="418" t="s">
        <v>1187</v>
      </c>
      <c r="D896" s="511" t="e">
        <f>[2]!HsSetValue(E896,"FCC","Scenario#"&amp;Q896&amp;";Years#"&amp;J896&amp;";Period#"&amp;I896&amp;";View#"&amp;R896&amp;";Entity#"&amp;H896&amp;";Data Source#"&amp;K896&amp;";Account#"&amp;F896&amp;";Intercompany#"&amp;L896&amp;";Movement#"&amp;P896&amp;";Consolidation#"&amp;T896&amp;";Custom1#"&amp;M896&amp;";Custom2#"&amp;N896&amp;";Custom3#"&amp;O896&amp;";Custom4#"&amp;S896&amp;"")</f>
        <v>#VALUE!</v>
      </c>
      <c r="E896" s="511">
        <f ca="1">SUMIF('"F" Credit Quality Risk'!$D$17:$F$33,'FCC Investments - Load Tab'!$C896,'"F" Credit Quality Risk'!P$17:P$33)</f>
        <v>0</v>
      </c>
      <c r="F896" s="419" t="s">
        <v>1092</v>
      </c>
      <c r="G896" s="419" t="str">
        <f t="shared" si="260"/>
        <v>Inv. Analysis - Credit Quality Risk - US Agencies Obligations</v>
      </c>
      <c r="H896" s="431">
        <f t="shared" si="259"/>
        <v>0</v>
      </c>
      <c r="I896" s="431" t="str">
        <f t="shared" si="259"/>
        <v>Jun</v>
      </c>
      <c r="J896" s="419" t="str">
        <f t="shared" si="259"/>
        <v>FY25</v>
      </c>
      <c r="K896" s="419" t="str">
        <f t="shared" si="259"/>
        <v>FCCS_Other Data</v>
      </c>
      <c r="L896" s="419" t="str">
        <f t="shared" si="259"/>
        <v>FCCS_No Intercompany</v>
      </c>
      <c r="M896" s="419" t="str">
        <f t="shared" si="259"/>
        <v>No Custom1</v>
      </c>
      <c r="N896" s="419" t="str">
        <f t="shared" si="259"/>
        <v>No Custom2</v>
      </c>
      <c r="O896" s="419" t="s">
        <v>1093</v>
      </c>
      <c r="P896" s="419" t="s">
        <v>1847</v>
      </c>
      <c r="Q896" s="419" t="str">
        <f t="shared" si="261"/>
        <v>Actual</v>
      </c>
      <c r="R896" s="419" t="str">
        <f t="shared" si="262"/>
        <v>FCCS_YTD_Input</v>
      </c>
      <c r="S896" s="419" t="s">
        <v>830</v>
      </c>
      <c r="T896" s="419" t="s">
        <v>404</v>
      </c>
    </row>
    <row r="897" spans="1:20">
      <c r="A897" s="424"/>
      <c r="B897" s="418" t="s">
        <v>1088</v>
      </c>
      <c r="C897" s="418" t="s">
        <v>1187</v>
      </c>
      <c r="D897" s="511" t="e">
        <f>[2]!HsSetValue(E897,"FCC","Scenario#"&amp;Q897&amp;";Years#"&amp;J897&amp;";Period#"&amp;I897&amp;";View#"&amp;R897&amp;";Entity#"&amp;H897&amp;";Data Source#"&amp;K897&amp;";Account#"&amp;F897&amp;";Intercompany#"&amp;L897&amp;";Movement#"&amp;P897&amp;";Consolidation#"&amp;T897&amp;";Custom1#"&amp;M897&amp;";Custom2#"&amp;N897&amp;";Custom3#"&amp;O897&amp;";Custom4#"&amp;S897&amp;"")</f>
        <v>#VALUE!</v>
      </c>
      <c r="E897" s="511">
        <f ca="1">SUMIF('"F" Credit Quality Risk'!$D$17:$F$33,'FCC Investments - Load Tab'!$C897,'"F" Credit Quality Risk'!Q$17:Q$33)</f>
        <v>0</v>
      </c>
      <c r="F897" s="419" t="s">
        <v>1092</v>
      </c>
      <c r="G897" s="419" t="str">
        <f t="shared" si="260"/>
        <v>Inv. Analysis - Credit Quality Risk - US Agencies Obligations</v>
      </c>
      <c r="H897" s="431">
        <f t="shared" si="259"/>
        <v>0</v>
      </c>
      <c r="I897" s="431" t="str">
        <f t="shared" si="259"/>
        <v>Jun</v>
      </c>
      <c r="J897" s="419" t="str">
        <f t="shared" si="259"/>
        <v>FY25</v>
      </c>
      <c r="K897" s="419" t="str">
        <f t="shared" si="259"/>
        <v>FCCS_Other Data</v>
      </c>
      <c r="L897" s="419" t="str">
        <f t="shared" si="259"/>
        <v>FCCS_No Intercompany</v>
      </c>
      <c r="M897" s="419" t="str">
        <f t="shared" si="259"/>
        <v>No Custom1</v>
      </c>
      <c r="N897" s="419" t="str">
        <f t="shared" si="259"/>
        <v>No Custom2</v>
      </c>
      <c r="O897" s="419" t="s">
        <v>1094</v>
      </c>
      <c r="P897" s="419" t="s">
        <v>1847</v>
      </c>
      <c r="Q897" s="419" t="str">
        <f t="shared" si="261"/>
        <v>Actual</v>
      </c>
      <c r="R897" s="419" t="str">
        <f t="shared" si="262"/>
        <v>FCCS_YTD_Input</v>
      </c>
      <c r="S897" s="419" t="s">
        <v>830</v>
      </c>
      <c r="T897" s="419" t="s">
        <v>404</v>
      </c>
    </row>
    <row r="898" spans="1:20">
      <c r="A898" s="424"/>
      <c r="B898" s="418" t="s">
        <v>1088</v>
      </c>
      <c r="C898" s="418" t="s">
        <v>1187</v>
      </c>
      <c r="D898" s="511" t="e">
        <f>[2]!HsSetValue(E898,"FCC","Scenario#"&amp;Q898&amp;";Years#"&amp;J898&amp;";Period#"&amp;I898&amp;";View#"&amp;R898&amp;";Entity#"&amp;H898&amp;";Data Source#"&amp;K898&amp;";Account#"&amp;F898&amp;";Intercompany#"&amp;L898&amp;";Movement#"&amp;P898&amp;";Consolidation#"&amp;T898&amp;";Custom1#"&amp;M898&amp;";Custom2#"&amp;N898&amp;";Custom3#"&amp;O898&amp;";Custom4#"&amp;S898&amp;"")</f>
        <v>#VALUE!</v>
      </c>
      <c r="E898" s="511">
        <f ca="1">SUMIF('"F" Credit Quality Risk'!$D$17:$F$33,'FCC Investments - Load Tab'!$C898,'"F" Credit Quality Risk'!R$17:R$33)</f>
        <v>0</v>
      </c>
      <c r="F898" s="419" t="s">
        <v>1092</v>
      </c>
      <c r="G898" s="419" t="str">
        <f t="shared" si="260"/>
        <v>Inv. Analysis - Credit Quality Risk - US Agencies Obligations</v>
      </c>
      <c r="H898" s="431">
        <f t="shared" si="259"/>
        <v>0</v>
      </c>
      <c r="I898" s="431" t="str">
        <f t="shared" si="259"/>
        <v>Jun</v>
      </c>
      <c r="J898" s="419" t="str">
        <f t="shared" si="259"/>
        <v>FY25</v>
      </c>
      <c r="K898" s="419" t="str">
        <f t="shared" si="259"/>
        <v>FCCS_Other Data</v>
      </c>
      <c r="L898" s="419" t="str">
        <f t="shared" si="259"/>
        <v>FCCS_No Intercompany</v>
      </c>
      <c r="M898" s="419" t="str">
        <f t="shared" si="259"/>
        <v>No Custom1</v>
      </c>
      <c r="N898" s="419" t="str">
        <f t="shared" si="259"/>
        <v>No Custom2</v>
      </c>
      <c r="O898" s="419" t="s">
        <v>1095</v>
      </c>
      <c r="P898" s="419" t="s">
        <v>1847</v>
      </c>
      <c r="Q898" s="419" t="str">
        <f t="shared" si="261"/>
        <v>Actual</v>
      </c>
      <c r="R898" s="419" t="str">
        <f t="shared" si="262"/>
        <v>FCCS_YTD_Input</v>
      </c>
      <c r="S898" s="419" t="s">
        <v>830</v>
      </c>
      <c r="T898" s="419" t="s">
        <v>404</v>
      </c>
    </row>
    <row r="899" spans="1:20">
      <c r="A899" s="424"/>
      <c r="B899" s="418" t="s">
        <v>1088</v>
      </c>
      <c r="C899" s="418" t="s">
        <v>1187</v>
      </c>
      <c r="D899" s="511" t="e">
        <f>[2]!HsSetValue(E899,"FCC","Scenario#"&amp;Q899&amp;";Years#"&amp;J899&amp;";Period#"&amp;I899&amp;";View#"&amp;R899&amp;";Entity#"&amp;H899&amp;";Data Source#"&amp;K899&amp;";Account#"&amp;F899&amp;";Intercompany#"&amp;L899&amp;";Movement#"&amp;P899&amp;";Consolidation#"&amp;T899&amp;";Custom1#"&amp;M899&amp;";Custom2#"&amp;N899&amp;";Custom3#"&amp;O899&amp;";Custom4#"&amp;S899&amp;"")</f>
        <v>#VALUE!</v>
      </c>
      <c r="E899" s="511">
        <f ca="1">SUMIF('"F" Credit Quality Risk'!$D$17:$F$33,'FCC Investments - Load Tab'!$C899,'"F" Credit Quality Risk'!S$17:S$33)</f>
        <v>0</v>
      </c>
      <c r="F899" s="419" t="s">
        <v>1092</v>
      </c>
      <c r="G899" s="419" t="str">
        <f t="shared" si="260"/>
        <v>Inv. Analysis - Credit Quality Risk - US Agencies Obligations</v>
      </c>
      <c r="H899" s="431">
        <f t="shared" si="259"/>
        <v>0</v>
      </c>
      <c r="I899" s="431" t="str">
        <f t="shared" si="259"/>
        <v>Jun</v>
      </c>
      <c r="J899" s="419" t="str">
        <f t="shared" si="259"/>
        <v>FY25</v>
      </c>
      <c r="K899" s="419" t="str">
        <f t="shared" si="259"/>
        <v>FCCS_Other Data</v>
      </c>
      <c r="L899" s="419" t="str">
        <f t="shared" si="259"/>
        <v>FCCS_No Intercompany</v>
      </c>
      <c r="M899" s="419" t="str">
        <f t="shared" si="259"/>
        <v>No Custom1</v>
      </c>
      <c r="N899" s="419" t="str">
        <f t="shared" si="259"/>
        <v>No Custom2</v>
      </c>
      <c r="O899" s="419" t="s">
        <v>1096</v>
      </c>
      <c r="P899" s="419" t="s">
        <v>1847</v>
      </c>
      <c r="Q899" s="419" t="str">
        <f t="shared" si="261"/>
        <v>Actual</v>
      </c>
      <c r="R899" s="419" t="str">
        <f t="shared" si="262"/>
        <v>FCCS_YTD_Input</v>
      </c>
      <c r="S899" s="419" t="s">
        <v>830</v>
      </c>
      <c r="T899" s="419" t="s">
        <v>404</v>
      </c>
    </row>
    <row r="900" spans="1:20">
      <c r="B900" s="420"/>
      <c r="C900" s="420"/>
      <c r="D900" s="469" t="e">
        <f>[2]!HsSetValue(E900,"FCC","Scenario#"&amp;Q900&amp;";Years#"&amp;J900&amp;";Period#"&amp;I900&amp;";View#"&amp;R900&amp;";Entity#"&amp;H900&amp;";Data Source#"&amp;K900&amp;";Account#"&amp;F900&amp;";Intercompany#"&amp;L900&amp;";Movement#"&amp;P900&amp;";Consolidation#"&amp;T900&amp;";Custom1#"&amp;M900&amp;";Custom2#"&amp;N900&amp;";Custom3#"&amp;O900&amp;";Custom4#"&amp;S900&amp;"")</f>
        <v>#VALUE!</v>
      </c>
      <c r="E900" s="469"/>
    </row>
    <row r="901" spans="1:20">
      <c r="A901" s="424"/>
      <c r="B901" s="418" t="s">
        <v>1088</v>
      </c>
      <c r="C901" s="418" t="s">
        <v>1188</v>
      </c>
      <c r="D901" s="511" t="e">
        <f>[2]!HsSetValue(E901,"FCC","Scenario#"&amp;Q901&amp;";Years#"&amp;J901&amp;";Period#"&amp;I901&amp;";View#"&amp;R901&amp;";Entity#"&amp;H901&amp;";Data Source#"&amp;K901&amp;";Account#"&amp;F901&amp;";Intercompany#"&amp;L901&amp;";Movement#"&amp;P901&amp;";Consolidation#"&amp;T901&amp;";Custom1#"&amp;M901&amp;";Custom2#"&amp;N901&amp;";Custom3#"&amp;O901&amp;";Custom4#"&amp;S901&amp;"")</f>
        <v>#VALUE!</v>
      </c>
      <c r="E901" s="511">
        <f ca="1">SUMIF('"F" Credit Quality Risk'!$D$17:$F$33,'FCC Investments - Load Tab'!$C901,'"F" Credit Quality Risk'!F$17:F$33)</f>
        <v>0</v>
      </c>
      <c r="F901" s="419" t="s">
        <v>1092</v>
      </c>
      <c r="G901" s="419" t="str">
        <f t="shared" ref="G901:G914" si="263">"Inv. Analysis - Credit Quality Risk - "&amp;C901</f>
        <v>Inv. Analysis - Credit Quality Risk - US Treasuries Obligations</v>
      </c>
      <c r="H901" s="431">
        <f t="shared" si="259"/>
        <v>0</v>
      </c>
      <c r="I901" s="431" t="str">
        <f t="shared" si="259"/>
        <v>Jun</v>
      </c>
      <c r="J901" s="419" t="str">
        <f t="shared" si="259"/>
        <v>FY25</v>
      </c>
      <c r="K901" s="419" t="str">
        <f t="shared" si="259"/>
        <v>FCCS_Other Data</v>
      </c>
      <c r="L901" s="419" t="str">
        <f t="shared" si="259"/>
        <v>FCCS_No Intercompany</v>
      </c>
      <c r="M901" s="419" t="str">
        <f t="shared" si="259"/>
        <v>No Custom1</v>
      </c>
      <c r="N901" s="419" t="str">
        <f t="shared" si="259"/>
        <v>No Custom2</v>
      </c>
      <c r="O901" s="419" t="s">
        <v>995</v>
      </c>
      <c r="P901" s="419" t="s">
        <v>1847</v>
      </c>
      <c r="Q901" s="419" t="str">
        <f t="shared" si="261"/>
        <v>Actual</v>
      </c>
      <c r="R901" s="419" t="str">
        <f t="shared" si="262"/>
        <v>FCCS_YTD_Input</v>
      </c>
      <c r="S901" s="419" t="s">
        <v>831</v>
      </c>
      <c r="T901" s="419" t="s">
        <v>404</v>
      </c>
    </row>
    <row r="902" spans="1:20">
      <c r="A902" s="424"/>
      <c r="B902" s="418" t="s">
        <v>1088</v>
      </c>
      <c r="C902" s="418" t="s">
        <v>1188</v>
      </c>
      <c r="D902" s="511" t="e">
        <f>[2]!HsSetValue(E902,"FCC","Scenario#"&amp;Q902&amp;";Years#"&amp;J902&amp;";Period#"&amp;I902&amp;";View#"&amp;R902&amp;";Entity#"&amp;H902&amp;";Data Source#"&amp;K902&amp;";Account#"&amp;F902&amp;";Intercompany#"&amp;L902&amp;";Movement#"&amp;P902&amp;";Consolidation#"&amp;T902&amp;";Custom1#"&amp;M902&amp;";Custom2#"&amp;N902&amp;";Custom3#"&amp;O902&amp;";Custom4#"&amp;S902&amp;"")</f>
        <v>#VALUE!</v>
      </c>
      <c r="E902" s="511">
        <f ca="1">SUMIF('"F" Credit Quality Risk'!$D$17:$F$33,'FCC Investments - Load Tab'!$C902,'"F" Credit Quality Risk'!G$17:G$33)</f>
        <v>0</v>
      </c>
      <c r="F902" s="419" t="s">
        <v>1092</v>
      </c>
      <c r="G902" s="419" t="str">
        <f t="shared" si="263"/>
        <v>Inv. Analysis - Credit Quality Risk - US Treasuries Obligations</v>
      </c>
      <c r="H902" s="431">
        <f t="shared" si="259"/>
        <v>0</v>
      </c>
      <c r="I902" s="431" t="str">
        <f t="shared" si="259"/>
        <v>Jun</v>
      </c>
      <c r="J902" s="419" t="str">
        <f t="shared" si="259"/>
        <v>FY25</v>
      </c>
      <c r="K902" s="419" t="str">
        <f t="shared" si="259"/>
        <v>FCCS_Other Data</v>
      </c>
      <c r="L902" s="419" t="str">
        <f t="shared" si="259"/>
        <v>FCCS_No Intercompany</v>
      </c>
      <c r="M902" s="419" t="str">
        <f t="shared" si="259"/>
        <v>No Custom1</v>
      </c>
      <c r="N902" s="419" t="str">
        <f t="shared" si="259"/>
        <v>No Custom2</v>
      </c>
      <c r="O902" s="419" t="s">
        <v>1010</v>
      </c>
      <c r="P902" s="419" t="s">
        <v>1847</v>
      </c>
      <c r="Q902" s="419" t="str">
        <f t="shared" si="261"/>
        <v>Actual</v>
      </c>
      <c r="R902" s="419" t="str">
        <f t="shared" si="262"/>
        <v>FCCS_YTD_Input</v>
      </c>
      <c r="S902" s="419" t="s">
        <v>831</v>
      </c>
      <c r="T902" s="419" t="s">
        <v>404</v>
      </c>
    </row>
    <row r="903" spans="1:20">
      <c r="A903" s="424"/>
      <c r="B903" s="418" t="s">
        <v>1088</v>
      </c>
      <c r="C903" s="418" t="s">
        <v>1188</v>
      </c>
      <c r="D903" s="511" t="e">
        <f>[2]!HsSetValue(E903,"FCC","Scenario#"&amp;Q903&amp;";Years#"&amp;J903&amp;";Period#"&amp;I903&amp;";View#"&amp;R903&amp;";Entity#"&amp;H903&amp;";Data Source#"&amp;K903&amp;";Account#"&amp;F903&amp;";Intercompany#"&amp;L903&amp;";Movement#"&amp;P903&amp;";Consolidation#"&amp;T903&amp;";Custom1#"&amp;M903&amp;";Custom2#"&amp;N903&amp;";Custom3#"&amp;O903&amp;";Custom4#"&amp;S903&amp;"")</f>
        <v>#VALUE!</v>
      </c>
      <c r="E903" s="511">
        <f ca="1">SUMIF('"F" Credit Quality Risk'!$D$17:$F$33,'FCC Investments - Load Tab'!$C903,'"F" Credit Quality Risk'!H$17:H$33)</f>
        <v>0</v>
      </c>
      <c r="F903" s="419" t="s">
        <v>1092</v>
      </c>
      <c r="G903" s="419" t="str">
        <f t="shared" si="263"/>
        <v>Inv. Analysis - Credit Quality Risk - US Treasuries Obligations</v>
      </c>
      <c r="H903" s="431">
        <f t="shared" si="259"/>
        <v>0</v>
      </c>
      <c r="I903" s="431" t="str">
        <f t="shared" si="259"/>
        <v>Jun</v>
      </c>
      <c r="J903" s="419" t="str">
        <f t="shared" si="259"/>
        <v>FY25</v>
      </c>
      <c r="K903" s="419" t="str">
        <f t="shared" si="259"/>
        <v>FCCS_Other Data</v>
      </c>
      <c r="L903" s="419" t="str">
        <f t="shared" si="259"/>
        <v>FCCS_No Intercompany</v>
      </c>
      <c r="M903" s="419" t="str">
        <f t="shared" si="259"/>
        <v>No Custom1</v>
      </c>
      <c r="N903" s="419" t="str">
        <f t="shared" si="259"/>
        <v>No Custom2</v>
      </c>
      <c r="O903" s="419" t="s">
        <v>45</v>
      </c>
      <c r="P903" s="419" t="s">
        <v>1847</v>
      </c>
      <c r="Q903" s="419" t="str">
        <f t="shared" si="261"/>
        <v>Actual</v>
      </c>
      <c r="R903" s="419" t="str">
        <f t="shared" si="262"/>
        <v>FCCS_YTD_Input</v>
      </c>
      <c r="S903" s="419" t="s">
        <v>831</v>
      </c>
      <c r="T903" s="419" t="s">
        <v>404</v>
      </c>
    </row>
    <row r="904" spans="1:20">
      <c r="A904" s="424"/>
      <c r="B904" s="418" t="s">
        <v>1088</v>
      </c>
      <c r="C904" s="418" t="s">
        <v>1188</v>
      </c>
      <c r="D904" s="511" t="e">
        <f>[2]!HsSetValue(E904,"FCC","Scenario#"&amp;Q904&amp;";Years#"&amp;J904&amp;";Period#"&amp;I904&amp;";View#"&amp;R904&amp;";Entity#"&amp;H904&amp;";Data Source#"&amp;K904&amp;";Account#"&amp;F904&amp;";Intercompany#"&amp;L904&amp;";Movement#"&amp;P904&amp;";Consolidation#"&amp;T904&amp;";Custom1#"&amp;M904&amp;";Custom2#"&amp;N904&amp;";Custom3#"&amp;O904&amp;";Custom4#"&amp;S904&amp;"")</f>
        <v>#VALUE!</v>
      </c>
      <c r="E904" s="511">
        <f ca="1">SUMIF('"F" Credit Quality Risk'!$D$17:$F$33,'FCC Investments - Load Tab'!$C904,'"F" Credit Quality Risk'!I$17:I$33)</f>
        <v>0</v>
      </c>
      <c r="F904" s="419" t="s">
        <v>1092</v>
      </c>
      <c r="G904" s="419" t="str">
        <f t="shared" si="263"/>
        <v>Inv. Analysis - Credit Quality Risk - US Treasuries Obligations</v>
      </c>
      <c r="H904" s="431">
        <f t="shared" si="259"/>
        <v>0</v>
      </c>
      <c r="I904" s="431" t="str">
        <f t="shared" si="259"/>
        <v>Jun</v>
      </c>
      <c r="J904" s="419" t="str">
        <f t="shared" si="259"/>
        <v>FY25</v>
      </c>
      <c r="K904" s="419" t="str">
        <f t="shared" si="259"/>
        <v>FCCS_Other Data</v>
      </c>
      <c r="L904" s="419" t="str">
        <f t="shared" si="259"/>
        <v>FCCS_No Intercompany</v>
      </c>
      <c r="M904" s="419" t="str">
        <f t="shared" si="259"/>
        <v>No Custom1</v>
      </c>
      <c r="N904" s="419" t="str">
        <f t="shared" si="259"/>
        <v>No Custom2</v>
      </c>
      <c r="O904" s="419" t="s">
        <v>1023</v>
      </c>
      <c r="P904" s="419" t="s">
        <v>1847</v>
      </c>
      <c r="Q904" s="419" t="str">
        <f t="shared" si="261"/>
        <v>Actual</v>
      </c>
      <c r="R904" s="419" t="str">
        <f t="shared" si="262"/>
        <v>FCCS_YTD_Input</v>
      </c>
      <c r="S904" s="419" t="s">
        <v>831</v>
      </c>
      <c r="T904" s="419" t="s">
        <v>404</v>
      </c>
    </row>
    <row r="905" spans="1:20">
      <c r="A905" s="424"/>
      <c r="B905" s="418" t="s">
        <v>1088</v>
      </c>
      <c r="C905" s="418" t="s">
        <v>1188</v>
      </c>
      <c r="D905" s="511" t="e">
        <f>[2]!HsSetValue(E905,"FCC","Scenario#"&amp;Q905&amp;";Years#"&amp;J905&amp;";Period#"&amp;I905&amp;";View#"&amp;R905&amp;";Entity#"&amp;H905&amp;";Data Source#"&amp;K905&amp;";Account#"&amp;F905&amp;";Intercompany#"&amp;L905&amp;";Movement#"&amp;P905&amp;";Consolidation#"&amp;T905&amp;";Custom1#"&amp;M905&amp;";Custom2#"&amp;N905&amp;";Custom3#"&amp;O905&amp;";Custom4#"&amp;S905&amp;"")</f>
        <v>#VALUE!</v>
      </c>
      <c r="E905" s="511">
        <f ca="1">SUMIF('"F" Credit Quality Risk'!$D$17:$F$33,'FCC Investments - Load Tab'!$C905,'"F" Credit Quality Risk'!J$17:J$33)</f>
        <v>0</v>
      </c>
      <c r="F905" s="419" t="s">
        <v>1092</v>
      </c>
      <c r="G905" s="419" t="str">
        <f t="shared" si="263"/>
        <v>Inv. Analysis - Credit Quality Risk - US Treasuries Obligations</v>
      </c>
      <c r="H905" s="431">
        <f t="shared" si="259"/>
        <v>0</v>
      </c>
      <c r="I905" s="431" t="str">
        <f t="shared" si="259"/>
        <v>Jun</v>
      </c>
      <c r="J905" s="419" t="str">
        <f t="shared" si="259"/>
        <v>FY25</v>
      </c>
      <c r="K905" s="419" t="str">
        <f t="shared" si="259"/>
        <v>FCCS_Other Data</v>
      </c>
      <c r="L905" s="419" t="str">
        <f t="shared" si="259"/>
        <v>FCCS_No Intercompany</v>
      </c>
      <c r="M905" s="419" t="str">
        <f t="shared" si="259"/>
        <v>No Custom1</v>
      </c>
      <c r="N905" s="419" t="str">
        <f t="shared" si="259"/>
        <v>No Custom2</v>
      </c>
      <c r="O905" s="419" t="s">
        <v>1027</v>
      </c>
      <c r="P905" s="419" t="s">
        <v>1847</v>
      </c>
      <c r="Q905" s="419" t="str">
        <f t="shared" si="261"/>
        <v>Actual</v>
      </c>
      <c r="R905" s="419" t="str">
        <f t="shared" si="262"/>
        <v>FCCS_YTD_Input</v>
      </c>
      <c r="S905" s="419" t="s">
        <v>831</v>
      </c>
      <c r="T905" s="419" t="s">
        <v>404</v>
      </c>
    </row>
    <row r="906" spans="1:20">
      <c r="A906" s="424"/>
      <c r="B906" s="418" t="s">
        <v>1088</v>
      </c>
      <c r="C906" s="418" t="s">
        <v>1188</v>
      </c>
      <c r="D906" s="511" t="e">
        <f>[2]!HsSetValue(E906,"FCC","Scenario#"&amp;Q906&amp;";Years#"&amp;J906&amp;";Period#"&amp;I906&amp;";View#"&amp;R906&amp;";Entity#"&amp;H906&amp;";Data Source#"&amp;K906&amp;";Account#"&amp;F906&amp;";Intercompany#"&amp;L906&amp;";Movement#"&amp;P906&amp;";Consolidation#"&amp;T906&amp;";Custom1#"&amp;M906&amp;";Custom2#"&amp;N906&amp;";Custom3#"&amp;O906&amp;";Custom4#"&amp;S906&amp;"")</f>
        <v>#VALUE!</v>
      </c>
      <c r="E906" s="511">
        <f ca="1">SUMIF('"F" Credit Quality Risk'!$D$17:$F$33,'FCC Investments - Load Tab'!$C906,'"F" Credit Quality Risk'!K$17:K$33)</f>
        <v>0</v>
      </c>
      <c r="F906" s="419" t="s">
        <v>1092</v>
      </c>
      <c r="G906" s="419" t="str">
        <f t="shared" si="263"/>
        <v>Inv. Analysis - Credit Quality Risk - US Treasuries Obligations</v>
      </c>
      <c r="H906" s="431">
        <f t="shared" si="259"/>
        <v>0</v>
      </c>
      <c r="I906" s="431" t="str">
        <f t="shared" si="259"/>
        <v>Jun</v>
      </c>
      <c r="J906" s="419" t="str">
        <f t="shared" si="259"/>
        <v>FY25</v>
      </c>
      <c r="K906" s="419" t="str">
        <f t="shared" si="259"/>
        <v>FCCS_Other Data</v>
      </c>
      <c r="L906" s="419" t="str">
        <f t="shared" si="259"/>
        <v>FCCS_No Intercompany</v>
      </c>
      <c r="M906" s="419" t="str">
        <f t="shared" si="259"/>
        <v>No Custom1</v>
      </c>
      <c r="N906" s="419" t="str">
        <f t="shared" si="259"/>
        <v>No Custom2</v>
      </c>
      <c r="O906" s="419" t="s">
        <v>46</v>
      </c>
      <c r="P906" s="419" t="s">
        <v>1847</v>
      </c>
      <c r="Q906" s="419" t="str">
        <f t="shared" si="261"/>
        <v>Actual</v>
      </c>
      <c r="R906" s="419" t="str">
        <f t="shared" si="262"/>
        <v>FCCS_YTD_Input</v>
      </c>
      <c r="S906" s="419" t="s">
        <v>831</v>
      </c>
      <c r="T906" s="419" t="s">
        <v>404</v>
      </c>
    </row>
    <row r="907" spans="1:20">
      <c r="A907" s="424"/>
      <c r="B907" s="418" t="s">
        <v>1088</v>
      </c>
      <c r="C907" s="418" t="s">
        <v>1188</v>
      </c>
      <c r="D907" s="511" t="e">
        <f>[2]!HsSetValue(E907,"FCC","Scenario#"&amp;Q907&amp;";Years#"&amp;J907&amp;";Period#"&amp;I907&amp;";View#"&amp;R907&amp;";Entity#"&amp;H907&amp;";Data Source#"&amp;K907&amp;";Account#"&amp;F907&amp;";Intercompany#"&amp;L907&amp;";Movement#"&amp;P907&amp;";Consolidation#"&amp;T907&amp;";Custom1#"&amp;M907&amp;";Custom2#"&amp;N907&amp;";Custom3#"&amp;O907&amp;";Custom4#"&amp;S907&amp;"")</f>
        <v>#VALUE!</v>
      </c>
      <c r="E907" s="511">
        <f ca="1">SUMIF('"F" Credit Quality Risk'!$D$17:$F$33,'FCC Investments - Load Tab'!$C907,'"F" Credit Quality Risk'!L$17:L$33)</f>
        <v>0</v>
      </c>
      <c r="F907" s="419" t="s">
        <v>1092</v>
      </c>
      <c r="G907" s="419" t="str">
        <f t="shared" si="263"/>
        <v>Inv. Analysis - Credit Quality Risk - US Treasuries Obligations</v>
      </c>
      <c r="H907" s="431">
        <f t="shared" si="259"/>
        <v>0</v>
      </c>
      <c r="I907" s="431" t="str">
        <f t="shared" si="259"/>
        <v>Jun</v>
      </c>
      <c r="J907" s="419" t="str">
        <f t="shared" si="259"/>
        <v>FY25</v>
      </c>
      <c r="K907" s="419" t="str">
        <f t="shared" si="259"/>
        <v>FCCS_Other Data</v>
      </c>
      <c r="L907" s="419" t="str">
        <f t="shared" si="259"/>
        <v>FCCS_No Intercompany</v>
      </c>
      <c r="M907" s="419" t="str">
        <f t="shared" si="259"/>
        <v>No Custom1</v>
      </c>
      <c r="N907" s="419" t="str">
        <f t="shared" si="259"/>
        <v>No Custom2</v>
      </c>
      <c r="O907" s="419" t="s">
        <v>1055</v>
      </c>
      <c r="P907" s="419" t="s">
        <v>1847</v>
      </c>
      <c r="Q907" s="419" t="str">
        <f t="shared" si="261"/>
        <v>Actual</v>
      </c>
      <c r="R907" s="419" t="str">
        <f t="shared" si="262"/>
        <v>FCCS_YTD_Input</v>
      </c>
      <c r="S907" s="419" t="s">
        <v>831</v>
      </c>
      <c r="T907" s="419" t="s">
        <v>404</v>
      </c>
    </row>
    <row r="908" spans="1:20">
      <c r="A908" s="424"/>
      <c r="B908" s="418" t="s">
        <v>1088</v>
      </c>
      <c r="C908" s="418" t="s">
        <v>1188</v>
      </c>
      <c r="D908" s="511" t="e">
        <f>[2]!HsSetValue(E908,"FCC","Scenario#"&amp;Q908&amp;";Years#"&amp;J908&amp;";Period#"&amp;I908&amp;";View#"&amp;R908&amp;";Entity#"&amp;H908&amp;";Data Source#"&amp;K908&amp;";Account#"&amp;F908&amp;";Intercompany#"&amp;L908&amp;";Movement#"&amp;P908&amp;";Consolidation#"&amp;T908&amp;";Custom1#"&amp;M908&amp;";Custom2#"&amp;N908&amp;";Custom3#"&amp;O908&amp;";Custom4#"&amp;S908&amp;"")</f>
        <v>#VALUE!</v>
      </c>
      <c r="E908" s="511">
        <f ca="1">SUMIF('"F" Credit Quality Risk'!$D$17:$F$33,'FCC Investments - Load Tab'!$C908,'"F" Credit Quality Risk'!M$17:M$33)</f>
        <v>0</v>
      </c>
      <c r="F908" s="419" t="s">
        <v>1092</v>
      </c>
      <c r="G908" s="419" t="str">
        <f t="shared" si="263"/>
        <v>Inv. Analysis - Credit Quality Risk - US Treasuries Obligations</v>
      </c>
      <c r="H908" s="431">
        <f t="shared" si="259"/>
        <v>0</v>
      </c>
      <c r="I908" s="431" t="str">
        <f t="shared" si="259"/>
        <v>Jun</v>
      </c>
      <c r="J908" s="419" t="str">
        <f t="shared" si="259"/>
        <v>FY25</v>
      </c>
      <c r="K908" s="419" t="str">
        <f t="shared" si="259"/>
        <v>FCCS_Other Data</v>
      </c>
      <c r="L908" s="419" t="str">
        <f t="shared" si="259"/>
        <v>FCCS_No Intercompany</v>
      </c>
      <c r="M908" s="419" t="str">
        <f t="shared" si="259"/>
        <v>No Custom1</v>
      </c>
      <c r="N908" s="419" t="str">
        <f t="shared" si="259"/>
        <v>No Custom2</v>
      </c>
      <c r="O908" s="419" t="s">
        <v>1066</v>
      </c>
      <c r="P908" s="419" t="s">
        <v>1847</v>
      </c>
      <c r="Q908" s="419" t="str">
        <f t="shared" si="261"/>
        <v>Actual</v>
      </c>
      <c r="R908" s="419" t="str">
        <f t="shared" si="262"/>
        <v>FCCS_YTD_Input</v>
      </c>
      <c r="S908" s="419" t="s">
        <v>831</v>
      </c>
      <c r="T908" s="419" t="s">
        <v>404</v>
      </c>
    </row>
    <row r="909" spans="1:20">
      <c r="A909" s="424"/>
      <c r="B909" s="418" t="s">
        <v>1088</v>
      </c>
      <c r="C909" s="418" t="s">
        <v>1188</v>
      </c>
      <c r="D909" s="511" t="e">
        <f>[2]!HsSetValue(E909,"FCC","Scenario#"&amp;Q909&amp;";Years#"&amp;J909&amp;";Period#"&amp;I909&amp;";View#"&amp;R909&amp;";Entity#"&amp;H909&amp;";Data Source#"&amp;K909&amp;";Account#"&amp;F909&amp;";Intercompany#"&amp;L909&amp;";Movement#"&amp;P909&amp;";Consolidation#"&amp;T909&amp;";Custom1#"&amp;M909&amp;";Custom2#"&amp;N909&amp;";Custom3#"&amp;O909&amp;";Custom4#"&amp;S909&amp;"")</f>
        <v>#VALUE!</v>
      </c>
      <c r="E909" s="511">
        <f ca="1">SUMIF('"F" Credit Quality Risk'!$D$17:$F$33,'FCC Investments - Load Tab'!$C909,'"F" Credit Quality Risk'!N$17:N$33)</f>
        <v>0</v>
      </c>
      <c r="F909" s="419" t="s">
        <v>1092</v>
      </c>
      <c r="G909" s="419" t="str">
        <f t="shared" si="263"/>
        <v>Inv. Analysis - Credit Quality Risk - US Treasuries Obligations</v>
      </c>
      <c r="H909" s="431">
        <f t="shared" si="259"/>
        <v>0</v>
      </c>
      <c r="I909" s="431" t="str">
        <f t="shared" si="259"/>
        <v>Jun</v>
      </c>
      <c r="J909" s="419" t="str">
        <f t="shared" si="259"/>
        <v>FY25</v>
      </c>
      <c r="K909" s="419" t="str">
        <f t="shared" si="259"/>
        <v>FCCS_Other Data</v>
      </c>
      <c r="L909" s="419" t="str">
        <f t="shared" si="259"/>
        <v>FCCS_No Intercompany</v>
      </c>
      <c r="M909" s="419" t="str">
        <f t="shared" si="259"/>
        <v>No Custom1</v>
      </c>
      <c r="N909" s="419" t="str">
        <f t="shared" si="259"/>
        <v>No Custom2</v>
      </c>
      <c r="O909" s="419" t="s">
        <v>47</v>
      </c>
      <c r="P909" s="419" t="s">
        <v>1847</v>
      </c>
      <c r="Q909" s="419" t="str">
        <f t="shared" si="261"/>
        <v>Actual</v>
      </c>
      <c r="R909" s="419" t="str">
        <f t="shared" si="262"/>
        <v>FCCS_YTD_Input</v>
      </c>
      <c r="S909" s="419" t="s">
        <v>831</v>
      </c>
      <c r="T909" s="419" t="s">
        <v>404</v>
      </c>
    </row>
    <row r="910" spans="1:20">
      <c r="A910" s="424"/>
      <c r="B910" s="418" t="s">
        <v>1088</v>
      </c>
      <c r="C910" s="418" t="s">
        <v>1188</v>
      </c>
      <c r="D910" s="511" t="e">
        <f>[2]!HsSetValue(E910,"FCC","Scenario#"&amp;Q910&amp;";Years#"&amp;J910&amp;";Period#"&amp;I910&amp;";View#"&amp;R910&amp;";Entity#"&amp;H910&amp;";Data Source#"&amp;K910&amp;";Account#"&amp;F910&amp;";Intercompany#"&amp;L910&amp;";Movement#"&amp;P910&amp;";Consolidation#"&amp;T910&amp;";Custom1#"&amp;M910&amp;";Custom2#"&amp;N910&amp;";Custom3#"&amp;O910&amp;";Custom4#"&amp;S910&amp;"")</f>
        <v>#VALUE!</v>
      </c>
      <c r="E910" s="511">
        <f ca="1">SUMIF('"F" Credit Quality Risk'!$D$17:$F$33,'FCC Investments - Load Tab'!$C910,'"F" Credit Quality Risk'!O$17:O$33)</f>
        <v>0</v>
      </c>
      <c r="F910" s="419" t="s">
        <v>1092</v>
      </c>
      <c r="G910" s="419" t="str">
        <f t="shared" si="263"/>
        <v>Inv. Analysis - Credit Quality Risk - US Treasuries Obligations</v>
      </c>
      <c r="H910" s="431">
        <f t="shared" si="259"/>
        <v>0</v>
      </c>
      <c r="I910" s="431" t="str">
        <f t="shared" si="259"/>
        <v>Jun</v>
      </c>
      <c r="J910" s="419" t="str">
        <f t="shared" si="259"/>
        <v>FY25</v>
      </c>
      <c r="K910" s="419" t="str">
        <f t="shared" si="259"/>
        <v>FCCS_Other Data</v>
      </c>
      <c r="L910" s="419" t="str">
        <f t="shared" si="259"/>
        <v>FCCS_No Intercompany</v>
      </c>
      <c r="M910" s="419" t="str">
        <f t="shared" si="259"/>
        <v>No Custom1</v>
      </c>
      <c r="N910" s="419" t="str">
        <f t="shared" si="259"/>
        <v>No Custom2</v>
      </c>
      <c r="O910" s="419" t="s">
        <v>48</v>
      </c>
      <c r="P910" s="419" t="s">
        <v>1847</v>
      </c>
      <c r="Q910" s="419" t="str">
        <f t="shared" si="261"/>
        <v>Actual</v>
      </c>
      <c r="R910" s="419" t="str">
        <f t="shared" si="262"/>
        <v>FCCS_YTD_Input</v>
      </c>
      <c r="S910" s="419" t="s">
        <v>831</v>
      </c>
      <c r="T910" s="419" t="s">
        <v>404</v>
      </c>
    </row>
    <row r="911" spans="1:20">
      <c r="A911" s="424"/>
      <c r="B911" s="418" t="s">
        <v>1088</v>
      </c>
      <c r="C911" s="418" t="s">
        <v>1188</v>
      </c>
      <c r="D911" s="511" t="e">
        <f>[2]!HsSetValue(E911,"FCC","Scenario#"&amp;Q911&amp;";Years#"&amp;J911&amp;";Period#"&amp;I911&amp;";View#"&amp;R911&amp;";Entity#"&amp;H911&amp;";Data Source#"&amp;K911&amp;";Account#"&amp;F911&amp;";Intercompany#"&amp;L911&amp;";Movement#"&amp;P911&amp;";Consolidation#"&amp;T911&amp;";Custom1#"&amp;M911&amp;";Custom2#"&amp;N911&amp;";Custom3#"&amp;O911&amp;";Custom4#"&amp;S911&amp;"")</f>
        <v>#VALUE!</v>
      </c>
      <c r="E911" s="511">
        <f ca="1">SUMIF('"F" Credit Quality Risk'!$D$17:$F$33,'FCC Investments - Load Tab'!$C911,'"F" Credit Quality Risk'!P$17:P$33)</f>
        <v>0</v>
      </c>
      <c r="F911" s="419" t="s">
        <v>1092</v>
      </c>
      <c r="G911" s="419" t="str">
        <f t="shared" si="263"/>
        <v>Inv. Analysis - Credit Quality Risk - US Treasuries Obligations</v>
      </c>
      <c r="H911" s="431">
        <f t="shared" si="259"/>
        <v>0</v>
      </c>
      <c r="I911" s="431" t="str">
        <f t="shared" si="259"/>
        <v>Jun</v>
      </c>
      <c r="J911" s="419" t="str">
        <f t="shared" si="259"/>
        <v>FY25</v>
      </c>
      <c r="K911" s="419" t="str">
        <f t="shared" si="259"/>
        <v>FCCS_Other Data</v>
      </c>
      <c r="L911" s="419" t="str">
        <f t="shared" si="259"/>
        <v>FCCS_No Intercompany</v>
      </c>
      <c r="M911" s="419" t="str">
        <f t="shared" si="259"/>
        <v>No Custom1</v>
      </c>
      <c r="N911" s="419" t="str">
        <f t="shared" si="259"/>
        <v>No Custom2</v>
      </c>
      <c r="O911" s="419" t="s">
        <v>1093</v>
      </c>
      <c r="P911" s="419" t="s">
        <v>1847</v>
      </c>
      <c r="Q911" s="419" t="str">
        <f t="shared" si="261"/>
        <v>Actual</v>
      </c>
      <c r="R911" s="419" t="str">
        <f t="shared" si="262"/>
        <v>FCCS_YTD_Input</v>
      </c>
      <c r="S911" s="419" t="s">
        <v>831</v>
      </c>
      <c r="T911" s="419" t="s">
        <v>404</v>
      </c>
    </row>
    <row r="912" spans="1:20">
      <c r="A912" s="424"/>
      <c r="B912" s="418" t="s">
        <v>1088</v>
      </c>
      <c r="C912" s="418" t="s">
        <v>1188</v>
      </c>
      <c r="D912" s="511" t="e">
        <f>[2]!HsSetValue(E912,"FCC","Scenario#"&amp;Q912&amp;";Years#"&amp;J912&amp;";Period#"&amp;I912&amp;";View#"&amp;R912&amp;";Entity#"&amp;H912&amp;";Data Source#"&amp;K912&amp;";Account#"&amp;F912&amp;";Intercompany#"&amp;L912&amp;";Movement#"&amp;P912&amp;";Consolidation#"&amp;T912&amp;";Custom1#"&amp;M912&amp;";Custom2#"&amp;N912&amp;";Custom3#"&amp;O912&amp;";Custom4#"&amp;S912&amp;"")</f>
        <v>#VALUE!</v>
      </c>
      <c r="E912" s="511">
        <f ca="1">SUMIF('"F" Credit Quality Risk'!$D$17:$F$33,'FCC Investments - Load Tab'!$C912,'"F" Credit Quality Risk'!Q$17:Q$33)</f>
        <v>0</v>
      </c>
      <c r="F912" s="419" t="s">
        <v>1092</v>
      </c>
      <c r="G912" s="419" t="str">
        <f t="shared" si="263"/>
        <v>Inv. Analysis - Credit Quality Risk - US Treasuries Obligations</v>
      </c>
      <c r="H912" s="431">
        <f t="shared" si="259"/>
        <v>0</v>
      </c>
      <c r="I912" s="431" t="str">
        <f t="shared" si="259"/>
        <v>Jun</v>
      </c>
      <c r="J912" s="419" t="str">
        <f t="shared" si="259"/>
        <v>FY25</v>
      </c>
      <c r="K912" s="419" t="str">
        <f t="shared" si="259"/>
        <v>FCCS_Other Data</v>
      </c>
      <c r="L912" s="419" t="str">
        <f t="shared" si="259"/>
        <v>FCCS_No Intercompany</v>
      </c>
      <c r="M912" s="419" t="str">
        <f t="shared" si="259"/>
        <v>No Custom1</v>
      </c>
      <c r="N912" s="419" t="str">
        <f t="shared" si="259"/>
        <v>No Custom2</v>
      </c>
      <c r="O912" s="419" t="s">
        <v>1094</v>
      </c>
      <c r="P912" s="419" t="s">
        <v>1847</v>
      </c>
      <c r="Q912" s="419" t="str">
        <f t="shared" si="261"/>
        <v>Actual</v>
      </c>
      <c r="R912" s="419" t="str">
        <f t="shared" si="262"/>
        <v>FCCS_YTD_Input</v>
      </c>
      <c r="S912" s="419" t="s">
        <v>831</v>
      </c>
      <c r="T912" s="419" t="s">
        <v>404</v>
      </c>
    </row>
    <row r="913" spans="1:20">
      <c r="A913" s="424"/>
      <c r="B913" s="418" t="s">
        <v>1088</v>
      </c>
      <c r="C913" s="418" t="s">
        <v>1188</v>
      </c>
      <c r="D913" s="511" t="e">
        <f>[2]!HsSetValue(E913,"FCC","Scenario#"&amp;Q913&amp;";Years#"&amp;J913&amp;";Period#"&amp;I913&amp;";View#"&amp;R913&amp;";Entity#"&amp;H913&amp;";Data Source#"&amp;K913&amp;";Account#"&amp;F913&amp;";Intercompany#"&amp;L913&amp;";Movement#"&amp;P913&amp;";Consolidation#"&amp;T913&amp;";Custom1#"&amp;M913&amp;";Custom2#"&amp;N913&amp;";Custom3#"&amp;O913&amp;";Custom4#"&amp;S913&amp;"")</f>
        <v>#VALUE!</v>
      </c>
      <c r="E913" s="511">
        <f ca="1">SUMIF('"F" Credit Quality Risk'!$D$17:$F$33,'FCC Investments - Load Tab'!$C913,'"F" Credit Quality Risk'!R$17:R$33)</f>
        <v>0</v>
      </c>
      <c r="F913" s="419" t="s">
        <v>1092</v>
      </c>
      <c r="G913" s="419" t="str">
        <f t="shared" si="263"/>
        <v>Inv. Analysis - Credit Quality Risk - US Treasuries Obligations</v>
      </c>
      <c r="H913" s="431">
        <f t="shared" si="259"/>
        <v>0</v>
      </c>
      <c r="I913" s="431" t="str">
        <f t="shared" si="259"/>
        <v>Jun</v>
      </c>
      <c r="J913" s="419" t="str">
        <f t="shared" si="259"/>
        <v>FY25</v>
      </c>
      <c r="K913" s="419" t="str">
        <f t="shared" si="259"/>
        <v>FCCS_Other Data</v>
      </c>
      <c r="L913" s="419" t="str">
        <f t="shared" si="259"/>
        <v>FCCS_No Intercompany</v>
      </c>
      <c r="M913" s="419" t="str">
        <f t="shared" si="259"/>
        <v>No Custom1</v>
      </c>
      <c r="N913" s="419" t="str">
        <f t="shared" si="259"/>
        <v>No Custom2</v>
      </c>
      <c r="O913" s="419" t="s">
        <v>1095</v>
      </c>
      <c r="P913" s="419" t="s">
        <v>1847</v>
      </c>
      <c r="Q913" s="419" t="str">
        <f t="shared" si="261"/>
        <v>Actual</v>
      </c>
      <c r="R913" s="419" t="str">
        <f t="shared" si="262"/>
        <v>FCCS_YTD_Input</v>
      </c>
      <c r="S913" s="419" t="s">
        <v>831</v>
      </c>
      <c r="T913" s="419" t="s">
        <v>404</v>
      </c>
    </row>
    <row r="914" spans="1:20">
      <c r="A914" s="424"/>
      <c r="B914" s="418" t="s">
        <v>1088</v>
      </c>
      <c r="C914" s="418" t="s">
        <v>1188</v>
      </c>
      <c r="D914" s="511" t="e">
        <f>[2]!HsSetValue(E914,"FCC","Scenario#"&amp;Q914&amp;";Years#"&amp;J914&amp;";Period#"&amp;I914&amp;";View#"&amp;R914&amp;";Entity#"&amp;H914&amp;";Data Source#"&amp;K914&amp;";Account#"&amp;F914&amp;";Intercompany#"&amp;L914&amp;";Movement#"&amp;P914&amp;";Consolidation#"&amp;T914&amp;";Custom1#"&amp;M914&amp;";Custom2#"&amp;N914&amp;";Custom3#"&amp;O914&amp;";Custom4#"&amp;S914&amp;"")</f>
        <v>#VALUE!</v>
      </c>
      <c r="E914" s="511">
        <f ca="1">SUMIF('"F" Credit Quality Risk'!$D$17:$F$33,'FCC Investments - Load Tab'!$C914,'"F" Credit Quality Risk'!S$17:S$33)</f>
        <v>0</v>
      </c>
      <c r="F914" s="419" t="s">
        <v>1092</v>
      </c>
      <c r="G914" s="419" t="str">
        <f t="shared" si="263"/>
        <v>Inv. Analysis - Credit Quality Risk - US Treasuries Obligations</v>
      </c>
      <c r="H914" s="431">
        <f t="shared" si="259"/>
        <v>0</v>
      </c>
      <c r="I914" s="431" t="str">
        <f t="shared" si="259"/>
        <v>Jun</v>
      </c>
      <c r="J914" s="419" t="str">
        <f t="shared" si="259"/>
        <v>FY25</v>
      </c>
      <c r="K914" s="419" t="str">
        <f t="shared" si="259"/>
        <v>FCCS_Other Data</v>
      </c>
      <c r="L914" s="419" t="str">
        <f t="shared" si="259"/>
        <v>FCCS_No Intercompany</v>
      </c>
      <c r="M914" s="419" t="str">
        <f t="shared" si="259"/>
        <v>No Custom1</v>
      </c>
      <c r="N914" s="419" t="str">
        <f t="shared" si="259"/>
        <v>No Custom2</v>
      </c>
      <c r="O914" s="419" t="s">
        <v>1096</v>
      </c>
      <c r="P914" s="419" t="s">
        <v>1847</v>
      </c>
      <c r="Q914" s="419" t="str">
        <f t="shared" si="261"/>
        <v>Actual</v>
      </c>
      <c r="R914" s="419" t="str">
        <f t="shared" si="262"/>
        <v>FCCS_YTD_Input</v>
      </c>
      <c r="S914" s="419" t="s">
        <v>831</v>
      </c>
      <c r="T914" s="419" t="s">
        <v>404</v>
      </c>
    </row>
    <row r="915" spans="1:20">
      <c r="B915" s="420"/>
      <c r="C915" s="420"/>
      <c r="D915" s="469"/>
      <c r="E915" s="469"/>
    </row>
    <row r="916" spans="1:20">
      <c r="B916" s="336" t="s">
        <v>841</v>
      </c>
      <c r="C916" s="336" t="s">
        <v>1188</v>
      </c>
      <c r="D916" s="508" t="e">
        <f>[2]!HsSetValue(E916,"FCC","Scenario#"&amp;Q916&amp;";Years#"&amp;J916&amp;";Period#"&amp;I916&amp;";View#"&amp;R916&amp;";Entity#"&amp;H916&amp;";Data Source#"&amp;K916&amp;";Account#"&amp;F916&amp;";Intercompany#"&amp;L916&amp;";Movement#"&amp;P916&amp;";Consolidation#"&amp;T916&amp;";Custom1#"&amp;M916&amp;";Custom2#"&amp;N916&amp;";Custom3#"&amp;O916&amp;";Custom4#"&amp;S916&amp;"")</f>
        <v>#VALUE!</v>
      </c>
      <c r="E916" s="508">
        <f>SUMIF('"C" Seg. Time Dist.'!$C$20:$C$33,'FCC Investments - Load Tab'!C916,'"C" Seg. Time Dist.'!$E$20:$E$33)</f>
        <v>0</v>
      </c>
      <c r="F916" s="337" t="s">
        <v>842</v>
      </c>
      <c r="G916" s="337" t="s">
        <v>1559</v>
      </c>
      <c r="H916" s="428">
        <f>+H$2</f>
        <v>0</v>
      </c>
      <c r="I916" s="428" t="str">
        <f t="shared" si="259"/>
        <v>Jun</v>
      </c>
      <c r="J916" s="337" t="str">
        <f t="shared" si="259"/>
        <v>FY25</v>
      </c>
      <c r="K916" s="337" t="s">
        <v>397</v>
      </c>
      <c r="L916" s="337" t="s">
        <v>398</v>
      </c>
      <c r="M916" s="337" t="s">
        <v>399</v>
      </c>
      <c r="N916" s="337" t="s">
        <v>400</v>
      </c>
      <c r="O916" s="337" t="s">
        <v>844</v>
      </c>
      <c r="P916" s="337" t="s">
        <v>1847</v>
      </c>
      <c r="Q916" s="337" t="s">
        <v>63</v>
      </c>
      <c r="R916" s="337" t="s">
        <v>402</v>
      </c>
      <c r="S916" s="337" t="s">
        <v>831</v>
      </c>
      <c r="T916" s="337" t="s">
        <v>404</v>
      </c>
    </row>
    <row r="917" spans="1:20">
      <c r="B917" s="336" t="s">
        <v>841</v>
      </c>
      <c r="C917" s="336" t="s">
        <v>1188</v>
      </c>
      <c r="D917" s="508" t="e">
        <f>[2]!HsSetValue(E917,"FCC","Scenario#"&amp;Q917&amp;";Years#"&amp;J917&amp;";Period#"&amp;I917&amp;";View#"&amp;R917&amp;";Entity#"&amp;H917&amp;";Data Source#"&amp;K917&amp;";Account#"&amp;F917&amp;";Intercompany#"&amp;L917&amp;";Movement#"&amp;P917&amp;";Consolidation#"&amp;T917&amp;";Custom1#"&amp;M917&amp;";Custom2#"&amp;N917&amp;";Custom3#"&amp;O917&amp;";Custom4#"&amp;S917&amp;"")</f>
        <v>#VALUE!</v>
      </c>
      <c r="E917" s="508">
        <f>SUMIF('"C" Seg. Time Dist.'!$C$20:$C$33,'FCC Investments - Load Tab'!C917,'"C" Seg. Time Dist.'!$F$20:$F$33)</f>
        <v>0</v>
      </c>
      <c r="F917" s="337" t="s">
        <v>842</v>
      </c>
      <c r="G917" s="337" t="s">
        <v>1559</v>
      </c>
      <c r="H917" s="428">
        <f>+H$2</f>
        <v>0</v>
      </c>
      <c r="I917" s="428" t="str">
        <f t="shared" si="259"/>
        <v>Jun</v>
      </c>
      <c r="J917" s="337" t="str">
        <f t="shared" si="259"/>
        <v>FY25</v>
      </c>
      <c r="K917" s="337" t="s">
        <v>397</v>
      </c>
      <c r="L917" s="337" t="s">
        <v>398</v>
      </c>
      <c r="M917" s="337" t="s">
        <v>399</v>
      </c>
      <c r="N917" s="337" t="s">
        <v>400</v>
      </c>
      <c r="O917" s="337" t="s">
        <v>845</v>
      </c>
      <c r="P917" s="337" t="s">
        <v>1847</v>
      </c>
      <c r="Q917" s="337" t="s">
        <v>63</v>
      </c>
      <c r="R917" s="337" t="s">
        <v>402</v>
      </c>
      <c r="S917" s="337" t="s">
        <v>831</v>
      </c>
      <c r="T917" s="337" t="s">
        <v>404</v>
      </c>
    </row>
    <row r="918" spans="1:20">
      <c r="B918" s="336" t="s">
        <v>841</v>
      </c>
      <c r="C918" s="336" t="s">
        <v>1188</v>
      </c>
      <c r="D918" s="508" t="e">
        <f>[2]!HsSetValue(E918,"FCC","Scenario#"&amp;Q918&amp;";Years#"&amp;J918&amp;";Period#"&amp;I918&amp;";View#"&amp;R918&amp;";Entity#"&amp;H918&amp;";Data Source#"&amp;K918&amp;";Account#"&amp;F918&amp;";Intercompany#"&amp;L918&amp;";Movement#"&amp;P918&amp;";Consolidation#"&amp;T918&amp;";Custom1#"&amp;M918&amp;";Custom2#"&amp;N918&amp;";Custom3#"&amp;O918&amp;";Custom4#"&amp;S918&amp;"")</f>
        <v>#VALUE!</v>
      </c>
      <c r="E918" s="508">
        <f>SUMIF('"C" Seg. Time Dist.'!$C$20:$C$33,'FCC Investments - Load Tab'!C918,'"C" Seg. Time Dist.'!$G$20:$G$33)</f>
        <v>0</v>
      </c>
      <c r="F918" s="337" t="s">
        <v>842</v>
      </c>
      <c r="G918" s="337" t="s">
        <v>1559</v>
      </c>
      <c r="H918" s="428">
        <f>+H$2</f>
        <v>0</v>
      </c>
      <c r="I918" s="428" t="str">
        <f t="shared" si="259"/>
        <v>Jun</v>
      </c>
      <c r="J918" s="337" t="str">
        <f t="shared" si="259"/>
        <v>FY25</v>
      </c>
      <c r="K918" s="337" t="s">
        <v>397</v>
      </c>
      <c r="L918" s="337" t="s">
        <v>398</v>
      </c>
      <c r="M918" s="337" t="s">
        <v>399</v>
      </c>
      <c r="N918" s="337" t="s">
        <v>400</v>
      </c>
      <c r="O918" s="337" t="s">
        <v>846</v>
      </c>
      <c r="P918" s="337" t="s">
        <v>1847</v>
      </c>
      <c r="Q918" s="337" t="s">
        <v>63</v>
      </c>
      <c r="R918" s="337" t="s">
        <v>402</v>
      </c>
      <c r="S918" s="337" t="s">
        <v>831</v>
      </c>
      <c r="T918" s="337" t="s">
        <v>404</v>
      </c>
    </row>
    <row r="919" spans="1:20">
      <c r="B919" s="336" t="s">
        <v>841</v>
      </c>
      <c r="C919" s="336" t="s">
        <v>1188</v>
      </c>
      <c r="D919" s="508" t="e">
        <f>[2]!HsSetValue(E919,"FCC","Scenario#"&amp;Q919&amp;";Years#"&amp;J919&amp;";Period#"&amp;I919&amp;";View#"&amp;R919&amp;";Entity#"&amp;H919&amp;";Data Source#"&amp;K919&amp;";Account#"&amp;F919&amp;";Intercompany#"&amp;L919&amp;";Movement#"&amp;P919&amp;";Consolidation#"&amp;T919&amp;";Custom1#"&amp;M919&amp;";Custom2#"&amp;N919&amp;";Custom3#"&amp;O919&amp;";Custom4#"&amp;S919&amp;"")</f>
        <v>#VALUE!</v>
      </c>
      <c r="E919" s="508">
        <f>SUMIF('"C" Seg. Time Dist.'!$C$20:$C$33,'FCC Investments - Load Tab'!C919,'"C" Seg. Time Dist.'!$H$20:$H$33)</f>
        <v>0</v>
      </c>
      <c r="F919" s="337" t="s">
        <v>842</v>
      </c>
      <c r="G919" s="337" t="s">
        <v>1559</v>
      </c>
      <c r="H919" s="428">
        <f>+H$2</f>
        <v>0</v>
      </c>
      <c r="I919" s="428" t="str">
        <f t="shared" si="259"/>
        <v>Jun</v>
      </c>
      <c r="J919" s="337" t="str">
        <f t="shared" si="259"/>
        <v>FY25</v>
      </c>
      <c r="K919" s="337" t="s">
        <v>397</v>
      </c>
      <c r="L919" s="337" t="s">
        <v>398</v>
      </c>
      <c r="M919" s="337" t="s">
        <v>399</v>
      </c>
      <c r="N919" s="337" t="s">
        <v>400</v>
      </c>
      <c r="O919" s="337" t="s">
        <v>847</v>
      </c>
      <c r="P919" s="337" t="s">
        <v>1847</v>
      </c>
      <c r="Q919" s="337" t="s">
        <v>63</v>
      </c>
      <c r="R919" s="337" t="s">
        <v>402</v>
      </c>
      <c r="S919" s="337" t="s">
        <v>831</v>
      </c>
      <c r="T919" s="337" t="s">
        <v>404</v>
      </c>
    </row>
    <row r="920" spans="1:20">
      <c r="B920" s="336" t="s">
        <v>841</v>
      </c>
      <c r="C920" s="336" t="s">
        <v>1188</v>
      </c>
      <c r="D920" s="508" t="e">
        <f>[2]!HsSetValue(E920,"FCC","Scenario#"&amp;Q920&amp;";Years#"&amp;J920&amp;";Period#"&amp;I920&amp;";View#"&amp;R920&amp;";Entity#"&amp;H920&amp;";Data Source#"&amp;K920&amp;";Account#"&amp;F920&amp;";Intercompany#"&amp;L920&amp;";Movement#"&amp;P920&amp;";Consolidation#"&amp;T920&amp;";Custom1#"&amp;M920&amp;";Custom2#"&amp;N920&amp;";Custom3#"&amp;O920&amp;";Custom4#"&amp;S920&amp;"")</f>
        <v>#VALUE!</v>
      </c>
      <c r="E920" s="508">
        <f>SUMIF('"C" Seg. Time Dist.'!$C$20:$C$33,'FCC Investments - Load Tab'!C920,'"C" Seg. Time Dist.'!$I$20:$I$33)</f>
        <v>0</v>
      </c>
      <c r="F920" s="337" t="s">
        <v>842</v>
      </c>
      <c r="G920" s="337" t="s">
        <v>1559</v>
      </c>
      <c r="H920" s="428">
        <f>+H$2</f>
        <v>0</v>
      </c>
      <c r="I920" s="428" t="str">
        <f t="shared" si="259"/>
        <v>Jun</v>
      </c>
      <c r="J920" s="337" t="str">
        <f t="shared" si="259"/>
        <v>FY25</v>
      </c>
      <c r="K920" s="337" t="s">
        <v>397</v>
      </c>
      <c r="L920" s="337" t="s">
        <v>398</v>
      </c>
      <c r="M920" s="337" t="s">
        <v>399</v>
      </c>
      <c r="N920" s="337" t="s">
        <v>400</v>
      </c>
      <c r="O920" s="337" t="s">
        <v>848</v>
      </c>
      <c r="P920" s="337" t="s">
        <v>1847</v>
      </c>
      <c r="Q920" s="337" t="s">
        <v>63</v>
      </c>
      <c r="R920" s="337" t="s">
        <v>402</v>
      </c>
      <c r="S920" s="337" t="s">
        <v>831</v>
      </c>
      <c r="T920" s="337" t="s">
        <v>404</v>
      </c>
    </row>
    <row r="921" spans="1:20">
      <c r="B921" s="420"/>
      <c r="C921" s="420"/>
      <c r="D921" s="469" t="e">
        <f>[2]!HsSetValue(E921,"FCC","Scenario#"&amp;Q921&amp;";Years#"&amp;J921&amp;";Period#"&amp;I921&amp;";View#"&amp;R921&amp;";Entity#"&amp;H921&amp;";Data Source#"&amp;K921&amp;";Account#"&amp;F921&amp;";Intercompany#"&amp;L921&amp;";Movement#"&amp;P921&amp;";Consolidation#"&amp;T921&amp;";Custom1#"&amp;M921&amp;";Custom2#"&amp;N921&amp;";Custom3#"&amp;O921&amp;";Custom4#"&amp;S921&amp;"")</f>
        <v>#VALUE!</v>
      </c>
      <c r="E921" s="469"/>
    </row>
    <row r="922" spans="1:20">
      <c r="B922" s="338" t="s">
        <v>1850</v>
      </c>
      <c r="C922" s="338" t="s">
        <v>1188</v>
      </c>
      <c r="D922" s="512" t="e">
        <f>[2]!HsSetValue(E922,"FCC","Scenario#"&amp;Q922&amp;";Years#"&amp;J922&amp;";Period#"&amp;I922&amp;";View#"&amp;R922&amp;";Entity#"&amp;H922&amp;";Data Source#"&amp;K922&amp;";Account#"&amp;F922&amp;";Intercompany#"&amp;L922&amp;";Movement#"&amp;P922&amp;";Consolidation#"&amp;T922&amp;";Custom1#"&amp;M922&amp;";Custom2#"&amp;N922&amp;";Custom3#"&amp;O922&amp;";Custom4#"&amp;S922&amp;"")</f>
        <v>#VALUE!</v>
      </c>
      <c r="E922" s="512">
        <f ca="1">SUMIF('"E" Fair Value Measurement'!$C$22:$E$38,'FCC Investments - Load Tab'!C922,'"E" Fair Value Measurement'!$G$22:$G$38)</f>
        <v>0</v>
      </c>
      <c r="F922" s="339" t="s">
        <v>849</v>
      </c>
      <c r="G922" s="339" t="s">
        <v>1879</v>
      </c>
      <c r="H922" s="430">
        <f>+H$2</f>
        <v>0</v>
      </c>
      <c r="I922" s="430" t="str">
        <f t="shared" si="259"/>
        <v>Jun</v>
      </c>
      <c r="J922" s="339" t="str">
        <f t="shared" si="259"/>
        <v>FY25</v>
      </c>
      <c r="K922" s="339" t="s">
        <v>397</v>
      </c>
      <c r="L922" s="339" t="s">
        <v>398</v>
      </c>
      <c r="M922" s="339" t="s">
        <v>399</v>
      </c>
      <c r="N922" s="339" t="s">
        <v>400</v>
      </c>
      <c r="O922" s="339" t="s">
        <v>850</v>
      </c>
      <c r="P922" s="339" t="s">
        <v>1847</v>
      </c>
      <c r="Q922" s="339" t="s">
        <v>63</v>
      </c>
      <c r="R922" s="339" t="s">
        <v>402</v>
      </c>
      <c r="S922" s="339" t="s">
        <v>831</v>
      </c>
      <c r="T922" s="339" t="s">
        <v>404</v>
      </c>
    </row>
    <row r="923" spans="1:20">
      <c r="B923" s="338" t="s">
        <v>1850</v>
      </c>
      <c r="C923" s="338" t="s">
        <v>1188</v>
      </c>
      <c r="D923" s="512" t="e">
        <f>[2]!HsSetValue(E923,"FCC","Scenario#"&amp;Q923&amp;";Years#"&amp;J923&amp;";Period#"&amp;I923&amp;";View#"&amp;R923&amp;";Entity#"&amp;H923&amp;";Data Source#"&amp;K923&amp;";Account#"&amp;F923&amp;";Intercompany#"&amp;L923&amp;";Movement#"&amp;P923&amp;";Consolidation#"&amp;T923&amp;";Custom1#"&amp;M923&amp;";Custom2#"&amp;N923&amp;";Custom3#"&amp;O923&amp;";Custom4#"&amp;S923&amp;"")</f>
        <v>#VALUE!</v>
      </c>
      <c r="E923" s="512">
        <f ca="1">SUMIF('"E" Fair Value Measurement'!$C$22:$E$38,'FCC Investments - Load Tab'!C923,'"E" Fair Value Measurement'!$H$22:$H$38)</f>
        <v>0</v>
      </c>
      <c r="F923" s="339" t="s">
        <v>849</v>
      </c>
      <c r="G923" s="339" t="s">
        <v>1879</v>
      </c>
      <c r="H923" s="430">
        <f>+H$2</f>
        <v>0</v>
      </c>
      <c r="I923" s="430" t="str">
        <f t="shared" si="259"/>
        <v>Jun</v>
      </c>
      <c r="J923" s="339" t="str">
        <f t="shared" si="259"/>
        <v>FY25</v>
      </c>
      <c r="K923" s="339" t="s">
        <v>397</v>
      </c>
      <c r="L923" s="339" t="s">
        <v>398</v>
      </c>
      <c r="M923" s="339" t="s">
        <v>399</v>
      </c>
      <c r="N923" s="339" t="s">
        <v>400</v>
      </c>
      <c r="O923" s="339" t="s">
        <v>851</v>
      </c>
      <c r="P923" s="339" t="s">
        <v>1847</v>
      </c>
      <c r="Q923" s="339" t="s">
        <v>63</v>
      </c>
      <c r="R923" s="339" t="s">
        <v>402</v>
      </c>
      <c r="S923" s="339" t="s">
        <v>831</v>
      </c>
      <c r="T923" s="339" t="s">
        <v>404</v>
      </c>
    </row>
    <row r="924" spans="1:20">
      <c r="B924" s="338" t="s">
        <v>1850</v>
      </c>
      <c r="C924" s="338" t="s">
        <v>1188</v>
      </c>
      <c r="D924" s="512" t="e">
        <f>[2]!HsSetValue(E924,"FCC","Scenario#"&amp;Q924&amp;";Years#"&amp;J924&amp;";Period#"&amp;I924&amp;";View#"&amp;R924&amp;";Entity#"&amp;H924&amp;";Data Source#"&amp;K924&amp;";Account#"&amp;F924&amp;";Intercompany#"&amp;L924&amp;";Movement#"&amp;P924&amp;";Consolidation#"&amp;T924&amp;";Custom1#"&amp;M924&amp;";Custom2#"&amp;N924&amp;";Custom3#"&amp;O924&amp;";Custom4#"&amp;S924&amp;"")</f>
        <v>#VALUE!</v>
      </c>
      <c r="E924" s="512">
        <f ca="1">SUMIF('"E" Fair Value Measurement'!$C$22:$E$38,'FCC Investments - Load Tab'!C924,'"E" Fair Value Measurement'!$I$22:$I$38)</f>
        <v>0</v>
      </c>
      <c r="F924" s="339" t="s">
        <v>849</v>
      </c>
      <c r="G924" s="339" t="s">
        <v>1879</v>
      </c>
      <c r="H924" s="430">
        <f>+H$2</f>
        <v>0</v>
      </c>
      <c r="I924" s="430" t="str">
        <f t="shared" si="259"/>
        <v>Jun</v>
      </c>
      <c r="J924" s="339" t="str">
        <f t="shared" si="259"/>
        <v>FY25</v>
      </c>
      <c r="K924" s="339" t="s">
        <v>397</v>
      </c>
      <c r="L924" s="339" t="s">
        <v>398</v>
      </c>
      <c r="M924" s="339" t="s">
        <v>399</v>
      </c>
      <c r="N924" s="339" t="s">
        <v>400</v>
      </c>
      <c r="O924" s="339" t="s">
        <v>852</v>
      </c>
      <c r="P924" s="339" t="s">
        <v>1847</v>
      </c>
      <c r="Q924" s="339" t="s">
        <v>63</v>
      </c>
      <c r="R924" s="339" t="s">
        <v>402</v>
      </c>
      <c r="S924" s="339" t="s">
        <v>831</v>
      </c>
      <c r="T924" s="339" t="s">
        <v>404</v>
      </c>
    </row>
    <row r="925" spans="1:20">
      <c r="B925" s="338" t="s">
        <v>1850</v>
      </c>
      <c r="C925" s="338" t="s">
        <v>1188</v>
      </c>
      <c r="D925" s="512" t="e">
        <f>[2]!HsSetValue(E925,"FCC","Scenario#"&amp;Q925&amp;";Years#"&amp;J925&amp;";Period#"&amp;I925&amp;";View#"&amp;R925&amp;";Entity#"&amp;H925&amp;";Data Source#"&amp;K925&amp;";Account#"&amp;F925&amp;";Intercompany#"&amp;L925&amp;";Movement#"&amp;P925&amp;";Consolidation#"&amp;T925&amp;";Custom1#"&amp;M925&amp;";Custom2#"&amp;N925&amp;";Custom3#"&amp;O925&amp;";Custom4#"&amp;S925&amp;"")</f>
        <v>#VALUE!</v>
      </c>
      <c r="E925" s="512">
        <f ca="1">SUMIF('"E" Fair Value Measurement'!$C$22:$E$38,'FCC Investments - Load Tab'!C925,'"E" Fair Value Measurement'!$J$22:$J$38)</f>
        <v>0</v>
      </c>
      <c r="F925" s="339" t="s">
        <v>849</v>
      </c>
      <c r="G925" s="339" t="s">
        <v>1879</v>
      </c>
      <c r="H925" s="430">
        <f>+H$2</f>
        <v>0</v>
      </c>
      <c r="I925" s="430" t="str">
        <f t="shared" si="259"/>
        <v>Jun</v>
      </c>
      <c r="J925" s="339" t="str">
        <f t="shared" si="259"/>
        <v>FY25</v>
      </c>
      <c r="K925" s="339" t="s">
        <v>397</v>
      </c>
      <c r="L925" s="339" t="s">
        <v>398</v>
      </c>
      <c r="M925" s="339" t="s">
        <v>399</v>
      </c>
      <c r="N925" s="339" t="s">
        <v>400</v>
      </c>
      <c r="O925" s="339" t="s">
        <v>853</v>
      </c>
      <c r="P925" s="339" t="s">
        <v>1847</v>
      </c>
      <c r="Q925" s="339" t="s">
        <v>63</v>
      </c>
      <c r="R925" s="339" t="s">
        <v>402</v>
      </c>
      <c r="S925" s="339" t="s">
        <v>831</v>
      </c>
      <c r="T925" s="339" t="s">
        <v>404</v>
      </c>
    </row>
    <row r="926" spans="1:20">
      <c r="D926" s="469" t="e">
        <f>[2]!HsSetValue(E926,"FCC","Scenario#"&amp;Q926&amp;";Years#"&amp;J926&amp;";Period#"&amp;I926&amp;";View#"&amp;R926&amp;";Entity#"&amp;H926&amp;";Data Source#"&amp;K926&amp;";Account#"&amp;F926&amp;";Intercompany#"&amp;L926&amp;";Movement#"&amp;P926&amp;";Consolidation#"&amp;T926&amp;";Custom1#"&amp;M926&amp;";Custom2#"&amp;N926&amp;";Custom3#"&amp;O926&amp;";Custom4#"&amp;S926&amp;"")</f>
        <v>#VALUE!</v>
      </c>
      <c r="E926" s="469"/>
    </row>
    <row r="927" spans="1:20">
      <c r="D927" s="469" t="e">
        <f>[2]!HsSetValue(E927,"FCC","Scenario#"&amp;Q927&amp;";Years#"&amp;J927&amp;";Period#"&amp;I927&amp;";View#"&amp;R927&amp;";Entity#"&amp;H927&amp;";Data Source#"&amp;K927&amp;";Account#"&amp;F927&amp;";Intercompany#"&amp;L927&amp;";Movement#"&amp;P927&amp;";Consolidation#"&amp;T927&amp;";Custom1#"&amp;M927&amp;";Custom2#"&amp;N927&amp;";Custom3#"&amp;O927&amp;";Custom4#"&amp;S927&amp;"")</f>
        <v>#VALUE!</v>
      </c>
      <c r="E927" s="469"/>
    </row>
    <row r="928" spans="1:20">
      <c r="A928" s="424"/>
      <c r="B928" s="418" t="s">
        <v>1088</v>
      </c>
      <c r="C928" s="418" t="s">
        <v>836</v>
      </c>
      <c r="D928" s="511" t="e">
        <f>[2]!HsSetValue(E928,"FCC","Scenario#"&amp;Q928&amp;";Years#"&amp;J928&amp;";Period#"&amp;I928&amp;";View#"&amp;R928&amp;";Entity#"&amp;H928&amp;";Data Source#"&amp;K928&amp;";Account#"&amp;F928&amp;";Intercompany#"&amp;L928&amp;";Movement#"&amp;P928&amp;";Consolidation#"&amp;T928&amp;";Custom1#"&amp;M928&amp;";Custom2#"&amp;N928&amp;";Custom3#"&amp;O928&amp;";Custom4#"&amp;S928&amp;"")</f>
        <v>#VALUE!</v>
      </c>
      <c r="E928" s="511">
        <f ca="1">SUMIF('"F" Credit Quality Risk'!$D$17:$F$33,'FCC Investments - Load Tab'!$C928,'"F" Credit Quality Risk'!F$17:F$33)</f>
        <v>0</v>
      </c>
      <c r="F928" s="419" t="s">
        <v>1092</v>
      </c>
      <c r="G928" s="419" t="str">
        <f t="shared" ref="G928:G941" si="264">"Inv. Analysis - Credit Quality Risk - "&amp;C928</f>
        <v>Inv. Analysis - Credit Quality Risk - Investment Agreements</v>
      </c>
      <c r="H928" s="431">
        <f t="shared" ref="H928:N941" si="265">+H$2</f>
        <v>0</v>
      </c>
      <c r="I928" s="431" t="str">
        <f t="shared" si="265"/>
        <v>Jun</v>
      </c>
      <c r="J928" s="419" t="str">
        <f t="shared" si="265"/>
        <v>FY25</v>
      </c>
      <c r="K928" s="419" t="str">
        <f t="shared" si="265"/>
        <v>FCCS_Other Data</v>
      </c>
      <c r="L928" s="419" t="str">
        <f t="shared" si="265"/>
        <v>FCCS_No Intercompany</v>
      </c>
      <c r="M928" s="419" t="str">
        <f t="shared" si="265"/>
        <v>No Custom1</v>
      </c>
      <c r="N928" s="419" t="str">
        <f t="shared" si="265"/>
        <v>No Custom2</v>
      </c>
      <c r="O928" s="419" t="s">
        <v>995</v>
      </c>
      <c r="P928" s="419" t="s">
        <v>1847</v>
      </c>
      <c r="Q928" s="419" t="str">
        <f t="shared" ref="Q928:Q941" si="266">Q$2</f>
        <v>Actual</v>
      </c>
      <c r="R928" s="419" t="str">
        <f t="shared" ref="R928:R941" si="267">+R$2</f>
        <v>FCCS_YTD_Input</v>
      </c>
      <c r="S928" s="419" t="s">
        <v>837</v>
      </c>
      <c r="T928" s="419" t="s">
        <v>404</v>
      </c>
    </row>
    <row r="929" spans="1:20">
      <c r="A929" s="424"/>
      <c r="B929" s="418" t="s">
        <v>1088</v>
      </c>
      <c r="C929" s="418" t="s">
        <v>836</v>
      </c>
      <c r="D929" s="511" t="e">
        <f>[2]!HsSetValue(E929,"FCC","Scenario#"&amp;Q929&amp;";Years#"&amp;J929&amp;";Period#"&amp;I929&amp;";View#"&amp;R929&amp;";Entity#"&amp;H929&amp;";Data Source#"&amp;K929&amp;";Account#"&amp;F929&amp;";Intercompany#"&amp;L929&amp;";Movement#"&amp;P929&amp;";Consolidation#"&amp;T929&amp;";Custom1#"&amp;M929&amp;";Custom2#"&amp;N929&amp;";Custom3#"&amp;O929&amp;";Custom4#"&amp;S929&amp;"")</f>
        <v>#VALUE!</v>
      </c>
      <c r="E929" s="511">
        <f ca="1">SUMIF('"F" Credit Quality Risk'!$D$17:$F$33,'FCC Investments - Load Tab'!$C929,'"F" Credit Quality Risk'!G$17:G$33)</f>
        <v>0</v>
      </c>
      <c r="F929" s="419" t="s">
        <v>1092</v>
      </c>
      <c r="G929" s="419" t="str">
        <f t="shared" si="264"/>
        <v>Inv. Analysis - Credit Quality Risk - Investment Agreements</v>
      </c>
      <c r="H929" s="431">
        <f t="shared" si="265"/>
        <v>0</v>
      </c>
      <c r="I929" s="431" t="str">
        <f t="shared" si="265"/>
        <v>Jun</v>
      </c>
      <c r="J929" s="419" t="str">
        <f t="shared" si="265"/>
        <v>FY25</v>
      </c>
      <c r="K929" s="419" t="str">
        <f t="shared" si="265"/>
        <v>FCCS_Other Data</v>
      </c>
      <c r="L929" s="419" t="str">
        <f t="shared" si="265"/>
        <v>FCCS_No Intercompany</v>
      </c>
      <c r="M929" s="419" t="str">
        <f t="shared" si="265"/>
        <v>No Custom1</v>
      </c>
      <c r="N929" s="419" t="str">
        <f t="shared" si="265"/>
        <v>No Custom2</v>
      </c>
      <c r="O929" s="419" t="s">
        <v>1010</v>
      </c>
      <c r="P929" s="419" t="s">
        <v>1847</v>
      </c>
      <c r="Q929" s="419" t="str">
        <f t="shared" si="266"/>
        <v>Actual</v>
      </c>
      <c r="R929" s="419" t="str">
        <f t="shared" si="267"/>
        <v>FCCS_YTD_Input</v>
      </c>
      <c r="S929" s="419" t="s">
        <v>837</v>
      </c>
      <c r="T929" s="419" t="s">
        <v>404</v>
      </c>
    </row>
    <row r="930" spans="1:20">
      <c r="A930" s="424"/>
      <c r="B930" s="418" t="s">
        <v>1088</v>
      </c>
      <c r="C930" s="418" t="s">
        <v>836</v>
      </c>
      <c r="D930" s="511" t="e">
        <f>[2]!HsSetValue(E930,"FCC","Scenario#"&amp;Q930&amp;";Years#"&amp;J930&amp;";Period#"&amp;I930&amp;";View#"&amp;R930&amp;";Entity#"&amp;H930&amp;";Data Source#"&amp;K930&amp;";Account#"&amp;F930&amp;";Intercompany#"&amp;L930&amp;";Movement#"&amp;P930&amp;";Consolidation#"&amp;T930&amp;";Custom1#"&amp;M930&amp;";Custom2#"&amp;N930&amp;";Custom3#"&amp;O930&amp;";Custom4#"&amp;S930&amp;"")</f>
        <v>#VALUE!</v>
      </c>
      <c r="E930" s="511">
        <f ca="1">SUMIF('"F" Credit Quality Risk'!$D$17:$F$33,'FCC Investments - Load Tab'!$C930,'"F" Credit Quality Risk'!H$17:H$33)</f>
        <v>0</v>
      </c>
      <c r="F930" s="419" t="s">
        <v>1092</v>
      </c>
      <c r="G930" s="419" t="str">
        <f t="shared" si="264"/>
        <v>Inv. Analysis - Credit Quality Risk - Investment Agreements</v>
      </c>
      <c r="H930" s="431">
        <f t="shared" si="265"/>
        <v>0</v>
      </c>
      <c r="I930" s="431" t="str">
        <f t="shared" si="265"/>
        <v>Jun</v>
      </c>
      <c r="J930" s="419" t="str">
        <f t="shared" si="265"/>
        <v>FY25</v>
      </c>
      <c r="K930" s="419" t="str">
        <f t="shared" si="265"/>
        <v>FCCS_Other Data</v>
      </c>
      <c r="L930" s="419" t="str">
        <f t="shared" si="265"/>
        <v>FCCS_No Intercompany</v>
      </c>
      <c r="M930" s="419" t="str">
        <f t="shared" si="265"/>
        <v>No Custom1</v>
      </c>
      <c r="N930" s="419" t="str">
        <f t="shared" si="265"/>
        <v>No Custom2</v>
      </c>
      <c r="O930" s="419" t="s">
        <v>45</v>
      </c>
      <c r="P930" s="419" t="s">
        <v>1847</v>
      </c>
      <c r="Q930" s="419" t="str">
        <f t="shared" si="266"/>
        <v>Actual</v>
      </c>
      <c r="R930" s="419" t="str">
        <f t="shared" si="267"/>
        <v>FCCS_YTD_Input</v>
      </c>
      <c r="S930" s="419" t="s">
        <v>837</v>
      </c>
      <c r="T930" s="419" t="s">
        <v>404</v>
      </c>
    </row>
    <row r="931" spans="1:20">
      <c r="A931" s="424"/>
      <c r="B931" s="418" t="s">
        <v>1088</v>
      </c>
      <c r="C931" s="418" t="s">
        <v>836</v>
      </c>
      <c r="D931" s="511" t="e">
        <f>[2]!HsSetValue(E931,"FCC","Scenario#"&amp;Q931&amp;";Years#"&amp;J931&amp;";Period#"&amp;I931&amp;";View#"&amp;R931&amp;";Entity#"&amp;H931&amp;";Data Source#"&amp;K931&amp;";Account#"&amp;F931&amp;";Intercompany#"&amp;L931&amp;";Movement#"&amp;P931&amp;";Consolidation#"&amp;T931&amp;";Custom1#"&amp;M931&amp;";Custom2#"&amp;N931&amp;";Custom3#"&amp;O931&amp;";Custom4#"&amp;S931&amp;"")</f>
        <v>#VALUE!</v>
      </c>
      <c r="E931" s="511">
        <f ca="1">SUMIF('"F" Credit Quality Risk'!$D$17:$F$33,'FCC Investments - Load Tab'!$C931,'"F" Credit Quality Risk'!I$17:I$33)</f>
        <v>0</v>
      </c>
      <c r="F931" s="419" t="s">
        <v>1092</v>
      </c>
      <c r="G931" s="419" t="str">
        <f t="shared" si="264"/>
        <v>Inv. Analysis - Credit Quality Risk - Investment Agreements</v>
      </c>
      <c r="H931" s="431">
        <f t="shared" si="265"/>
        <v>0</v>
      </c>
      <c r="I931" s="431" t="str">
        <f t="shared" si="265"/>
        <v>Jun</v>
      </c>
      <c r="J931" s="419" t="str">
        <f t="shared" si="265"/>
        <v>FY25</v>
      </c>
      <c r="K931" s="419" t="str">
        <f t="shared" si="265"/>
        <v>FCCS_Other Data</v>
      </c>
      <c r="L931" s="419" t="str">
        <f t="shared" si="265"/>
        <v>FCCS_No Intercompany</v>
      </c>
      <c r="M931" s="419" t="str">
        <f t="shared" si="265"/>
        <v>No Custom1</v>
      </c>
      <c r="N931" s="419" t="str">
        <f t="shared" si="265"/>
        <v>No Custom2</v>
      </c>
      <c r="O931" s="419" t="s">
        <v>1023</v>
      </c>
      <c r="P931" s="419" t="s">
        <v>1847</v>
      </c>
      <c r="Q931" s="419" t="str">
        <f t="shared" si="266"/>
        <v>Actual</v>
      </c>
      <c r="R931" s="419" t="str">
        <f t="shared" si="267"/>
        <v>FCCS_YTD_Input</v>
      </c>
      <c r="S931" s="419" t="s">
        <v>837</v>
      </c>
      <c r="T931" s="419" t="s">
        <v>404</v>
      </c>
    </row>
    <row r="932" spans="1:20">
      <c r="A932" s="424"/>
      <c r="B932" s="418" t="s">
        <v>1088</v>
      </c>
      <c r="C932" s="418" t="s">
        <v>836</v>
      </c>
      <c r="D932" s="511" t="e">
        <f>[2]!HsSetValue(E932,"FCC","Scenario#"&amp;Q932&amp;";Years#"&amp;J932&amp;";Period#"&amp;I932&amp;";View#"&amp;R932&amp;";Entity#"&amp;H932&amp;";Data Source#"&amp;K932&amp;";Account#"&amp;F932&amp;";Intercompany#"&amp;L932&amp;";Movement#"&amp;P932&amp;";Consolidation#"&amp;T932&amp;";Custom1#"&amp;M932&amp;";Custom2#"&amp;N932&amp;";Custom3#"&amp;O932&amp;";Custom4#"&amp;S932&amp;"")</f>
        <v>#VALUE!</v>
      </c>
      <c r="E932" s="511">
        <f ca="1">SUMIF('"F" Credit Quality Risk'!$D$17:$F$33,'FCC Investments - Load Tab'!$C932,'"F" Credit Quality Risk'!J$17:J$33)</f>
        <v>0</v>
      </c>
      <c r="F932" s="419" t="s">
        <v>1092</v>
      </c>
      <c r="G932" s="419" t="str">
        <f t="shared" si="264"/>
        <v>Inv. Analysis - Credit Quality Risk - Investment Agreements</v>
      </c>
      <c r="H932" s="431">
        <f t="shared" si="265"/>
        <v>0</v>
      </c>
      <c r="I932" s="431" t="str">
        <f t="shared" si="265"/>
        <v>Jun</v>
      </c>
      <c r="J932" s="419" t="str">
        <f t="shared" si="265"/>
        <v>FY25</v>
      </c>
      <c r="K932" s="419" t="str">
        <f t="shared" si="265"/>
        <v>FCCS_Other Data</v>
      </c>
      <c r="L932" s="419" t="str">
        <f t="shared" si="265"/>
        <v>FCCS_No Intercompany</v>
      </c>
      <c r="M932" s="419" t="str">
        <f t="shared" si="265"/>
        <v>No Custom1</v>
      </c>
      <c r="N932" s="419" t="str">
        <f t="shared" si="265"/>
        <v>No Custom2</v>
      </c>
      <c r="O932" s="419" t="s">
        <v>1027</v>
      </c>
      <c r="P932" s="419" t="s">
        <v>1847</v>
      </c>
      <c r="Q932" s="419" t="str">
        <f t="shared" si="266"/>
        <v>Actual</v>
      </c>
      <c r="R932" s="419" t="str">
        <f t="shared" si="267"/>
        <v>FCCS_YTD_Input</v>
      </c>
      <c r="S932" s="419" t="s">
        <v>837</v>
      </c>
      <c r="T932" s="419" t="s">
        <v>404</v>
      </c>
    </row>
    <row r="933" spans="1:20">
      <c r="A933" s="424"/>
      <c r="B933" s="418" t="s">
        <v>1088</v>
      </c>
      <c r="C933" s="418" t="s">
        <v>836</v>
      </c>
      <c r="D933" s="511" t="e">
        <f>[2]!HsSetValue(E933,"FCC","Scenario#"&amp;Q933&amp;";Years#"&amp;J933&amp;";Period#"&amp;I933&amp;";View#"&amp;R933&amp;";Entity#"&amp;H933&amp;";Data Source#"&amp;K933&amp;";Account#"&amp;F933&amp;";Intercompany#"&amp;L933&amp;";Movement#"&amp;P933&amp;";Consolidation#"&amp;T933&amp;";Custom1#"&amp;M933&amp;";Custom2#"&amp;N933&amp;";Custom3#"&amp;O933&amp;";Custom4#"&amp;S933&amp;"")</f>
        <v>#VALUE!</v>
      </c>
      <c r="E933" s="511">
        <f ca="1">SUMIF('"F" Credit Quality Risk'!$D$17:$F$33,'FCC Investments - Load Tab'!$C933,'"F" Credit Quality Risk'!K$17:K$33)</f>
        <v>0</v>
      </c>
      <c r="F933" s="419" t="s">
        <v>1092</v>
      </c>
      <c r="G933" s="419" t="str">
        <f t="shared" si="264"/>
        <v>Inv. Analysis - Credit Quality Risk - Investment Agreements</v>
      </c>
      <c r="H933" s="431">
        <f t="shared" si="265"/>
        <v>0</v>
      </c>
      <c r="I933" s="431" t="str">
        <f t="shared" si="265"/>
        <v>Jun</v>
      </c>
      <c r="J933" s="419" t="str">
        <f t="shared" si="265"/>
        <v>FY25</v>
      </c>
      <c r="K933" s="419" t="str">
        <f t="shared" si="265"/>
        <v>FCCS_Other Data</v>
      </c>
      <c r="L933" s="419" t="str">
        <f t="shared" si="265"/>
        <v>FCCS_No Intercompany</v>
      </c>
      <c r="M933" s="419" t="str">
        <f t="shared" si="265"/>
        <v>No Custom1</v>
      </c>
      <c r="N933" s="419" t="str">
        <f t="shared" si="265"/>
        <v>No Custom2</v>
      </c>
      <c r="O933" s="419" t="s">
        <v>46</v>
      </c>
      <c r="P933" s="419" t="s">
        <v>1847</v>
      </c>
      <c r="Q933" s="419" t="str">
        <f t="shared" si="266"/>
        <v>Actual</v>
      </c>
      <c r="R933" s="419" t="str">
        <f t="shared" si="267"/>
        <v>FCCS_YTD_Input</v>
      </c>
      <c r="S933" s="419" t="s">
        <v>837</v>
      </c>
      <c r="T933" s="419" t="s">
        <v>404</v>
      </c>
    </row>
    <row r="934" spans="1:20">
      <c r="A934" s="424"/>
      <c r="B934" s="418" t="s">
        <v>1088</v>
      </c>
      <c r="C934" s="418" t="s">
        <v>836</v>
      </c>
      <c r="D934" s="511" t="e">
        <f>[2]!HsSetValue(E934,"FCC","Scenario#"&amp;Q934&amp;";Years#"&amp;J934&amp;";Period#"&amp;I934&amp;";View#"&amp;R934&amp;";Entity#"&amp;H934&amp;";Data Source#"&amp;K934&amp;";Account#"&amp;F934&amp;";Intercompany#"&amp;L934&amp;";Movement#"&amp;P934&amp;";Consolidation#"&amp;T934&amp;";Custom1#"&amp;M934&amp;";Custom2#"&amp;N934&amp;";Custom3#"&amp;O934&amp;";Custom4#"&amp;S934&amp;"")</f>
        <v>#VALUE!</v>
      </c>
      <c r="E934" s="511">
        <f ca="1">SUMIF('"F" Credit Quality Risk'!$D$17:$F$33,'FCC Investments - Load Tab'!$C934,'"F" Credit Quality Risk'!L$17:L$33)</f>
        <v>0</v>
      </c>
      <c r="F934" s="419" t="s">
        <v>1092</v>
      </c>
      <c r="G934" s="419" t="str">
        <f t="shared" si="264"/>
        <v>Inv. Analysis - Credit Quality Risk - Investment Agreements</v>
      </c>
      <c r="H934" s="431">
        <f t="shared" si="265"/>
        <v>0</v>
      </c>
      <c r="I934" s="431" t="str">
        <f t="shared" si="265"/>
        <v>Jun</v>
      </c>
      <c r="J934" s="419" t="str">
        <f t="shared" si="265"/>
        <v>FY25</v>
      </c>
      <c r="K934" s="419" t="str">
        <f t="shared" si="265"/>
        <v>FCCS_Other Data</v>
      </c>
      <c r="L934" s="419" t="str">
        <f t="shared" si="265"/>
        <v>FCCS_No Intercompany</v>
      </c>
      <c r="M934" s="419" t="str">
        <f t="shared" si="265"/>
        <v>No Custom1</v>
      </c>
      <c r="N934" s="419" t="str">
        <f t="shared" si="265"/>
        <v>No Custom2</v>
      </c>
      <c r="O934" s="419" t="s">
        <v>1055</v>
      </c>
      <c r="P934" s="419" t="s">
        <v>1847</v>
      </c>
      <c r="Q934" s="419" t="str">
        <f t="shared" si="266"/>
        <v>Actual</v>
      </c>
      <c r="R934" s="419" t="str">
        <f t="shared" si="267"/>
        <v>FCCS_YTD_Input</v>
      </c>
      <c r="S934" s="419" t="s">
        <v>837</v>
      </c>
      <c r="T934" s="419" t="s">
        <v>404</v>
      </c>
    </row>
    <row r="935" spans="1:20">
      <c r="A935" s="424"/>
      <c r="B935" s="418" t="s">
        <v>1088</v>
      </c>
      <c r="C935" s="418" t="s">
        <v>836</v>
      </c>
      <c r="D935" s="511" t="e">
        <f>[2]!HsSetValue(E935,"FCC","Scenario#"&amp;Q935&amp;";Years#"&amp;J935&amp;";Period#"&amp;I935&amp;";View#"&amp;R935&amp;";Entity#"&amp;H935&amp;";Data Source#"&amp;K935&amp;";Account#"&amp;F935&amp;";Intercompany#"&amp;L935&amp;";Movement#"&amp;P935&amp;";Consolidation#"&amp;T935&amp;";Custom1#"&amp;M935&amp;";Custom2#"&amp;N935&amp;";Custom3#"&amp;O935&amp;";Custom4#"&amp;S935&amp;"")</f>
        <v>#VALUE!</v>
      </c>
      <c r="E935" s="511">
        <f ca="1">SUMIF('"F" Credit Quality Risk'!$D$17:$F$33,'FCC Investments - Load Tab'!$C935,'"F" Credit Quality Risk'!M$17:M$33)</f>
        <v>0</v>
      </c>
      <c r="F935" s="419" t="s">
        <v>1092</v>
      </c>
      <c r="G935" s="419" t="str">
        <f t="shared" si="264"/>
        <v>Inv. Analysis - Credit Quality Risk - Investment Agreements</v>
      </c>
      <c r="H935" s="431">
        <f t="shared" si="265"/>
        <v>0</v>
      </c>
      <c r="I935" s="431" t="str">
        <f t="shared" si="265"/>
        <v>Jun</v>
      </c>
      <c r="J935" s="419" t="str">
        <f t="shared" si="265"/>
        <v>FY25</v>
      </c>
      <c r="K935" s="419" t="str">
        <f t="shared" si="265"/>
        <v>FCCS_Other Data</v>
      </c>
      <c r="L935" s="419" t="str">
        <f t="shared" si="265"/>
        <v>FCCS_No Intercompany</v>
      </c>
      <c r="M935" s="419" t="str">
        <f t="shared" si="265"/>
        <v>No Custom1</v>
      </c>
      <c r="N935" s="419" t="str">
        <f t="shared" si="265"/>
        <v>No Custom2</v>
      </c>
      <c r="O935" s="419" t="s">
        <v>1066</v>
      </c>
      <c r="P935" s="419" t="s">
        <v>1847</v>
      </c>
      <c r="Q935" s="419" t="str">
        <f t="shared" si="266"/>
        <v>Actual</v>
      </c>
      <c r="R935" s="419" t="str">
        <f t="shared" si="267"/>
        <v>FCCS_YTD_Input</v>
      </c>
      <c r="S935" s="419" t="s">
        <v>837</v>
      </c>
      <c r="T935" s="419" t="s">
        <v>404</v>
      </c>
    </row>
    <row r="936" spans="1:20">
      <c r="A936" s="424"/>
      <c r="B936" s="418" t="s">
        <v>1088</v>
      </c>
      <c r="C936" s="418" t="s">
        <v>836</v>
      </c>
      <c r="D936" s="511" t="e">
        <f>[2]!HsSetValue(E936,"FCC","Scenario#"&amp;Q936&amp;";Years#"&amp;J936&amp;";Period#"&amp;I936&amp;";View#"&amp;R936&amp;";Entity#"&amp;H936&amp;";Data Source#"&amp;K936&amp;";Account#"&amp;F936&amp;";Intercompany#"&amp;L936&amp;";Movement#"&amp;P936&amp;";Consolidation#"&amp;T936&amp;";Custom1#"&amp;M936&amp;";Custom2#"&amp;N936&amp;";Custom3#"&amp;O936&amp;";Custom4#"&amp;S936&amp;"")</f>
        <v>#VALUE!</v>
      </c>
      <c r="E936" s="511">
        <f ca="1">SUMIF('"F" Credit Quality Risk'!$D$17:$F$33,'FCC Investments - Load Tab'!$C936,'"F" Credit Quality Risk'!N$17:N$33)</f>
        <v>0</v>
      </c>
      <c r="F936" s="419" t="s">
        <v>1092</v>
      </c>
      <c r="G936" s="419" t="str">
        <f t="shared" si="264"/>
        <v>Inv. Analysis - Credit Quality Risk - Investment Agreements</v>
      </c>
      <c r="H936" s="431">
        <f t="shared" si="265"/>
        <v>0</v>
      </c>
      <c r="I936" s="431" t="str">
        <f t="shared" si="265"/>
        <v>Jun</v>
      </c>
      <c r="J936" s="419" t="str">
        <f t="shared" si="265"/>
        <v>FY25</v>
      </c>
      <c r="K936" s="419" t="str">
        <f t="shared" si="265"/>
        <v>FCCS_Other Data</v>
      </c>
      <c r="L936" s="419" t="str">
        <f t="shared" si="265"/>
        <v>FCCS_No Intercompany</v>
      </c>
      <c r="M936" s="419" t="str">
        <f t="shared" si="265"/>
        <v>No Custom1</v>
      </c>
      <c r="N936" s="419" t="str">
        <f t="shared" si="265"/>
        <v>No Custom2</v>
      </c>
      <c r="O936" s="419" t="s">
        <v>47</v>
      </c>
      <c r="P936" s="419" t="s">
        <v>1847</v>
      </c>
      <c r="Q936" s="419" t="str">
        <f t="shared" si="266"/>
        <v>Actual</v>
      </c>
      <c r="R936" s="419" t="str">
        <f t="shared" si="267"/>
        <v>FCCS_YTD_Input</v>
      </c>
      <c r="S936" s="419" t="s">
        <v>837</v>
      </c>
      <c r="T936" s="419" t="s">
        <v>404</v>
      </c>
    </row>
    <row r="937" spans="1:20">
      <c r="A937" s="424"/>
      <c r="B937" s="418" t="s">
        <v>1088</v>
      </c>
      <c r="C937" s="418" t="s">
        <v>836</v>
      </c>
      <c r="D937" s="511" t="e">
        <f>[2]!HsSetValue(E937,"FCC","Scenario#"&amp;Q937&amp;";Years#"&amp;J937&amp;";Period#"&amp;I937&amp;";View#"&amp;R937&amp;";Entity#"&amp;H937&amp;";Data Source#"&amp;K937&amp;";Account#"&amp;F937&amp;";Intercompany#"&amp;L937&amp;";Movement#"&amp;P937&amp;";Consolidation#"&amp;T937&amp;";Custom1#"&amp;M937&amp;";Custom2#"&amp;N937&amp;";Custom3#"&amp;O937&amp;";Custom4#"&amp;S937&amp;"")</f>
        <v>#VALUE!</v>
      </c>
      <c r="E937" s="511">
        <f ca="1">SUMIF('"F" Credit Quality Risk'!$D$17:$F$33,'FCC Investments - Load Tab'!$C937,'"F" Credit Quality Risk'!O$17:O$33)</f>
        <v>0</v>
      </c>
      <c r="F937" s="419" t="s">
        <v>1092</v>
      </c>
      <c r="G937" s="419" t="str">
        <f t="shared" si="264"/>
        <v>Inv. Analysis - Credit Quality Risk - Investment Agreements</v>
      </c>
      <c r="H937" s="431">
        <f t="shared" si="265"/>
        <v>0</v>
      </c>
      <c r="I937" s="431" t="str">
        <f t="shared" si="265"/>
        <v>Jun</v>
      </c>
      <c r="J937" s="419" t="str">
        <f t="shared" si="265"/>
        <v>FY25</v>
      </c>
      <c r="K937" s="419" t="str">
        <f t="shared" si="265"/>
        <v>FCCS_Other Data</v>
      </c>
      <c r="L937" s="419" t="str">
        <f t="shared" si="265"/>
        <v>FCCS_No Intercompany</v>
      </c>
      <c r="M937" s="419" t="str">
        <f t="shared" si="265"/>
        <v>No Custom1</v>
      </c>
      <c r="N937" s="419" t="str">
        <f t="shared" si="265"/>
        <v>No Custom2</v>
      </c>
      <c r="O937" s="419" t="s">
        <v>48</v>
      </c>
      <c r="P937" s="419" t="s">
        <v>1847</v>
      </c>
      <c r="Q937" s="419" t="str">
        <f t="shared" si="266"/>
        <v>Actual</v>
      </c>
      <c r="R937" s="419" t="str">
        <f t="shared" si="267"/>
        <v>FCCS_YTD_Input</v>
      </c>
      <c r="S937" s="419" t="s">
        <v>837</v>
      </c>
      <c r="T937" s="419" t="s">
        <v>404</v>
      </c>
    </row>
    <row r="938" spans="1:20">
      <c r="A938" s="424"/>
      <c r="B938" s="418" t="s">
        <v>1088</v>
      </c>
      <c r="C938" s="418" t="s">
        <v>836</v>
      </c>
      <c r="D938" s="511" t="e">
        <f>[2]!HsSetValue(E938,"FCC","Scenario#"&amp;Q938&amp;";Years#"&amp;J938&amp;";Period#"&amp;I938&amp;";View#"&amp;R938&amp;";Entity#"&amp;H938&amp;";Data Source#"&amp;K938&amp;";Account#"&amp;F938&amp;";Intercompany#"&amp;L938&amp;";Movement#"&amp;P938&amp;";Consolidation#"&amp;T938&amp;";Custom1#"&amp;M938&amp;";Custom2#"&amp;N938&amp;";Custom3#"&amp;O938&amp;";Custom4#"&amp;S938&amp;"")</f>
        <v>#VALUE!</v>
      </c>
      <c r="E938" s="511">
        <f ca="1">SUMIF('"F" Credit Quality Risk'!$D$17:$F$33,'FCC Investments - Load Tab'!$C938,'"F" Credit Quality Risk'!P$17:P$33)</f>
        <v>0</v>
      </c>
      <c r="F938" s="419" t="s">
        <v>1092</v>
      </c>
      <c r="G938" s="419" t="str">
        <f t="shared" si="264"/>
        <v>Inv. Analysis - Credit Quality Risk - Investment Agreements</v>
      </c>
      <c r="H938" s="431">
        <f t="shared" si="265"/>
        <v>0</v>
      </c>
      <c r="I938" s="431" t="str">
        <f t="shared" si="265"/>
        <v>Jun</v>
      </c>
      <c r="J938" s="419" t="str">
        <f t="shared" si="265"/>
        <v>FY25</v>
      </c>
      <c r="K938" s="419" t="str">
        <f t="shared" si="265"/>
        <v>FCCS_Other Data</v>
      </c>
      <c r="L938" s="419" t="str">
        <f t="shared" si="265"/>
        <v>FCCS_No Intercompany</v>
      </c>
      <c r="M938" s="419" t="str">
        <f t="shared" si="265"/>
        <v>No Custom1</v>
      </c>
      <c r="N938" s="419" t="str">
        <f t="shared" si="265"/>
        <v>No Custom2</v>
      </c>
      <c r="O938" s="419" t="s">
        <v>1093</v>
      </c>
      <c r="P938" s="419" t="s">
        <v>1847</v>
      </c>
      <c r="Q938" s="419" t="str">
        <f t="shared" si="266"/>
        <v>Actual</v>
      </c>
      <c r="R938" s="419" t="str">
        <f t="shared" si="267"/>
        <v>FCCS_YTD_Input</v>
      </c>
      <c r="S938" s="419" t="s">
        <v>837</v>
      </c>
      <c r="T938" s="419" t="s">
        <v>404</v>
      </c>
    </row>
    <row r="939" spans="1:20">
      <c r="A939" s="424"/>
      <c r="B939" s="418" t="s">
        <v>1088</v>
      </c>
      <c r="C939" s="418" t="s">
        <v>836</v>
      </c>
      <c r="D939" s="511" t="e">
        <f>[2]!HsSetValue(E939,"FCC","Scenario#"&amp;Q939&amp;";Years#"&amp;J939&amp;";Period#"&amp;I939&amp;";View#"&amp;R939&amp;";Entity#"&amp;H939&amp;";Data Source#"&amp;K939&amp;";Account#"&amp;F939&amp;";Intercompany#"&amp;L939&amp;";Movement#"&amp;P939&amp;";Consolidation#"&amp;T939&amp;";Custom1#"&amp;M939&amp;";Custom2#"&amp;N939&amp;";Custom3#"&amp;O939&amp;";Custom4#"&amp;S939&amp;"")</f>
        <v>#VALUE!</v>
      </c>
      <c r="E939" s="511">
        <f ca="1">SUMIF('"F" Credit Quality Risk'!$D$17:$F$33,'FCC Investments - Load Tab'!$C939,'"F" Credit Quality Risk'!Q$17:Q$33)</f>
        <v>0</v>
      </c>
      <c r="F939" s="419" t="s">
        <v>1092</v>
      </c>
      <c r="G939" s="419" t="str">
        <f t="shared" si="264"/>
        <v>Inv. Analysis - Credit Quality Risk - Investment Agreements</v>
      </c>
      <c r="H939" s="431">
        <f t="shared" si="265"/>
        <v>0</v>
      </c>
      <c r="I939" s="431" t="str">
        <f t="shared" si="265"/>
        <v>Jun</v>
      </c>
      <c r="J939" s="419" t="str">
        <f t="shared" si="265"/>
        <v>FY25</v>
      </c>
      <c r="K939" s="419" t="str">
        <f t="shared" si="265"/>
        <v>FCCS_Other Data</v>
      </c>
      <c r="L939" s="419" t="str">
        <f t="shared" si="265"/>
        <v>FCCS_No Intercompany</v>
      </c>
      <c r="M939" s="419" t="str">
        <f t="shared" si="265"/>
        <v>No Custom1</v>
      </c>
      <c r="N939" s="419" t="str">
        <f t="shared" si="265"/>
        <v>No Custom2</v>
      </c>
      <c r="O939" s="419" t="s">
        <v>1094</v>
      </c>
      <c r="P939" s="419" t="s">
        <v>1847</v>
      </c>
      <c r="Q939" s="419" t="str">
        <f t="shared" si="266"/>
        <v>Actual</v>
      </c>
      <c r="R939" s="419" t="str">
        <f t="shared" si="267"/>
        <v>FCCS_YTD_Input</v>
      </c>
      <c r="S939" s="419" t="s">
        <v>837</v>
      </c>
      <c r="T939" s="419" t="s">
        <v>404</v>
      </c>
    </row>
    <row r="940" spans="1:20">
      <c r="A940" s="424"/>
      <c r="B940" s="418" t="s">
        <v>1088</v>
      </c>
      <c r="C940" s="418" t="s">
        <v>836</v>
      </c>
      <c r="D940" s="511" t="e">
        <f>[2]!HsSetValue(E940,"FCC","Scenario#"&amp;Q940&amp;";Years#"&amp;J940&amp;";Period#"&amp;I940&amp;";View#"&amp;R940&amp;";Entity#"&amp;H940&amp;";Data Source#"&amp;K940&amp;";Account#"&amp;F940&amp;";Intercompany#"&amp;L940&amp;";Movement#"&amp;P940&amp;";Consolidation#"&amp;T940&amp;";Custom1#"&amp;M940&amp;";Custom2#"&amp;N940&amp;";Custom3#"&amp;O940&amp;";Custom4#"&amp;S940&amp;"")</f>
        <v>#VALUE!</v>
      </c>
      <c r="E940" s="511">
        <f ca="1">SUMIF('"F" Credit Quality Risk'!$D$17:$F$33,'FCC Investments - Load Tab'!$C940,'"F" Credit Quality Risk'!R$17:R$33)</f>
        <v>0</v>
      </c>
      <c r="F940" s="419" t="s">
        <v>1092</v>
      </c>
      <c r="G940" s="419" t="str">
        <f t="shared" si="264"/>
        <v>Inv. Analysis - Credit Quality Risk - Investment Agreements</v>
      </c>
      <c r="H940" s="431">
        <f t="shared" si="265"/>
        <v>0</v>
      </c>
      <c r="I940" s="431" t="str">
        <f t="shared" si="265"/>
        <v>Jun</v>
      </c>
      <c r="J940" s="419" t="str">
        <f t="shared" si="265"/>
        <v>FY25</v>
      </c>
      <c r="K940" s="419" t="str">
        <f t="shared" si="265"/>
        <v>FCCS_Other Data</v>
      </c>
      <c r="L940" s="419" t="str">
        <f t="shared" si="265"/>
        <v>FCCS_No Intercompany</v>
      </c>
      <c r="M940" s="419" t="str">
        <f t="shared" si="265"/>
        <v>No Custom1</v>
      </c>
      <c r="N940" s="419" t="str">
        <f t="shared" si="265"/>
        <v>No Custom2</v>
      </c>
      <c r="O940" s="419" t="s">
        <v>1095</v>
      </c>
      <c r="P940" s="419" t="s">
        <v>1847</v>
      </c>
      <c r="Q940" s="419" t="str">
        <f t="shared" si="266"/>
        <v>Actual</v>
      </c>
      <c r="R940" s="419" t="str">
        <f t="shared" si="267"/>
        <v>FCCS_YTD_Input</v>
      </c>
      <c r="S940" s="419" t="s">
        <v>837</v>
      </c>
      <c r="T940" s="419" t="s">
        <v>404</v>
      </c>
    </row>
    <row r="941" spans="1:20">
      <c r="A941" s="424"/>
      <c r="B941" s="418" t="s">
        <v>1088</v>
      </c>
      <c r="C941" s="418" t="s">
        <v>836</v>
      </c>
      <c r="D941" s="511" t="e">
        <f>[2]!HsSetValue(E941,"FCC","Scenario#"&amp;Q941&amp;";Years#"&amp;J941&amp;";Period#"&amp;I941&amp;";View#"&amp;R941&amp;";Entity#"&amp;H941&amp;";Data Source#"&amp;K941&amp;";Account#"&amp;F941&amp;";Intercompany#"&amp;L941&amp;";Movement#"&amp;P941&amp;";Consolidation#"&amp;T941&amp;";Custom1#"&amp;M941&amp;";Custom2#"&amp;N941&amp;";Custom3#"&amp;O941&amp;";Custom4#"&amp;S941&amp;"")</f>
        <v>#VALUE!</v>
      </c>
      <c r="E941" s="511">
        <f ca="1">SUMIF('"F" Credit Quality Risk'!$D$17:$F$33,'FCC Investments - Load Tab'!$C941,'"F" Credit Quality Risk'!S$17:S$33)</f>
        <v>0</v>
      </c>
      <c r="F941" s="419" t="s">
        <v>1092</v>
      </c>
      <c r="G941" s="419" t="str">
        <f t="shared" si="264"/>
        <v>Inv. Analysis - Credit Quality Risk - Investment Agreements</v>
      </c>
      <c r="H941" s="431">
        <f t="shared" si="265"/>
        <v>0</v>
      </c>
      <c r="I941" s="431" t="str">
        <f t="shared" si="265"/>
        <v>Jun</v>
      </c>
      <c r="J941" s="419" t="str">
        <f t="shared" si="265"/>
        <v>FY25</v>
      </c>
      <c r="K941" s="419" t="str">
        <f t="shared" si="265"/>
        <v>FCCS_Other Data</v>
      </c>
      <c r="L941" s="419" t="str">
        <f t="shared" si="265"/>
        <v>FCCS_No Intercompany</v>
      </c>
      <c r="M941" s="419" t="str">
        <f t="shared" si="265"/>
        <v>No Custom1</v>
      </c>
      <c r="N941" s="419" t="str">
        <f t="shared" si="265"/>
        <v>No Custom2</v>
      </c>
      <c r="O941" s="419" t="s">
        <v>1096</v>
      </c>
      <c r="P941" s="419" t="s">
        <v>1847</v>
      </c>
      <c r="Q941" s="419" t="str">
        <f t="shared" si="266"/>
        <v>Actual</v>
      </c>
      <c r="R941" s="419" t="str">
        <f t="shared" si="267"/>
        <v>FCCS_YTD_Input</v>
      </c>
      <c r="S941" s="419" t="s">
        <v>837</v>
      </c>
      <c r="T941" s="419" t="s">
        <v>404</v>
      </c>
    </row>
    <row r="942" spans="1:20">
      <c r="B942" s="420"/>
      <c r="C942" s="420"/>
      <c r="D942" s="469"/>
      <c r="E942" s="469"/>
    </row>
    <row r="943" spans="1:20">
      <c r="B943" s="336" t="s">
        <v>841</v>
      </c>
      <c r="C943" s="336" t="s">
        <v>836</v>
      </c>
      <c r="D943" s="508" t="e">
        <f>[2]!HsSetValue(E943,"FCC","Scenario#"&amp;Q943&amp;";Years#"&amp;J943&amp;";Period#"&amp;I943&amp;";View#"&amp;R943&amp;";Entity#"&amp;H943&amp;";Data Source#"&amp;K943&amp;";Account#"&amp;F943&amp;";Intercompany#"&amp;L943&amp;";Movement#"&amp;P943&amp;";Consolidation#"&amp;T943&amp;";Custom1#"&amp;M943&amp;";Custom2#"&amp;N943&amp;";Custom3#"&amp;O943&amp;";Custom4#"&amp;S943&amp;"")</f>
        <v>#VALUE!</v>
      </c>
      <c r="E943" s="508">
        <f>SUMIF('"C" Seg. Time Dist.'!$C$20:$C$33,'FCC Investments - Load Tab'!C943,'"C" Seg. Time Dist.'!$E$20:$E$33)</f>
        <v>0</v>
      </c>
      <c r="F943" s="337" t="s">
        <v>842</v>
      </c>
      <c r="G943" s="337" t="s">
        <v>874</v>
      </c>
      <c r="H943" s="428">
        <f t="shared" ref="H943:J947" si="268">+H$2</f>
        <v>0</v>
      </c>
      <c r="I943" s="428" t="str">
        <f t="shared" si="268"/>
        <v>Jun</v>
      </c>
      <c r="J943" s="337" t="str">
        <f t="shared" si="268"/>
        <v>FY25</v>
      </c>
      <c r="K943" s="337" t="s">
        <v>397</v>
      </c>
      <c r="L943" s="337" t="s">
        <v>398</v>
      </c>
      <c r="M943" s="337" t="s">
        <v>399</v>
      </c>
      <c r="N943" s="337" t="s">
        <v>400</v>
      </c>
      <c r="O943" s="337" t="s">
        <v>844</v>
      </c>
      <c r="P943" s="337" t="s">
        <v>1847</v>
      </c>
      <c r="Q943" s="337" t="s">
        <v>63</v>
      </c>
      <c r="R943" s="337" t="s">
        <v>402</v>
      </c>
      <c r="S943" s="337" t="s">
        <v>837</v>
      </c>
      <c r="T943" s="337" t="s">
        <v>404</v>
      </c>
    </row>
    <row r="944" spans="1:20">
      <c r="B944" s="336" t="s">
        <v>841</v>
      </c>
      <c r="C944" s="336" t="s">
        <v>836</v>
      </c>
      <c r="D944" s="508" t="e">
        <f>[2]!HsSetValue(E944,"FCC","Scenario#"&amp;Q944&amp;";Years#"&amp;J944&amp;";Period#"&amp;I944&amp;";View#"&amp;R944&amp;";Entity#"&amp;H944&amp;";Data Source#"&amp;K944&amp;";Account#"&amp;F944&amp;";Intercompany#"&amp;L944&amp;";Movement#"&amp;P944&amp;";Consolidation#"&amp;T944&amp;";Custom1#"&amp;M944&amp;";Custom2#"&amp;N944&amp;";Custom3#"&amp;O944&amp;";Custom4#"&amp;S944&amp;"")</f>
        <v>#VALUE!</v>
      </c>
      <c r="E944" s="508">
        <f>SUMIF('"C" Seg. Time Dist.'!$C$20:$C$33,'FCC Investments - Load Tab'!C944,'"C" Seg. Time Dist.'!$F$20:$F$33)</f>
        <v>0</v>
      </c>
      <c r="F944" s="337" t="s">
        <v>842</v>
      </c>
      <c r="G944" s="337" t="s">
        <v>874</v>
      </c>
      <c r="H944" s="428">
        <f t="shared" si="268"/>
        <v>0</v>
      </c>
      <c r="I944" s="428" t="str">
        <f t="shared" si="268"/>
        <v>Jun</v>
      </c>
      <c r="J944" s="337" t="str">
        <f t="shared" si="268"/>
        <v>FY25</v>
      </c>
      <c r="K944" s="337" t="str">
        <f t="shared" ref="K944:N947" si="269">+K$2</f>
        <v>FCCS_Other Data</v>
      </c>
      <c r="L944" s="337" t="str">
        <f t="shared" si="269"/>
        <v>FCCS_No Intercompany</v>
      </c>
      <c r="M944" s="337" t="str">
        <f t="shared" si="269"/>
        <v>No Custom1</v>
      </c>
      <c r="N944" s="337" t="str">
        <f t="shared" si="269"/>
        <v>No Custom2</v>
      </c>
      <c r="O944" s="337" t="s">
        <v>845</v>
      </c>
      <c r="P944" s="337" t="s">
        <v>1847</v>
      </c>
      <c r="Q944" s="337" t="s">
        <v>63</v>
      </c>
      <c r="R944" s="337" t="s">
        <v>402</v>
      </c>
      <c r="S944" s="337" t="s">
        <v>837</v>
      </c>
      <c r="T944" s="337" t="s">
        <v>404</v>
      </c>
    </row>
    <row r="945" spans="1:20">
      <c r="B945" s="336" t="s">
        <v>841</v>
      </c>
      <c r="C945" s="336" t="s">
        <v>836</v>
      </c>
      <c r="D945" s="508" t="e">
        <f>[2]!HsSetValue(E945,"FCC","Scenario#"&amp;Q945&amp;";Years#"&amp;J945&amp;";Period#"&amp;I945&amp;";View#"&amp;R945&amp;";Entity#"&amp;H945&amp;";Data Source#"&amp;K945&amp;";Account#"&amp;F945&amp;";Intercompany#"&amp;L945&amp;";Movement#"&amp;P945&amp;";Consolidation#"&amp;T945&amp;";Custom1#"&amp;M945&amp;";Custom2#"&amp;N945&amp;";Custom3#"&amp;O945&amp;";Custom4#"&amp;S945&amp;"")</f>
        <v>#VALUE!</v>
      </c>
      <c r="E945" s="508">
        <f>SUMIF('"C" Seg. Time Dist.'!$C$20:$C$33,'FCC Investments - Load Tab'!C945,'"C" Seg. Time Dist.'!$G$20:$G$33)</f>
        <v>0</v>
      </c>
      <c r="F945" s="337" t="s">
        <v>842</v>
      </c>
      <c r="G945" s="337" t="s">
        <v>874</v>
      </c>
      <c r="H945" s="428">
        <f t="shared" si="268"/>
        <v>0</v>
      </c>
      <c r="I945" s="428" t="str">
        <f t="shared" si="268"/>
        <v>Jun</v>
      </c>
      <c r="J945" s="337" t="str">
        <f t="shared" si="268"/>
        <v>FY25</v>
      </c>
      <c r="K945" s="337" t="str">
        <f t="shared" si="269"/>
        <v>FCCS_Other Data</v>
      </c>
      <c r="L945" s="337" t="str">
        <f t="shared" si="269"/>
        <v>FCCS_No Intercompany</v>
      </c>
      <c r="M945" s="337" t="str">
        <f t="shared" si="269"/>
        <v>No Custom1</v>
      </c>
      <c r="N945" s="337" t="str">
        <f t="shared" si="269"/>
        <v>No Custom2</v>
      </c>
      <c r="O945" s="337" t="s">
        <v>846</v>
      </c>
      <c r="P945" s="337" t="s">
        <v>1847</v>
      </c>
      <c r="Q945" s="337" t="s">
        <v>63</v>
      </c>
      <c r="R945" s="337" t="s">
        <v>402</v>
      </c>
      <c r="S945" s="337" t="s">
        <v>837</v>
      </c>
      <c r="T945" s="337" t="s">
        <v>404</v>
      </c>
    </row>
    <row r="946" spans="1:20">
      <c r="B946" s="336" t="s">
        <v>841</v>
      </c>
      <c r="C946" s="336" t="s">
        <v>836</v>
      </c>
      <c r="D946" s="508" t="e">
        <f>[2]!HsSetValue(E946,"FCC","Scenario#"&amp;Q946&amp;";Years#"&amp;J946&amp;";Period#"&amp;I946&amp;";View#"&amp;R946&amp;";Entity#"&amp;H946&amp;";Data Source#"&amp;K946&amp;";Account#"&amp;F946&amp;";Intercompany#"&amp;L946&amp;";Movement#"&amp;P946&amp;";Consolidation#"&amp;T946&amp;";Custom1#"&amp;M946&amp;";Custom2#"&amp;N946&amp;";Custom3#"&amp;O946&amp;";Custom4#"&amp;S946&amp;"")</f>
        <v>#VALUE!</v>
      </c>
      <c r="E946" s="508">
        <f>SUMIF('"C" Seg. Time Dist.'!$C$20:$C$33,'FCC Investments - Load Tab'!C946,'"C" Seg. Time Dist.'!$H$20:$H$33)</f>
        <v>0</v>
      </c>
      <c r="F946" s="337" t="s">
        <v>842</v>
      </c>
      <c r="G946" s="337" t="s">
        <v>874</v>
      </c>
      <c r="H946" s="428">
        <f t="shared" si="268"/>
        <v>0</v>
      </c>
      <c r="I946" s="428" t="str">
        <f t="shared" si="268"/>
        <v>Jun</v>
      </c>
      <c r="J946" s="337" t="str">
        <f t="shared" si="268"/>
        <v>FY25</v>
      </c>
      <c r="K946" s="337" t="str">
        <f t="shared" si="269"/>
        <v>FCCS_Other Data</v>
      </c>
      <c r="L946" s="337" t="str">
        <f t="shared" si="269"/>
        <v>FCCS_No Intercompany</v>
      </c>
      <c r="M946" s="337" t="str">
        <f t="shared" si="269"/>
        <v>No Custom1</v>
      </c>
      <c r="N946" s="337" t="str">
        <f t="shared" si="269"/>
        <v>No Custom2</v>
      </c>
      <c r="O946" s="337" t="s">
        <v>847</v>
      </c>
      <c r="P946" s="337" t="s">
        <v>1847</v>
      </c>
      <c r="Q946" s="337" t="s">
        <v>63</v>
      </c>
      <c r="R946" s="337" t="s">
        <v>402</v>
      </c>
      <c r="S946" s="337" t="s">
        <v>837</v>
      </c>
      <c r="T946" s="337" t="s">
        <v>404</v>
      </c>
    </row>
    <row r="947" spans="1:20">
      <c r="B947" s="336" t="s">
        <v>841</v>
      </c>
      <c r="C947" s="336" t="s">
        <v>836</v>
      </c>
      <c r="D947" s="508" t="e">
        <f>[2]!HsSetValue(E947,"FCC","Scenario#"&amp;Q947&amp;";Years#"&amp;J947&amp;";Period#"&amp;I947&amp;";View#"&amp;R947&amp;";Entity#"&amp;H947&amp;";Data Source#"&amp;K947&amp;";Account#"&amp;F947&amp;";Intercompany#"&amp;L947&amp;";Movement#"&amp;P947&amp;";Consolidation#"&amp;T947&amp;";Custom1#"&amp;M947&amp;";Custom2#"&amp;N947&amp;";Custom3#"&amp;O947&amp;";Custom4#"&amp;S947&amp;"")</f>
        <v>#VALUE!</v>
      </c>
      <c r="E947" s="508">
        <f>SUMIF('"C" Seg. Time Dist.'!$C$20:$C$33,'FCC Investments - Load Tab'!C947,'"C" Seg. Time Dist.'!$I$20:$I$33)</f>
        <v>0</v>
      </c>
      <c r="F947" s="337" t="s">
        <v>842</v>
      </c>
      <c r="G947" s="337" t="s">
        <v>874</v>
      </c>
      <c r="H947" s="428">
        <f t="shared" si="268"/>
        <v>0</v>
      </c>
      <c r="I947" s="428" t="str">
        <f t="shared" si="268"/>
        <v>Jun</v>
      </c>
      <c r="J947" s="337" t="str">
        <f t="shared" si="268"/>
        <v>FY25</v>
      </c>
      <c r="K947" s="337" t="str">
        <f t="shared" si="269"/>
        <v>FCCS_Other Data</v>
      </c>
      <c r="L947" s="337" t="str">
        <f t="shared" si="269"/>
        <v>FCCS_No Intercompany</v>
      </c>
      <c r="M947" s="337" t="str">
        <f t="shared" si="269"/>
        <v>No Custom1</v>
      </c>
      <c r="N947" s="337" t="str">
        <f t="shared" si="269"/>
        <v>No Custom2</v>
      </c>
      <c r="O947" s="337" t="s">
        <v>848</v>
      </c>
      <c r="P947" s="337" t="s">
        <v>1847</v>
      </c>
      <c r="Q947" s="337" t="s">
        <v>63</v>
      </c>
      <c r="R947" s="337" t="s">
        <v>402</v>
      </c>
      <c r="S947" s="337" t="s">
        <v>837</v>
      </c>
      <c r="T947" s="337" t="s">
        <v>404</v>
      </c>
    </row>
    <row r="948" spans="1:20">
      <c r="B948" s="420"/>
      <c r="C948" s="420"/>
      <c r="D948" s="469" t="e">
        <f>[2]!HsSetValue(E948,"FCC","Scenario#"&amp;Q948&amp;";Years#"&amp;J948&amp;";Period#"&amp;I948&amp;";View#"&amp;R948&amp;";Entity#"&amp;H948&amp;";Data Source#"&amp;K948&amp;";Account#"&amp;F948&amp;";Intercompany#"&amp;L948&amp;";Movement#"&amp;P948&amp;";Consolidation#"&amp;T948&amp;";Custom1#"&amp;M948&amp;";Custom2#"&amp;N948&amp;";Custom3#"&amp;O948&amp;";Custom4#"&amp;S948&amp;"")</f>
        <v>#VALUE!</v>
      </c>
      <c r="E948" s="469"/>
    </row>
    <row r="949" spans="1:20">
      <c r="B949" s="338" t="s">
        <v>1850</v>
      </c>
      <c r="C949" s="338" t="s">
        <v>836</v>
      </c>
      <c r="D949" s="512" t="e">
        <f>[2]!HsSetValue(E949,"FCC","Scenario#"&amp;Q949&amp;";Years#"&amp;J949&amp;";Period#"&amp;I949&amp;";View#"&amp;R949&amp;";Entity#"&amp;H949&amp;";Data Source#"&amp;K949&amp;";Account#"&amp;F949&amp;";Intercompany#"&amp;L949&amp;";Movement#"&amp;P949&amp;";Consolidation#"&amp;T949&amp;";Custom1#"&amp;M949&amp;";Custom2#"&amp;N949&amp;";Custom3#"&amp;O949&amp;";Custom4#"&amp;S949&amp;"")</f>
        <v>#VALUE!</v>
      </c>
      <c r="E949" s="512">
        <f ca="1">SUMIF('"E" Fair Value Measurement'!$C$22:$E$38,'FCC Investments - Load Tab'!C949,'"E" Fair Value Measurement'!$G$22:$G$38)</f>
        <v>0</v>
      </c>
      <c r="F949" s="339" t="s">
        <v>849</v>
      </c>
      <c r="G949" s="339" t="s">
        <v>1880</v>
      </c>
      <c r="H949" s="430">
        <f t="shared" ref="H949:I952" si="270">+H$2</f>
        <v>0</v>
      </c>
      <c r="I949" s="430" t="str">
        <f t="shared" si="270"/>
        <v>Jun</v>
      </c>
      <c r="J949" s="339" t="str">
        <f>+J$2</f>
        <v>FY25</v>
      </c>
      <c r="K949" s="339" t="s">
        <v>397</v>
      </c>
      <c r="L949" s="339" t="s">
        <v>398</v>
      </c>
      <c r="M949" s="339" t="s">
        <v>399</v>
      </c>
      <c r="N949" s="339" t="s">
        <v>400</v>
      </c>
      <c r="O949" s="339" t="s">
        <v>850</v>
      </c>
      <c r="P949" s="339" t="s">
        <v>1847</v>
      </c>
      <c r="Q949" s="339" t="s">
        <v>63</v>
      </c>
      <c r="R949" s="339" t="s">
        <v>402</v>
      </c>
      <c r="S949" s="339" t="s">
        <v>837</v>
      </c>
      <c r="T949" s="339" t="s">
        <v>404</v>
      </c>
    </row>
    <row r="950" spans="1:20">
      <c r="B950" s="338" t="s">
        <v>1850</v>
      </c>
      <c r="C950" s="338" t="s">
        <v>836</v>
      </c>
      <c r="D950" s="512" t="e">
        <f>[2]!HsSetValue(E950,"FCC","Scenario#"&amp;Q950&amp;";Years#"&amp;J950&amp;";Period#"&amp;I950&amp;";View#"&amp;R950&amp;";Entity#"&amp;H950&amp;";Data Source#"&amp;K950&amp;";Account#"&amp;F950&amp;";Intercompany#"&amp;L950&amp;";Movement#"&amp;P950&amp;";Consolidation#"&amp;T950&amp;";Custom1#"&amp;M950&amp;";Custom2#"&amp;N950&amp;";Custom3#"&amp;O950&amp;";Custom4#"&amp;S950&amp;"")</f>
        <v>#VALUE!</v>
      </c>
      <c r="E950" s="512">
        <f ca="1">SUMIF('"E" Fair Value Measurement'!$C$22:$E$38,'FCC Investments - Load Tab'!C950,'"E" Fair Value Measurement'!$H$22:$H$38)</f>
        <v>0</v>
      </c>
      <c r="F950" s="339" t="s">
        <v>849</v>
      </c>
      <c r="G950" s="339" t="s">
        <v>1880</v>
      </c>
      <c r="H950" s="430">
        <f t="shared" si="270"/>
        <v>0</v>
      </c>
      <c r="I950" s="430" t="str">
        <f t="shared" si="270"/>
        <v>Jun</v>
      </c>
      <c r="J950" s="339" t="str">
        <f>+J$2</f>
        <v>FY25</v>
      </c>
      <c r="K950" s="339" t="str">
        <f t="shared" ref="K950:N952" si="271">+K$2</f>
        <v>FCCS_Other Data</v>
      </c>
      <c r="L950" s="339" t="str">
        <f t="shared" si="271"/>
        <v>FCCS_No Intercompany</v>
      </c>
      <c r="M950" s="339" t="str">
        <f t="shared" si="271"/>
        <v>No Custom1</v>
      </c>
      <c r="N950" s="339" t="str">
        <f t="shared" si="271"/>
        <v>No Custom2</v>
      </c>
      <c r="O950" s="339" t="s">
        <v>851</v>
      </c>
      <c r="P950" s="339" t="s">
        <v>1847</v>
      </c>
      <c r="Q950" s="339" t="s">
        <v>63</v>
      </c>
      <c r="R950" s="339" t="s">
        <v>402</v>
      </c>
      <c r="S950" s="339" t="s">
        <v>837</v>
      </c>
      <c r="T950" s="339" t="s">
        <v>404</v>
      </c>
    </row>
    <row r="951" spans="1:20">
      <c r="B951" s="338" t="s">
        <v>1850</v>
      </c>
      <c r="C951" s="338" t="s">
        <v>836</v>
      </c>
      <c r="D951" s="512" t="e">
        <f>[2]!HsSetValue(E951,"FCC","Scenario#"&amp;Q951&amp;";Years#"&amp;J951&amp;";Period#"&amp;I951&amp;";View#"&amp;R951&amp;";Entity#"&amp;H951&amp;";Data Source#"&amp;K951&amp;";Account#"&amp;F951&amp;";Intercompany#"&amp;L951&amp;";Movement#"&amp;P951&amp;";Consolidation#"&amp;T951&amp;";Custom1#"&amp;M951&amp;";Custom2#"&amp;N951&amp;";Custom3#"&amp;O951&amp;";Custom4#"&amp;S951&amp;"")</f>
        <v>#VALUE!</v>
      </c>
      <c r="E951" s="512">
        <f ca="1">SUMIF('"E" Fair Value Measurement'!$C$22:$E$38,'FCC Investments - Load Tab'!C951,'"E" Fair Value Measurement'!$I$22:$I$38)</f>
        <v>0</v>
      </c>
      <c r="F951" s="339" t="s">
        <v>849</v>
      </c>
      <c r="G951" s="339" t="s">
        <v>1880</v>
      </c>
      <c r="H951" s="430">
        <f t="shared" si="270"/>
        <v>0</v>
      </c>
      <c r="I951" s="430" t="str">
        <f t="shared" si="270"/>
        <v>Jun</v>
      </c>
      <c r="J951" s="339" t="str">
        <f>+J$2</f>
        <v>FY25</v>
      </c>
      <c r="K951" s="339" t="str">
        <f t="shared" si="271"/>
        <v>FCCS_Other Data</v>
      </c>
      <c r="L951" s="339" t="str">
        <f t="shared" si="271"/>
        <v>FCCS_No Intercompany</v>
      </c>
      <c r="M951" s="339" t="str">
        <f t="shared" si="271"/>
        <v>No Custom1</v>
      </c>
      <c r="N951" s="339" t="str">
        <f t="shared" si="271"/>
        <v>No Custom2</v>
      </c>
      <c r="O951" s="339" t="s">
        <v>852</v>
      </c>
      <c r="P951" s="339" t="s">
        <v>1847</v>
      </c>
      <c r="Q951" s="339" t="s">
        <v>63</v>
      </c>
      <c r="R951" s="339" t="s">
        <v>402</v>
      </c>
      <c r="S951" s="339" t="s">
        <v>837</v>
      </c>
      <c r="T951" s="339" t="s">
        <v>404</v>
      </c>
    </row>
    <row r="952" spans="1:20">
      <c r="B952" s="338" t="s">
        <v>1850</v>
      </c>
      <c r="C952" s="338" t="s">
        <v>836</v>
      </c>
      <c r="D952" s="512" t="e">
        <f>[2]!HsSetValue(E952,"FCC","Scenario#"&amp;Q952&amp;";Years#"&amp;J952&amp;";Period#"&amp;I952&amp;";View#"&amp;R952&amp;";Entity#"&amp;H952&amp;";Data Source#"&amp;K952&amp;";Account#"&amp;F952&amp;";Intercompany#"&amp;L952&amp;";Movement#"&amp;P952&amp;";Consolidation#"&amp;T952&amp;";Custom1#"&amp;M952&amp;";Custom2#"&amp;N952&amp;";Custom3#"&amp;O952&amp;";Custom4#"&amp;S952&amp;"")</f>
        <v>#VALUE!</v>
      </c>
      <c r="E952" s="512">
        <f ca="1">SUMIF('"E" Fair Value Measurement'!$C$22:$E$38,'FCC Investments - Load Tab'!C952,'"E" Fair Value Measurement'!$J$22:$J$38)</f>
        <v>0</v>
      </c>
      <c r="F952" s="339" t="s">
        <v>849</v>
      </c>
      <c r="G952" s="339" t="s">
        <v>1880</v>
      </c>
      <c r="H952" s="430">
        <f t="shared" si="270"/>
        <v>0</v>
      </c>
      <c r="I952" s="430" t="str">
        <f t="shared" si="270"/>
        <v>Jun</v>
      </c>
      <c r="J952" s="339" t="str">
        <f>+J$2</f>
        <v>FY25</v>
      </c>
      <c r="K952" s="339" t="str">
        <f t="shared" si="271"/>
        <v>FCCS_Other Data</v>
      </c>
      <c r="L952" s="339" t="str">
        <f t="shared" si="271"/>
        <v>FCCS_No Intercompany</v>
      </c>
      <c r="M952" s="339" t="str">
        <f t="shared" si="271"/>
        <v>No Custom1</v>
      </c>
      <c r="N952" s="339" t="str">
        <f t="shared" si="271"/>
        <v>No Custom2</v>
      </c>
      <c r="O952" s="339" t="s">
        <v>853</v>
      </c>
      <c r="P952" s="339" t="s">
        <v>1847</v>
      </c>
      <c r="Q952" s="339" t="s">
        <v>63</v>
      </c>
      <c r="R952" s="339" t="s">
        <v>402</v>
      </c>
      <c r="S952" s="339" t="s">
        <v>837</v>
      </c>
      <c r="T952" s="339" t="s">
        <v>404</v>
      </c>
    </row>
    <row r="953" spans="1:20">
      <c r="B953" s="420"/>
      <c r="C953" s="420"/>
      <c r="D953" s="469" t="e">
        <f>[2]!HsSetValue(E953,"FCC","Scenario#"&amp;Q953&amp;";Years#"&amp;J953&amp;";Period#"&amp;I953&amp;";View#"&amp;R953&amp;";Entity#"&amp;H953&amp;";Data Source#"&amp;K953&amp;";Account#"&amp;F953&amp;";Intercompany#"&amp;L953&amp;";Movement#"&amp;P953&amp;";Consolidation#"&amp;T953&amp;";Custom1#"&amp;M953&amp;";Custom2#"&amp;N953&amp;";Custom3#"&amp;O953&amp;";Custom4#"&amp;S953&amp;"")</f>
        <v>#VALUE!</v>
      </c>
      <c r="E953" s="469"/>
    </row>
    <row r="954" spans="1:20">
      <c r="A954" s="424"/>
      <c r="B954" s="336" t="s">
        <v>841</v>
      </c>
      <c r="C954" s="336" t="s">
        <v>1090</v>
      </c>
      <c r="D954" s="508" t="e">
        <f>[2]!HsSetValue(E954,"FCC","Scenario#"&amp;Q954&amp;";Years#"&amp;J954&amp;";Period#"&amp;I954&amp;";View#"&amp;R954&amp;";Entity#"&amp;H954&amp;";Data Source#"&amp;K954&amp;";Account#"&amp;F954&amp;";Intercompany#"&amp;L954&amp;";Movement#"&amp;P954&amp;";Consolidation#"&amp;T954&amp;";Custom1#"&amp;M954&amp;";Custom2#"&amp;N954&amp;";Custom3#"&amp;O954&amp;";Custom4#"&amp;S954&amp;"")</f>
        <v>#VALUE!</v>
      </c>
      <c r="E954" s="508">
        <f>SUMIF('"C" Seg. Time Dist.'!$C$20:$C$33,'FCC Investments - Load Tab'!C954,'"C" Seg. Time Dist.'!$E$20:$E$33)</f>
        <v>0</v>
      </c>
      <c r="F954" s="337" t="s">
        <v>842</v>
      </c>
      <c r="G954" s="337" t="str">
        <f>"Inv. Analysis - Credit Quality Risk - "&amp;C954</f>
        <v xml:space="preserve">Inv. Analysis - Credit Quality Risk - Other                                                              </v>
      </c>
      <c r="H954" s="428">
        <f t="shared" ref="H954:J958" si="272">+H$2</f>
        <v>0</v>
      </c>
      <c r="I954" s="428" t="str">
        <f t="shared" si="272"/>
        <v>Jun</v>
      </c>
      <c r="J954" s="337" t="str">
        <f t="shared" si="272"/>
        <v>FY25</v>
      </c>
      <c r="K954" s="337" t="s">
        <v>397</v>
      </c>
      <c r="L954" s="337" t="s">
        <v>398</v>
      </c>
      <c r="M954" s="337" t="s">
        <v>399</v>
      </c>
      <c r="N954" s="337" t="s">
        <v>400</v>
      </c>
      <c r="O954" s="337" t="s">
        <v>844</v>
      </c>
      <c r="P954" s="337" t="s">
        <v>1847</v>
      </c>
      <c r="Q954" s="337" t="s">
        <v>63</v>
      </c>
      <c r="R954" s="337" t="s">
        <v>402</v>
      </c>
      <c r="S954" s="423" t="s">
        <v>1112</v>
      </c>
      <c r="T954" s="337" t="s">
        <v>404</v>
      </c>
    </row>
    <row r="955" spans="1:20">
      <c r="A955" s="424"/>
      <c r="B955" s="336" t="s">
        <v>841</v>
      </c>
      <c r="C955" s="336" t="s">
        <v>1090</v>
      </c>
      <c r="D955" s="508" t="e">
        <f>[2]!HsSetValue(E955,"FCC","Scenario#"&amp;Q955&amp;";Years#"&amp;J955&amp;";Period#"&amp;I955&amp;";View#"&amp;R955&amp;";Entity#"&amp;H955&amp;";Data Source#"&amp;K955&amp;";Account#"&amp;F955&amp;";Intercompany#"&amp;L955&amp;";Movement#"&amp;P955&amp;";Consolidation#"&amp;T955&amp;";Custom1#"&amp;M955&amp;";Custom2#"&amp;N955&amp;";Custom3#"&amp;O955&amp;";Custom4#"&amp;S955&amp;"")</f>
        <v>#VALUE!</v>
      </c>
      <c r="E955" s="508">
        <f>SUMIF('"C" Seg. Time Dist.'!$C$20:$C$33,'FCC Investments - Load Tab'!C955,'"C" Seg. Time Dist.'!$F$20:$F$33)</f>
        <v>0</v>
      </c>
      <c r="F955" s="337" t="s">
        <v>842</v>
      </c>
      <c r="G955" s="337" t="str">
        <f>"Inv. Analysis - Credit Quality Risk - "&amp;C955</f>
        <v xml:space="preserve">Inv. Analysis - Credit Quality Risk - Other                                                              </v>
      </c>
      <c r="H955" s="428">
        <f t="shared" si="272"/>
        <v>0</v>
      </c>
      <c r="I955" s="428" t="str">
        <f t="shared" si="272"/>
        <v>Jun</v>
      </c>
      <c r="J955" s="337" t="str">
        <f t="shared" si="272"/>
        <v>FY25</v>
      </c>
      <c r="K955" s="337" t="str">
        <f t="shared" ref="K955:N958" si="273">+K$2</f>
        <v>FCCS_Other Data</v>
      </c>
      <c r="L955" s="337" t="str">
        <f t="shared" si="273"/>
        <v>FCCS_No Intercompany</v>
      </c>
      <c r="M955" s="337" t="str">
        <f t="shared" si="273"/>
        <v>No Custom1</v>
      </c>
      <c r="N955" s="337" t="str">
        <f t="shared" si="273"/>
        <v>No Custom2</v>
      </c>
      <c r="O955" s="337" t="s">
        <v>845</v>
      </c>
      <c r="P955" s="337" t="s">
        <v>1847</v>
      </c>
      <c r="Q955" s="337" t="str">
        <f t="shared" ref="Q955:R958" si="274">+Q$2</f>
        <v>Actual</v>
      </c>
      <c r="R955" s="337" t="str">
        <f t="shared" si="274"/>
        <v>FCCS_YTD_Input</v>
      </c>
      <c r="S955" s="423" t="s">
        <v>1112</v>
      </c>
      <c r="T955" s="337" t="s">
        <v>404</v>
      </c>
    </row>
    <row r="956" spans="1:20">
      <c r="A956" s="424"/>
      <c r="B956" s="336" t="s">
        <v>841</v>
      </c>
      <c r="C956" s="336" t="s">
        <v>1090</v>
      </c>
      <c r="D956" s="508" t="e">
        <f>[2]!HsSetValue(E956,"FCC","Scenario#"&amp;Q956&amp;";Years#"&amp;J956&amp;";Period#"&amp;I956&amp;";View#"&amp;R956&amp;";Entity#"&amp;H956&amp;";Data Source#"&amp;K956&amp;";Account#"&amp;F956&amp;";Intercompany#"&amp;L956&amp;";Movement#"&amp;P956&amp;";Consolidation#"&amp;T956&amp;";Custom1#"&amp;M956&amp;";Custom2#"&amp;N956&amp;";Custom3#"&amp;O956&amp;";Custom4#"&amp;S956&amp;"")</f>
        <v>#VALUE!</v>
      </c>
      <c r="E956" s="508">
        <f>SUMIF('"C" Seg. Time Dist.'!$C$20:$C$33,'FCC Investments - Load Tab'!C956,'"C" Seg. Time Dist.'!$G$20:$G$33)</f>
        <v>0</v>
      </c>
      <c r="F956" s="337" t="s">
        <v>842</v>
      </c>
      <c r="G956" s="337" t="str">
        <f>"Inv. Analysis - Credit Quality Risk - "&amp;C956</f>
        <v xml:space="preserve">Inv. Analysis - Credit Quality Risk - Other                                                              </v>
      </c>
      <c r="H956" s="428">
        <f t="shared" si="272"/>
        <v>0</v>
      </c>
      <c r="I956" s="428" t="str">
        <f t="shared" si="272"/>
        <v>Jun</v>
      </c>
      <c r="J956" s="337" t="str">
        <f t="shared" si="272"/>
        <v>FY25</v>
      </c>
      <c r="K956" s="337" t="str">
        <f t="shared" si="273"/>
        <v>FCCS_Other Data</v>
      </c>
      <c r="L956" s="337" t="str">
        <f t="shared" si="273"/>
        <v>FCCS_No Intercompany</v>
      </c>
      <c r="M956" s="337" t="str">
        <f t="shared" si="273"/>
        <v>No Custom1</v>
      </c>
      <c r="N956" s="337" t="str">
        <f t="shared" si="273"/>
        <v>No Custom2</v>
      </c>
      <c r="O956" s="337" t="s">
        <v>846</v>
      </c>
      <c r="P956" s="337" t="s">
        <v>1847</v>
      </c>
      <c r="Q956" s="337" t="str">
        <f t="shared" si="274"/>
        <v>Actual</v>
      </c>
      <c r="R956" s="337" t="str">
        <f t="shared" si="274"/>
        <v>FCCS_YTD_Input</v>
      </c>
      <c r="S956" s="423" t="s">
        <v>1112</v>
      </c>
      <c r="T956" s="337" t="s">
        <v>404</v>
      </c>
    </row>
    <row r="957" spans="1:20">
      <c r="A957" s="424"/>
      <c r="B957" s="336" t="s">
        <v>841</v>
      </c>
      <c r="C957" s="336" t="s">
        <v>1090</v>
      </c>
      <c r="D957" s="508" t="e">
        <f>[2]!HsSetValue(E957,"FCC","Scenario#"&amp;Q957&amp;";Years#"&amp;J957&amp;";Period#"&amp;I957&amp;";View#"&amp;R957&amp;";Entity#"&amp;H957&amp;";Data Source#"&amp;K957&amp;";Account#"&amp;F957&amp;";Intercompany#"&amp;L957&amp;";Movement#"&amp;P957&amp;";Consolidation#"&amp;T957&amp;";Custom1#"&amp;M957&amp;";Custom2#"&amp;N957&amp;";Custom3#"&amp;O957&amp;";Custom4#"&amp;S957&amp;"")</f>
        <v>#VALUE!</v>
      </c>
      <c r="E957" s="508">
        <f>SUMIF('"C" Seg. Time Dist.'!$C$20:$C$33,'FCC Investments - Load Tab'!C957,'"C" Seg. Time Dist.'!$H$20:$H$33)</f>
        <v>0</v>
      </c>
      <c r="F957" s="337" t="s">
        <v>842</v>
      </c>
      <c r="G957" s="337" t="str">
        <f>"Inv. Analysis - Credit Quality Risk - "&amp;C957</f>
        <v xml:space="preserve">Inv. Analysis - Credit Quality Risk - Other                                                              </v>
      </c>
      <c r="H957" s="428">
        <f t="shared" si="272"/>
        <v>0</v>
      </c>
      <c r="I957" s="428" t="str">
        <f t="shared" si="272"/>
        <v>Jun</v>
      </c>
      <c r="J957" s="337" t="str">
        <f t="shared" si="272"/>
        <v>FY25</v>
      </c>
      <c r="K957" s="337" t="str">
        <f t="shared" si="273"/>
        <v>FCCS_Other Data</v>
      </c>
      <c r="L957" s="337" t="str">
        <f t="shared" si="273"/>
        <v>FCCS_No Intercompany</v>
      </c>
      <c r="M957" s="337" t="str">
        <f t="shared" si="273"/>
        <v>No Custom1</v>
      </c>
      <c r="N957" s="337" t="str">
        <f t="shared" si="273"/>
        <v>No Custom2</v>
      </c>
      <c r="O957" s="337" t="s">
        <v>847</v>
      </c>
      <c r="P957" s="337" t="s">
        <v>1847</v>
      </c>
      <c r="Q957" s="337" t="str">
        <f t="shared" si="274"/>
        <v>Actual</v>
      </c>
      <c r="R957" s="337" t="str">
        <f t="shared" si="274"/>
        <v>FCCS_YTD_Input</v>
      </c>
      <c r="S957" s="423" t="s">
        <v>1112</v>
      </c>
      <c r="T957" s="337" t="s">
        <v>404</v>
      </c>
    </row>
    <row r="958" spans="1:20">
      <c r="A958" s="424"/>
      <c r="B958" s="336" t="s">
        <v>841</v>
      </c>
      <c r="C958" s="336" t="s">
        <v>1090</v>
      </c>
      <c r="D958" s="508" t="e">
        <f>[2]!HsSetValue(E958,"FCC","Scenario#"&amp;Q958&amp;";Years#"&amp;J958&amp;";Period#"&amp;I958&amp;";View#"&amp;R958&amp;";Entity#"&amp;H958&amp;";Data Source#"&amp;K958&amp;";Account#"&amp;F958&amp;";Intercompany#"&amp;L958&amp;";Movement#"&amp;P958&amp;";Consolidation#"&amp;T958&amp;";Custom1#"&amp;M958&amp;";Custom2#"&amp;N958&amp;";Custom3#"&amp;O958&amp;";Custom4#"&amp;S958&amp;"")</f>
        <v>#VALUE!</v>
      </c>
      <c r="E958" s="508">
        <f>SUMIF('"C" Seg. Time Dist.'!$C$20:$C$33,'FCC Investments - Load Tab'!C958,'"C" Seg. Time Dist.'!$I$20:$I$33)</f>
        <v>0</v>
      </c>
      <c r="F958" s="337" t="s">
        <v>842</v>
      </c>
      <c r="G958" s="337" t="str">
        <f>"Inv. Analysis - Credit Quality Risk - "&amp;C958</f>
        <v xml:space="preserve">Inv. Analysis - Credit Quality Risk - Other                                                              </v>
      </c>
      <c r="H958" s="428">
        <f t="shared" si="272"/>
        <v>0</v>
      </c>
      <c r="I958" s="428" t="str">
        <f t="shared" si="272"/>
        <v>Jun</v>
      </c>
      <c r="J958" s="337" t="str">
        <f t="shared" si="272"/>
        <v>FY25</v>
      </c>
      <c r="K958" s="337" t="str">
        <f t="shared" si="273"/>
        <v>FCCS_Other Data</v>
      </c>
      <c r="L958" s="337" t="str">
        <f t="shared" si="273"/>
        <v>FCCS_No Intercompany</v>
      </c>
      <c r="M958" s="337" t="str">
        <f t="shared" si="273"/>
        <v>No Custom1</v>
      </c>
      <c r="N958" s="337" t="str">
        <f t="shared" si="273"/>
        <v>No Custom2</v>
      </c>
      <c r="O958" s="337" t="s">
        <v>848</v>
      </c>
      <c r="P958" s="337" t="s">
        <v>1847</v>
      </c>
      <c r="Q958" s="337" t="str">
        <f t="shared" si="274"/>
        <v>Actual</v>
      </c>
      <c r="R958" s="337" t="str">
        <f t="shared" si="274"/>
        <v>FCCS_YTD_Input</v>
      </c>
      <c r="S958" s="423" t="s">
        <v>1112</v>
      </c>
      <c r="T958" s="337" t="s">
        <v>404</v>
      </c>
    </row>
    <row r="959" spans="1:20">
      <c r="B959" s="420"/>
      <c r="C959" s="420"/>
      <c r="D959" s="469" t="e">
        <f>[2]!HsSetValue(E959,"FCC","Scenario#"&amp;Q959&amp;";Years#"&amp;J959&amp;";Period#"&amp;I959&amp;";View#"&amp;R959&amp;";Entity#"&amp;H959&amp;";Data Source#"&amp;K959&amp;";Account#"&amp;F959&amp;";Intercompany#"&amp;L959&amp;";Movement#"&amp;P959&amp;";Consolidation#"&amp;T959&amp;";Custom1#"&amp;M959&amp;";Custom2#"&amp;N959&amp;";Custom3#"&amp;O959&amp;";Custom4#"&amp;S959&amp;"")</f>
        <v>#VALUE!</v>
      </c>
      <c r="E959" s="469"/>
      <c r="S959" s="423"/>
    </row>
    <row r="960" spans="1:20">
      <c r="A960" s="424"/>
      <c r="B960" s="338" t="s">
        <v>1850</v>
      </c>
      <c r="C960" s="338" t="s">
        <v>1090</v>
      </c>
      <c r="D960" s="512" t="e">
        <f>[2]!HsSetValue(E960,"FCC","Scenario#"&amp;Q960&amp;";Years#"&amp;J960&amp;";Period#"&amp;I960&amp;";View#"&amp;R960&amp;";Entity#"&amp;H960&amp;";Data Source#"&amp;K960&amp;";Account#"&amp;F960&amp;";Intercompany#"&amp;L960&amp;";Movement#"&amp;P960&amp;";Consolidation#"&amp;T960&amp;";Custom1#"&amp;M960&amp;";Custom2#"&amp;N960&amp;";Custom3#"&amp;O960&amp;";Custom4#"&amp;S960&amp;"")</f>
        <v>#VALUE!</v>
      </c>
      <c r="E960" s="512">
        <f ca="1">SUMIF('"E" Fair Value Measurement'!$C$22:$E$38,'FCC Investments - Load Tab'!C960,'"E" Fair Value Measurement'!$G$22:$G$38)</f>
        <v>0</v>
      </c>
      <c r="F960" s="339" t="s">
        <v>849</v>
      </c>
      <c r="G960" s="339" t="str">
        <f>"Inv. Analysis - FV Measurement - "&amp;C960</f>
        <v xml:space="preserve">Inv. Analysis - FV Measurement - Other                                                              </v>
      </c>
      <c r="H960" s="430">
        <f t="shared" ref="H960:J963" si="275">+H$2</f>
        <v>0</v>
      </c>
      <c r="I960" s="430" t="str">
        <f t="shared" si="275"/>
        <v>Jun</v>
      </c>
      <c r="J960" s="339" t="str">
        <f t="shared" si="275"/>
        <v>FY25</v>
      </c>
      <c r="K960" s="339" t="s">
        <v>397</v>
      </c>
      <c r="L960" s="339" t="s">
        <v>398</v>
      </c>
      <c r="M960" s="339" t="s">
        <v>399</v>
      </c>
      <c r="N960" s="339" t="s">
        <v>400</v>
      </c>
      <c r="O960" s="339" t="s">
        <v>850</v>
      </c>
      <c r="P960" s="339" t="s">
        <v>1847</v>
      </c>
      <c r="Q960" s="339" t="s">
        <v>63</v>
      </c>
      <c r="R960" s="339" t="s">
        <v>402</v>
      </c>
      <c r="S960" s="423" t="s">
        <v>1112</v>
      </c>
      <c r="T960" s="339" t="s">
        <v>404</v>
      </c>
    </row>
    <row r="961" spans="1:20">
      <c r="A961" s="424"/>
      <c r="B961" s="338" t="s">
        <v>1850</v>
      </c>
      <c r="C961" s="338" t="s">
        <v>1090</v>
      </c>
      <c r="D961" s="512" t="e">
        <f>[2]!HsSetValue(E961,"FCC","Scenario#"&amp;Q961&amp;";Years#"&amp;J961&amp;";Period#"&amp;I961&amp;";View#"&amp;R961&amp;";Entity#"&amp;H961&amp;";Data Source#"&amp;K961&amp;";Account#"&amp;F961&amp;";Intercompany#"&amp;L961&amp;";Movement#"&amp;P961&amp;";Consolidation#"&amp;T961&amp;";Custom1#"&amp;M961&amp;";Custom2#"&amp;N961&amp;";Custom3#"&amp;O961&amp;";Custom4#"&amp;S961&amp;"")</f>
        <v>#VALUE!</v>
      </c>
      <c r="E961" s="512">
        <f ca="1">SUMIF('"E" Fair Value Measurement'!$C$22:$E$38,'FCC Investments - Load Tab'!C961,'"E" Fair Value Measurement'!$H$22:$H$38)</f>
        <v>0</v>
      </c>
      <c r="F961" s="339" t="s">
        <v>849</v>
      </c>
      <c r="G961" s="339" t="str">
        <f>"Inv. Analysis - FV Measurement - "&amp;C961</f>
        <v xml:space="preserve">Inv. Analysis - FV Measurement - Other                                                              </v>
      </c>
      <c r="H961" s="430">
        <f t="shared" si="275"/>
        <v>0</v>
      </c>
      <c r="I961" s="430" t="str">
        <f t="shared" si="275"/>
        <v>Jun</v>
      </c>
      <c r="J961" s="339" t="str">
        <f t="shared" si="275"/>
        <v>FY25</v>
      </c>
      <c r="K961" s="339" t="str">
        <f t="shared" ref="K961:N963" si="276">+K$2</f>
        <v>FCCS_Other Data</v>
      </c>
      <c r="L961" s="339" t="str">
        <f t="shared" si="276"/>
        <v>FCCS_No Intercompany</v>
      </c>
      <c r="M961" s="339" t="str">
        <f t="shared" si="276"/>
        <v>No Custom1</v>
      </c>
      <c r="N961" s="339" t="str">
        <f t="shared" si="276"/>
        <v>No Custom2</v>
      </c>
      <c r="O961" s="339" t="s">
        <v>851</v>
      </c>
      <c r="P961" s="339" t="s">
        <v>1847</v>
      </c>
      <c r="Q961" s="339" t="str">
        <f t="shared" ref="Q961:R977" si="277">+Q$2</f>
        <v>Actual</v>
      </c>
      <c r="R961" s="339" t="str">
        <f t="shared" si="277"/>
        <v>FCCS_YTD_Input</v>
      </c>
      <c r="S961" s="423" t="s">
        <v>1112</v>
      </c>
      <c r="T961" s="339" t="s">
        <v>404</v>
      </c>
    </row>
    <row r="962" spans="1:20">
      <c r="A962" s="424"/>
      <c r="B962" s="338" t="s">
        <v>1850</v>
      </c>
      <c r="C962" s="338" t="s">
        <v>1090</v>
      </c>
      <c r="D962" s="512" t="e">
        <f>[2]!HsSetValue(E962,"FCC","Scenario#"&amp;Q962&amp;";Years#"&amp;J962&amp;";Period#"&amp;I962&amp;";View#"&amp;R962&amp;";Entity#"&amp;H962&amp;";Data Source#"&amp;K962&amp;";Account#"&amp;F962&amp;";Intercompany#"&amp;L962&amp;";Movement#"&amp;P962&amp;";Consolidation#"&amp;T962&amp;";Custom1#"&amp;M962&amp;";Custom2#"&amp;N962&amp;";Custom3#"&amp;O962&amp;";Custom4#"&amp;S962&amp;"")</f>
        <v>#VALUE!</v>
      </c>
      <c r="E962" s="512">
        <f ca="1">SUMIF('"E" Fair Value Measurement'!$C$22:$E$38,'FCC Investments - Load Tab'!C962,'"E" Fair Value Measurement'!$I$22:$I$38)</f>
        <v>0</v>
      </c>
      <c r="F962" s="339" t="s">
        <v>849</v>
      </c>
      <c r="G962" s="339" t="str">
        <f>"Inv. Analysis - FV Measurement - "&amp;C962</f>
        <v xml:space="preserve">Inv. Analysis - FV Measurement - Other                                                              </v>
      </c>
      <c r="H962" s="430">
        <f t="shared" si="275"/>
        <v>0</v>
      </c>
      <c r="I962" s="430" t="str">
        <f t="shared" si="275"/>
        <v>Jun</v>
      </c>
      <c r="J962" s="339" t="str">
        <f t="shared" si="275"/>
        <v>FY25</v>
      </c>
      <c r="K962" s="339" t="str">
        <f t="shared" si="276"/>
        <v>FCCS_Other Data</v>
      </c>
      <c r="L962" s="339" t="str">
        <f t="shared" si="276"/>
        <v>FCCS_No Intercompany</v>
      </c>
      <c r="M962" s="339" t="str">
        <f t="shared" si="276"/>
        <v>No Custom1</v>
      </c>
      <c r="N962" s="339" t="str">
        <f t="shared" si="276"/>
        <v>No Custom2</v>
      </c>
      <c r="O962" s="339" t="s">
        <v>852</v>
      </c>
      <c r="P962" s="339" t="s">
        <v>1847</v>
      </c>
      <c r="Q962" s="339" t="str">
        <f t="shared" si="277"/>
        <v>Actual</v>
      </c>
      <c r="R962" s="339" t="str">
        <f t="shared" si="277"/>
        <v>FCCS_YTD_Input</v>
      </c>
      <c r="S962" s="423" t="s">
        <v>1112</v>
      </c>
      <c r="T962" s="339" t="s">
        <v>404</v>
      </c>
    </row>
    <row r="963" spans="1:20">
      <c r="A963" s="424"/>
      <c r="B963" s="338" t="s">
        <v>1850</v>
      </c>
      <c r="C963" s="338" t="s">
        <v>1090</v>
      </c>
      <c r="D963" s="512" t="e">
        <f>[2]!HsSetValue(E963,"FCC","Scenario#"&amp;Q963&amp;";Years#"&amp;J963&amp;";Period#"&amp;I963&amp;";View#"&amp;R963&amp;";Entity#"&amp;H963&amp;";Data Source#"&amp;K963&amp;";Account#"&amp;F963&amp;";Intercompany#"&amp;L963&amp;";Movement#"&amp;P963&amp;";Consolidation#"&amp;T963&amp;";Custom1#"&amp;M963&amp;";Custom2#"&amp;N963&amp;";Custom3#"&amp;O963&amp;";Custom4#"&amp;S963&amp;"")</f>
        <v>#VALUE!</v>
      </c>
      <c r="E963" s="512">
        <f ca="1">SUMIF('"E" Fair Value Measurement'!$C$22:$E$38,'FCC Investments - Load Tab'!C963,'"E" Fair Value Measurement'!$J$22:$J$38)</f>
        <v>0</v>
      </c>
      <c r="F963" s="339" t="s">
        <v>849</v>
      </c>
      <c r="G963" s="339" t="str">
        <f>"Inv. Analysis - FV Measurement - "&amp;C963</f>
        <v xml:space="preserve">Inv. Analysis - FV Measurement - Other                                                              </v>
      </c>
      <c r="H963" s="430">
        <f t="shared" si="275"/>
        <v>0</v>
      </c>
      <c r="I963" s="430" t="str">
        <f t="shared" si="275"/>
        <v>Jun</v>
      </c>
      <c r="J963" s="339" t="str">
        <f t="shared" si="275"/>
        <v>FY25</v>
      </c>
      <c r="K963" s="339" t="str">
        <f t="shared" si="276"/>
        <v>FCCS_Other Data</v>
      </c>
      <c r="L963" s="339" t="str">
        <f t="shared" si="276"/>
        <v>FCCS_No Intercompany</v>
      </c>
      <c r="M963" s="339" t="str">
        <f t="shared" si="276"/>
        <v>No Custom1</v>
      </c>
      <c r="N963" s="339" t="str">
        <f t="shared" si="276"/>
        <v>No Custom2</v>
      </c>
      <c r="O963" s="339" t="s">
        <v>853</v>
      </c>
      <c r="P963" s="339" t="s">
        <v>1847</v>
      </c>
      <c r="Q963" s="339" t="str">
        <f t="shared" si="277"/>
        <v>Actual</v>
      </c>
      <c r="R963" s="339" t="str">
        <f t="shared" si="277"/>
        <v>FCCS_YTD_Input</v>
      </c>
      <c r="S963" s="423" t="s">
        <v>1112</v>
      </c>
      <c r="T963" s="339" t="s">
        <v>404</v>
      </c>
    </row>
    <row r="964" spans="1:20">
      <c r="B964" s="420"/>
      <c r="C964" s="420"/>
      <c r="D964" s="469" t="e">
        <f>[2]!HsSetValue(E964,"FCC","Scenario#"&amp;Q964&amp;";Years#"&amp;J964&amp;";Period#"&amp;I964&amp;";View#"&amp;R964&amp;";Entity#"&amp;H964&amp;";Data Source#"&amp;K964&amp;";Account#"&amp;F964&amp;";Intercompany#"&amp;L964&amp;";Movement#"&amp;P964&amp;";Consolidation#"&amp;T964&amp;";Custom1#"&amp;M964&amp;";Custom2#"&amp;N964&amp;";Custom3#"&amp;O964&amp;";Custom4#"&amp;S964&amp;"")</f>
        <v>#VALUE!</v>
      </c>
      <c r="E964" s="469"/>
      <c r="S964" s="423"/>
    </row>
    <row r="965" spans="1:20">
      <c r="A965" s="424"/>
      <c r="B965" s="418" t="s">
        <v>1088</v>
      </c>
      <c r="C965" s="418" t="s">
        <v>1090</v>
      </c>
      <c r="D965" s="511" t="e">
        <f>[2]!HsSetValue(E965,"FCC","Scenario#"&amp;Q965&amp;";Years#"&amp;J965&amp;";Period#"&amp;I965&amp;";View#"&amp;R965&amp;";Entity#"&amp;H965&amp;";Data Source#"&amp;K965&amp;";Account#"&amp;F965&amp;";Intercompany#"&amp;L965&amp;";Movement#"&amp;P965&amp;";Consolidation#"&amp;T965&amp;";Custom1#"&amp;M965&amp;";Custom2#"&amp;N965&amp;";Custom3#"&amp;O965&amp;";Custom4#"&amp;S965&amp;"")</f>
        <v>#VALUE!</v>
      </c>
      <c r="E965" s="511">
        <f ca="1">SUMIF('"F" Credit Quality Risk'!$D$17:$F$33,'FCC Investments - Load Tab'!$C965,'"F" Credit Quality Risk'!F$17:F$33)</f>
        <v>0</v>
      </c>
      <c r="F965" s="419" t="s">
        <v>1092</v>
      </c>
      <c r="G965" s="419" t="str">
        <f t="shared" ref="G965:G978" si="278">"Inv. Analysis - Credit Quality Risk - "&amp;C965</f>
        <v xml:space="preserve">Inv. Analysis - Credit Quality Risk - Other                                                              </v>
      </c>
      <c r="H965" s="431">
        <f t="shared" ref="H965:N965" si="279">+H$2</f>
        <v>0</v>
      </c>
      <c r="I965" s="431" t="str">
        <f t="shared" si="279"/>
        <v>Jun</v>
      </c>
      <c r="J965" s="419" t="str">
        <f t="shared" si="279"/>
        <v>FY25</v>
      </c>
      <c r="K965" s="419" t="str">
        <f t="shared" si="279"/>
        <v>FCCS_Other Data</v>
      </c>
      <c r="L965" s="419" t="str">
        <f t="shared" si="279"/>
        <v>FCCS_No Intercompany</v>
      </c>
      <c r="M965" s="419" t="str">
        <f t="shared" si="279"/>
        <v>No Custom1</v>
      </c>
      <c r="N965" s="419" t="str">
        <f t="shared" si="279"/>
        <v>No Custom2</v>
      </c>
      <c r="O965" s="419" t="s">
        <v>995</v>
      </c>
      <c r="P965" s="419" t="s">
        <v>1847</v>
      </c>
      <c r="Q965" s="419" t="str">
        <f t="shared" ref="Q965:Q978" si="280">Q$2</f>
        <v>Actual</v>
      </c>
      <c r="R965" s="419" t="str">
        <f t="shared" si="277"/>
        <v>FCCS_YTD_Input</v>
      </c>
      <c r="S965" s="423" t="s">
        <v>1112</v>
      </c>
      <c r="T965" s="419" t="s">
        <v>404</v>
      </c>
    </row>
    <row r="966" spans="1:20">
      <c r="A966" s="424"/>
      <c r="B966" s="418" t="s">
        <v>1088</v>
      </c>
      <c r="C966" s="418" t="s">
        <v>1090</v>
      </c>
      <c r="D966" s="511" t="e">
        <f>[2]!HsSetValue(E966,"FCC","Scenario#"&amp;Q966&amp;";Years#"&amp;J966&amp;";Period#"&amp;I966&amp;";View#"&amp;R966&amp;";Entity#"&amp;H966&amp;";Data Source#"&amp;K966&amp;";Account#"&amp;F966&amp;";Intercompany#"&amp;L966&amp;";Movement#"&amp;P966&amp;";Consolidation#"&amp;T966&amp;";Custom1#"&amp;M966&amp;";Custom2#"&amp;N966&amp;";Custom3#"&amp;O966&amp;";Custom4#"&amp;S966&amp;"")</f>
        <v>#VALUE!</v>
      </c>
      <c r="E966" s="511">
        <f ca="1">SUMIF('"F" Credit Quality Risk'!$D$17:$F$33,'FCC Investments - Load Tab'!$C966,'"F" Credit Quality Risk'!G$17:G$33)</f>
        <v>0</v>
      </c>
      <c r="F966" s="419" t="s">
        <v>1092</v>
      </c>
      <c r="G966" s="419" t="str">
        <f t="shared" si="278"/>
        <v xml:space="preserve">Inv. Analysis - Credit Quality Risk - Other                                                              </v>
      </c>
      <c r="H966" s="431">
        <f t="shared" ref="H966:N978" si="281">+H$2</f>
        <v>0</v>
      </c>
      <c r="I966" s="431" t="str">
        <f t="shared" si="281"/>
        <v>Jun</v>
      </c>
      <c r="J966" s="419" t="str">
        <f t="shared" si="281"/>
        <v>FY25</v>
      </c>
      <c r="K966" s="419" t="str">
        <f t="shared" si="281"/>
        <v>FCCS_Other Data</v>
      </c>
      <c r="L966" s="419" t="str">
        <f t="shared" si="281"/>
        <v>FCCS_No Intercompany</v>
      </c>
      <c r="M966" s="419" t="str">
        <f t="shared" ref="M966:M976" si="282">+M$2</f>
        <v>No Custom1</v>
      </c>
      <c r="N966" s="419" t="str">
        <f t="shared" si="281"/>
        <v>No Custom2</v>
      </c>
      <c r="O966" s="419" t="s">
        <v>1010</v>
      </c>
      <c r="P966" s="419" t="s">
        <v>1847</v>
      </c>
      <c r="Q966" s="419" t="str">
        <f t="shared" si="280"/>
        <v>Actual</v>
      </c>
      <c r="R966" s="419" t="str">
        <f t="shared" si="277"/>
        <v>FCCS_YTD_Input</v>
      </c>
      <c r="S966" s="423" t="s">
        <v>1112</v>
      </c>
      <c r="T966" s="419" t="s">
        <v>404</v>
      </c>
    </row>
    <row r="967" spans="1:20">
      <c r="A967" s="424"/>
      <c r="B967" s="418" t="s">
        <v>1088</v>
      </c>
      <c r="C967" s="418" t="s">
        <v>1090</v>
      </c>
      <c r="D967" s="511" t="e">
        <f>[2]!HsSetValue(E967,"FCC","Scenario#"&amp;Q967&amp;";Years#"&amp;J967&amp;";Period#"&amp;I967&amp;";View#"&amp;R967&amp;";Entity#"&amp;H967&amp;";Data Source#"&amp;K967&amp;";Account#"&amp;F967&amp;";Intercompany#"&amp;L967&amp;";Movement#"&amp;P967&amp;";Consolidation#"&amp;T967&amp;";Custom1#"&amp;M967&amp;";Custom2#"&amp;N967&amp;";Custom3#"&amp;O967&amp;";Custom4#"&amp;S967&amp;"")</f>
        <v>#VALUE!</v>
      </c>
      <c r="E967" s="511">
        <f ca="1">SUMIF('"F" Credit Quality Risk'!$D$17:$F$33,'FCC Investments - Load Tab'!$C967,'"F" Credit Quality Risk'!H$17:H$33)</f>
        <v>0</v>
      </c>
      <c r="F967" s="419" t="s">
        <v>1092</v>
      </c>
      <c r="G967" s="419" t="str">
        <f t="shared" si="278"/>
        <v xml:space="preserve">Inv. Analysis - Credit Quality Risk - Other                                                              </v>
      </c>
      <c r="H967" s="431">
        <f t="shared" si="281"/>
        <v>0</v>
      </c>
      <c r="I967" s="431" t="str">
        <f t="shared" si="281"/>
        <v>Jun</v>
      </c>
      <c r="J967" s="419" t="str">
        <f t="shared" si="281"/>
        <v>FY25</v>
      </c>
      <c r="K967" s="419" t="str">
        <f t="shared" si="281"/>
        <v>FCCS_Other Data</v>
      </c>
      <c r="L967" s="419" t="str">
        <f t="shared" si="281"/>
        <v>FCCS_No Intercompany</v>
      </c>
      <c r="M967" s="419" t="str">
        <f t="shared" si="282"/>
        <v>No Custom1</v>
      </c>
      <c r="N967" s="419" t="str">
        <f t="shared" si="281"/>
        <v>No Custom2</v>
      </c>
      <c r="O967" s="419" t="s">
        <v>45</v>
      </c>
      <c r="P967" s="419" t="s">
        <v>1847</v>
      </c>
      <c r="Q967" s="419" t="str">
        <f t="shared" si="280"/>
        <v>Actual</v>
      </c>
      <c r="R967" s="419" t="str">
        <f t="shared" si="277"/>
        <v>FCCS_YTD_Input</v>
      </c>
      <c r="S967" s="423" t="s">
        <v>1112</v>
      </c>
      <c r="T967" s="419" t="s">
        <v>404</v>
      </c>
    </row>
    <row r="968" spans="1:20">
      <c r="A968" s="424"/>
      <c r="B968" s="418" t="s">
        <v>1088</v>
      </c>
      <c r="C968" s="418" t="s">
        <v>1090</v>
      </c>
      <c r="D968" s="511" t="e">
        <f>[2]!HsSetValue(E968,"FCC","Scenario#"&amp;Q968&amp;";Years#"&amp;J968&amp;";Period#"&amp;I968&amp;";View#"&amp;R968&amp;";Entity#"&amp;H968&amp;";Data Source#"&amp;K968&amp;";Account#"&amp;F968&amp;";Intercompany#"&amp;L968&amp;";Movement#"&amp;P968&amp;";Consolidation#"&amp;T968&amp;";Custom1#"&amp;M968&amp;";Custom2#"&amp;N968&amp;";Custom3#"&amp;O968&amp;";Custom4#"&amp;S968&amp;"")</f>
        <v>#VALUE!</v>
      </c>
      <c r="E968" s="511">
        <f ca="1">SUMIF('"F" Credit Quality Risk'!$D$17:$F$33,'FCC Investments - Load Tab'!$C968,'"F" Credit Quality Risk'!I$17:I$33)</f>
        <v>0</v>
      </c>
      <c r="F968" s="419" t="s">
        <v>1092</v>
      </c>
      <c r="G968" s="419" t="str">
        <f t="shared" si="278"/>
        <v xml:space="preserve">Inv. Analysis - Credit Quality Risk - Other                                                              </v>
      </c>
      <c r="H968" s="431">
        <f t="shared" si="281"/>
        <v>0</v>
      </c>
      <c r="I968" s="431" t="str">
        <f t="shared" si="281"/>
        <v>Jun</v>
      </c>
      <c r="J968" s="419" t="str">
        <f t="shared" si="281"/>
        <v>FY25</v>
      </c>
      <c r="K968" s="419" t="str">
        <f t="shared" si="281"/>
        <v>FCCS_Other Data</v>
      </c>
      <c r="L968" s="419" t="str">
        <f t="shared" si="281"/>
        <v>FCCS_No Intercompany</v>
      </c>
      <c r="M968" s="419" t="str">
        <f t="shared" si="282"/>
        <v>No Custom1</v>
      </c>
      <c r="N968" s="419" t="str">
        <f t="shared" si="281"/>
        <v>No Custom2</v>
      </c>
      <c r="O968" s="419" t="s">
        <v>1023</v>
      </c>
      <c r="P968" s="419" t="s">
        <v>1847</v>
      </c>
      <c r="Q968" s="419" t="str">
        <f t="shared" si="280"/>
        <v>Actual</v>
      </c>
      <c r="R968" s="419" t="str">
        <f t="shared" si="277"/>
        <v>FCCS_YTD_Input</v>
      </c>
      <c r="S968" s="423" t="s">
        <v>1112</v>
      </c>
      <c r="T968" s="419" t="s">
        <v>404</v>
      </c>
    </row>
    <row r="969" spans="1:20">
      <c r="A969" s="424"/>
      <c r="B969" s="418" t="s">
        <v>1088</v>
      </c>
      <c r="C969" s="418" t="s">
        <v>1090</v>
      </c>
      <c r="D969" s="511" t="e">
        <f>[2]!HsSetValue(E969,"FCC","Scenario#"&amp;Q969&amp;";Years#"&amp;J969&amp;";Period#"&amp;I969&amp;";View#"&amp;R969&amp;";Entity#"&amp;H969&amp;";Data Source#"&amp;K969&amp;";Account#"&amp;F969&amp;";Intercompany#"&amp;L969&amp;";Movement#"&amp;P969&amp;";Consolidation#"&amp;T969&amp;";Custom1#"&amp;M969&amp;";Custom2#"&amp;N969&amp;";Custom3#"&amp;O969&amp;";Custom4#"&amp;S969&amp;"")</f>
        <v>#VALUE!</v>
      </c>
      <c r="E969" s="511">
        <f ca="1">SUMIF('"F" Credit Quality Risk'!$D$17:$F$33,'FCC Investments - Load Tab'!$C969,'"F" Credit Quality Risk'!J$17:J$33)</f>
        <v>0</v>
      </c>
      <c r="F969" s="419" t="s">
        <v>1092</v>
      </c>
      <c r="G969" s="419" t="str">
        <f t="shared" si="278"/>
        <v xml:space="preserve">Inv. Analysis - Credit Quality Risk - Other                                                              </v>
      </c>
      <c r="H969" s="431">
        <f t="shared" si="281"/>
        <v>0</v>
      </c>
      <c r="I969" s="431" t="str">
        <f t="shared" si="281"/>
        <v>Jun</v>
      </c>
      <c r="J969" s="419" t="str">
        <f t="shared" si="281"/>
        <v>FY25</v>
      </c>
      <c r="K969" s="419" t="str">
        <f t="shared" si="281"/>
        <v>FCCS_Other Data</v>
      </c>
      <c r="L969" s="419" t="str">
        <f t="shared" si="281"/>
        <v>FCCS_No Intercompany</v>
      </c>
      <c r="M969" s="419" t="str">
        <f t="shared" si="282"/>
        <v>No Custom1</v>
      </c>
      <c r="N969" s="419" t="str">
        <f t="shared" si="281"/>
        <v>No Custom2</v>
      </c>
      <c r="O969" s="419" t="s">
        <v>1027</v>
      </c>
      <c r="P969" s="419" t="s">
        <v>1847</v>
      </c>
      <c r="Q969" s="419" t="str">
        <f t="shared" si="280"/>
        <v>Actual</v>
      </c>
      <c r="R969" s="419" t="str">
        <f t="shared" si="277"/>
        <v>FCCS_YTD_Input</v>
      </c>
      <c r="S969" s="423" t="s">
        <v>1112</v>
      </c>
      <c r="T969" s="419" t="s">
        <v>404</v>
      </c>
    </row>
    <row r="970" spans="1:20">
      <c r="A970" s="424"/>
      <c r="B970" s="418" t="s">
        <v>1088</v>
      </c>
      <c r="C970" s="418" t="s">
        <v>1090</v>
      </c>
      <c r="D970" s="511" t="e">
        <f>[2]!HsSetValue(E970,"FCC","Scenario#"&amp;Q970&amp;";Years#"&amp;J970&amp;";Period#"&amp;I970&amp;";View#"&amp;R970&amp;";Entity#"&amp;H970&amp;";Data Source#"&amp;K970&amp;";Account#"&amp;F970&amp;";Intercompany#"&amp;L970&amp;";Movement#"&amp;P970&amp;";Consolidation#"&amp;T970&amp;";Custom1#"&amp;M970&amp;";Custom2#"&amp;N970&amp;";Custom3#"&amp;O970&amp;";Custom4#"&amp;S970&amp;"")</f>
        <v>#VALUE!</v>
      </c>
      <c r="E970" s="511">
        <f ca="1">SUMIF('"F" Credit Quality Risk'!$D$17:$F$33,'FCC Investments - Load Tab'!$C970,'"F" Credit Quality Risk'!K$17:K$33)</f>
        <v>0</v>
      </c>
      <c r="F970" s="419" t="s">
        <v>1092</v>
      </c>
      <c r="G970" s="419" t="str">
        <f t="shared" si="278"/>
        <v xml:space="preserve">Inv. Analysis - Credit Quality Risk - Other                                                              </v>
      </c>
      <c r="H970" s="431">
        <f t="shared" si="281"/>
        <v>0</v>
      </c>
      <c r="I970" s="431" t="str">
        <f t="shared" si="281"/>
        <v>Jun</v>
      </c>
      <c r="J970" s="419" t="str">
        <f t="shared" si="281"/>
        <v>FY25</v>
      </c>
      <c r="K970" s="419" t="str">
        <f t="shared" si="281"/>
        <v>FCCS_Other Data</v>
      </c>
      <c r="L970" s="419" t="str">
        <f t="shared" si="281"/>
        <v>FCCS_No Intercompany</v>
      </c>
      <c r="M970" s="419" t="str">
        <f t="shared" si="282"/>
        <v>No Custom1</v>
      </c>
      <c r="N970" s="419" t="str">
        <f t="shared" si="281"/>
        <v>No Custom2</v>
      </c>
      <c r="O970" s="419" t="s">
        <v>46</v>
      </c>
      <c r="P970" s="419" t="s">
        <v>1847</v>
      </c>
      <c r="Q970" s="419" t="str">
        <f t="shared" si="280"/>
        <v>Actual</v>
      </c>
      <c r="R970" s="419" t="str">
        <f t="shared" si="277"/>
        <v>FCCS_YTD_Input</v>
      </c>
      <c r="S970" s="423" t="s">
        <v>1112</v>
      </c>
      <c r="T970" s="419" t="s">
        <v>404</v>
      </c>
    </row>
    <row r="971" spans="1:20">
      <c r="A971" s="424"/>
      <c r="B971" s="418" t="s">
        <v>1088</v>
      </c>
      <c r="C971" s="418" t="s">
        <v>1090</v>
      </c>
      <c r="D971" s="511" t="e">
        <f>[2]!HsSetValue(E971,"FCC","Scenario#"&amp;Q971&amp;";Years#"&amp;J971&amp;";Period#"&amp;I971&amp;";View#"&amp;R971&amp;";Entity#"&amp;H971&amp;";Data Source#"&amp;K971&amp;";Account#"&amp;F971&amp;";Intercompany#"&amp;L971&amp;";Movement#"&amp;P971&amp;";Consolidation#"&amp;T971&amp;";Custom1#"&amp;M971&amp;";Custom2#"&amp;N971&amp;";Custom3#"&amp;O971&amp;";Custom4#"&amp;S971&amp;"")</f>
        <v>#VALUE!</v>
      </c>
      <c r="E971" s="511">
        <f ca="1">SUMIF('"F" Credit Quality Risk'!$D$17:$F$33,'FCC Investments - Load Tab'!$C971,'"F" Credit Quality Risk'!L$17:L$33)</f>
        <v>0</v>
      </c>
      <c r="F971" s="419" t="s">
        <v>1092</v>
      </c>
      <c r="G971" s="419" t="str">
        <f t="shared" si="278"/>
        <v xml:space="preserve">Inv. Analysis - Credit Quality Risk - Other                                                              </v>
      </c>
      <c r="H971" s="431">
        <f t="shared" si="281"/>
        <v>0</v>
      </c>
      <c r="I971" s="431" t="str">
        <f t="shared" si="281"/>
        <v>Jun</v>
      </c>
      <c r="J971" s="419" t="str">
        <f t="shared" si="281"/>
        <v>FY25</v>
      </c>
      <c r="K971" s="419" t="str">
        <f t="shared" si="281"/>
        <v>FCCS_Other Data</v>
      </c>
      <c r="L971" s="419" t="str">
        <f t="shared" si="281"/>
        <v>FCCS_No Intercompany</v>
      </c>
      <c r="M971" s="419" t="str">
        <f t="shared" si="282"/>
        <v>No Custom1</v>
      </c>
      <c r="N971" s="419" t="str">
        <f t="shared" si="281"/>
        <v>No Custom2</v>
      </c>
      <c r="O971" s="419" t="s">
        <v>1055</v>
      </c>
      <c r="P971" s="419" t="s">
        <v>1847</v>
      </c>
      <c r="Q971" s="419" t="str">
        <f t="shared" si="280"/>
        <v>Actual</v>
      </c>
      <c r="R971" s="419" t="str">
        <f t="shared" si="277"/>
        <v>FCCS_YTD_Input</v>
      </c>
      <c r="S971" s="423" t="s">
        <v>1112</v>
      </c>
      <c r="T971" s="419" t="s">
        <v>404</v>
      </c>
    </row>
    <row r="972" spans="1:20">
      <c r="A972" s="424"/>
      <c r="B972" s="418" t="s">
        <v>1088</v>
      </c>
      <c r="C972" s="418" t="s">
        <v>1090</v>
      </c>
      <c r="D972" s="511" t="e">
        <f>[2]!HsSetValue(E972,"FCC","Scenario#"&amp;Q972&amp;";Years#"&amp;J972&amp;";Period#"&amp;I972&amp;";View#"&amp;R972&amp;";Entity#"&amp;H972&amp;";Data Source#"&amp;K972&amp;";Account#"&amp;F972&amp;";Intercompany#"&amp;L972&amp;";Movement#"&amp;P972&amp;";Consolidation#"&amp;T972&amp;";Custom1#"&amp;M972&amp;";Custom2#"&amp;N972&amp;";Custom3#"&amp;O972&amp;";Custom4#"&amp;S972&amp;"")</f>
        <v>#VALUE!</v>
      </c>
      <c r="E972" s="511">
        <f ca="1">SUMIF('"F" Credit Quality Risk'!$D$17:$F$33,'FCC Investments - Load Tab'!$C972,'"F" Credit Quality Risk'!M$17:M$33)</f>
        <v>0</v>
      </c>
      <c r="F972" s="419" t="s">
        <v>1092</v>
      </c>
      <c r="G972" s="419" t="str">
        <f t="shared" si="278"/>
        <v xml:space="preserve">Inv. Analysis - Credit Quality Risk - Other                                                              </v>
      </c>
      <c r="H972" s="431">
        <f t="shared" si="281"/>
        <v>0</v>
      </c>
      <c r="I972" s="431" t="str">
        <f t="shared" si="281"/>
        <v>Jun</v>
      </c>
      <c r="J972" s="419" t="str">
        <f t="shared" si="281"/>
        <v>FY25</v>
      </c>
      <c r="K972" s="419" t="str">
        <f t="shared" si="281"/>
        <v>FCCS_Other Data</v>
      </c>
      <c r="L972" s="419" t="str">
        <f t="shared" si="281"/>
        <v>FCCS_No Intercompany</v>
      </c>
      <c r="M972" s="419" t="str">
        <f t="shared" si="282"/>
        <v>No Custom1</v>
      </c>
      <c r="N972" s="419" t="str">
        <f t="shared" si="281"/>
        <v>No Custom2</v>
      </c>
      <c r="O972" s="419" t="s">
        <v>1066</v>
      </c>
      <c r="P972" s="419" t="s">
        <v>1847</v>
      </c>
      <c r="Q972" s="419" t="str">
        <f t="shared" si="280"/>
        <v>Actual</v>
      </c>
      <c r="R972" s="419" t="str">
        <f t="shared" si="277"/>
        <v>FCCS_YTD_Input</v>
      </c>
      <c r="S972" s="423" t="s">
        <v>1112</v>
      </c>
      <c r="T972" s="419" t="s">
        <v>404</v>
      </c>
    </row>
    <row r="973" spans="1:20">
      <c r="A973" s="424"/>
      <c r="B973" s="418" t="s">
        <v>1088</v>
      </c>
      <c r="C973" s="418" t="s">
        <v>1090</v>
      </c>
      <c r="D973" s="511" t="e">
        <f>[2]!HsSetValue(E973,"FCC","Scenario#"&amp;Q973&amp;";Years#"&amp;J973&amp;";Period#"&amp;I973&amp;";View#"&amp;R973&amp;";Entity#"&amp;H973&amp;";Data Source#"&amp;K973&amp;";Account#"&amp;F973&amp;";Intercompany#"&amp;L973&amp;";Movement#"&amp;P973&amp;";Consolidation#"&amp;T973&amp;";Custom1#"&amp;M973&amp;";Custom2#"&amp;N973&amp;";Custom3#"&amp;O973&amp;";Custom4#"&amp;S973&amp;"")</f>
        <v>#VALUE!</v>
      </c>
      <c r="E973" s="511">
        <f ca="1">SUMIF('"F" Credit Quality Risk'!$D$17:$F$33,'FCC Investments - Load Tab'!$C973,'"F" Credit Quality Risk'!N$17:N$33)</f>
        <v>0</v>
      </c>
      <c r="F973" s="419" t="s">
        <v>1092</v>
      </c>
      <c r="G973" s="419" t="str">
        <f t="shared" si="278"/>
        <v xml:space="preserve">Inv. Analysis - Credit Quality Risk - Other                                                              </v>
      </c>
      <c r="H973" s="431">
        <f t="shared" si="281"/>
        <v>0</v>
      </c>
      <c r="I973" s="431" t="str">
        <f t="shared" si="281"/>
        <v>Jun</v>
      </c>
      <c r="J973" s="419" t="str">
        <f t="shared" si="281"/>
        <v>FY25</v>
      </c>
      <c r="K973" s="419" t="str">
        <f t="shared" si="281"/>
        <v>FCCS_Other Data</v>
      </c>
      <c r="L973" s="419" t="str">
        <f t="shared" si="281"/>
        <v>FCCS_No Intercompany</v>
      </c>
      <c r="M973" s="419" t="str">
        <f t="shared" si="282"/>
        <v>No Custom1</v>
      </c>
      <c r="N973" s="419" t="str">
        <f t="shared" si="281"/>
        <v>No Custom2</v>
      </c>
      <c r="O973" s="419" t="s">
        <v>47</v>
      </c>
      <c r="P973" s="419" t="s">
        <v>1847</v>
      </c>
      <c r="Q973" s="419" t="str">
        <f t="shared" si="280"/>
        <v>Actual</v>
      </c>
      <c r="R973" s="419" t="str">
        <f t="shared" si="277"/>
        <v>FCCS_YTD_Input</v>
      </c>
      <c r="S973" s="423" t="s">
        <v>1112</v>
      </c>
      <c r="T973" s="419" t="s">
        <v>404</v>
      </c>
    </row>
    <row r="974" spans="1:20">
      <c r="A974" s="424"/>
      <c r="B974" s="418" t="s">
        <v>1088</v>
      </c>
      <c r="C974" s="418" t="s">
        <v>1090</v>
      </c>
      <c r="D974" s="511" t="e">
        <f>[2]!HsSetValue(E974,"FCC","Scenario#"&amp;Q974&amp;";Years#"&amp;J974&amp;";Period#"&amp;I974&amp;";View#"&amp;R974&amp;";Entity#"&amp;H974&amp;";Data Source#"&amp;K974&amp;";Account#"&amp;F974&amp;";Intercompany#"&amp;L974&amp;";Movement#"&amp;P974&amp;";Consolidation#"&amp;T974&amp;";Custom1#"&amp;M974&amp;";Custom2#"&amp;N974&amp;";Custom3#"&amp;O974&amp;";Custom4#"&amp;S974&amp;"")</f>
        <v>#VALUE!</v>
      </c>
      <c r="E974" s="511">
        <f ca="1">SUMIF('"F" Credit Quality Risk'!$D$17:$F$33,'FCC Investments - Load Tab'!$C974,'"F" Credit Quality Risk'!O$17:O$33)</f>
        <v>0</v>
      </c>
      <c r="F974" s="419" t="s">
        <v>1092</v>
      </c>
      <c r="G974" s="419" t="str">
        <f t="shared" si="278"/>
        <v xml:space="preserve">Inv. Analysis - Credit Quality Risk - Other                                                              </v>
      </c>
      <c r="H974" s="431">
        <f t="shared" si="281"/>
        <v>0</v>
      </c>
      <c r="I974" s="431" t="str">
        <f t="shared" si="281"/>
        <v>Jun</v>
      </c>
      <c r="J974" s="419" t="str">
        <f t="shared" si="281"/>
        <v>FY25</v>
      </c>
      <c r="K974" s="419" t="str">
        <f t="shared" si="281"/>
        <v>FCCS_Other Data</v>
      </c>
      <c r="L974" s="419" t="str">
        <f t="shared" si="281"/>
        <v>FCCS_No Intercompany</v>
      </c>
      <c r="M974" s="419" t="str">
        <f t="shared" si="282"/>
        <v>No Custom1</v>
      </c>
      <c r="N974" s="419" t="str">
        <f t="shared" si="281"/>
        <v>No Custom2</v>
      </c>
      <c r="O974" s="419" t="s">
        <v>48</v>
      </c>
      <c r="P974" s="419" t="s">
        <v>1847</v>
      </c>
      <c r="Q974" s="419" t="str">
        <f t="shared" si="280"/>
        <v>Actual</v>
      </c>
      <c r="R974" s="419" t="str">
        <f t="shared" si="277"/>
        <v>FCCS_YTD_Input</v>
      </c>
      <c r="S974" s="423" t="s">
        <v>1112</v>
      </c>
      <c r="T974" s="419" t="s">
        <v>404</v>
      </c>
    </row>
    <row r="975" spans="1:20">
      <c r="A975" s="424"/>
      <c r="B975" s="418" t="s">
        <v>1088</v>
      </c>
      <c r="C975" s="418" t="s">
        <v>1090</v>
      </c>
      <c r="D975" s="511" t="e">
        <f>[2]!HsSetValue(E975,"FCC","Scenario#"&amp;Q975&amp;";Years#"&amp;J975&amp;";Period#"&amp;I975&amp;";View#"&amp;R975&amp;";Entity#"&amp;H975&amp;";Data Source#"&amp;K975&amp;";Account#"&amp;F975&amp;";Intercompany#"&amp;L975&amp;";Movement#"&amp;P975&amp;";Consolidation#"&amp;T975&amp;";Custom1#"&amp;M975&amp;";Custom2#"&amp;N975&amp;";Custom3#"&amp;O975&amp;";Custom4#"&amp;S975&amp;"")</f>
        <v>#VALUE!</v>
      </c>
      <c r="E975" s="511">
        <f ca="1">SUMIF('"F" Credit Quality Risk'!$D$17:$F$33,'FCC Investments - Load Tab'!$C975,'"F" Credit Quality Risk'!P$17:P$33)</f>
        <v>0</v>
      </c>
      <c r="F975" s="419" t="s">
        <v>1092</v>
      </c>
      <c r="G975" s="419" t="str">
        <f t="shared" si="278"/>
        <v xml:space="preserve">Inv. Analysis - Credit Quality Risk - Other                                                              </v>
      </c>
      <c r="H975" s="431">
        <f t="shared" si="281"/>
        <v>0</v>
      </c>
      <c r="I975" s="431" t="str">
        <f t="shared" si="281"/>
        <v>Jun</v>
      </c>
      <c r="J975" s="419" t="str">
        <f t="shared" si="281"/>
        <v>FY25</v>
      </c>
      <c r="K975" s="419" t="str">
        <f t="shared" si="281"/>
        <v>FCCS_Other Data</v>
      </c>
      <c r="L975" s="419" t="str">
        <f t="shared" si="281"/>
        <v>FCCS_No Intercompany</v>
      </c>
      <c r="M975" s="419" t="str">
        <f t="shared" si="282"/>
        <v>No Custom1</v>
      </c>
      <c r="N975" s="419" t="str">
        <f t="shared" si="281"/>
        <v>No Custom2</v>
      </c>
      <c r="O975" s="419" t="s">
        <v>1093</v>
      </c>
      <c r="P975" s="419" t="s">
        <v>1847</v>
      </c>
      <c r="Q975" s="419" t="str">
        <f t="shared" si="280"/>
        <v>Actual</v>
      </c>
      <c r="R975" s="419" t="str">
        <f t="shared" si="277"/>
        <v>FCCS_YTD_Input</v>
      </c>
      <c r="S975" s="423" t="s">
        <v>1112</v>
      </c>
      <c r="T975" s="419" t="s">
        <v>404</v>
      </c>
    </row>
    <row r="976" spans="1:20">
      <c r="A976" s="424"/>
      <c r="B976" s="418" t="s">
        <v>1088</v>
      </c>
      <c r="C976" s="418" t="s">
        <v>1090</v>
      </c>
      <c r="D976" s="511" t="e">
        <f>[2]!HsSetValue(E976,"FCC","Scenario#"&amp;Q976&amp;";Years#"&amp;J976&amp;";Period#"&amp;I976&amp;";View#"&amp;R976&amp;";Entity#"&amp;H976&amp;";Data Source#"&amp;K976&amp;";Account#"&amp;F976&amp;";Intercompany#"&amp;L976&amp;";Movement#"&amp;P976&amp;";Consolidation#"&amp;T976&amp;";Custom1#"&amp;M976&amp;";Custom2#"&amp;N976&amp;";Custom3#"&amp;O976&amp;";Custom4#"&amp;S976&amp;"")</f>
        <v>#VALUE!</v>
      </c>
      <c r="E976" s="511">
        <f ca="1">SUMIF('"F" Credit Quality Risk'!$D$17:$F$33,'FCC Investments - Load Tab'!$C976,'"F" Credit Quality Risk'!Q$17:Q$33)</f>
        <v>0</v>
      </c>
      <c r="F976" s="419" t="s">
        <v>1092</v>
      </c>
      <c r="G976" s="419" t="str">
        <f t="shared" si="278"/>
        <v xml:space="preserve">Inv. Analysis - Credit Quality Risk - Other                                                              </v>
      </c>
      <c r="H976" s="431">
        <f t="shared" si="281"/>
        <v>0</v>
      </c>
      <c r="I976" s="431" t="str">
        <f t="shared" si="281"/>
        <v>Jun</v>
      </c>
      <c r="J976" s="419" t="str">
        <f t="shared" si="281"/>
        <v>FY25</v>
      </c>
      <c r="K976" s="419" t="str">
        <f t="shared" si="281"/>
        <v>FCCS_Other Data</v>
      </c>
      <c r="L976" s="419" t="str">
        <f t="shared" si="281"/>
        <v>FCCS_No Intercompany</v>
      </c>
      <c r="M976" s="419" t="str">
        <f t="shared" si="282"/>
        <v>No Custom1</v>
      </c>
      <c r="N976" s="419" t="str">
        <f t="shared" si="281"/>
        <v>No Custom2</v>
      </c>
      <c r="O976" s="419" t="s">
        <v>1094</v>
      </c>
      <c r="P976" s="419" t="s">
        <v>1847</v>
      </c>
      <c r="Q976" s="419" t="str">
        <f t="shared" si="280"/>
        <v>Actual</v>
      </c>
      <c r="R976" s="419" t="str">
        <f t="shared" si="277"/>
        <v>FCCS_YTD_Input</v>
      </c>
      <c r="S976" s="423" t="s">
        <v>1112</v>
      </c>
      <c r="T976" s="419" t="s">
        <v>404</v>
      </c>
    </row>
    <row r="977" spans="1:20">
      <c r="A977" s="424"/>
      <c r="B977" s="418" t="s">
        <v>1088</v>
      </c>
      <c r="C977" s="418" t="s">
        <v>1090</v>
      </c>
      <c r="D977" s="511" t="e">
        <f>[2]!HsSetValue(E977,"FCC","Scenario#"&amp;Q977&amp;";Years#"&amp;J977&amp;";Period#"&amp;I977&amp;";View#"&amp;R977&amp;";Entity#"&amp;H977&amp;";Data Source#"&amp;K977&amp;";Account#"&amp;F977&amp;";Intercompany#"&amp;L977&amp;";Movement#"&amp;P977&amp;";Consolidation#"&amp;T977&amp;";Custom1#"&amp;M977&amp;";Custom2#"&amp;N977&amp;";Custom3#"&amp;O977&amp;";Custom4#"&amp;S977&amp;"")</f>
        <v>#VALUE!</v>
      </c>
      <c r="E977" s="511">
        <f ca="1">SUMIF('"F" Credit Quality Risk'!$D$17:$F$33,'FCC Investments - Load Tab'!$C977,'"F" Credit Quality Risk'!R$17:R$33)</f>
        <v>0</v>
      </c>
      <c r="F977" s="419" t="s">
        <v>1092</v>
      </c>
      <c r="G977" s="419" t="str">
        <f t="shared" si="278"/>
        <v xml:space="preserve">Inv. Analysis - Credit Quality Risk - Other                                                              </v>
      </c>
      <c r="H977" s="431">
        <f t="shared" si="281"/>
        <v>0</v>
      </c>
      <c r="I977" s="431" t="str">
        <f t="shared" si="281"/>
        <v>Jun</v>
      </c>
      <c r="J977" s="419" t="str">
        <f t="shared" si="281"/>
        <v>FY25</v>
      </c>
      <c r="K977" s="419" t="str">
        <f t="shared" si="281"/>
        <v>FCCS_Other Data</v>
      </c>
      <c r="L977" s="419" t="str">
        <f t="shared" si="281"/>
        <v>FCCS_No Intercompany</v>
      </c>
      <c r="M977" s="419" t="str">
        <f t="shared" si="281"/>
        <v>No Custom1</v>
      </c>
      <c r="N977" s="419" t="str">
        <f t="shared" si="281"/>
        <v>No Custom2</v>
      </c>
      <c r="O977" s="419" t="s">
        <v>1095</v>
      </c>
      <c r="P977" s="419" t="s">
        <v>1847</v>
      </c>
      <c r="Q977" s="419" t="str">
        <f t="shared" si="280"/>
        <v>Actual</v>
      </c>
      <c r="R977" s="419" t="str">
        <f t="shared" si="277"/>
        <v>FCCS_YTD_Input</v>
      </c>
      <c r="S977" s="423" t="s">
        <v>1112</v>
      </c>
      <c r="T977" s="419" t="s">
        <v>404</v>
      </c>
    </row>
    <row r="978" spans="1:20">
      <c r="A978" s="424"/>
      <c r="B978" s="418" t="s">
        <v>1088</v>
      </c>
      <c r="C978" s="418" t="s">
        <v>1090</v>
      </c>
      <c r="D978" s="511" t="e">
        <f>[2]!HsSetValue(E978,"FCC","Scenario#"&amp;Q978&amp;";Years#"&amp;J978&amp;";Period#"&amp;I978&amp;";View#"&amp;R978&amp;";Entity#"&amp;H978&amp;";Data Source#"&amp;K978&amp;";Account#"&amp;F978&amp;";Intercompany#"&amp;L978&amp;";Movement#"&amp;P978&amp;";Consolidation#"&amp;T978&amp;";Custom1#"&amp;M978&amp;";Custom2#"&amp;N978&amp;";Custom3#"&amp;O978&amp;";Custom4#"&amp;S978&amp;"")</f>
        <v>#VALUE!</v>
      </c>
      <c r="E978" s="511">
        <f ca="1">SUMIF('"F" Credit Quality Risk'!$D$17:$F$33,'FCC Investments - Load Tab'!$C978,'"F" Credit Quality Risk'!S$17:S$33)</f>
        <v>0</v>
      </c>
      <c r="F978" s="419" t="s">
        <v>1092</v>
      </c>
      <c r="G978" s="419" t="str">
        <f t="shared" si="278"/>
        <v xml:space="preserve">Inv. Analysis - Credit Quality Risk - Other                                                              </v>
      </c>
      <c r="H978" s="431">
        <f t="shared" si="281"/>
        <v>0</v>
      </c>
      <c r="I978" s="431" t="str">
        <f t="shared" si="281"/>
        <v>Jun</v>
      </c>
      <c r="J978" s="419" t="str">
        <f t="shared" si="281"/>
        <v>FY25</v>
      </c>
      <c r="K978" s="419" t="str">
        <f t="shared" si="281"/>
        <v>FCCS_Other Data</v>
      </c>
      <c r="L978" s="419" t="str">
        <f t="shared" si="281"/>
        <v>FCCS_No Intercompany</v>
      </c>
      <c r="M978" s="419" t="str">
        <f t="shared" si="281"/>
        <v>No Custom1</v>
      </c>
      <c r="N978" s="419" t="str">
        <f t="shared" si="281"/>
        <v>No Custom2</v>
      </c>
      <c r="O978" s="419" t="s">
        <v>1096</v>
      </c>
      <c r="P978" s="419" t="s">
        <v>1847</v>
      </c>
      <c r="Q978" s="419" t="str">
        <f t="shared" si="280"/>
        <v>Actual</v>
      </c>
      <c r="R978" s="419" t="str">
        <f>+R$2</f>
        <v>FCCS_YTD_Input</v>
      </c>
      <c r="S978" s="423" t="s">
        <v>1112</v>
      </c>
      <c r="T978" s="419" t="s">
        <v>404</v>
      </c>
    </row>
    <row r="979" spans="1:20">
      <c r="D979" s="469" t="e">
        <f>[2]!HsSetValue(E979,"FCC","Scenario#"&amp;Q979&amp;";Years#"&amp;J979&amp;";Period#"&amp;I979&amp;";View#"&amp;R979&amp;";Entity#"&amp;H979&amp;";Data Source#"&amp;K979&amp;";Account#"&amp;F979&amp;";Intercompany#"&amp;L979&amp;";Movement#"&amp;P979&amp;";Consolidation#"&amp;T979&amp;";Custom1#"&amp;M979&amp;";Custom2#"&amp;N979&amp;";Custom3#"&amp;O979&amp;";Custom4#"&amp;S979&amp;"")</f>
        <v>#VALUE!</v>
      </c>
      <c r="E979" s="469"/>
    </row>
    <row r="980" spans="1:20">
      <c r="A980" s="424"/>
      <c r="B980" s="336" t="s">
        <v>841</v>
      </c>
      <c r="C980" s="336" t="s">
        <v>1091</v>
      </c>
      <c r="D980" s="508" t="e">
        <f>[2]!HsSetValue(E980,"FCC","Scenario#"&amp;Q980&amp;";Years#"&amp;J980&amp;";Period#"&amp;I980&amp;";View#"&amp;R980&amp;";Entity#"&amp;H980&amp;";Data Source#"&amp;K980&amp;";Account#"&amp;F980&amp;";Intercompany#"&amp;L980&amp;";Movement#"&amp;P980&amp;";Consolidation#"&amp;T980&amp;";Custom1#"&amp;M980&amp;";Custom2#"&amp;N980&amp;";Custom3#"&amp;O980&amp;";Custom4#"&amp;S980&amp;"")</f>
        <v>#VALUE!</v>
      </c>
      <c r="E980" s="508">
        <f>SUMIF('"C" Seg. Time Dist.'!$C$20:$C$33,'FCC Investments - Load Tab'!C980,'"C" Seg. Time Dist.'!$E$20:$E$33)</f>
        <v>0</v>
      </c>
      <c r="F980" s="337" t="s">
        <v>842</v>
      </c>
      <c r="G980" s="337" t="s">
        <v>876</v>
      </c>
      <c r="H980" s="428">
        <f t="shared" ref="H980:I989" si="283">+H$2</f>
        <v>0</v>
      </c>
      <c r="I980" s="428" t="str">
        <f t="shared" si="283"/>
        <v>Jun</v>
      </c>
      <c r="J980" s="337" t="str">
        <f>+J$2</f>
        <v>FY25</v>
      </c>
      <c r="K980" s="337" t="s">
        <v>397</v>
      </c>
      <c r="L980" s="337" t="s">
        <v>398</v>
      </c>
      <c r="M980" s="337" t="s">
        <v>399</v>
      </c>
      <c r="N980" s="337" t="s">
        <v>400</v>
      </c>
      <c r="O980" s="337" t="s">
        <v>844</v>
      </c>
      <c r="P980" s="337" t="s">
        <v>1847</v>
      </c>
      <c r="Q980" s="337" t="s">
        <v>63</v>
      </c>
      <c r="R980" s="337" t="s">
        <v>402</v>
      </c>
      <c r="S980" s="423" t="s">
        <v>1113</v>
      </c>
      <c r="T980" s="337" t="s">
        <v>404</v>
      </c>
    </row>
    <row r="981" spans="1:20">
      <c r="A981" s="424"/>
      <c r="B981" s="336" t="s">
        <v>841</v>
      </c>
      <c r="C981" s="336" t="s">
        <v>1091</v>
      </c>
      <c r="D981" s="508" t="e">
        <f>[2]!HsSetValue(E981,"FCC","Scenario#"&amp;Q981&amp;";Years#"&amp;J981&amp;";Period#"&amp;I981&amp;";View#"&amp;R981&amp;";Entity#"&amp;H981&amp;";Data Source#"&amp;K981&amp;";Account#"&amp;F981&amp;";Intercompany#"&amp;L981&amp;";Movement#"&amp;P981&amp;";Consolidation#"&amp;T981&amp;";Custom1#"&amp;M981&amp;";Custom2#"&amp;N981&amp;";Custom3#"&amp;O981&amp;";Custom4#"&amp;S981&amp;"")</f>
        <v>#VALUE!</v>
      </c>
      <c r="E981" s="508">
        <f>SUMIF('"C" Seg. Time Dist.'!$C$20:$C$33,'FCC Investments - Load Tab'!C981,'"C" Seg. Time Dist.'!$F$20:$F$33)</f>
        <v>0</v>
      </c>
      <c r="F981" s="337" t="s">
        <v>842</v>
      </c>
      <c r="G981" s="337" t="s">
        <v>876</v>
      </c>
      <c r="H981" s="428">
        <f t="shared" si="283"/>
        <v>0</v>
      </c>
      <c r="I981" s="428" t="str">
        <f t="shared" si="283"/>
        <v>Jun</v>
      </c>
      <c r="J981" s="337" t="str">
        <f>+J$2</f>
        <v>FY25</v>
      </c>
      <c r="K981" s="337" t="str">
        <f t="shared" ref="K981:N984" si="284">+K$2</f>
        <v>FCCS_Other Data</v>
      </c>
      <c r="L981" s="337" t="str">
        <f t="shared" si="284"/>
        <v>FCCS_No Intercompany</v>
      </c>
      <c r="M981" s="337" t="str">
        <f t="shared" si="284"/>
        <v>No Custom1</v>
      </c>
      <c r="N981" s="337" t="str">
        <f t="shared" si="284"/>
        <v>No Custom2</v>
      </c>
      <c r="O981" s="337" t="s">
        <v>845</v>
      </c>
      <c r="P981" s="337" t="s">
        <v>1847</v>
      </c>
      <c r="Q981" s="337" t="s">
        <v>63</v>
      </c>
      <c r="R981" s="337" t="s">
        <v>402</v>
      </c>
      <c r="S981" s="423" t="s">
        <v>1113</v>
      </c>
      <c r="T981" s="337" t="s">
        <v>404</v>
      </c>
    </row>
    <row r="982" spans="1:20">
      <c r="A982" s="424"/>
      <c r="B982" s="336" t="s">
        <v>841</v>
      </c>
      <c r="C982" s="336" t="s">
        <v>1091</v>
      </c>
      <c r="D982" s="508" t="e">
        <f>[2]!HsSetValue(E982,"FCC","Scenario#"&amp;Q982&amp;";Years#"&amp;J982&amp;";Period#"&amp;I982&amp;";View#"&amp;R982&amp;";Entity#"&amp;H982&amp;";Data Source#"&amp;K982&amp;";Account#"&amp;F982&amp;";Intercompany#"&amp;L982&amp;";Movement#"&amp;P982&amp;";Consolidation#"&amp;T982&amp;";Custom1#"&amp;M982&amp;";Custom2#"&amp;N982&amp;";Custom3#"&amp;O982&amp;";Custom4#"&amp;S982&amp;"")</f>
        <v>#VALUE!</v>
      </c>
      <c r="E982" s="508">
        <f>SUMIF('"C" Seg. Time Dist.'!$C$20:$C$33,'FCC Investments - Load Tab'!C982,'"C" Seg. Time Dist.'!$G$20:$G$33)</f>
        <v>0</v>
      </c>
      <c r="F982" s="337" t="s">
        <v>842</v>
      </c>
      <c r="G982" s="337" t="s">
        <v>876</v>
      </c>
      <c r="H982" s="428">
        <f t="shared" si="283"/>
        <v>0</v>
      </c>
      <c r="I982" s="428" t="str">
        <f t="shared" si="283"/>
        <v>Jun</v>
      </c>
      <c r="J982" s="337" t="str">
        <f>+J$2</f>
        <v>FY25</v>
      </c>
      <c r="K982" s="337" t="str">
        <f t="shared" si="284"/>
        <v>FCCS_Other Data</v>
      </c>
      <c r="L982" s="337" t="str">
        <f t="shared" si="284"/>
        <v>FCCS_No Intercompany</v>
      </c>
      <c r="M982" s="337" t="str">
        <f t="shared" si="284"/>
        <v>No Custom1</v>
      </c>
      <c r="N982" s="337" t="str">
        <f t="shared" si="284"/>
        <v>No Custom2</v>
      </c>
      <c r="O982" s="337" t="s">
        <v>846</v>
      </c>
      <c r="P982" s="337" t="s">
        <v>1847</v>
      </c>
      <c r="Q982" s="337" t="s">
        <v>63</v>
      </c>
      <c r="R982" s="337" t="s">
        <v>402</v>
      </c>
      <c r="S982" s="423" t="s">
        <v>1113</v>
      </c>
      <c r="T982" s="337" t="s">
        <v>404</v>
      </c>
    </row>
    <row r="983" spans="1:20">
      <c r="A983" s="424"/>
      <c r="B983" s="336" t="s">
        <v>841</v>
      </c>
      <c r="C983" s="336" t="s">
        <v>1091</v>
      </c>
      <c r="D983" s="508" t="e">
        <f>[2]!HsSetValue(E983,"FCC","Scenario#"&amp;Q983&amp;";Years#"&amp;J983&amp;";Period#"&amp;I983&amp;";View#"&amp;R983&amp;";Entity#"&amp;H983&amp;";Data Source#"&amp;K983&amp;";Account#"&amp;F983&amp;";Intercompany#"&amp;L983&amp;";Movement#"&amp;P983&amp;";Consolidation#"&amp;T983&amp;";Custom1#"&amp;M983&amp;";Custom2#"&amp;N983&amp;";Custom3#"&amp;O983&amp;";Custom4#"&amp;S983&amp;"")</f>
        <v>#VALUE!</v>
      </c>
      <c r="E983" s="508">
        <f>SUMIF('"C" Seg. Time Dist.'!$C$20:$C$33,'FCC Investments - Load Tab'!C983,'"C" Seg. Time Dist.'!$H$20:$H$33)</f>
        <v>0</v>
      </c>
      <c r="F983" s="337" t="s">
        <v>842</v>
      </c>
      <c r="G983" s="337" t="s">
        <v>876</v>
      </c>
      <c r="H983" s="428">
        <f t="shared" si="283"/>
        <v>0</v>
      </c>
      <c r="I983" s="428" t="str">
        <f t="shared" si="283"/>
        <v>Jun</v>
      </c>
      <c r="J983" s="337" t="str">
        <f>+J$2</f>
        <v>FY25</v>
      </c>
      <c r="K983" s="337" t="str">
        <f t="shared" si="284"/>
        <v>FCCS_Other Data</v>
      </c>
      <c r="L983" s="337" t="str">
        <f t="shared" si="284"/>
        <v>FCCS_No Intercompany</v>
      </c>
      <c r="M983" s="337" t="str">
        <f t="shared" si="284"/>
        <v>No Custom1</v>
      </c>
      <c r="N983" s="337" t="str">
        <f t="shared" si="284"/>
        <v>No Custom2</v>
      </c>
      <c r="O983" s="337" t="s">
        <v>847</v>
      </c>
      <c r="P983" s="337" t="s">
        <v>1847</v>
      </c>
      <c r="Q983" s="337" t="s">
        <v>63</v>
      </c>
      <c r="R983" s="337" t="s">
        <v>402</v>
      </c>
      <c r="S983" s="423" t="s">
        <v>1113</v>
      </c>
      <c r="T983" s="337" t="s">
        <v>404</v>
      </c>
    </row>
    <row r="984" spans="1:20">
      <c r="A984" s="424"/>
      <c r="B984" s="336" t="s">
        <v>841</v>
      </c>
      <c r="C984" s="336" t="s">
        <v>1091</v>
      </c>
      <c r="D984" s="508" t="e">
        <f>[2]!HsSetValue(E984,"FCC","Scenario#"&amp;Q984&amp;";Years#"&amp;J984&amp;";Period#"&amp;I984&amp;";View#"&amp;R984&amp;";Entity#"&amp;H984&amp;";Data Source#"&amp;K984&amp;";Account#"&amp;F984&amp;";Intercompany#"&amp;L984&amp;";Movement#"&amp;P984&amp;";Consolidation#"&amp;T984&amp;";Custom1#"&amp;M984&amp;";Custom2#"&amp;N984&amp;";Custom3#"&amp;O984&amp;";Custom4#"&amp;S984&amp;"")</f>
        <v>#VALUE!</v>
      </c>
      <c r="E984" s="508">
        <f>SUMIF('"C" Seg. Time Dist.'!$C$20:$C$33,'FCC Investments - Load Tab'!C984,'"C" Seg. Time Dist.'!$I$20:$I$33)</f>
        <v>0</v>
      </c>
      <c r="F984" s="337" t="s">
        <v>842</v>
      </c>
      <c r="G984" s="337" t="s">
        <v>876</v>
      </c>
      <c r="H984" s="428">
        <f t="shared" si="283"/>
        <v>0</v>
      </c>
      <c r="I984" s="428" t="str">
        <f t="shared" si="283"/>
        <v>Jun</v>
      </c>
      <c r="J984" s="337" t="str">
        <f>+J$2</f>
        <v>FY25</v>
      </c>
      <c r="K984" s="337" t="str">
        <f t="shared" si="284"/>
        <v>FCCS_Other Data</v>
      </c>
      <c r="L984" s="337" t="str">
        <f t="shared" si="284"/>
        <v>FCCS_No Intercompany</v>
      </c>
      <c r="M984" s="337" t="str">
        <f t="shared" si="284"/>
        <v>No Custom1</v>
      </c>
      <c r="N984" s="337" t="str">
        <f t="shared" si="284"/>
        <v>No Custom2</v>
      </c>
      <c r="O984" s="337" t="s">
        <v>848</v>
      </c>
      <c r="P984" s="337" t="s">
        <v>1847</v>
      </c>
      <c r="Q984" s="337" t="s">
        <v>63</v>
      </c>
      <c r="R984" s="337" t="s">
        <v>402</v>
      </c>
      <c r="S984" s="423" t="s">
        <v>1113</v>
      </c>
      <c r="T984" s="337" t="s">
        <v>404</v>
      </c>
    </row>
    <row r="985" spans="1:20">
      <c r="B985" s="420"/>
      <c r="C985" s="420"/>
      <c r="D985" s="469" t="e">
        <f>[2]!HsSetValue(E985,"FCC","Scenario#"&amp;Q985&amp;";Years#"&amp;J985&amp;";Period#"&amp;I985&amp;";View#"&amp;R985&amp;";Entity#"&amp;H985&amp;";Data Source#"&amp;K985&amp;";Account#"&amp;F985&amp;";Intercompany#"&amp;L985&amp;";Movement#"&amp;P985&amp;";Consolidation#"&amp;T985&amp;";Custom1#"&amp;M985&amp;";Custom2#"&amp;N985&amp;";Custom3#"&amp;O985&amp;";Custom4#"&amp;S985&amp;"")</f>
        <v>#VALUE!</v>
      </c>
      <c r="E985" s="469"/>
      <c r="S985" s="423"/>
    </row>
    <row r="986" spans="1:20">
      <c r="A986" s="424"/>
      <c r="B986" s="338" t="s">
        <v>1850</v>
      </c>
      <c r="C986" s="338" t="s">
        <v>1091</v>
      </c>
      <c r="D986" s="512" t="e">
        <f>[2]!HsSetValue(E986,"FCC","Scenario#"&amp;Q986&amp;";Years#"&amp;J986&amp;";Period#"&amp;I986&amp;";View#"&amp;R986&amp;";Entity#"&amp;H986&amp;";Data Source#"&amp;K986&amp;";Account#"&amp;F986&amp;";Intercompany#"&amp;L986&amp;";Movement#"&amp;P986&amp;";Consolidation#"&amp;T986&amp;";Custom1#"&amp;M986&amp;";Custom2#"&amp;N986&amp;";Custom3#"&amp;O986&amp;";Custom4#"&amp;S986&amp;"")</f>
        <v>#VALUE!</v>
      </c>
      <c r="E986" s="512">
        <f ca="1">SUMIF('"E" Fair Value Measurement'!$C$22:$E$38,'FCC Investments - Load Tab'!C986,'"E" Fair Value Measurement'!$G$22:$G$38)</f>
        <v>0</v>
      </c>
      <c r="F986" s="339" t="s">
        <v>849</v>
      </c>
      <c r="G986" s="339" t="s">
        <v>1881</v>
      </c>
      <c r="H986" s="430">
        <f t="shared" ref="H986:N1002" si="285">+H$2</f>
        <v>0</v>
      </c>
      <c r="I986" s="430" t="str">
        <f t="shared" si="283"/>
        <v>Jun</v>
      </c>
      <c r="J986" s="339" t="str">
        <f>+J$2</f>
        <v>FY25</v>
      </c>
      <c r="K986" s="339" t="s">
        <v>397</v>
      </c>
      <c r="L986" s="339" t="s">
        <v>398</v>
      </c>
      <c r="M986" s="339" t="s">
        <v>399</v>
      </c>
      <c r="N986" s="339" t="s">
        <v>400</v>
      </c>
      <c r="O986" s="339" t="s">
        <v>850</v>
      </c>
      <c r="P986" s="339" t="s">
        <v>1847</v>
      </c>
      <c r="Q986" s="339" t="s">
        <v>63</v>
      </c>
      <c r="R986" s="339" t="s">
        <v>402</v>
      </c>
      <c r="S986" s="423" t="s">
        <v>1113</v>
      </c>
      <c r="T986" s="339" t="s">
        <v>404</v>
      </c>
    </row>
    <row r="987" spans="1:20">
      <c r="A987" s="424"/>
      <c r="B987" s="338" t="s">
        <v>1850</v>
      </c>
      <c r="C987" s="338" t="s">
        <v>1091</v>
      </c>
      <c r="D987" s="512" t="e">
        <f>[2]!HsSetValue(E987,"FCC","Scenario#"&amp;Q987&amp;";Years#"&amp;J987&amp;";Period#"&amp;I987&amp;";View#"&amp;R987&amp;";Entity#"&amp;H987&amp;";Data Source#"&amp;K987&amp;";Account#"&amp;F987&amp;";Intercompany#"&amp;L987&amp;";Movement#"&amp;P987&amp;";Consolidation#"&amp;T987&amp;";Custom1#"&amp;M987&amp;";Custom2#"&amp;N987&amp;";Custom3#"&amp;O987&amp;";Custom4#"&amp;S987&amp;"")</f>
        <v>#VALUE!</v>
      </c>
      <c r="E987" s="512">
        <f ca="1">SUMIF('"E" Fair Value Measurement'!$C$22:$E$38,'FCC Investments - Load Tab'!C987,'"E" Fair Value Measurement'!$H$22:$H$38)</f>
        <v>0</v>
      </c>
      <c r="F987" s="339" t="s">
        <v>849</v>
      </c>
      <c r="G987" s="339" t="s">
        <v>1881</v>
      </c>
      <c r="H987" s="430">
        <f t="shared" si="285"/>
        <v>0</v>
      </c>
      <c r="I987" s="430" t="str">
        <f t="shared" si="283"/>
        <v>Jun</v>
      </c>
      <c r="J987" s="339" t="str">
        <f>+J$2</f>
        <v>FY25</v>
      </c>
      <c r="K987" s="339" t="str">
        <f t="shared" ref="K987:N989" si="286">+K$2</f>
        <v>FCCS_Other Data</v>
      </c>
      <c r="L987" s="339" t="str">
        <f t="shared" si="286"/>
        <v>FCCS_No Intercompany</v>
      </c>
      <c r="M987" s="339" t="str">
        <f t="shared" si="286"/>
        <v>No Custom1</v>
      </c>
      <c r="N987" s="339" t="str">
        <f t="shared" si="286"/>
        <v>No Custom2</v>
      </c>
      <c r="O987" s="339" t="s">
        <v>851</v>
      </c>
      <c r="P987" s="339" t="s">
        <v>1847</v>
      </c>
      <c r="Q987" s="339" t="s">
        <v>63</v>
      </c>
      <c r="R987" s="339" t="s">
        <v>402</v>
      </c>
      <c r="S987" s="423" t="s">
        <v>1113</v>
      </c>
      <c r="T987" s="339" t="s">
        <v>404</v>
      </c>
    </row>
    <row r="988" spans="1:20">
      <c r="A988" s="424"/>
      <c r="B988" s="338" t="s">
        <v>1850</v>
      </c>
      <c r="C988" s="338" t="s">
        <v>1091</v>
      </c>
      <c r="D988" s="512" t="e">
        <f>[2]!HsSetValue(E988,"FCC","Scenario#"&amp;Q988&amp;";Years#"&amp;J988&amp;";Period#"&amp;I988&amp;";View#"&amp;R988&amp;";Entity#"&amp;H988&amp;";Data Source#"&amp;K988&amp;";Account#"&amp;F988&amp;";Intercompany#"&amp;L988&amp;";Movement#"&amp;P988&amp;";Consolidation#"&amp;T988&amp;";Custom1#"&amp;M988&amp;";Custom2#"&amp;N988&amp;";Custom3#"&amp;O988&amp;";Custom4#"&amp;S988&amp;"")</f>
        <v>#VALUE!</v>
      </c>
      <c r="E988" s="512">
        <f ca="1">SUMIF('"E" Fair Value Measurement'!$C$22:$E$38,'FCC Investments - Load Tab'!C988,'"E" Fair Value Measurement'!$I$22:$I$38)</f>
        <v>0</v>
      </c>
      <c r="F988" s="339" t="s">
        <v>849</v>
      </c>
      <c r="G988" s="339" t="s">
        <v>1881</v>
      </c>
      <c r="H988" s="430">
        <f t="shared" si="285"/>
        <v>0</v>
      </c>
      <c r="I988" s="430" t="str">
        <f t="shared" si="283"/>
        <v>Jun</v>
      </c>
      <c r="J988" s="339" t="str">
        <f>+J$2</f>
        <v>FY25</v>
      </c>
      <c r="K988" s="339" t="str">
        <f t="shared" si="286"/>
        <v>FCCS_Other Data</v>
      </c>
      <c r="L988" s="339" t="str">
        <f t="shared" si="286"/>
        <v>FCCS_No Intercompany</v>
      </c>
      <c r="M988" s="339" t="str">
        <f t="shared" si="286"/>
        <v>No Custom1</v>
      </c>
      <c r="N988" s="339" t="str">
        <f t="shared" si="286"/>
        <v>No Custom2</v>
      </c>
      <c r="O988" s="339" t="s">
        <v>852</v>
      </c>
      <c r="P988" s="339" t="s">
        <v>1847</v>
      </c>
      <c r="Q988" s="339" t="s">
        <v>63</v>
      </c>
      <c r="R988" s="339" t="s">
        <v>402</v>
      </c>
      <c r="S988" s="423" t="s">
        <v>1113</v>
      </c>
      <c r="T988" s="339" t="s">
        <v>404</v>
      </c>
    </row>
    <row r="989" spans="1:20">
      <c r="A989" s="424"/>
      <c r="B989" s="338" t="s">
        <v>1850</v>
      </c>
      <c r="C989" s="338" t="s">
        <v>1091</v>
      </c>
      <c r="D989" s="512" t="e">
        <f>[2]!HsSetValue(E989,"FCC","Scenario#"&amp;Q989&amp;";Years#"&amp;J989&amp;";Period#"&amp;I989&amp;";View#"&amp;R989&amp;";Entity#"&amp;H989&amp;";Data Source#"&amp;K989&amp;";Account#"&amp;F989&amp;";Intercompany#"&amp;L989&amp;";Movement#"&amp;P989&amp;";Consolidation#"&amp;T989&amp;";Custom1#"&amp;M989&amp;";Custom2#"&amp;N989&amp;";Custom3#"&amp;O989&amp;";Custom4#"&amp;S989&amp;"")</f>
        <v>#VALUE!</v>
      </c>
      <c r="E989" s="512">
        <f ca="1">SUMIF('"E" Fair Value Measurement'!$C$22:$E$38,'FCC Investments - Load Tab'!C989,'"E" Fair Value Measurement'!$J$22:$J$38)</f>
        <v>0</v>
      </c>
      <c r="F989" s="339" t="s">
        <v>849</v>
      </c>
      <c r="G989" s="339" t="s">
        <v>1881</v>
      </c>
      <c r="H989" s="430">
        <f t="shared" si="285"/>
        <v>0</v>
      </c>
      <c r="I989" s="430" t="str">
        <f t="shared" si="283"/>
        <v>Jun</v>
      </c>
      <c r="J989" s="339" t="str">
        <f>+J$2</f>
        <v>FY25</v>
      </c>
      <c r="K989" s="339" t="str">
        <f t="shared" si="286"/>
        <v>FCCS_Other Data</v>
      </c>
      <c r="L989" s="339" t="str">
        <f t="shared" si="286"/>
        <v>FCCS_No Intercompany</v>
      </c>
      <c r="M989" s="339" t="str">
        <f t="shared" si="286"/>
        <v>No Custom1</v>
      </c>
      <c r="N989" s="339" t="str">
        <f t="shared" si="286"/>
        <v>No Custom2</v>
      </c>
      <c r="O989" s="339" t="s">
        <v>853</v>
      </c>
      <c r="P989" s="339" t="s">
        <v>1847</v>
      </c>
      <c r="Q989" s="339" t="s">
        <v>63</v>
      </c>
      <c r="R989" s="339" t="s">
        <v>402</v>
      </c>
      <c r="S989" s="423" t="s">
        <v>1113</v>
      </c>
      <c r="T989" s="339" t="s">
        <v>404</v>
      </c>
    </row>
    <row r="990" spans="1:20">
      <c r="B990" s="420"/>
      <c r="C990" s="420"/>
      <c r="D990" s="469"/>
      <c r="E990" s="469"/>
      <c r="S990" s="423"/>
    </row>
    <row r="991" spans="1:20">
      <c r="A991" s="424"/>
      <c r="B991" s="418" t="s">
        <v>1088</v>
      </c>
      <c r="C991" s="418" t="s">
        <v>1091</v>
      </c>
      <c r="D991" s="511" t="e">
        <f>[2]!HsSetValue(E991,"FCC","Scenario#"&amp;Q991&amp;";Years#"&amp;J991&amp;";Period#"&amp;I991&amp;";View#"&amp;R991&amp;";Entity#"&amp;H991&amp;";Data Source#"&amp;K991&amp;";Account#"&amp;F991&amp;";Intercompany#"&amp;L991&amp;";Movement#"&amp;P991&amp;";Consolidation#"&amp;T991&amp;";Custom1#"&amp;M991&amp;";Custom2#"&amp;N991&amp;";Custom3#"&amp;O991&amp;";Custom4#"&amp;S991&amp;"")</f>
        <v>#VALUE!</v>
      </c>
      <c r="E991" s="511">
        <f ca="1">SUMIF('"F" Credit Quality Risk'!$D$17:$F$33,'FCC Investments - Load Tab'!$C991,'"F" Credit Quality Risk'!F$17:F$33)</f>
        <v>0</v>
      </c>
      <c r="F991" s="419" t="s">
        <v>1092</v>
      </c>
      <c r="G991" s="419" t="str">
        <f t="shared" ref="G991:G1004" si="287">"Inv. Analysis - Credit Quality Risk - "&amp;C991</f>
        <v xml:space="preserve">Inv. Analysis - Credit Quality Risk - USG Investment Pool - Not LGIP                       </v>
      </c>
      <c r="H991" s="431">
        <f t="shared" si="285"/>
        <v>0</v>
      </c>
      <c r="I991" s="431" t="str">
        <f t="shared" si="285"/>
        <v>Jun</v>
      </c>
      <c r="J991" s="419" t="str">
        <f t="shared" si="285"/>
        <v>FY25</v>
      </c>
      <c r="K991" s="419" t="str">
        <f t="shared" si="285"/>
        <v>FCCS_Other Data</v>
      </c>
      <c r="L991" s="419" t="str">
        <f t="shared" si="285"/>
        <v>FCCS_No Intercompany</v>
      </c>
      <c r="M991" s="419" t="str">
        <f t="shared" si="285"/>
        <v>No Custom1</v>
      </c>
      <c r="N991" s="419" t="str">
        <f t="shared" si="285"/>
        <v>No Custom2</v>
      </c>
      <c r="O991" s="419" t="s">
        <v>995</v>
      </c>
      <c r="P991" s="419" t="s">
        <v>1847</v>
      </c>
      <c r="Q991" s="419" t="str">
        <f t="shared" ref="Q991:Q1004" si="288">Q$2</f>
        <v>Actual</v>
      </c>
      <c r="R991" s="419" t="str">
        <f t="shared" ref="R991:R1004" si="289">+R$2</f>
        <v>FCCS_YTD_Input</v>
      </c>
      <c r="S991" s="419" t="s">
        <v>1113</v>
      </c>
      <c r="T991" s="419" t="s">
        <v>404</v>
      </c>
    </row>
    <row r="992" spans="1:20">
      <c r="A992" s="424"/>
      <c r="B992" s="418" t="s">
        <v>1088</v>
      </c>
      <c r="C992" s="418" t="s">
        <v>1091</v>
      </c>
      <c r="D992" s="511" t="e">
        <f>[2]!HsSetValue(E992,"FCC","Scenario#"&amp;Q992&amp;";Years#"&amp;J992&amp;";Period#"&amp;I992&amp;";View#"&amp;R992&amp;";Entity#"&amp;H992&amp;";Data Source#"&amp;K992&amp;";Account#"&amp;F992&amp;";Intercompany#"&amp;L992&amp;";Movement#"&amp;P992&amp;";Consolidation#"&amp;T992&amp;";Custom1#"&amp;M992&amp;";Custom2#"&amp;N992&amp;";Custom3#"&amp;O992&amp;";Custom4#"&amp;S992&amp;"")</f>
        <v>#VALUE!</v>
      </c>
      <c r="E992" s="511">
        <f ca="1">SUMIF('"F" Credit Quality Risk'!$D$17:$F$33,'FCC Investments - Load Tab'!$C992,'"F" Credit Quality Risk'!G$17:G$33)</f>
        <v>0</v>
      </c>
      <c r="F992" s="419" t="s">
        <v>1092</v>
      </c>
      <c r="G992" s="419" t="str">
        <f t="shared" si="287"/>
        <v xml:space="preserve">Inv. Analysis - Credit Quality Risk - USG Investment Pool - Not LGIP                       </v>
      </c>
      <c r="H992" s="431">
        <f t="shared" si="285"/>
        <v>0</v>
      </c>
      <c r="I992" s="431" t="str">
        <f t="shared" si="285"/>
        <v>Jun</v>
      </c>
      <c r="J992" s="419" t="str">
        <f t="shared" si="285"/>
        <v>FY25</v>
      </c>
      <c r="K992" s="419" t="str">
        <f t="shared" si="285"/>
        <v>FCCS_Other Data</v>
      </c>
      <c r="L992" s="419" t="str">
        <f t="shared" si="285"/>
        <v>FCCS_No Intercompany</v>
      </c>
      <c r="M992" s="419" t="str">
        <f t="shared" si="285"/>
        <v>No Custom1</v>
      </c>
      <c r="N992" s="419" t="str">
        <f t="shared" si="285"/>
        <v>No Custom2</v>
      </c>
      <c r="O992" s="419" t="s">
        <v>1010</v>
      </c>
      <c r="P992" s="419" t="s">
        <v>1847</v>
      </c>
      <c r="Q992" s="419" t="str">
        <f t="shared" si="288"/>
        <v>Actual</v>
      </c>
      <c r="R992" s="419" t="str">
        <f t="shared" si="289"/>
        <v>FCCS_YTD_Input</v>
      </c>
      <c r="S992" s="419" t="s">
        <v>1113</v>
      </c>
      <c r="T992" s="419" t="s">
        <v>404</v>
      </c>
    </row>
    <row r="993" spans="1:20">
      <c r="A993" s="424"/>
      <c r="B993" s="418" t="s">
        <v>1088</v>
      </c>
      <c r="C993" s="418" t="s">
        <v>1091</v>
      </c>
      <c r="D993" s="511" t="e">
        <f>[2]!HsSetValue(E993,"FCC","Scenario#"&amp;Q993&amp;";Years#"&amp;J993&amp;";Period#"&amp;I993&amp;";View#"&amp;R993&amp;";Entity#"&amp;H993&amp;";Data Source#"&amp;K993&amp;";Account#"&amp;F993&amp;";Intercompany#"&amp;L993&amp;";Movement#"&amp;P993&amp;";Consolidation#"&amp;T993&amp;";Custom1#"&amp;M993&amp;";Custom2#"&amp;N993&amp;";Custom3#"&amp;O993&amp;";Custom4#"&amp;S993&amp;"")</f>
        <v>#VALUE!</v>
      </c>
      <c r="E993" s="511">
        <f ca="1">SUMIF('"F" Credit Quality Risk'!$D$17:$F$33,'FCC Investments - Load Tab'!$C993,'"F" Credit Quality Risk'!H$17:H$33)</f>
        <v>0</v>
      </c>
      <c r="F993" s="419" t="s">
        <v>1092</v>
      </c>
      <c r="G993" s="419" t="str">
        <f t="shared" si="287"/>
        <v xml:space="preserve">Inv. Analysis - Credit Quality Risk - USG Investment Pool - Not LGIP                       </v>
      </c>
      <c r="H993" s="431">
        <f t="shared" si="285"/>
        <v>0</v>
      </c>
      <c r="I993" s="431" t="str">
        <f t="shared" si="285"/>
        <v>Jun</v>
      </c>
      <c r="J993" s="419" t="str">
        <f t="shared" si="285"/>
        <v>FY25</v>
      </c>
      <c r="K993" s="419" t="str">
        <f t="shared" si="285"/>
        <v>FCCS_Other Data</v>
      </c>
      <c r="L993" s="419" t="str">
        <f t="shared" si="285"/>
        <v>FCCS_No Intercompany</v>
      </c>
      <c r="M993" s="419" t="str">
        <f t="shared" si="285"/>
        <v>No Custom1</v>
      </c>
      <c r="N993" s="419" t="str">
        <f t="shared" si="285"/>
        <v>No Custom2</v>
      </c>
      <c r="O993" s="419" t="s">
        <v>45</v>
      </c>
      <c r="P993" s="419" t="s">
        <v>1847</v>
      </c>
      <c r="Q993" s="419" t="str">
        <f t="shared" si="288"/>
        <v>Actual</v>
      </c>
      <c r="R993" s="419" t="str">
        <f t="shared" si="289"/>
        <v>FCCS_YTD_Input</v>
      </c>
      <c r="S993" s="419" t="s">
        <v>1113</v>
      </c>
      <c r="T993" s="419" t="s">
        <v>404</v>
      </c>
    </row>
    <row r="994" spans="1:20">
      <c r="A994" s="424"/>
      <c r="B994" s="418" t="s">
        <v>1088</v>
      </c>
      <c r="C994" s="418" t="s">
        <v>1091</v>
      </c>
      <c r="D994" s="511" t="e">
        <f>[2]!HsSetValue(E994,"FCC","Scenario#"&amp;Q994&amp;";Years#"&amp;J994&amp;";Period#"&amp;I994&amp;";View#"&amp;R994&amp;";Entity#"&amp;H994&amp;";Data Source#"&amp;K994&amp;";Account#"&amp;F994&amp;";Intercompany#"&amp;L994&amp;";Movement#"&amp;P994&amp;";Consolidation#"&amp;T994&amp;";Custom1#"&amp;M994&amp;";Custom2#"&amp;N994&amp;";Custom3#"&amp;O994&amp;";Custom4#"&amp;S994&amp;"")</f>
        <v>#VALUE!</v>
      </c>
      <c r="E994" s="511">
        <f ca="1">SUMIF('"F" Credit Quality Risk'!$D$17:$F$33,'FCC Investments - Load Tab'!$C994,'"F" Credit Quality Risk'!I$17:I$33)</f>
        <v>0</v>
      </c>
      <c r="F994" s="419" t="s">
        <v>1092</v>
      </c>
      <c r="G994" s="419" t="str">
        <f t="shared" si="287"/>
        <v xml:space="preserve">Inv. Analysis - Credit Quality Risk - USG Investment Pool - Not LGIP                       </v>
      </c>
      <c r="H994" s="431">
        <f t="shared" si="285"/>
        <v>0</v>
      </c>
      <c r="I994" s="431" t="str">
        <f t="shared" si="285"/>
        <v>Jun</v>
      </c>
      <c r="J994" s="419" t="str">
        <f t="shared" si="285"/>
        <v>FY25</v>
      </c>
      <c r="K994" s="419" t="str">
        <f t="shared" si="285"/>
        <v>FCCS_Other Data</v>
      </c>
      <c r="L994" s="419" t="str">
        <f t="shared" si="285"/>
        <v>FCCS_No Intercompany</v>
      </c>
      <c r="M994" s="419" t="str">
        <f t="shared" si="285"/>
        <v>No Custom1</v>
      </c>
      <c r="N994" s="419" t="str">
        <f t="shared" si="285"/>
        <v>No Custom2</v>
      </c>
      <c r="O994" s="419" t="s">
        <v>1023</v>
      </c>
      <c r="P994" s="419" t="s">
        <v>1847</v>
      </c>
      <c r="Q994" s="419" t="str">
        <f t="shared" si="288"/>
        <v>Actual</v>
      </c>
      <c r="R994" s="419" t="str">
        <f t="shared" si="289"/>
        <v>FCCS_YTD_Input</v>
      </c>
      <c r="S994" s="419" t="s">
        <v>1113</v>
      </c>
      <c r="T994" s="419" t="s">
        <v>404</v>
      </c>
    </row>
    <row r="995" spans="1:20">
      <c r="A995" s="424"/>
      <c r="B995" s="418" t="s">
        <v>1088</v>
      </c>
      <c r="C995" s="418" t="s">
        <v>1091</v>
      </c>
      <c r="D995" s="511" t="e">
        <f>[2]!HsSetValue(E995,"FCC","Scenario#"&amp;Q995&amp;";Years#"&amp;J995&amp;";Period#"&amp;I995&amp;";View#"&amp;R995&amp;";Entity#"&amp;H995&amp;";Data Source#"&amp;K995&amp;";Account#"&amp;F995&amp;";Intercompany#"&amp;L995&amp;";Movement#"&amp;P995&amp;";Consolidation#"&amp;T995&amp;";Custom1#"&amp;M995&amp;";Custom2#"&amp;N995&amp;";Custom3#"&amp;O995&amp;";Custom4#"&amp;S995&amp;"")</f>
        <v>#VALUE!</v>
      </c>
      <c r="E995" s="511">
        <f ca="1">SUMIF('"F" Credit Quality Risk'!$D$17:$F$33,'FCC Investments - Load Tab'!$C995,'"F" Credit Quality Risk'!J$17:J$33)</f>
        <v>0</v>
      </c>
      <c r="F995" s="419" t="s">
        <v>1092</v>
      </c>
      <c r="G995" s="419" t="str">
        <f t="shared" si="287"/>
        <v xml:space="preserve">Inv. Analysis - Credit Quality Risk - USG Investment Pool - Not LGIP                       </v>
      </c>
      <c r="H995" s="431">
        <f t="shared" si="285"/>
        <v>0</v>
      </c>
      <c r="I995" s="431" t="str">
        <f t="shared" si="285"/>
        <v>Jun</v>
      </c>
      <c r="J995" s="419" t="str">
        <f t="shared" si="285"/>
        <v>FY25</v>
      </c>
      <c r="K995" s="419" t="str">
        <f t="shared" si="285"/>
        <v>FCCS_Other Data</v>
      </c>
      <c r="L995" s="419" t="str">
        <f t="shared" si="285"/>
        <v>FCCS_No Intercompany</v>
      </c>
      <c r="M995" s="419" t="str">
        <f t="shared" si="285"/>
        <v>No Custom1</v>
      </c>
      <c r="N995" s="419" t="str">
        <f t="shared" si="285"/>
        <v>No Custom2</v>
      </c>
      <c r="O995" s="419" t="s">
        <v>1027</v>
      </c>
      <c r="P995" s="419" t="s">
        <v>1847</v>
      </c>
      <c r="Q995" s="419" t="str">
        <f t="shared" si="288"/>
        <v>Actual</v>
      </c>
      <c r="R995" s="419" t="str">
        <f t="shared" si="289"/>
        <v>FCCS_YTD_Input</v>
      </c>
      <c r="S995" s="419" t="s">
        <v>1113</v>
      </c>
      <c r="T995" s="419" t="s">
        <v>404</v>
      </c>
    </row>
    <row r="996" spans="1:20">
      <c r="A996" s="424"/>
      <c r="B996" s="418" t="s">
        <v>1088</v>
      </c>
      <c r="C996" s="418" t="s">
        <v>1091</v>
      </c>
      <c r="D996" s="511" t="e">
        <f>[2]!HsSetValue(E996,"FCC","Scenario#"&amp;Q996&amp;";Years#"&amp;J996&amp;";Period#"&amp;I996&amp;";View#"&amp;R996&amp;";Entity#"&amp;H996&amp;";Data Source#"&amp;K996&amp;";Account#"&amp;F996&amp;";Intercompany#"&amp;L996&amp;";Movement#"&amp;P996&amp;";Consolidation#"&amp;T996&amp;";Custom1#"&amp;M996&amp;";Custom2#"&amp;N996&amp;";Custom3#"&amp;O996&amp;";Custom4#"&amp;S996&amp;"")</f>
        <v>#VALUE!</v>
      </c>
      <c r="E996" s="511">
        <f ca="1">SUMIF('"F" Credit Quality Risk'!$D$17:$F$33,'FCC Investments - Load Tab'!$C996,'"F" Credit Quality Risk'!K$17:K$33)</f>
        <v>0</v>
      </c>
      <c r="F996" s="419" t="s">
        <v>1092</v>
      </c>
      <c r="G996" s="419" t="str">
        <f t="shared" si="287"/>
        <v xml:space="preserve">Inv. Analysis - Credit Quality Risk - USG Investment Pool - Not LGIP                       </v>
      </c>
      <c r="H996" s="431">
        <f t="shared" si="285"/>
        <v>0</v>
      </c>
      <c r="I996" s="431" t="str">
        <f t="shared" si="285"/>
        <v>Jun</v>
      </c>
      <c r="J996" s="419" t="str">
        <f t="shared" si="285"/>
        <v>FY25</v>
      </c>
      <c r="K996" s="419" t="str">
        <f t="shared" si="285"/>
        <v>FCCS_Other Data</v>
      </c>
      <c r="L996" s="419" t="str">
        <f t="shared" si="285"/>
        <v>FCCS_No Intercompany</v>
      </c>
      <c r="M996" s="419" t="str">
        <f t="shared" si="285"/>
        <v>No Custom1</v>
      </c>
      <c r="N996" s="419" t="str">
        <f t="shared" si="285"/>
        <v>No Custom2</v>
      </c>
      <c r="O996" s="419" t="s">
        <v>46</v>
      </c>
      <c r="P996" s="419" t="s">
        <v>1847</v>
      </c>
      <c r="Q996" s="419" t="str">
        <f t="shared" si="288"/>
        <v>Actual</v>
      </c>
      <c r="R996" s="419" t="str">
        <f t="shared" si="289"/>
        <v>FCCS_YTD_Input</v>
      </c>
      <c r="S996" s="419" t="s">
        <v>1113</v>
      </c>
      <c r="T996" s="419" t="s">
        <v>404</v>
      </c>
    </row>
    <row r="997" spans="1:20">
      <c r="A997" s="424"/>
      <c r="B997" s="418" t="s">
        <v>1088</v>
      </c>
      <c r="C997" s="418" t="s">
        <v>1091</v>
      </c>
      <c r="D997" s="511" t="e">
        <f>[2]!HsSetValue(E997,"FCC","Scenario#"&amp;Q997&amp;";Years#"&amp;J997&amp;";Period#"&amp;I997&amp;";View#"&amp;R997&amp;";Entity#"&amp;H997&amp;";Data Source#"&amp;K997&amp;";Account#"&amp;F997&amp;";Intercompany#"&amp;L997&amp;";Movement#"&amp;P997&amp;";Consolidation#"&amp;T997&amp;";Custom1#"&amp;M997&amp;";Custom2#"&amp;N997&amp;";Custom3#"&amp;O997&amp;";Custom4#"&amp;S997&amp;"")</f>
        <v>#VALUE!</v>
      </c>
      <c r="E997" s="511">
        <f ca="1">SUMIF('"F" Credit Quality Risk'!$D$17:$F$33,'FCC Investments - Load Tab'!$C997,'"F" Credit Quality Risk'!L$17:L$33)</f>
        <v>0</v>
      </c>
      <c r="F997" s="419" t="s">
        <v>1092</v>
      </c>
      <c r="G997" s="419" t="str">
        <f t="shared" si="287"/>
        <v xml:space="preserve">Inv. Analysis - Credit Quality Risk - USG Investment Pool - Not LGIP                       </v>
      </c>
      <c r="H997" s="431">
        <f t="shared" si="285"/>
        <v>0</v>
      </c>
      <c r="I997" s="431" t="str">
        <f t="shared" si="285"/>
        <v>Jun</v>
      </c>
      <c r="J997" s="419" t="str">
        <f t="shared" si="285"/>
        <v>FY25</v>
      </c>
      <c r="K997" s="419" t="str">
        <f t="shared" si="285"/>
        <v>FCCS_Other Data</v>
      </c>
      <c r="L997" s="419" t="str">
        <f t="shared" si="285"/>
        <v>FCCS_No Intercompany</v>
      </c>
      <c r="M997" s="419" t="str">
        <f t="shared" si="285"/>
        <v>No Custom1</v>
      </c>
      <c r="N997" s="419" t="str">
        <f t="shared" si="285"/>
        <v>No Custom2</v>
      </c>
      <c r="O997" s="419" t="s">
        <v>1055</v>
      </c>
      <c r="P997" s="419" t="s">
        <v>1847</v>
      </c>
      <c r="Q997" s="419" t="str">
        <f t="shared" si="288"/>
        <v>Actual</v>
      </c>
      <c r="R997" s="419" t="str">
        <f t="shared" si="289"/>
        <v>FCCS_YTD_Input</v>
      </c>
      <c r="S997" s="419" t="s">
        <v>1113</v>
      </c>
      <c r="T997" s="419" t="s">
        <v>404</v>
      </c>
    </row>
    <row r="998" spans="1:20">
      <c r="A998" s="424"/>
      <c r="B998" s="418" t="s">
        <v>1088</v>
      </c>
      <c r="C998" s="418" t="s">
        <v>1091</v>
      </c>
      <c r="D998" s="511" t="e">
        <f>[2]!HsSetValue(E998,"FCC","Scenario#"&amp;Q998&amp;";Years#"&amp;J998&amp;";Period#"&amp;I998&amp;";View#"&amp;R998&amp;";Entity#"&amp;H998&amp;";Data Source#"&amp;K998&amp;";Account#"&amp;F998&amp;";Intercompany#"&amp;L998&amp;";Movement#"&amp;P998&amp;";Consolidation#"&amp;T998&amp;";Custom1#"&amp;M998&amp;";Custom2#"&amp;N998&amp;";Custom3#"&amp;O998&amp;";Custom4#"&amp;S998&amp;"")</f>
        <v>#VALUE!</v>
      </c>
      <c r="E998" s="511">
        <f ca="1">SUMIF('"F" Credit Quality Risk'!$D$17:$F$33,'FCC Investments - Load Tab'!$C998,'"F" Credit Quality Risk'!M$17:M$33)</f>
        <v>0</v>
      </c>
      <c r="F998" s="419" t="s">
        <v>1092</v>
      </c>
      <c r="G998" s="419" t="str">
        <f t="shared" si="287"/>
        <v xml:space="preserve">Inv. Analysis - Credit Quality Risk - USG Investment Pool - Not LGIP                       </v>
      </c>
      <c r="H998" s="431">
        <f t="shared" si="285"/>
        <v>0</v>
      </c>
      <c r="I998" s="431" t="str">
        <f t="shared" si="285"/>
        <v>Jun</v>
      </c>
      <c r="J998" s="419" t="str">
        <f t="shared" si="285"/>
        <v>FY25</v>
      </c>
      <c r="K998" s="419" t="str">
        <f t="shared" si="285"/>
        <v>FCCS_Other Data</v>
      </c>
      <c r="L998" s="419" t="str">
        <f t="shared" si="285"/>
        <v>FCCS_No Intercompany</v>
      </c>
      <c r="M998" s="419" t="str">
        <f t="shared" si="285"/>
        <v>No Custom1</v>
      </c>
      <c r="N998" s="419" t="str">
        <f t="shared" si="285"/>
        <v>No Custom2</v>
      </c>
      <c r="O998" s="419" t="s">
        <v>1066</v>
      </c>
      <c r="P998" s="419" t="s">
        <v>1847</v>
      </c>
      <c r="Q998" s="419" t="str">
        <f t="shared" si="288"/>
        <v>Actual</v>
      </c>
      <c r="R998" s="419" t="str">
        <f t="shared" si="289"/>
        <v>FCCS_YTD_Input</v>
      </c>
      <c r="S998" s="419" t="s">
        <v>1113</v>
      </c>
      <c r="T998" s="419" t="s">
        <v>404</v>
      </c>
    </row>
    <row r="999" spans="1:20">
      <c r="A999" s="424"/>
      <c r="B999" s="418" t="s">
        <v>1088</v>
      </c>
      <c r="C999" s="418" t="s">
        <v>1091</v>
      </c>
      <c r="D999" s="511" t="e">
        <f>[2]!HsSetValue(E999,"FCC","Scenario#"&amp;Q999&amp;";Years#"&amp;J999&amp;";Period#"&amp;I999&amp;";View#"&amp;R999&amp;";Entity#"&amp;H999&amp;";Data Source#"&amp;K999&amp;";Account#"&amp;F999&amp;";Intercompany#"&amp;L999&amp;";Movement#"&amp;P999&amp;";Consolidation#"&amp;T999&amp;";Custom1#"&amp;M999&amp;";Custom2#"&amp;N999&amp;";Custom3#"&amp;O999&amp;";Custom4#"&amp;S999&amp;"")</f>
        <v>#VALUE!</v>
      </c>
      <c r="E999" s="511">
        <f ca="1">SUMIF('"F" Credit Quality Risk'!$D$17:$F$33,'FCC Investments - Load Tab'!$C999,'"F" Credit Quality Risk'!N$17:N$33)</f>
        <v>0</v>
      </c>
      <c r="F999" s="419" t="s">
        <v>1092</v>
      </c>
      <c r="G999" s="419" t="str">
        <f t="shared" si="287"/>
        <v xml:space="preserve">Inv. Analysis - Credit Quality Risk - USG Investment Pool - Not LGIP                       </v>
      </c>
      <c r="H999" s="431">
        <f t="shared" si="285"/>
        <v>0</v>
      </c>
      <c r="I999" s="431" t="str">
        <f t="shared" si="285"/>
        <v>Jun</v>
      </c>
      <c r="J999" s="419" t="str">
        <f t="shared" si="285"/>
        <v>FY25</v>
      </c>
      <c r="K999" s="419" t="str">
        <f t="shared" si="285"/>
        <v>FCCS_Other Data</v>
      </c>
      <c r="L999" s="419" t="str">
        <f t="shared" si="285"/>
        <v>FCCS_No Intercompany</v>
      </c>
      <c r="M999" s="419" t="str">
        <f t="shared" si="285"/>
        <v>No Custom1</v>
      </c>
      <c r="N999" s="419" t="str">
        <f t="shared" si="285"/>
        <v>No Custom2</v>
      </c>
      <c r="O999" s="419" t="s">
        <v>47</v>
      </c>
      <c r="P999" s="419" t="s">
        <v>1847</v>
      </c>
      <c r="Q999" s="419" t="str">
        <f t="shared" si="288"/>
        <v>Actual</v>
      </c>
      <c r="R999" s="419" t="str">
        <f t="shared" si="289"/>
        <v>FCCS_YTD_Input</v>
      </c>
      <c r="S999" s="419" t="s">
        <v>1113</v>
      </c>
      <c r="T999" s="419" t="s">
        <v>404</v>
      </c>
    </row>
    <row r="1000" spans="1:20">
      <c r="A1000" s="424"/>
      <c r="B1000" s="418" t="s">
        <v>1088</v>
      </c>
      <c r="C1000" s="418" t="s">
        <v>1091</v>
      </c>
      <c r="D1000" s="511" t="e">
        <f>[2]!HsSetValue(E1000,"FCC","Scenario#"&amp;Q1000&amp;";Years#"&amp;J1000&amp;";Period#"&amp;I1000&amp;";View#"&amp;R1000&amp;";Entity#"&amp;H1000&amp;";Data Source#"&amp;K1000&amp;";Account#"&amp;F1000&amp;";Intercompany#"&amp;L1000&amp;";Movement#"&amp;P1000&amp;";Consolidation#"&amp;T1000&amp;";Custom1#"&amp;M1000&amp;";Custom2#"&amp;N1000&amp;";Custom3#"&amp;O1000&amp;";Custom4#"&amp;S1000&amp;"")</f>
        <v>#VALUE!</v>
      </c>
      <c r="E1000" s="511">
        <f ca="1">SUMIF('"F" Credit Quality Risk'!$D$17:$F$33,'FCC Investments - Load Tab'!$C1000,'"F" Credit Quality Risk'!O$17:O$33)</f>
        <v>0</v>
      </c>
      <c r="F1000" s="419" t="s">
        <v>1092</v>
      </c>
      <c r="G1000" s="419" t="str">
        <f t="shared" si="287"/>
        <v xml:space="preserve">Inv. Analysis - Credit Quality Risk - USG Investment Pool - Not LGIP                       </v>
      </c>
      <c r="H1000" s="431">
        <f t="shared" si="285"/>
        <v>0</v>
      </c>
      <c r="I1000" s="431" t="str">
        <f t="shared" si="285"/>
        <v>Jun</v>
      </c>
      <c r="J1000" s="419" t="str">
        <f t="shared" si="285"/>
        <v>FY25</v>
      </c>
      <c r="K1000" s="419" t="str">
        <f t="shared" si="285"/>
        <v>FCCS_Other Data</v>
      </c>
      <c r="L1000" s="419" t="str">
        <f t="shared" si="285"/>
        <v>FCCS_No Intercompany</v>
      </c>
      <c r="M1000" s="419" t="str">
        <f t="shared" si="285"/>
        <v>No Custom1</v>
      </c>
      <c r="N1000" s="419" t="str">
        <f t="shared" si="285"/>
        <v>No Custom2</v>
      </c>
      <c r="O1000" s="419" t="s">
        <v>48</v>
      </c>
      <c r="P1000" s="419" t="s">
        <v>1847</v>
      </c>
      <c r="Q1000" s="419" t="str">
        <f t="shared" si="288"/>
        <v>Actual</v>
      </c>
      <c r="R1000" s="419" t="str">
        <f t="shared" si="289"/>
        <v>FCCS_YTD_Input</v>
      </c>
      <c r="S1000" s="419" t="s">
        <v>1113</v>
      </c>
      <c r="T1000" s="419" t="s">
        <v>404</v>
      </c>
    </row>
    <row r="1001" spans="1:20">
      <c r="A1001" s="424"/>
      <c r="B1001" s="418" t="s">
        <v>1088</v>
      </c>
      <c r="C1001" s="418" t="s">
        <v>1091</v>
      </c>
      <c r="D1001" s="511" t="e">
        <f>[2]!HsSetValue(E1001,"FCC","Scenario#"&amp;Q1001&amp;";Years#"&amp;J1001&amp;";Period#"&amp;I1001&amp;";View#"&amp;R1001&amp;";Entity#"&amp;H1001&amp;";Data Source#"&amp;K1001&amp;";Account#"&amp;F1001&amp;";Intercompany#"&amp;L1001&amp;";Movement#"&amp;P1001&amp;";Consolidation#"&amp;T1001&amp;";Custom1#"&amp;M1001&amp;";Custom2#"&amp;N1001&amp;";Custom3#"&amp;O1001&amp;";Custom4#"&amp;S1001&amp;"")</f>
        <v>#VALUE!</v>
      </c>
      <c r="E1001" s="511">
        <f ca="1">SUMIF('"F" Credit Quality Risk'!$D$17:$F$33,'FCC Investments - Load Tab'!$C1001,'"F" Credit Quality Risk'!P$17:P$33)</f>
        <v>0</v>
      </c>
      <c r="F1001" s="419" t="s">
        <v>1092</v>
      </c>
      <c r="G1001" s="419" t="str">
        <f t="shared" si="287"/>
        <v xml:space="preserve">Inv. Analysis - Credit Quality Risk - USG Investment Pool - Not LGIP                       </v>
      </c>
      <c r="H1001" s="431">
        <f t="shared" si="285"/>
        <v>0</v>
      </c>
      <c r="I1001" s="431" t="str">
        <f t="shared" si="285"/>
        <v>Jun</v>
      </c>
      <c r="J1001" s="419" t="str">
        <f t="shared" si="285"/>
        <v>FY25</v>
      </c>
      <c r="K1001" s="419" t="str">
        <f t="shared" si="285"/>
        <v>FCCS_Other Data</v>
      </c>
      <c r="L1001" s="419" t="str">
        <f t="shared" si="285"/>
        <v>FCCS_No Intercompany</v>
      </c>
      <c r="M1001" s="419" t="str">
        <f t="shared" si="285"/>
        <v>No Custom1</v>
      </c>
      <c r="N1001" s="419" t="str">
        <f t="shared" si="285"/>
        <v>No Custom2</v>
      </c>
      <c r="O1001" s="419" t="s">
        <v>1093</v>
      </c>
      <c r="P1001" s="419" t="s">
        <v>1847</v>
      </c>
      <c r="Q1001" s="419" t="str">
        <f t="shared" si="288"/>
        <v>Actual</v>
      </c>
      <c r="R1001" s="419" t="str">
        <f t="shared" si="289"/>
        <v>FCCS_YTD_Input</v>
      </c>
      <c r="S1001" s="419" t="s">
        <v>1113</v>
      </c>
      <c r="T1001" s="419" t="s">
        <v>404</v>
      </c>
    </row>
    <row r="1002" spans="1:20">
      <c r="A1002" s="424"/>
      <c r="B1002" s="418" t="s">
        <v>1088</v>
      </c>
      <c r="C1002" s="418" t="s">
        <v>1091</v>
      </c>
      <c r="D1002" s="511" t="e">
        <f>[2]!HsSetValue(E1002,"FCC","Scenario#"&amp;Q1002&amp;";Years#"&amp;J1002&amp;";Period#"&amp;I1002&amp;";View#"&amp;R1002&amp;";Entity#"&amp;H1002&amp;";Data Source#"&amp;K1002&amp;";Account#"&amp;F1002&amp;";Intercompany#"&amp;L1002&amp;";Movement#"&amp;P1002&amp;";Consolidation#"&amp;T1002&amp;";Custom1#"&amp;M1002&amp;";Custom2#"&amp;N1002&amp;";Custom3#"&amp;O1002&amp;";Custom4#"&amp;S1002&amp;"")</f>
        <v>#VALUE!</v>
      </c>
      <c r="E1002" s="511">
        <f ca="1">SUMIF('"F" Credit Quality Risk'!$D$17:$F$33,'FCC Investments - Load Tab'!$C1002,'"F" Credit Quality Risk'!Q$17:Q$33)</f>
        <v>0</v>
      </c>
      <c r="F1002" s="419" t="s">
        <v>1092</v>
      </c>
      <c r="G1002" s="419" t="str">
        <f t="shared" si="287"/>
        <v xml:space="preserve">Inv. Analysis - Credit Quality Risk - USG Investment Pool - Not LGIP                       </v>
      </c>
      <c r="H1002" s="431">
        <f t="shared" si="285"/>
        <v>0</v>
      </c>
      <c r="I1002" s="431" t="str">
        <f t="shared" si="285"/>
        <v>Jun</v>
      </c>
      <c r="J1002" s="419" t="str">
        <f t="shared" si="285"/>
        <v>FY25</v>
      </c>
      <c r="K1002" s="419" t="str">
        <f t="shared" si="285"/>
        <v>FCCS_Other Data</v>
      </c>
      <c r="L1002" s="419" t="str">
        <f t="shared" si="285"/>
        <v>FCCS_No Intercompany</v>
      </c>
      <c r="M1002" s="419" t="str">
        <f t="shared" si="285"/>
        <v>No Custom1</v>
      </c>
      <c r="N1002" s="419" t="str">
        <f t="shared" si="285"/>
        <v>No Custom2</v>
      </c>
      <c r="O1002" s="419" t="s">
        <v>1094</v>
      </c>
      <c r="P1002" s="419" t="s">
        <v>1847</v>
      </c>
      <c r="Q1002" s="419" t="str">
        <f t="shared" si="288"/>
        <v>Actual</v>
      </c>
      <c r="R1002" s="419" t="str">
        <f t="shared" si="289"/>
        <v>FCCS_YTD_Input</v>
      </c>
      <c r="S1002" s="419" t="s">
        <v>1113</v>
      </c>
      <c r="T1002" s="419" t="s">
        <v>404</v>
      </c>
    </row>
    <row r="1003" spans="1:20">
      <c r="A1003" s="424"/>
      <c r="B1003" s="418" t="s">
        <v>1088</v>
      </c>
      <c r="C1003" s="418" t="s">
        <v>1091</v>
      </c>
      <c r="D1003" s="511" t="e">
        <f>[2]!HsSetValue(E1003,"FCC","Scenario#"&amp;Q1003&amp;";Years#"&amp;J1003&amp;";Period#"&amp;I1003&amp;";View#"&amp;R1003&amp;";Entity#"&amp;H1003&amp;";Data Source#"&amp;K1003&amp;";Account#"&amp;F1003&amp;";Intercompany#"&amp;L1003&amp;";Movement#"&amp;P1003&amp;";Consolidation#"&amp;T1003&amp;";Custom1#"&amp;M1003&amp;";Custom2#"&amp;N1003&amp;";Custom3#"&amp;O1003&amp;";Custom4#"&amp;S1003&amp;"")</f>
        <v>#VALUE!</v>
      </c>
      <c r="E1003" s="511">
        <f ca="1">SUMIF('"F" Credit Quality Risk'!$D$17:$F$33,'FCC Investments - Load Tab'!$C1003,'"F" Credit Quality Risk'!R$17:R$33)</f>
        <v>0</v>
      </c>
      <c r="F1003" s="419" t="s">
        <v>1092</v>
      </c>
      <c r="G1003" s="419" t="str">
        <f t="shared" si="287"/>
        <v xml:space="preserve">Inv. Analysis - Credit Quality Risk - USG Investment Pool - Not LGIP                       </v>
      </c>
      <c r="H1003" s="431">
        <f t="shared" ref="H1003:N1004" si="290">+H$2</f>
        <v>0</v>
      </c>
      <c r="I1003" s="431" t="str">
        <f t="shared" si="290"/>
        <v>Jun</v>
      </c>
      <c r="J1003" s="419" t="str">
        <f t="shared" si="290"/>
        <v>FY25</v>
      </c>
      <c r="K1003" s="419" t="str">
        <f t="shared" si="290"/>
        <v>FCCS_Other Data</v>
      </c>
      <c r="L1003" s="419" t="str">
        <f t="shared" si="290"/>
        <v>FCCS_No Intercompany</v>
      </c>
      <c r="M1003" s="419" t="str">
        <f t="shared" si="290"/>
        <v>No Custom1</v>
      </c>
      <c r="N1003" s="419" t="str">
        <f t="shared" si="290"/>
        <v>No Custom2</v>
      </c>
      <c r="O1003" s="419" t="s">
        <v>1095</v>
      </c>
      <c r="P1003" s="419" t="s">
        <v>1847</v>
      </c>
      <c r="Q1003" s="419" t="str">
        <f t="shared" si="288"/>
        <v>Actual</v>
      </c>
      <c r="R1003" s="419" t="str">
        <f t="shared" si="289"/>
        <v>FCCS_YTD_Input</v>
      </c>
      <c r="S1003" s="419" t="s">
        <v>1113</v>
      </c>
      <c r="T1003" s="419" t="s">
        <v>404</v>
      </c>
    </row>
    <row r="1004" spans="1:20">
      <c r="A1004" s="424"/>
      <c r="B1004" s="418" t="s">
        <v>1088</v>
      </c>
      <c r="C1004" s="418" t="s">
        <v>1091</v>
      </c>
      <c r="D1004" s="511" t="e">
        <f>[2]!HsSetValue(E1004,"FCC","Scenario#"&amp;Q1004&amp;";Years#"&amp;J1004&amp;";Period#"&amp;I1004&amp;";View#"&amp;R1004&amp;";Entity#"&amp;H1004&amp;";Data Source#"&amp;K1004&amp;";Account#"&amp;F1004&amp;";Intercompany#"&amp;L1004&amp;";Movement#"&amp;P1004&amp;";Consolidation#"&amp;T1004&amp;";Custom1#"&amp;M1004&amp;";Custom2#"&amp;N1004&amp;";Custom3#"&amp;O1004&amp;";Custom4#"&amp;S1004&amp;"")</f>
        <v>#VALUE!</v>
      </c>
      <c r="E1004" s="511">
        <f ca="1">SUMIF('"F" Credit Quality Risk'!$D$17:$F$33,'FCC Investments - Load Tab'!$C1004,'"F" Credit Quality Risk'!S$17:S$33)</f>
        <v>0</v>
      </c>
      <c r="F1004" s="419" t="s">
        <v>1092</v>
      </c>
      <c r="G1004" s="419" t="str">
        <f t="shared" si="287"/>
        <v xml:space="preserve">Inv. Analysis - Credit Quality Risk - USG Investment Pool - Not LGIP                       </v>
      </c>
      <c r="H1004" s="431">
        <f t="shared" si="290"/>
        <v>0</v>
      </c>
      <c r="I1004" s="431" t="str">
        <f t="shared" si="290"/>
        <v>Jun</v>
      </c>
      <c r="J1004" s="419" t="str">
        <f t="shared" si="290"/>
        <v>FY25</v>
      </c>
      <c r="K1004" s="419" t="str">
        <f t="shared" si="290"/>
        <v>FCCS_Other Data</v>
      </c>
      <c r="L1004" s="419" t="str">
        <f t="shared" si="290"/>
        <v>FCCS_No Intercompany</v>
      </c>
      <c r="M1004" s="419" t="str">
        <f t="shared" si="290"/>
        <v>No Custom1</v>
      </c>
      <c r="N1004" s="419" t="str">
        <f t="shared" si="290"/>
        <v>No Custom2</v>
      </c>
      <c r="O1004" s="419" t="s">
        <v>1096</v>
      </c>
      <c r="P1004" s="419" t="s">
        <v>1847</v>
      </c>
      <c r="Q1004" s="419" t="str">
        <f t="shared" si="288"/>
        <v>Actual</v>
      </c>
      <c r="R1004" s="419" t="str">
        <f t="shared" si="289"/>
        <v>FCCS_YTD_Input</v>
      </c>
      <c r="S1004" s="419" t="s">
        <v>1113</v>
      </c>
      <c r="T1004" s="419" t="s">
        <v>404</v>
      </c>
    </row>
    <row r="1005" spans="1:20">
      <c r="D1005" s="469"/>
      <c r="E1005" s="469"/>
    </row>
    <row r="1006" spans="1:20">
      <c r="A1006" s="424"/>
      <c r="B1006" s="336" t="s">
        <v>841</v>
      </c>
      <c r="C1006" s="336" t="s">
        <v>1918</v>
      </c>
      <c r="D1006" s="508" t="e">
        <f>[2]!HsSetValue(E1006,"FCC","Scenario#"&amp;Q1006&amp;";Years#"&amp;J1006&amp;";Period#"&amp;I1006&amp;";View#"&amp;R1006&amp;";Entity#"&amp;H1006&amp;";Data Source#"&amp;K1006&amp;";Account#"&amp;F1006&amp;";Intercompany#"&amp;L1006&amp;";Movement#"&amp;P1006&amp;";Consolidation#"&amp;T1006&amp;";Custom1#"&amp;M1006&amp;";Custom2#"&amp;N1006&amp;";Custom3#"&amp;O1006&amp;";Custom4#"&amp;S1006&amp;"")</f>
        <v>#VALUE!</v>
      </c>
      <c r="E1006" s="508">
        <f>SUMIF('"C" Seg. Time Dist.'!$C$20:$C$33,'FCC Investments - Load Tab'!C1006,'"C" Seg. Time Dist.'!$E$20:$E$33)</f>
        <v>0</v>
      </c>
      <c r="F1006" s="337" t="s">
        <v>842</v>
      </c>
      <c r="G1006" s="337" t="s">
        <v>1920</v>
      </c>
      <c r="H1006" s="428">
        <f t="shared" ref="H1006:N1024" si="291">+H$2</f>
        <v>0</v>
      </c>
      <c r="I1006" s="428" t="str">
        <f t="shared" si="291"/>
        <v>Jun</v>
      </c>
      <c r="J1006" s="337" t="str">
        <f>+J$2</f>
        <v>FY25</v>
      </c>
      <c r="K1006" s="337" t="s">
        <v>397</v>
      </c>
      <c r="L1006" s="337" t="s">
        <v>398</v>
      </c>
      <c r="M1006" s="337" t="s">
        <v>399</v>
      </c>
      <c r="N1006" s="337" t="s">
        <v>400</v>
      </c>
      <c r="O1006" s="337" t="s">
        <v>844</v>
      </c>
      <c r="P1006" s="337" t="s">
        <v>1847</v>
      </c>
      <c r="Q1006" s="337" t="s">
        <v>63</v>
      </c>
      <c r="R1006" s="337" t="s">
        <v>402</v>
      </c>
      <c r="S1006" s="423" t="s">
        <v>1923</v>
      </c>
      <c r="T1006" s="337" t="s">
        <v>404</v>
      </c>
    </row>
    <row r="1007" spans="1:20">
      <c r="A1007" s="424"/>
      <c r="B1007" s="336" t="s">
        <v>841</v>
      </c>
      <c r="C1007" s="336" t="s">
        <v>1918</v>
      </c>
      <c r="D1007" s="508" t="e">
        <f>[2]!HsSetValue(E1007,"FCC","Scenario#"&amp;Q1007&amp;";Years#"&amp;J1007&amp;";Period#"&amp;I1007&amp;";View#"&amp;R1007&amp;";Entity#"&amp;H1007&amp;";Data Source#"&amp;K1007&amp;";Account#"&amp;F1007&amp;";Intercompany#"&amp;L1007&amp;";Movement#"&amp;P1007&amp;";Consolidation#"&amp;T1007&amp;";Custom1#"&amp;M1007&amp;";Custom2#"&amp;N1007&amp;";Custom3#"&amp;O1007&amp;";Custom4#"&amp;S1007&amp;"")</f>
        <v>#VALUE!</v>
      </c>
      <c r="E1007" s="508">
        <f>SUMIF('"C" Seg. Time Dist.'!$C$20:$C$33,'FCC Investments - Load Tab'!C1007,'"C" Seg. Time Dist.'!$F$20:$F$33)</f>
        <v>0</v>
      </c>
      <c r="F1007" s="337" t="s">
        <v>842</v>
      </c>
      <c r="G1007" s="337" t="s">
        <v>1920</v>
      </c>
      <c r="H1007" s="428">
        <f t="shared" si="291"/>
        <v>0</v>
      </c>
      <c r="I1007" s="428" t="str">
        <f t="shared" si="291"/>
        <v>Jun</v>
      </c>
      <c r="J1007" s="337" t="str">
        <f>+J$2</f>
        <v>FY25</v>
      </c>
      <c r="K1007" s="337" t="str">
        <f t="shared" ref="K1007:N1010" si="292">+K$2</f>
        <v>FCCS_Other Data</v>
      </c>
      <c r="L1007" s="337" t="str">
        <f t="shared" si="292"/>
        <v>FCCS_No Intercompany</v>
      </c>
      <c r="M1007" s="337" t="str">
        <f t="shared" si="292"/>
        <v>No Custom1</v>
      </c>
      <c r="N1007" s="337" t="str">
        <f t="shared" si="292"/>
        <v>No Custom2</v>
      </c>
      <c r="O1007" s="337" t="s">
        <v>845</v>
      </c>
      <c r="P1007" s="337" t="s">
        <v>1847</v>
      </c>
      <c r="Q1007" s="337" t="s">
        <v>63</v>
      </c>
      <c r="R1007" s="337" t="s">
        <v>402</v>
      </c>
      <c r="S1007" s="423" t="s">
        <v>1923</v>
      </c>
      <c r="T1007" s="337" t="s">
        <v>404</v>
      </c>
    </row>
    <row r="1008" spans="1:20">
      <c r="A1008" s="424"/>
      <c r="B1008" s="336" t="s">
        <v>841</v>
      </c>
      <c r="C1008" s="336" t="s">
        <v>1918</v>
      </c>
      <c r="D1008" s="508" t="e">
        <f>[2]!HsSetValue(E1008,"FCC","Scenario#"&amp;Q1008&amp;";Years#"&amp;J1008&amp;";Period#"&amp;I1008&amp;";View#"&amp;R1008&amp;";Entity#"&amp;H1008&amp;";Data Source#"&amp;K1008&amp;";Account#"&amp;F1008&amp;";Intercompany#"&amp;L1008&amp;";Movement#"&amp;P1008&amp;";Consolidation#"&amp;T1008&amp;";Custom1#"&amp;M1008&amp;";Custom2#"&amp;N1008&amp;";Custom3#"&amp;O1008&amp;";Custom4#"&amp;S1008&amp;"")</f>
        <v>#VALUE!</v>
      </c>
      <c r="E1008" s="508">
        <f>SUMIF('"C" Seg. Time Dist.'!$C$20:$C$33,'FCC Investments - Load Tab'!C1008,'"C" Seg. Time Dist.'!$G$20:$G$33)</f>
        <v>0</v>
      </c>
      <c r="F1008" s="337" t="s">
        <v>842</v>
      </c>
      <c r="G1008" s="337" t="s">
        <v>1920</v>
      </c>
      <c r="H1008" s="428">
        <f t="shared" si="291"/>
        <v>0</v>
      </c>
      <c r="I1008" s="428" t="str">
        <f t="shared" si="291"/>
        <v>Jun</v>
      </c>
      <c r="J1008" s="337" t="str">
        <f>+J$2</f>
        <v>FY25</v>
      </c>
      <c r="K1008" s="337" t="str">
        <f t="shared" si="292"/>
        <v>FCCS_Other Data</v>
      </c>
      <c r="L1008" s="337" t="str">
        <f t="shared" si="292"/>
        <v>FCCS_No Intercompany</v>
      </c>
      <c r="M1008" s="337" t="str">
        <f t="shared" si="292"/>
        <v>No Custom1</v>
      </c>
      <c r="N1008" s="337" t="str">
        <f t="shared" si="292"/>
        <v>No Custom2</v>
      </c>
      <c r="O1008" s="337" t="s">
        <v>846</v>
      </c>
      <c r="P1008" s="337" t="s">
        <v>1847</v>
      </c>
      <c r="Q1008" s="337" t="s">
        <v>63</v>
      </c>
      <c r="R1008" s="337" t="s">
        <v>402</v>
      </c>
      <c r="S1008" s="423" t="s">
        <v>1923</v>
      </c>
      <c r="T1008" s="337" t="s">
        <v>404</v>
      </c>
    </row>
    <row r="1009" spans="1:20">
      <c r="A1009" s="424"/>
      <c r="B1009" s="336" t="s">
        <v>841</v>
      </c>
      <c r="C1009" s="336" t="s">
        <v>1918</v>
      </c>
      <c r="D1009" s="508" t="e">
        <f>[2]!HsSetValue(E1009,"FCC","Scenario#"&amp;Q1009&amp;";Years#"&amp;J1009&amp;";Period#"&amp;I1009&amp;";View#"&amp;R1009&amp;";Entity#"&amp;H1009&amp;";Data Source#"&amp;K1009&amp;";Account#"&amp;F1009&amp;";Intercompany#"&amp;L1009&amp;";Movement#"&amp;P1009&amp;";Consolidation#"&amp;T1009&amp;";Custom1#"&amp;M1009&amp;";Custom2#"&amp;N1009&amp;";Custom3#"&amp;O1009&amp;";Custom4#"&amp;S1009&amp;"")</f>
        <v>#VALUE!</v>
      </c>
      <c r="E1009" s="508">
        <f>SUMIF('"C" Seg. Time Dist.'!$C$20:$C$33,'FCC Investments - Load Tab'!C1009,'"C" Seg. Time Dist.'!$H$20:$H$33)</f>
        <v>0</v>
      </c>
      <c r="F1009" s="337" t="s">
        <v>842</v>
      </c>
      <c r="G1009" s="337" t="s">
        <v>1920</v>
      </c>
      <c r="H1009" s="428">
        <f t="shared" si="291"/>
        <v>0</v>
      </c>
      <c r="I1009" s="428" t="str">
        <f t="shared" si="291"/>
        <v>Jun</v>
      </c>
      <c r="J1009" s="337" t="str">
        <f>+J$2</f>
        <v>FY25</v>
      </c>
      <c r="K1009" s="337" t="str">
        <f t="shared" si="292"/>
        <v>FCCS_Other Data</v>
      </c>
      <c r="L1009" s="337" t="str">
        <f t="shared" si="292"/>
        <v>FCCS_No Intercompany</v>
      </c>
      <c r="M1009" s="337" t="str">
        <f t="shared" si="292"/>
        <v>No Custom1</v>
      </c>
      <c r="N1009" s="337" t="str">
        <f t="shared" si="292"/>
        <v>No Custom2</v>
      </c>
      <c r="O1009" s="337" t="s">
        <v>847</v>
      </c>
      <c r="P1009" s="337" t="s">
        <v>1847</v>
      </c>
      <c r="Q1009" s="337" t="s">
        <v>63</v>
      </c>
      <c r="R1009" s="337" t="s">
        <v>402</v>
      </c>
      <c r="S1009" s="423" t="s">
        <v>1923</v>
      </c>
      <c r="T1009" s="337" t="s">
        <v>404</v>
      </c>
    </row>
    <row r="1010" spans="1:20">
      <c r="A1010" s="424"/>
      <c r="B1010" s="336" t="s">
        <v>841</v>
      </c>
      <c r="C1010" s="336" t="s">
        <v>1918</v>
      </c>
      <c r="D1010" s="508" t="e">
        <f>[2]!HsSetValue(E1010,"FCC","Scenario#"&amp;Q1010&amp;";Years#"&amp;J1010&amp;";Period#"&amp;I1010&amp;";View#"&amp;R1010&amp;";Entity#"&amp;H1010&amp;";Data Source#"&amp;K1010&amp;";Account#"&amp;F1010&amp;";Intercompany#"&amp;L1010&amp;";Movement#"&amp;P1010&amp;";Consolidation#"&amp;T1010&amp;";Custom1#"&amp;M1010&amp;";Custom2#"&amp;N1010&amp;";Custom3#"&amp;O1010&amp;";Custom4#"&amp;S1010&amp;"")</f>
        <v>#VALUE!</v>
      </c>
      <c r="E1010" s="508">
        <f>SUMIF('"C" Seg. Time Dist.'!$C$20:$C$33,'FCC Investments - Load Tab'!C1010,'"C" Seg. Time Dist.'!$I$20:$I$33)</f>
        <v>0</v>
      </c>
      <c r="F1010" s="337" t="s">
        <v>842</v>
      </c>
      <c r="G1010" s="337" t="s">
        <v>1920</v>
      </c>
      <c r="H1010" s="428">
        <f t="shared" si="291"/>
        <v>0</v>
      </c>
      <c r="I1010" s="428" t="str">
        <f t="shared" si="291"/>
        <v>Jun</v>
      </c>
      <c r="J1010" s="337" t="str">
        <f>+J$2</f>
        <v>FY25</v>
      </c>
      <c r="K1010" s="337" t="str">
        <f t="shared" si="292"/>
        <v>FCCS_Other Data</v>
      </c>
      <c r="L1010" s="337" t="str">
        <f t="shared" si="292"/>
        <v>FCCS_No Intercompany</v>
      </c>
      <c r="M1010" s="337" t="str">
        <f t="shared" si="292"/>
        <v>No Custom1</v>
      </c>
      <c r="N1010" s="337" t="str">
        <f t="shared" si="292"/>
        <v>No Custom2</v>
      </c>
      <c r="O1010" s="337" t="s">
        <v>848</v>
      </c>
      <c r="P1010" s="337" t="s">
        <v>1847</v>
      </c>
      <c r="Q1010" s="337" t="s">
        <v>63</v>
      </c>
      <c r="R1010" s="337" t="s">
        <v>402</v>
      </c>
      <c r="S1010" s="423" t="s">
        <v>1923</v>
      </c>
      <c r="T1010" s="337" t="s">
        <v>404</v>
      </c>
    </row>
    <row r="1011" spans="1:20">
      <c r="B1011" s="420"/>
      <c r="C1011" s="420"/>
      <c r="D1011" s="469" t="e">
        <f>[2]!HsSetValue(E1011,"FCC","Scenario#"&amp;Q1011&amp;";Years#"&amp;J1011&amp;";Period#"&amp;I1011&amp;";View#"&amp;R1011&amp;";Entity#"&amp;H1011&amp;";Data Source#"&amp;K1011&amp;";Account#"&amp;F1011&amp;";Intercompany#"&amp;L1011&amp;";Movement#"&amp;P1011&amp;";Consolidation#"&amp;T1011&amp;";Custom1#"&amp;M1011&amp;";Custom2#"&amp;N1011&amp;";Custom3#"&amp;O1011&amp;";Custom4#"&amp;S1011&amp;"")</f>
        <v>#VALUE!</v>
      </c>
      <c r="E1011" s="469"/>
      <c r="S1011" s="423"/>
    </row>
    <row r="1012" spans="1:20">
      <c r="A1012" s="424"/>
      <c r="B1012" s="338" t="s">
        <v>1921</v>
      </c>
      <c r="C1012" s="338" t="s">
        <v>1918</v>
      </c>
      <c r="D1012" s="512" t="e">
        <f>[2]!HsSetValue(E1012,"FCC","Scenario#"&amp;Q1012&amp;";Years#"&amp;J1012&amp;";Period#"&amp;I1012&amp;";View#"&amp;R1012&amp;";Entity#"&amp;H1012&amp;";Data Source#"&amp;K1012&amp;";Account#"&amp;F1012&amp;";Intercompany#"&amp;L1012&amp;";Movement#"&amp;P1012&amp;";Consolidation#"&amp;T1012&amp;";Custom1#"&amp;M1012&amp;";Custom2#"&amp;N1012&amp;";Custom3#"&amp;O1012&amp;";Custom4#"&amp;S1012&amp;"")</f>
        <v>#VALUE!</v>
      </c>
      <c r="E1012" s="512">
        <f ca="1">SUMIF('"E" Fair Value Measurement'!$C$22:$E$38,'FCC Investments - Load Tab'!C1012,'"E" Fair Value Measurement'!$G$22:$G$38)</f>
        <v>0</v>
      </c>
      <c r="F1012" s="339" t="s">
        <v>849</v>
      </c>
      <c r="G1012" s="339" t="s">
        <v>1922</v>
      </c>
      <c r="H1012" s="430">
        <f t="shared" si="291"/>
        <v>0</v>
      </c>
      <c r="I1012" s="430" t="str">
        <f t="shared" si="291"/>
        <v>Jun</v>
      </c>
      <c r="J1012" s="339" t="str">
        <f>+J$2</f>
        <v>FY25</v>
      </c>
      <c r="K1012" s="339" t="s">
        <v>397</v>
      </c>
      <c r="L1012" s="339" t="s">
        <v>398</v>
      </c>
      <c r="M1012" s="339" t="s">
        <v>399</v>
      </c>
      <c r="N1012" s="339" t="s">
        <v>400</v>
      </c>
      <c r="O1012" s="339" t="s">
        <v>850</v>
      </c>
      <c r="P1012" s="339" t="s">
        <v>1847</v>
      </c>
      <c r="Q1012" s="339" t="s">
        <v>63</v>
      </c>
      <c r="R1012" s="339" t="s">
        <v>402</v>
      </c>
      <c r="S1012" s="423" t="s">
        <v>1923</v>
      </c>
      <c r="T1012" s="339" t="s">
        <v>404</v>
      </c>
    </row>
    <row r="1013" spans="1:20">
      <c r="A1013" s="424"/>
      <c r="B1013" s="338" t="s">
        <v>1921</v>
      </c>
      <c r="C1013" s="338" t="s">
        <v>1918</v>
      </c>
      <c r="D1013" s="512" t="e">
        <f>[2]!HsSetValue(E1013,"FCC","Scenario#"&amp;Q1013&amp;";Years#"&amp;J1013&amp;";Period#"&amp;I1013&amp;";View#"&amp;R1013&amp;";Entity#"&amp;H1013&amp;";Data Source#"&amp;K1013&amp;";Account#"&amp;F1013&amp;";Intercompany#"&amp;L1013&amp;";Movement#"&amp;P1013&amp;";Consolidation#"&amp;T1013&amp;";Custom1#"&amp;M1013&amp;";Custom2#"&amp;N1013&amp;";Custom3#"&amp;O1013&amp;";Custom4#"&amp;S1013&amp;"")</f>
        <v>#VALUE!</v>
      </c>
      <c r="E1013" s="512">
        <f ca="1">SUMIF('"E" Fair Value Measurement'!$C$22:$E$38,'FCC Investments - Load Tab'!C1013,'"E" Fair Value Measurement'!$H$22:$H$38)</f>
        <v>0</v>
      </c>
      <c r="F1013" s="339" t="s">
        <v>849</v>
      </c>
      <c r="G1013" s="339" t="s">
        <v>1922</v>
      </c>
      <c r="H1013" s="430">
        <f t="shared" si="291"/>
        <v>0</v>
      </c>
      <c r="I1013" s="430" t="str">
        <f t="shared" si="291"/>
        <v>Jun</v>
      </c>
      <c r="J1013" s="339" t="str">
        <f>+J$2</f>
        <v>FY25</v>
      </c>
      <c r="K1013" s="339" t="str">
        <f t="shared" ref="K1013:N1015" si="293">+K$2</f>
        <v>FCCS_Other Data</v>
      </c>
      <c r="L1013" s="339" t="str">
        <f t="shared" si="293"/>
        <v>FCCS_No Intercompany</v>
      </c>
      <c r="M1013" s="339" t="str">
        <f t="shared" si="293"/>
        <v>No Custom1</v>
      </c>
      <c r="N1013" s="339" t="str">
        <f t="shared" si="293"/>
        <v>No Custom2</v>
      </c>
      <c r="O1013" s="339" t="s">
        <v>851</v>
      </c>
      <c r="P1013" s="339" t="s">
        <v>1847</v>
      </c>
      <c r="Q1013" s="339" t="s">
        <v>63</v>
      </c>
      <c r="R1013" s="339" t="s">
        <v>402</v>
      </c>
      <c r="S1013" s="423" t="s">
        <v>1923</v>
      </c>
      <c r="T1013" s="339" t="s">
        <v>404</v>
      </c>
    </row>
    <row r="1014" spans="1:20">
      <c r="A1014" s="424"/>
      <c r="B1014" s="338" t="s">
        <v>1921</v>
      </c>
      <c r="C1014" s="338" t="s">
        <v>1918</v>
      </c>
      <c r="D1014" s="512" t="e">
        <f>[2]!HsSetValue(E1014,"FCC","Scenario#"&amp;Q1014&amp;";Years#"&amp;J1014&amp;";Period#"&amp;I1014&amp;";View#"&amp;R1014&amp;";Entity#"&amp;H1014&amp;";Data Source#"&amp;K1014&amp;";Account#"&amp;F1014&amp;";Intercompany#"&amp;L1014&amp;";Movement#"&amp;P1014&amp;";Consolidation#"&amp;T1014&amp;";Custom1#"&amp;M1014&amp;";Custom2#"&amp;N1014&amp;";Custom3#"&amp;O1014&amp;";Custom4#"&amp;S1014&amp;"")</f>
        <v>#VALUE!</v>
      </c>
      <c r="E1014" s="512">
        <f ca="1">SUMIF('"E" Fair Value Measurement'!$C$22:$E$38,'FCC Investments - Load Tab'!C1014,'"E" Fair Value Measurement'!$I$22:$I$38)</f>
        <v>0</v>
      </c>
      <c r="F1014" s="339" t="s">
        <v>849</v>
      </c>
      <c r="G1014" s="339" t="s">
        <v>1922</v>
      </c>
      <c r="H1014" s="430">
        <f t="shared" si="291"/>
        <v>0</v>
      </c>
      <c r="I1014" s="430" t="str">
        <f t="shared" si="291"/>
        <v>Jun</v>
      </c>
      <c r="J1014" s="339" t="str">
        <f>+J$2</f>
        <v>FY25</v>
      </c>
      <c r="K1014" s="339" t="str">
        <f t="shared" si="293"/>
        <v>FCCS_Other Data</v>
      </c>
      <c r="L1014" s="339" t="str">
        <f t="shared" si="293"/>
        <v>FCCS_No Intercompany</v>
      </c>
      <c r="M1014" s="339" t="str">
        <f t="shared" si="293"/>
        <v>No Custom1</v>
      </c>
      <c r="N1014" s="339" t="str">
        <f t="shared" si="293"/>
        <v>No Custom2</v>
      </c>
      <c r="O1014" s="339" t="s">
        <v>852</v>
      </c>
      <c r="P1014" s="339" t="s">
        <v>1847</v>
      </c>
      <c r="Q1014" s="339" t="s">
        <v>63</v>
      </c>
      <c r="R1014" s="339" t="s">
        <v>402</v>
      </c>
      <c r="S1014" s="423" t="s">
        <v>1923</v>
      </c>
      <c r="T1014" s="339" t="s">
        <v>404</v>
      </c>
    </row>
    <row r="1015" spans="1:20">
      <c r="A1015" s="424"/>
      <c r="B1015" s="338" t="s">
        <v>1921</v>
      </c>
      <c r="C1015" s="338" t="s">
        <v>1918</v>
      </c>
      <c r="D1015" s="512" t="e">
        <f>[2]!HsSetValue(E1015,"FCC","Scenario#"&amp;Q1015&amp;";Years#"&amp;J1015&amp;";Period#"&amp;I1015&amp;";View#"&amp;R1015&amp;";Entity#"&amp;H1015&amp;";Data Source#"&amp;K1015&amp;";Account#"&amp;F1015&amp;";Intercompany#"&amp;L1015&amp;";Movement#"&amp;P1015&amp;";Consolidation#"&amp;T1015&amp;";Custom1#"&amp;M1015&amp;";Custom2#"&amp;N1015&amp;";Custom3#"&amp;O1015&amp;";Custom4#"&amp;S1015&amp;"")</f>
        <v>#VALUE!</v>
      </c>
      <c r="E1015" s="512">
        <f ca="1">SUMIF('"E" Fair Value Measurement'!$C$22:$E$38,'FCC Investments - Load Tab'!C1015,'"E" Fair Value Measurement'!$J$22:$J$38)</f>
        <v>0</v>
      </c>
      <c r="F1015" s="339" t="s">
        <v>849</v>
      </c>
      <c r="G1015" s="339" t="s">
        <v>1922</v>
      </c>
      <c r="H1015" s="430">
        <f t="shared" si="291"/>
        <v>0</v>
      </c>
      <c r="I1015" s="430" t="str">
        <f t="shared" si="291"/>
        <v>Jun</v>
      </c>
      <c r="J1015" s="339" t="str">
        <f>+J$2</f>
        <v>FY25</v>
      </c>
      <c r="K1015" s="339" t="str">
        <f t="shared" si="293"/>
        <v>FCCS_Other Data</v>
      </c>
      <c r="L1015" s="339" t="str">
        <f t="shared" si="293"/>
        <v>FCCS_No Intercompany</v>
      </c>
      <c r="M1015" s="339" t="str">
        <f t="shared" si="293"/>
        <v>No Custom1</v>
      </c>
      <c r="N1015" s="339" t="str">
        <f t="shared" si="293"/>
        <v>No Custom2</v>
      </c>
      <c r="O1015" s="339" t="s">
        <v>853</v>
      </c>
      <c r="P1015" s="339" t="s">
        <v>1847</v>
      </c>
      <c r="Q1015" s="339" t="s">
        <v>63</v>
      </c>
      <c r="R1015" s="339" t="s">
        <v>402</v>
      </c>
      <c r="S1015" s="423" t="s">
        <v>1923</v>
      </c>
      <c r="T1015" s="339" t="s">
        <v>404</v>
      </c>
    </row>
    <row r="1016" spans="1:20">
      <c r="B1016" s="420"/>
      <c r="C1016" s="420"/>
      <c r="D1016" s="469"/>
      <c r="E1016" s="469"/>
      <c r="S1016" s="423"/>
    </row>
    <row r="1017" spans="1:20">
      <c r="A1017" s="424"/>
      <c r="B1017" s="418" t="s">
        <v>1088</v>
      </c>
      <c r="C1017" s="418" t="s">
        <v>1918</v>
      </c>
      <c r="D1017" s="511" t="e">
        <f>[2]!HsSetValue(E1017,"FCC","Scenario#"&amp;Q1017&amp;";Years#"&amp;J1017&amp;";Period#"&amp;I1017&amp;";View#"&amp;R1017&amp;";Entity#"&amp;H1017&amp;";Data Source#"&amp;K1017&amp;";Account#"&amp;F1017&amp;";Intercompany#"&amp;L1017&amp;";Movement#"&amp;P1017&amp;";Consolidation#"&amp;T1017&amp;";Custom1#"&amp;M1017&amp;";Custom2#"&amp;N1017&amp;";Custom3#"&amp;O1017&amp;";Custom4#"&amp;S1017&amp;"")</f>
        <v>#VALUE!</v>
      </c>
      <c r="E1017" s="511">
        <f ca="1">SUMIF('"F" Credit Quality Risk'!$D$17:$F$33,'FCC Investments - Load Tab'!$C1017,'"F" Credit Quality Risk'!F$17:F$33)</f>
        <v>0</v>
      </c>
      <c r="F1017" s="419" t="s">
        <v>1092</v>
      </c>
      <c r="G1017" s="419" t="str">
        <f>"Inv. Analysis - Credit Qualty Risk - "&amp;C1017</f>
        <v>Inv. Analysis - Credit Qualty Risk - Hedge Funds</v>
      </c>
      <c r="H1017" s="431">
        <f t="shared" si="291"/>
        <v>0</v>
      </c>
      <c r="I1017" s="431" t="str">
        <f t="shared" si="291"/>
        <v>Jun</v>
      </c>
      <c r="J1017" s="419" t="str">
        <f t="shared" si="291"/>
        <v>FY25</v>
      </c>
      <c r="K1017" s="419" t="str">
        <f t="shared" si="291"/>
        <v>FCCS_Other Data</v>
      </c>
      <c r="L1017" s="419" t="str">
        <f t="shared" si="291"/>
        <v>FCCS_No Intercompany</v>
      </c>
      <c r="M1017" s="419" t="str">
        <f t="shared" si="291"/>
        <v>No Custom1</v>
      </c>
      <c r="N1017" s="419" t="str">
        <f t="shared" si="291"/>
        <v>No Custom2</v>
      </c>
      <c r="O1017" s="419" t="s">
        <v>995</v>
      </c>
      <c r="P1017" s="419" t="s">
        <v>1847</v>
      </c>
      <c r="Q1017" s="419" t="str">
        <f t="shared" ref="Q1017:Q1030" si="294">Q$2</f>
        <v>Actual</v>
      </c>
      <c r="R1017" s="419" t="str">
        <f t="shared" ref="R1017:R1030" si="295">+R$2</f>
        <v>FCCS_YTD_Input</v>
      </c>
      <c r="S1017" s="423" t="s">
        <v>1923</v>
      </c>
      <c r="T1017" s="419" t="s">
        <v>404</v>
      </c>
    </row>
    <row r="1018" spans="1:20">
      <c r="A1018" s="424"/>
      <c r="B1018" s="418" t="s">
        <v>1088</v>
      </c>
      <c r="C1018" s="418" t="s">
        <v>1918</v>
      </c>
      <c r="D1018" s="511" t="e">
        <f>[2]!HsSetValue(E1018,"FCC","Scenario#"&amp;Q1018&amp;";Years#"&amp;J1018&amp;";Period#"&amp;I1018&amp;";View#"&amp;R1018&amp;";Entity#"&amp;H1018&amp;";Data Source#"&amp;K1018&amp;";Account#"&amp;F1018&amp;";Intercompany#"&amp;L1018&amp;";Movement#"&amp;P1018&amp;";Consolidation#"&amp;T1018&amp;";Custom1#"&amp;M1018&amp;";Custom2#"&amp;N1018&amp;";Custom3#"&amp;O1018&amp;";Custom4#"&amp;S1018&amp;"")</f>
        <v>#VALUE!</v>
      </c>
      <c r="E1018" s="511">
        <f ca="1">SUMIF('"F" Credit Quality Risk'!$D$17:$F$33,'FCC Investments - Load Tab'!$C1018,'"F" Credit Quality Risk'!G$17:G$33)</f>
        <v>0</v>
      </c>
      <c r="F1018" s="419" t="s">
        <v>1092</v>
      </c>
      <c r="G1018" s="419" t="str">
        <f t="shared" ref="G1018:G1022" si="296">"Inv. Analysis - Credit Qualty Risk - "&amp;C1018</f>
        <v>Inv. Analysis - Credit Qualty Risk - Hedge Funds</v>
      </c>
      <c r="H1018" s="431">
        <f t="shared" si="291"/>
        <v>0</v>
      </c>
      <c r="I1018" s="431" t="str">
        <f t="shared" si="291"/>
        <v>Jun</v>
      </c>
      <c r="J1018" s="419" t="str">
        <f t="shared" si="291"/>
        <v>FY25</v>
      </c>
      <c r="K1018" s="419" t="str">
        <f t="shared" si="291"/>
        <v>FCCS_Other Data</v>
      </c>
      <c r="L1018" s="419" t="str">
        <f t="shared" si="291"/>
        <v>FCCS_No Intercompany</v>
      </c>
      <c r="M1018" s="419" t="str">
        <f t="shared" si="291"/>
        <v>No Custom1</v>
      </c>
      <c r="N1018" s="419" t="str">
        <f t="shared" si="291"/>
        <v>No Custom2</v>
      </c>
      <c r="O1018" s="419" t="s">
        <v>1010</v>
      </c>
      <c r="P1018" s="419" t="s">
        <v>1847</v>
      </c>
      <c r="Q1018" s="419" t="str">
        <f t="shared" si="294"/>
        <v>Actual</v>
      </c>
      <c r="R1018" s="419" t="str">
        <f t="shared" si="295"/>
        <v>FCCS_YTD_Input</v>
      </c>
      <c r="S1018" s="423" t="s">
        <v>1923</v>
      </c>
      <c r="T1018" s="419" t="s">
        <v>404</v>
      </c>
    </row>
    <row r="1019" spans="1:20">
      <c r="A1019" s="424"/>
      <c r="B1019" s="418" t="s">
        <v>1088</v>
      </c>
      <c r="C1019" s="418" t="s">
        <v>1918</v>
      </c>
      <c r="D1019" s="511" t="e">
        <f>[2]!HsSetValue(E1019,"FCC","Scenario#"&amp;Q1019&amp;";Years#"&amp;J1019&amp;";Period#"&amp;I1019&amp;";View#"&amp;R1019&amp;";Entity#"&amp;H1019&amp;";Data Source#"&amp;K1019&amp;";Account#"&amp;F1019&amp;";Intercompany#"&amp;L1019&amp;";Movement#"&amp;P1019&amp;";Consolidation#"&amp;T1019&amp;";Custom1#"&amp;M1019&amp;";Custom2#"&amp;N1019&amp;";Custom3#"&amp;O1019&amp;";Custom4#"&amp;S1019&amp;"")</f>
        <v>#VALUE!</v>
      </c>
      <c r="E1019" s="511">
        <f ca="1">SUMIF('"F" Credit Quality Risk'!$D$17:$F$33,'FCC Investments - Load Tab'!$C1019,'"F" Credit Quality Risk'!H$17:H$33)</f>
        <v>0</v>
      </c>
      <c r="F1019" s="419" t="s">
        <v>1092</v>
      </c>
      <c r="G1019" s="419" t="str">
        <f t="shared" si="296"/>
        <v>Inv. Analysis - Credit Qualty Risk - Hedge Funds</v>
      </c>
      <c r="H1019" s="431">
        <f t="shared" si="291"/>
        <v>0</v>
      </c>
      <c r="I1019" s="431" t="str">
        <f t="shared" si="291"/>
        <v>Jun</v>
      </c>
      <c r="J1019" s="419" t="str">
        <f t="shared" si="291"/>
        <v>FY25</v>
      </c>
      <c r="K1019" s="419" t="str">
        <f t="shared" si="291"/>
        <v>FCCS_Other Data</v>
      </c>
      <c r="L1019" s="419" t="str">
        <f t="shared" si="291"/>
        <v>FCCS_No Intercompany</v>
      </c>
      <c r="M1019" s="419" t="str">
        <f t="shared" si="291"/>
        <v>No Custom1</v>
      </c>
      <c r="N1019" s="419" t="str">
        <f t="shared" si="291"/>
        <v>No Custom2</v>
      </c>
      <c r="O1019" s="419" t="s">
        <v>45</v>
      </c>
      <c r="P1019" s="419" t="s">
        <v>1847</v>
      </c>
      <c r="Q1019" s="419" t="str">
        <f t="shared" si="294"/>
        <v>Actual</v>
      </c>
      <c r="R1019" s="419" t="str">
        <f t="shared" si="295"/>
        <v>FCCS_YTD_Input</v>
      </c>
      <c r="S1019" s="423" t="s">
        <v>1923</v>
      </c>
      <c r="T1019" s="419" t="s">
        <v>404</v>
      </c>
    </row>
    <row r="1020" spans="1:20">
      <c r="A1020" s="424"/>
      <c r="B1020" s="418" t="s">
        <v>1088</v>
      </c>
      <c r="C1020" s="418" t="s">
        <v>1918</v>
      </c>
      <c r="D1020" s="511" t="e">
        <f>[2]!HsSetValue(E1020,"FCC","Scenario#"&amp;Q1020&amp;";Years#"&amp;J1020&amp;";Period#"&amp;I1020&amp;";View#"&amp;R1020&amp;";Entity#"&amp;H1020&amp;";Data Source#"&amp;K1020&amp;";Account#"&amp;F1020&amp;";Intercompany#"&amp;L1020&amp;";Movement#"&amp;P1020&amp;";Consolidation#"&amp;T1020&amp;";Custom1#"&amp;M1020&amp;";Custom2#"&amp;N1020&amp;";Custom3#"&amp;O1020&amp;";Custom4#"&amp;S1020&amp;"")</f>
        <v>#VALUE!</v>
      </c>
      <c r="E1020" s="511">
        <f ca="1">SUMIF('"F" Credit Quality Risk'!$D$17:$F$33,'FCC Investments - Load Tab'!$C1020,'"F" Credit Quality Risk'!I$17:I$33)</f>
        <v>0</v>
      </c>
      <c r="F1020" s="419" t="s">
        <v>1092</v>
      </c>
      <c r="G1020" s="419" t="str">
        <f t="shared" si="296"/>
        <v>Inv. Analysis - Credit Qualty Risk - Hedge Funds</v>
      </c>
      <c r="H1020" s="431">
        <f t="shared" si="291"/>
        <v>0</v>
      </c>
      <c r="I1020" s="431" t="str">
        <f t="shared" si="291"/>
        <v>Jun</v>
      </c>
      <c r="J1020" s="419" t="str">
        <f t="shared" si="291"/>
        <v>FY25</v>
      </c>
      <c r="K1020" s="419" t="str">
        <f t="shared" si="291"/>
        <v>FCCS_Other Data</v>
      </c>
      <c r="L1020" s="419" t="str">
        <f t="shared" si="291"/>
        <v>FCCS_No Intercompany</v>
      </c>
      <c r="M1020" s="419" t="str">
        <f t="shared" si="291"/>
        <v>No Custom1</v>
      </c>
      <c r="N1020" s="419" t="str">
        <f t="shared" si="291"/>
        <v>No Custom2</v>
      </c>
      <c r="O1020" s="419" t="s">
        <v>1023</v>
      </c>
      <c r="P1020" s="419" t="s">
        <v>1847</v>
      </c>
      <c r="Q1020" s="419" t="str">
        <f t="shared" si="294"/>
        <v>Actual</v>
      </c>
      <c r="R1020" s="419" t="str">
        <f t="shared" si="295"/>
        <v>FCCS_YTD_Input</v>
      </c>
      <c r="S1020" s="423" t="s">
        <v>1923</v>
      </c>
      <c r="T1020" s="419" t="s">
        <v>404</v>
      </c>
    </row>
    <row r="1021" spans="1:20">
      <c r="A1021" s="424"/>
      <c r="B1021" s="418" t="s">
        <v>1088</v>
      </c>
      <c r="C1021" s="418" t="s">
        <v>1918</v>
      </c>
      <c r="D1021" s="511" t="e">
        <f>[2]!HsSetValue(E1021,"FCC","Scenario#"&amp;Q1021&amp;";Years#"&amp;J1021&amp;";Period#"&amp;I1021&amp;";View#"&amp;R1021&amp;";Entity#"&amp;H1021&amp;";Data Source#"&amp;K1021&amp;";Account#"&amp;F1021&amp;";Intercompany#"&amp;L1021&amp;";Movement#"&amp;P1021&amp;";Consolidation#"&amp;T1021&amp;";Custom1#"&amp;M1021&amp;";Custom2#"&amp;N1021&amp;";Custom3#"&amp;O1021&amp;";Custom4#"&amp;S1021&amp;"")</f>
        <v>#VALUE!</v>
      </c>
      <c r="E1021" s="511">
        <f ca="1">SUMIF('"F" Credit Quality Risk'!$D$17:$F$33,'FCC Investments - Load Tab'!$C1021,'"F" Credit Quality Risk'!J$17:J$33)</f>
        <v>0</v>
      </c>
      <c r="F1021" s="419" t="s">
        <v>1092</v>
      </c>
      <c r="G1021" s="419" t="str">
        <f t="shared" si="296"/>
        <v>Inv. Analysis - Credit Qualty Risk - Hedge Funds</v>
      </c>
      <c r="H1021" s="431">
        <f t="shared" si="291"/>
        <v>0</v>
      </c>
      <c r="I1021" s="431" t="str">
        <f t="shared" si="291"/>
        <v>Jun</v>
      </c>
      <c r="J1021" s="419" t="str">
        <f t="shared" si="291"/>
        <v>FY25</v>
      </c>
      <c r="K1021" s="419" t="str">
        <f t="shared" si="291"/>
        <v>FCCS_Other Data</v>
      </c>
      <c r="L1021" s="419" t="str">
        <f t="shared" si="291"/>
        <v>FCCS_No Intercompany</v>
      </c>
      <c r="M1021" s="419" t="str">
        <f t="shared" si="291"/>
        <v>No Custom1</v>
      </c>
      <c r="N1021" s="419" t="str">
        <f t="shared" si="291"/>
        <v>No Custom2</v>
      </c>
      <c r="O1021" s="419" t="s">
        <v>1027</v>
      </c>
      <c r="P1021" s="419" t="s">
        <v>1847</v>
      </c>
      <c r="Q1021" s="419" t="str">
        <f t="shared" si="294"/>
        <v>Actual</v>
      </c>
      <c r="R1021" s="419" t="str">
        <f t="shared" si="295"/>
        <v>FCCS_YTD_Input</v>
      </c>
      <c r="S1021" s="423" t="s">
        <v>1923</v>
      </c>
      <c r="T1021" s="419" t="s">
        <v>404</v>
      </c>
    </row>
    <row r="1022" spans="1:20">
      <c r="A1022" s="424"/>
      <c r="B1022" s="418" t="s">
        <v>1088</v>
      </c>
      <c r="C1022" s="418" t="s">
        <v>1918</v>
      </c>
      <c r="D1022" s="511" t="e">
        <f>[2]!HsSetValue(E1022,"FCC","Scenario#"&amp;Q1022&amp;";Years#"&amp;J1022&amp;";Period#"&amp;I1022&amp;";View#"&amp;R1022&amp;";Entity#"&amp;H1022&amp;";Data Source#"&amp;K1022&amp;";Account#"&amp;F1022&amp;";Intercompany#"&amp;L1022&amp;";Movement#"&amp;P1022&amp;";Consolidation#"&amp;T1022&amp;";Custom1#"&amp;M1022&amp;";Custom2#"&amp;N1022&amp;";Custom3#"&amp;O1022&amp;";Custom4#"&amp;S1022&amp;"")</f>
        <v>#VALUE!</v>
      </c>
      <c r="E1022" s="511">
        <f ca="1">SUMIF('"F" Credit Quality Risk'!$D$17:$F$33,'FCC Investments - Load Tab'!$C1022,'"F" Credit Quality Risk'!K$17:K$33)</f>
        <v>0</v>
      </c>
      <c r="F1022" s="419" t="s">
        <v>1092</v>
      </c>
      <c r="G1022" s="419" t="str">
        <f t="shared" si="296"/>
        <v>Inv. Analysis - Credit Qualty Risk - Hedge Funds</v>
      </c>
      <c r="H1022" s="431">
        <f t="shared" si="291"/>
        <v>0</v>
      </c>
      <c r="I1022" s="431" t="str">
        <f t="shared" si="291"/>
        <v>Jun</v>
      </c>
      <c r="J1022" s="419" t="str">
        <f t="shared" si="291"/>
        <v>FY25</v>
      </c>
      <c r="K1022" s="419" t="str">
        <f t="shared" si="291"/>
        <v>FCCS_Other Data</v>
      </c>
      <c r="L1022" s="419" t="str">
        <f t="shared" si="291"/>
        <v>FCCS_No Intercompany</v>
      </c>
      <c r="M1022" s="419" t="str">
        <f t="shared" si="291"/>
        <v>No Custom1</v>
      </c>
      <c r="N1022" s="419" t="str">
        <f t="shared" si="291"/>
        <v>No Custom2</v>
      </c>
      <c r="O1022" s="419" t="s">
        <v>46</v>
      </c>
      <c r="P1022" s="419" t="s">
        <v>1847</v>
      </c>
      <c r="Q1022" s="419" t="str">
        <f t="shared" si="294"/>
        <v>Actual</v>
      </c>
      <c r="R1022" s="419" t="str">
        <f t="shared" si="295"/>
        <v>FCCS_YTD_Input</v>
      </c>
      <c r="S1022" s="423" t="s">
        <v>1923</v>
      </c>
      <c r="T1022" s="419" t="s">
        <v>404</v>
      </c>
    </row>
    <row r="1023" spans="1:20">
      <c r="A1023" s="424"/>
      <c r="B1023" s="418" t="s">
        <v>1088</v>
      </c>
      <c r="C1023" s="418" t="s">
        <v>1918</v>
      </c>
      <c r="D1023" s="511"/>
      <c r="E1023" s="511">
        <f ca="1">SUMIF('"F" Credit Quality Risk'!$D$17:$F$33,'FCC Investments - Load Tab'!$C1023,'"F" Credit Quality Risk'!L$17:L$33)</f>
        <v>0</v>
      </c>
      <c r="F1023" s="419" t="s">
        <v>1092</v>
      </c>
      <c r="G1023" s="419" t="str">
        <f t="shared" ref="G1023" si="297">"Inv. Analysis - Credit Qualty Risk - "&amp;C1023</f>
        <v>Inv. Analysis - Credit Qualty Risk - Hedge Funds</v>
      </c>
      <c r="H1023" s="431">
        <f t="shared" si="291"/>
        <v>0</v>
      </c>
      <c r="I1023" s="431" t="str">
        <f t="shared" si="291"/>
        <v>Jun</v>
      </c>
      <c r="J1023" s="419" t="str">
        <f t="shared" si="291"/>
        <v>FY25</v>
      </c>
      <c r="K1023" s="419" t="str">
        <f t="shared" si="291"/>
        <v>FCCS_Other Data</v>
      </c>
      <c r="L1023" s="419" t="str">
        <f t="shared" si="291"/>
        <v>FCCS_No Intercompany</v>
      </c>
      <c r="M1023" s="419" t="str">
        <f t="shared" si="291"/>
        <v>No Custom1</v>
      </c>
      <c r="N1023" s="419" t="str">
        <f t="shared" si="291"/>
        <v>No Custom2</v>
      </c>
      <c r="O1023" s="419" t="s">
        <v>1055</v>
      </c>
      <c r="P1023" s="419" t="s">
        <v>1847</v>
      </c>
      <c r="Q1023" s="419" t="str">
        <f t="shared" si="294"/>
        <v>Actual</v>
      </c>
      <c r="R1023" s="419" t="str">
        <f t="shared" si="295"/>
        <v>FCCS_YTD_Input</v>
      </c>
      <c r="S1023" s="423" t="s">
        <v>1923</v>
      </c>
      <c r="T1023" s="419" t="s">
        <v>404</v>
      </c>
    </row>
    <row r="1024" spans="1:20">
      <c r="A1024" s="424"/>
      <c r="B1024" s="418" t="s">
        <v>1088</v>
      </c>
      <c r="C1024" s="418" t="s">
        <v>1918</v>
      </c>
      <c r="D1024" s="511" t="e">
        <f>[2]!HsSetValue(E1024,"FCC","Scenario#"&amp;Q1024&amp;";Years#"&amp;J1024&amp;";Period#"&amp;I1024&amp;";View#"&amp;R1024&amp;";Entity#"&amp;H1024&amp;";Data Source#"&amp;K1024&amp;";Account#"&amp;F1024&amp;";Intercompany#"&amp;L1024&amp;";Movement#"&amp;P1024&amp;";Consolidation#"&amp;T1024&amp;";Custom1#"&amp;M1024&amp;";Custom2#"&amp;N1024&amp;";Custom3#"&amp;O1024&amp;";Custom4#"&amp;S1024&amp;"")</f>
        <v>#VALUE!</v>
      </c>
      <c r="E1024" s="511">
        <f ca="1">SUMIF('"F" Credit Quality Risk'!$D$17:$F$33,'FCC Investments - Load Tab'!$C1024,'"F" Credit Quality Risk'!M$17:M$33)</f>
        <v>0</v>
      </c>
      <c r="F1024" s="419" t="s">
        <v>1092</v>
      </c>
      <c r="G1024" s="419" t="str">
        <f>"Inv. Analysis - Credit Qualty Risk - "&amp;C1024</f>
        <v>Inv. Analysis - Credit Qualty Risk - Hedge Funds</v>
      </c>
      <c r="H1024" s="431">
        <f t="shared" si="291"/>
        <v>0</v>
      </c>
      <c r="I1024" s="431" t="str">
        <f t="shared" si="291"/>
        <v>Jun</v>
      </c>
      <c r="J1024" s="419" t="str">
        <f t="shared" si="291"/>
        <v>FY25</v>
      </c>
      <c r="K1024" s="419" t="str">
        <f t="shared" si="291"/>
        <v>FCCS_Other Data</v>
      </c>
      <c r="L1024" s="419" t="str">
        <f t="shared" si="291"/>
        <v>FCCS_No Intercompany</v>
      </c>
      <c r="M1024" s="419" t="str">
        <f t="shared" si="291"/>
        <v>No Custom1</v>
      </c>
      <c r="N1024" s="419" t="str">
        <f t="shared" si="291"/>
        <v>No Custom2</v>
      </c>
      <c r="O1024" s="419" t="s">
        <v>1066</v>
      </c>
      <c r="P1024" s="419" t="s">
        <v>1847</v>
      </c>
      <c r="Q1024" s="419" t="str">
        <f t="shared" si="294"/>
        <v>Actual</v>
      </c>
      <c r="R1024" s="419" t="str">
        <f t="shared" si="295"/>
        <v>FCCS_YTD_Input</v>
      </c>
      <c r="S1024" s="423" t="s">
        <v>1923</v>
      </c>
      <c r="T1024" s="419" t="s">
        <v>404</v>
      </c>
    </row>
    <row r="1025" spans="1:20">
      <c r="A1025" s="424"/>
      <c r="B1025" s="418" t="s">
        <v>1088</v>
      </c>
      <c r="C1025" s="418" t="s">
        <v>1918</v>
      </c>
      <c r="D1025" s="511" t="e">
        <f>[2]!HsSetValue(E1025,"FCC","Scenario#"&amp;Q1025&amp;";Years#"&amp;J1025&amp;";Period#"&amp;I1025&amp;";View#"&amp;R1025&amp;";Entity#"&amp;H1025&amp;";Data Source#"&amp;K1025&amp;";Account#"&amp;F1025&amp;";Intercompany#"&amp;L1025&amp;";Movement#"&amp;P1025&amp;";Consolidation#"&amp;T1025&amp;";Custom1#"&amp;M1025&amp;";Custom2#"&amp;N1025&amp;";Custom3#"&amp;O1025&amp;";Custom4#"&amp;S1025&amp;"")</f>
        <v>#VALUE!</v>
      </c>
      <c r="E1025" s="511">
        <f ca="1">SUMIF('"F" Credit Quality Risk'!$D$17:$F$33,'FCC Investments - Load Tab'!$C1025,'"F" Credit Quality Risk'!N$17:N$33)</f>
        <v>0</v>
      </c>
      <c r="F1025" s="419" t="s">
        <v>1092</v>
      </c>
      <c r="G1025" s="419" t="str">
        <f t="shared" ref="G1025:G1030" si="298">"Inv. Analysis - Credit Qualty Risk - "&amp;C1025</f>
        <v>Inv. Analysis - Credit Qualty Risk - Hedge Funds</v>
      </c>
      <c r="H1025" s="431">
        <f t="shared" ref="H1025:N1030" si="299">+H$2</f>
        <v>0</v>
      </c>
      <c r="I1025" s="431" t="str">
        <f t="shared" si="299"/>
        <v>Jun</v>
      </c>
      <c r="J1025" s="419" t="str">
        <f t="shared" si="299"/>
        <v>FY25</v>
      </c>
      <c r="K1025" s="419" t="str">
        <f t="shared" si="299"/>
        <v>FCCS_Other Data</v>
      </c>
      <c r="L1025" s="419" t="str">
        <f t="shared" si="299"/>
        <v>FCCS_No Intercompany</v>
      </c>
      <c r="M1025" s="419" t="str">
        <f t="shared" si="299"/>
        <v>No Custom1</v>
      </c>
      <c r="N1025" s="419" t="str">
        <f t="shared" si="299"/>
        <v>No Custom2</v>
      </c>
      <c r="O1025" s="419" t="s">
        <v>47</v>
      </c>
      <c r="P1025" s="419" t="s">
        <v>1847</v>
      </c>
      <c r="Q1025" s="419" t="str">
        <f t="shared" si="294"/>
        <v>Actual</v>
      </c>
      <c r="R1025" s="419" t="str">
        <f t="shared" si="295"/>
        <v>FCCS_YTD_Input</v>
      </c>
      <c r="S1025" s="423" t="s">
        <v>1923</v>
      </c>
      <c r="T1025" s="419" t="s">
        <v>404</v>
      </c>
    </row>
    <row r="1026" spans="1:20">
      <c r="A1026" s="424"/>
      <c r="B1026" s="418" t="s">
        <v>1088</v>
      </c>
      <c r="C1026" s="418" t="s">
        <v>1918</v>
      </c>
      <c r="D1026" s="511" t="e">
        <f>[2]!HsSetValue(E1026,"FCC","Scenario#"&amp;Q1026&amp;";Years#"&amp;J1026&amp;";Period#"&amp;I1026&amp;";View#"&amp;R1026&amp;";Entity#"&amp;H1026&amp;";Data Source#"&amp;K1026&amp;";Account#"&amp;F1026&amp;";Intercompany#"&amp;L1026&amp;";Movement#"&amp;P1026&amp;";Consolidation#"&amp;T1026&amp;";Custom1#"&amp;M1026&amp;";Custom2#"&amp;N1026&amp;";Custom3#"&amp;O1026&amp;";Custom4#"&amp;S1026&amp;"")</f>
        <v>#VALUE!</v>
      </c>
      <c r="E1026" s="511">
        <f ca="1">SUMIF('"F" Credit Quality Risk'!$D$17:$F$33,'FCC Investments - Load Tab'!$C1026,'"F" Credit Quality Risk'!O$17:O$33)</f>
        <v>0</v>
      </c>
      <c r="F1026" s="419" t="s">
        <v>1092</v>
      </c>
      <c r="G1026" s="419" t="str">
        <f t="shared" si="298"/>
        <v>Inv. Analysis - Credit Qualty Risk - Hedge Funds</v>
      </c>
      <c r="H1026" s="431">
        <f t="shared" si="299"/>
        <v>0</v>
      </c>
      <c r="I1026" s="431" t="str">
        <f t="shared" si="299"/>
        <v>Jun</v>
      </c>
      <c r="J1026" s="419" t="str">
        <f t="shared" si="299"/>
        <v>FY25</v>
      </c>
      <c r="K1026" s="419" t="str">
        <f t="shared" si="299"/>
        <v>FCCS_Other Data</v>
      </c>
      <c r="L1026" s="419" t="str">
        <f t="shared" si="299"/>
        <v>FCCS_No Intercompany</v>
      </c>
      <c r="M1026" s="419" t="str">
        <f t="shared" si="299"/>
        <v>No Custom1</v>
      </c>
      <c r="N1026" s="419" t="str">
        <f t="shared" si="299"/>
        <v>No Custom2</v>
      </c>
      <c r="O1026" s="419" t="s">
        <v>48</v>
      </c>
      <c r="P1026" s="419" t="s">
        <v>1847</v>
      </c>
      <c r="Q1026" s="419" t="str">
        <f t="shared" si="294"/>
        <v>Actual</v>
      </c>
      <c r="R1026" s="419" t="str">
        <f t="shared" si="295"/>
        <v>FCCS_YTD_Input</v>
      </c>
      <c r="S1026" s="423" t="s">
        <v>1923</v>
      </c>
      <c r="T1026" s="419" t="s">
        <v>404</v>
      </c>
    </row>
    <row r="1027" spans="1:20">
      <c r="A1027" s="424"/>
      <c r="B1027" s="418" t="s">
        <v>1088</v>
      </c>
      <c r="C1027" s="418" t="s">
        <v>1918</v>
      </c>
      <c r="D1027" s="511" t="e">
        <f>[2]!HsSetValue(E1027,"FCC","Scenario#"&amp;Q1027&amp;";Years#"&amp;J1027&amp;";Period#"&amp;I1027&amp;";View#"&amp;R1027&amp;";Entity#"&amp;H1027&amp;";Data Source#"&amp;K1027&amp;";Account#"&amp;F1027&amp;";Intercompany#"&amp;L1027&amp;";Movement#"&amp;P1027&amp;";Consolidation#"&amp;T1027&amp;";Custom1#"&amp;M1027&amp;";Custom2#"&amp;N1027&amp;";Custom3#"&amp;O1027&amp;";Custom4#"&amp;S1027&amp;"")</f>
        <v>#VALUE!</v>
      </c>
      <c r="E1027" s="511">
        <f ca="1">SUMIF('"F" Credit Quality Risk'!$D$17:$F$33,'FCC Investments - Load Tab'!$C1027,'"F" Credit Quality Risk'!P$17:P$33)</f>
        <v>0</v>
      </c>
      <c r="F1027" s="419" t="s">
        <v>1092</v>
      </c>
      <c r="G1027" s="419" t="str">
        <f t="shared" si="298"/>
        <v>Inv. Analysis - Credit Qualty Risk - Hedge Funds</v>
      </c>
      <c r="H1027" s="431">
        <f t="shared" si="299"/>
        <v>0</v>
      </c>
      <c r="I1027" s="431" t="str">
        <f t="shared" si="299"/>
        <v>Jun</v>
      </c>
      <c r="J1027" s="419" t="str">
        <f t="shared" si="299"/>
        <v>FY25</v>
      </c>
      <c r="K1027" s="419" t="str">
        <f t="shared" si="299"/>
        <v>FCCS_Other Data</v>
      </c>
      <c r="L1027" s="419" t="str">
        <f t="shared" si="299"/>
        <v>FCCS_No Intercompany</v>
      </c>
      <c r="M1027" s="419" t="str">
        <f t="shared" si="299"/>
        <v>No Custom1</v>
      </c>
      <c r="N1027" s="419" t="str">
        <f t="shared" si="299"/>
        <v>No Custom2</v>
      </c>
      <c r="O1027" s="419" t="s">
        <v>1093</v>
      </c>
      <c r="P1027" s="419" t="s">
        <v>1847</v>
      </c>
      <c r="Q1027" s="419" t="str">
        <f t="shared" si="294"/>
        <v>Actual</v>
      </c>
      <c r="R1027" s="419" t="str">
        <f t="shared" si="295"/>
        <v>FCCS_YTD_Input</v>
      </c>
      <c r="S1027" s="423" t="s">
        <v>1923</v>
      </c>
      <c r="T1027" s="419" t="s">
        <v>404</v>
      </c>
    </row>
    <row r="1028" spans="1:20">
      <c r="A1028" s="424"/>
      <c r="B1028" s="418" t="s">
        <v>1088</v>
      </c>
      <c r="C1028" s="418" t="s">
        <v>1918</v>
      </c>
      <c r="D1028" s="511" t="e">
        <f>[2]!HsSetValue(E1028,"FCC","Scenario#"&amp;Q1028&amp;";Years#"&amp;J1028&amp;";Period#"&amp;I1028&amp;";View#"&amp;R1028&amp;";Entity#"&amp;H1028&amp;";Data Source#"&amp;K1028&amp;";Account#"&amp;F1028&amp;";Intercompany#"&amp;L1028&amp;";Movement#"&amp;P1028&amp;";Consolidation#"&amp;T1028&amp;";Custom1#"&amp;M1028&amp;";Custom2#"&amp;N1028&amp;";Custom3#"&amp;O1028&amp;";Custom4#"&amp;S1028&amp;"")</f>
        <v>#VALUE!</v>
      </c>
      <c r="E1028" s="511">
        <f ca="1">SUMIF('"F" Credit Quality Risk'!$D$17:$F$33,'FCC Investments - Load Tab'!$C1028,'"F" Credit Quality Risk'!Q$17:Q$33)</f>
        <v>0</v>
      </c>
      <c r="F1028" s="419" t="s">
        <v>1092</v>
      </c>
      <c r="G1028" s="419" t="str">
        <f t="shared" si="298"/>
        <v>Inv. Analysis - Credit Qualty Risk - Hedge Funds</v>
      </c>
      <c r="H1028" s="431">
        <f t="shared" si="299"/>
        <v>0</v>
      </c>
      <c r="I1028" s="431" t="str">
        <f t="shared" si="299"/>
        <v>Jun</v>
      </c>
      <c r="J1028" s="419" t="str">
        <f t="shared" si="299"/>
        <v>FY25</v>
      </c>
      <c r="K1028" s="419" t="str">
        <f t="shared" si="299"/>
        <v>FCCS_Other Data</v>
      </c>
      <c r="L1028" s="419" t="str">
        <f t="shared" si="299"/>
        <v>FCCS_No Intercompany</v>
      </c>
      <c r="M1028" s="419" t="str">
        <f t="shared" si="299"/>
        <v>No Custom1</v>
      </c>
      <c r="N1028" s="419" t="str">
        <f t="shared" si="299"/>
        <v>No Custom2</v>
      </c>
      <c r="O1028" s="419" t="s">
        <v>1094</v>
      </c>
      <c r="P1028" s="419" t="s">
        <v>1847</v>
      </c>
      <c r="Q1028" s="419" t="str">
        <f t="shared" si="294"/>
        <v>Actual</v>
      </c>
      <c r="R1028" s="419" t="str">
        <f t="shared" si="295"/>
        <v>FCCS_YTD_Input</v>
      </c>
      <c r="S1028" s="423" t="s">
        <v>1923</v>
      </c>
      <c r="T1028" s="419" t="s">
        <v>404</v>
      </c>
    </row>
    <row r="1029" spans="1:20">
      <c r="A1029" s="424"/>
      <c r="B1029" s="418" t="s">
        <v>1088</v>
      </c>
      <c r="C1029" s="418" t="s">
        <v>1918</v>
      </c>
      <c r="D1029" s="511" t="e">
        <f>[2]!HsSetValue(E1029,"FCC","Scenario#"&amp;Q1029&amp;";Years#"&amp;J1029&amp;";Period#"&amp;I1029&amp;";View#"&amp;R1029&amp;";Entity#"&amp;H1029&amp;";Data Source#"&amp;K1029&amp;";Account#"&amp;F1029&amp;";Intercompany#"&amp;L1029&amp;";Movement#"&amp;P1029&amp;";Consolidation#"&amp;T1029&amp;";Custom1#"&amp;M1029&amp;";Custom2#"&amp;N1029&amp;";Custom3#"&amp;O1029&amp;";Custom4#"&amp;S1029&amp;"")</f>
        <v>#VALUE!</v>
      </c>
      <c r="E1029" s="511">
        <f ca="1">SUMIF('"F" Credit Quality Risk'!$D$17:$F$33,'FCC Investments - Load Tab'!$C1029,'"F" Credit Quality Risk'!R$17:R$33)</f>
        <v>0</v>
      </c>
      <c r="F1029" s="419" t="s">
        <v>1092</v>
      </c>
      <c r="G1029" s="419" t="str">
        <f t="shared" si="298"/>
        <v>Inv. Analysis - Credit Qualty Risk - Hedge Funds</v>
      </c>
      <c r="H1029" s="431">
        <f t="shared" si="299"/>
        <v>0</v>
      </c>
      <c r="I1029" s="431" t="str">
        <f t="shared" si="299"/>
        <v>Jun</v>
      </c>
      <c r="J1029" s="419" t="str">
        <f t="shared" si="299"/>
        <v>FY25</v>
      </c>
      <c r="K1029" s="419" t="str">
        <f t="shared" si="299"/>
        <v>FCCS_Other Data</v>
      </c>
      <c r="L1029" s="419" t="str">
        <f t="shared" si="299"/>
        <v>FCCS_No Intercompany</v>
      </c>
      <c r="M1029" s="419" t="str">
        <f t="shared" si="299"/>
        <v>No Custom1</v>
      </c>
      <c r="N1029" s="419" t="str">
        <f t="shared" si="299"/>
        <v>No Custom2</v>
      </c>
      <c r="O1029" s="419" t="s">
        <v>1095</v>
      </c>
      <c r="P1029" s="419" t="s">
        <v>1847</v>
      </c>
      <c r="Q1029" s="419" t="str">
        <f t="shared" si="294"/>
        <v>Actual</v>
      </c>
      <c r="R1029" s="419" t="str">
        <f t="shared" si="295"/>
        <v>FCCS_YTD_Input</v>
      </c>
      <c r="S1029" s="423" t="s">
        <v>1923</v>
      </c>
      <c r="T1029" s="419" t="s">
        <v>404</v>
      </c>
    </row>
    <row r="1030" spans="1:20">
      <c r="A1030" s="424"/>
      <c r="B1030" s="418" t="s">
        <v>1088</v>
      </c>
      <c r="C1030" s="418" t="s">
        <v>1918</v>
      </c>
      <c r="D1030" s="511"/>
      <c r="E1030" s="511">
        <f ca="1">SUMIF('"F" Credit Quality Risk'!$D$17:$F$33,'FCC Investments - Load Tab'!$C1030,'"F" Credit Quality Risk'!S$17:S$33)</f>
        <v>0</v>
      </c>
      <c r="F1030" s="419" t="s">
        <v>1092</v>
      </c>
      <c r="G1030" s="419" t="str">
        <f t="shared" si="298"/>
        <v>Inv. Analysis - Credit Qualty Risk - Hedge Funds</v>
      </c>
      <c r="H1030" s="431">
        <f t="shared" si="299"/>
        <v>0</v>
      </c>
      <c r="I1030" s="431" t="str">
        <f t="shared" si="299"/>
        <v>Jun</v>
      </c>
      <c r="J1030" s="419" t="str">
        <f t="shared" si="299"/>
        <v>FY25</v>
      </c>
      <c r="K1030" s="419" t="str">
        <f t="shared" si="299"/>
        <v>FCCS_Other Data</v>
      </c>
      <c r="L1030" s="419" t="str">
        <f t="shared" si="299"/>
        <v>FCCS_No Intercompany</v>
      </c>
      <c r="M1030" s="419" t="str">
        <f t="shared" si="299"/>
        <v>No Custom1</v>
      </c>
      <c r="N1030" s="419" t="str">
        <f t="shared" si="299"/>
        <v>No Custom2</v>
      </c>
      <c r="O1030" s="419" t="s">
        <v>1096</v>
      </c>
      <c r="P1030" s="419" t="s">
        <v>1847</v>
      </c>
      <c r="Q1030" s="419" t="str">
        <f t="shared" si="294"/>
        <v>Actual</v>
      </c>
      <c r="R1030" s="419" t="str">
        <f t="shared" si="295"/>
        <v>FCCS_YTD_Input</v>
      </c>
      <c r="S1030" s="423" t="s">
        <v>1923</v>
      </c>
      <c r="T1030" s="419" t="s">
        <v>404</v>
      </c>
    </row>
    <row r="1031" spans="1:20">
      <c r="B1031" s="420"/>
      <c r="C1031" s="420"/>
      <c r="D1031" s="469"/>
      <c r="E1031" s="469"/>
    </row>
    <row r="1032" spans="1:20">
      <c r="A1032" s="424"/>
      <c r="B1032" s="336" t="s">
        <v>841</v>
      </c>
      <c r="C1032" s="863" t="s">
        <v>1919</v>
      </c>
      <c r="D1032" s="508" t="e">
        <f>[2]!HsSetValue(E1032,"FCC","Scenario#"&amp;Q1032&amp;";Years#"&amp;J1032&amp;";Period#"&amp;I1032&amp;";View#"&amp;R1032&amp;";Entity#"&amp;H1032&amp;";Data Source#"&amp;K1032&amp;";Account#"&amp;F1032&amp;";Intercompany#"&amp;L1032&amp;";Movement#"&amp;P1032&amp;";Consolidation#"&amp;T1032&amp;";Custom1#"&amp;M1032&amp;";Custom2#"&amp;N1032&amp;";Custom3#"&amp;O1032&amp;";Custom4#"&amp;S1032&amp;"")</f>
        <v>#VALUE!</v>
      </c>
      <c r="E1032" s="508">
        <f>SUMIF('"C" Seg. Time Dist.'!$C$20:$C$33,'FCC Investments - Load Tab'!C1032,'"C" Seg. Time Dist.'!$E$20:$E$33)</f>
        <v>0</v>
      </c>
      <c r="F1032" s="337" t="s">
        <v>842</v>
      </c>
      <c r="G1032" s="337" t="s">
        <v>1924</v>
      </c>
      <c r="H1032" s="428">
        <f t="shared" ref="H1032:N1050" si="300">+H$2</f>
        <v>0</v>
      </c>
      <c r="I1032" s="428" t="str">
        <f t="shared" si="300"/>
        <v>Jun</v>
      </c>
      <c r="J1032" s="337" t="str">
        <f>+J$2</f>
        <v>FY25</v>
      </c>
      <c r="K1032" s="337" t="s">
        <v>397</v>
      </c>
      <c r="L1032" s="337" t="s">
        <v>398</v>
      </c>
      <c r="M1032" s="337" t="s">
        <v>399</v>
      </c>
      <c r="N1032" s="337" t="s">
        <v>400</v>
      </c>
      <c r="O1032" s="337" t="s">
        <v>844</v>
      </c>
      <c r="P1032" s="337" t="s">
        <v>1847</v>
      </c>
      <c r="Q1032" s="337" t="s">
        <v>63</v>
      </c>
      <c r="R1032" s="337" t="s">
        <v>402</v>
      </c>
      <c r="S1032" s="423" t="s">
        <v>1926</v>
      </c>
      <c r="T1032" s="337" t="s">
        <v>404</v>
      </c>
    </row>
    <row r="1033" spans="1:20">
      <c r="A1033" s="424"/>
      <c r="B1033" s="336" t="s">
        <v>841</v>
      </c>
      <c r="C1033" s="863" t="s">
        <v>1919</v>
      </c>
      <c r="D1033" s="508" t="e">
        <f>[2]!HsSetValue(E1033,"FCC","Scenario#"&amp;Q1033&amp;";Years#"&amp;J1033&amp;";Period#"&amp;I1033&amp;";View#"&amp;R1033&amp;";Entity#"&amp;H1033&amp;";Data Source#"&amp;K1033&amp;";Account#"&amp;F1033&amp;";Intercompany#"&amp;L1033&amp;";Movement#"&amp;P1033&amp;";Consolidation#"&amp;T1033&amp;";Custom1#"&amp;M1033&amp;";Custom2#"&amp;N1033&amp;";Custom3#"&amp;O1033&amp;";Custom4#"&amp;S1033&amp;"")</f>
        <v>#VALUE!</v>
      </c>
      <c r="E1033" s="508">
        <f>SUMIF('"C" Seg. Time Dist.'!$C$20:$C$33,'FCC Investments - Load Tab'!C1033,'"C" Seg. Time Dist.'!$F$20:$F$33)</f>
        <v>0</v>
      </c>
      <c r="F1033" s="337" t="s">
        <v>842</v>
      </c>
      <c r="G1033" s="337" t="s">
        <v>1924</v>
      </c>
      <c r="H1033" s="428">
        <f t="shared" si="300"/>
        <v>0</v>
      </c>
      <c r="I1033" s="428" t="str">
        <f t="shared" si="300"/>
        <v>Jun</v>
      </c>
      <c r="J1033" s="337" t="str">
        <f>+J$2</f>
        <v>FY25</v>
      </c>
      <c r="K1033" s="337" t="str">
        <f t="shared" ref="K1033:N1036" si="301">+K$2</f>
        <v>FCCS_Other Data</v>
      </c>
      <c r="L1033" s="337" t="str">
        <f t="shared" si="301"/>
        <v>FCCS_No Intercompany</v>
      </c>
      <c r="M1033" s="337" t="str">
        <f t="shared" si="301"/>
        <v>No Custom1</v>
      </c>
      <c r="N1033" s="337" t="str">
        <f t="shared" si="301"/>
        <v>No Custom2</v>
      </c>
      <c r="O1033" s="337" t="s">
        <v>845</v>
      </c>
      <c r="P1033" s="337" t="s">
        <v>1847</v>
      </c>
      <c r="Q1033" s="337" t="s">
        <v>63</v>
      </c>
      <c r="R1033" s="337" t="s">
        <v>402</v>
      </c>
      <c r="S1033" s="423" t="s">
        <v>1926</v>
      </c>
      <c r="T1033" s="337" t="s">
        <v>404</v>
      </c>
    </row>
    <row r="1034" spans="1:20">
      <c r="A1034" s="424"/>
      <c r="B1034" s="336" t="s">
        <v>841</v>
      </c>
      <c r="C1034" s="863" t="s">
        <v>1919</v>
      </c>
      <c r="D1034" s="508" t="e">
        <f>[2]!HsSetValue(E1034,"FCC","Scenario#"&amp;Q1034&amp;";Years#"&amp;J1034&amp;";Period#"&amp;I1034&amp;";View#"&amp;R1034&amp;";Entity#"&amp;H1034&amp;";Data Source#"&amp;K1034&amp;";Account#"&amp;F1034&amp;";Intercompany#"&amp;L1034&amp;";Movement#"&amp;P1034&amp;";Consolidation#"&amp;T1034&amp;";Custom1#"&amp;M1034&amp;";Custom2#"&amp;N1034&amp;";Custom3#"&amp;O1034&amp;";Custom4#"&amp;S1034&amp;"")</f>
        <v>#VALUE!</v>
      </c>
      <c r="E1034" s="508">
        <f>SUMIF('"C" Seg. Time Dist.'!$C$20:$C$33,'FCC Investments - Load Tab'!C1034,'"C" Seg. Time Dist.'!$G$20:$G$33)</f>
        <v>0</v>
      </c>
      <c r="F1034" s="337" t="s">
        <v>842</v>
      </c>
      <c r="G1034" s="337" t="s">
        <v>1924</v>
      </c>
      <c r="H1034" s="428">
        <f t="shared" si="300"/>
        <v>0</v>
      </c>
      <c r="I1034" s="428" t="str">
        <f t="shared" si="300"/>
        <v>Jun</v>
      </c>
      <c r="J1034" s="337" t="str">
        <f>+J$2</f>
        <v>FY25</v>
      </c>
      <c r="K1034" s="337" t="str">
        <f t="shared" si="301"/>
        <v>FCCS_Other Data</v>
      </c>
      <c r="L1034" s="337" t="str">
        <f t="shared" si="301"/>
        <v>FCCS_No Intercompany</v>
      </c>
      <c r="M1034" s="337" t="str">
        <f t="shared" si="301"/>
        <v>No Custom1</v>
      </c>
      <c r="N1034" s="337" t="str">
        <f t="shared" si="301"/>
        <v>No Custom2</v>
      </c>
      <c r="O1034" s="337" t="s">
        <v>846</v>
      </c>
      <c r="P1034" s="337" t="s">
        <v>1847</v>
      </c>
      <c r="Q1034" s="337" t="s">
        <v>63</v>
      </c>
      <c r="R1034" s="337" t="s">
        <v>402</v>
      </c>
      <c r="S1034" s="423" t="s">
        <v>1926</v>
      </c>
      <c r="T1034" s="337" t="s">
        <v>404</v>
      </c>
    </row>
    <row r="1035" spans="1:20">
      <c r="A1035" s="424"/>
      <c r="B1035" s="336" t="s">
        <v>841</v>
      </c>
      <c r="C1035" s="863" t="s">
        <v>1919</v>
      </c>
      <c r="D1035" s="508" t="e">
        <f>[2]!HsSetValue(E1035,"FCC","Scenario#"&amp;Q1035&amp;";Years#"&amp;J1035&amp;";Period#"&amp;I1035&amp;";View#"&amp;R1035&amp;";Entity#"&amp;H1035&amp;";Data Source#"&amp;K1035&amp;";Account#"&amp;F1035&amp;";Intercompany#"&amp;L1035&amp;";Movement#"&amp;P1035&amp;";Consolidation#"&amp;T1035&amp;";Custom1#"&amp;M1035&amp;";Custom2#"&amp;N1035&amp;";Custom3#"&amp;O1035&amp;";Custom4#"&amp;S1035&amp;"")</f>
        <v>#VALUE!</v>
      </c>
      <c r="E1035" s="508">
        <f>SUMIF('"C" Seg. Time Dist.'!$C$20:$C$33,'FCC Investments - Load Tab'!C1035,'"C" Seg. Time Dist.'!$H$20:$H$33)</f>
        <v>0</v>
      </c>
      <c r="F1035" s="337" t="s">
        <v>842</v>
      </c>
      <c r="G1035" s="337" t="s">
        <v>1924</v>
      </c>
      <c r="H1035" s="428">
        <f t="shared" si="300"/>
        <v>0</v>
      </c>
      <c r="I1035" s="428" t="str">
        <f t="shared" si="300"/>
        <v>Jun</v>
      </c>
      <c r="J1035" s="337" t="str">
        <f>+J$2</f>
        <v>FY25</v>
      </c>
      <c r="K1035" s="337" t="str">
        <f t="shared" si="301"/>
        <v>FCCS_Other Data</v>
      </c>
      <c r="L1035" s="337" t="str">
        <f t="shared" si="301"/>
        <v>FCCS_No Intercompany</v>
      </c>
      <c r="M1035" s="337" t="str">
        <f t="shared" si="301"/>
        <v>No Custom1</v>
      </c>
      <c r="N1035" s="337" t="str">
        <f t="shared" si="301"/>
        <v>No Custom2</v>
      </c>
      <c r="O1035" s="337" t="s">
        <v>847</v>
      </c>
      <c r="P1035" s="337" t="s">
        <v>1847</v>
      </c>
      <c r="Q1035" s="337" t="s">
        <v>63</v>
      </c>
      <c r="R1035" s="337" t="s">
        <v>402</v>
      </c>
      <c r="S1035" s="423" t="s">
        <v>1926</v>
      </c>
      <c r="T1035" s="337" t="s">
        <v>404</v>
      </c>
    </row>
    <row r="1036" spans="1:20">
      <c r="A1036" s="424"/>
      <c r="B1036" s="336" t="s">
        <v>841</v>
      </c>
      <c r="C1036" s="863" t="s">
        <v>1919</v>
      </c>
      <c r="D1036" s="508" t="e">
        <f>[2]!HsSetValue(E1036,"FCC","Scenario#"&amp;Q1036&amp;";Years#"&amp;J1036&amp;";Period#"&amp;I1036&amp;";View#"&amp;R1036&amp;";Entity#"&amp;H1036&amp;";Data Source#"&amp;K1036&amp;";Account#"&amp;F1036&amp;";Intercompany#"&amp;L1036&amp;";Movement#"&amp;P1036&amp;";Consolidation#"&amp;T1036&amp;";Custom1#"&amp;M1036&amp;";Custom2#"&amp;N1036&amp;";Custom3#"&amp;O1036&amp;";Custom4#"&amp;S1036&amp;"")</f>
        <v>#VALUE!</v>
      </c>
      <c r="E1036" s="508">
        <f>SUMIF('"C" Seg. Time Dist.'!$C$20:$C$33,'FCC Investments - Load Tab'!C1036,'"C" Seg. Time Dist.'!$I$20:$I$33)</f>
        <v>0</v>
      </c>
      <c r="F1036" s="337" t="s">
        <v>842</v>
      </c>
      <c r="G1036" s="337" t="s">
        <v>1924</v>
      </c>
      <c r="H1036" s="428">
        <f t="shared" si="300"/>
        <v>0</v>
      </c>
      <c r="I1036" s="428" t="str">
        <f t="shared" si="300"/>
        <v>Jun</v>
      </c>
      <c r="J1036" s="337" t="str">
        <f>+J$2</f>
        <v>FY25</v>
      </c>
      <c r="K1036" s="337" t="str">
        <f t="shared" si="301"/>
        <v>FCCS_Other Data</v>
      </c>
      <c r="L1036" s="337" t="str">
        <f t="shared" si="301"/>
        <v>FCCS_No Intercompany</v>
      </c>
      <c r="M1036" s="337" t="str">
        <f t="shared" si="301"/>
        <v>No Custom1</v>
      </c>
      <c r="N1036" s="337" t="str">
        <f t="shared" si="301"/>
        <v>No Custom2</v>
      </c>
      <c r="O1036" s="337" t="s">
        <v>848</v>
      </c>
      <c r="P1036" s="337" t="s">
        <v>1847</v>
      </c>
      <c r="Q1036" s="337" t="s">
        <v>63</v>
      </c>
      <c r="R1036" s="337" t="s">
        <v>402</v>
      </c>
      <c r="S1036" s="423" t="s">
        <v>1926</v>
      </c>
      <c r="T1036" s="337" t="s">
        <v>404</v>
      </c>
    </row>
    <row r="1037" spans="1:20">
      <c r="B1037" s="420"/>
      <c r="C1037" s="420"/>
      <c r="D1037" s="469" t="e">
        <f>[2]!HsSetValue(E1037,"FCC","Scenario#"&amp;Q1037&amp;";Years#"&amp;J1037&amp;";Period#"&amp;I1037&amp;";View#"&amp;R1037&amp;";Entity#"&amp;H1037&amp;";Data Source#"&amp;K1037&amp;";Account#"&amp;F1037&amp;";Intercompany#"&amp;L1037&amp;";Movement#"&amp;P1037&amp;";Consolidation#"&amp;T1037&amp;";Custom1#"&amp;M1037&amp;";Custom2#"&amp;N1037&amp;";Custom3#"&amp;O1037&amp;";Custom4#"&amp;S1037&amp;"")</f>
        <v>#VALUE!</v>
      </c>
      <c r="E1037" s="469"/>
      <c r="S1037" s="423"/>
    </row>
    <row r="1038" spans="1:20">
      <c r="A1038" s="424"/>
      <c r="B1038" s="338" t="s">
        <v>1921</v>
      </c>
      <c r="C1038" s="338" t="s">
        <v>1919</v>
      </c>
      <c r="D1038" s="512" t="e">
        <f>[2]!HsSetValue(E1038,"FCC","Scenario#"&amp;Q1038&amp;";Years#"&amp;J1038&amp;";Period#"&amp;I1038&amp;";View#"&amp;R1038&amp;";Entity#"&amp;H1038&amp;";Data Source#"&amp;K1038&amp;";Account#"&amp;F1038&amp;";Intercompany#"&amp;L1038&amp;";Movement#"&amp;P1038&amp;";Consolidation#"&amp;T1038&amp;";Custom1#"&amp;M1038&amp;";Custom2#"&amp;N1038&amp;";Custom3#"&amp;O1038&amp;";Custom4#"&amp;S1038&amp;"")</f>
        <v>#VALUE!</v>
      </c>
      <c r="E1038" s="512">
        <f ca="1">SUMIF('"E" Fair Value Measurement'!$C$22:$E$38,'FCC Investments - Load Tab'!C1038,'"E" Fair Value Measurement'!$G$22:$G$38)</f>
        <v>0</v>
      </c>
      <c r="F1038" s="339" t="s">
        <v>849</v>
      </c>
      <c r="G1038" s="339" t="s">
        <v>1925</v>
      </c>
      <c r="H1038" s="430">
        <f t="shared" si="300"/>
        <v>0</v>
      </c>
      <c r="I1038" s="430" t="str">
        <f t="shared" si="300"/>
        <v>Jun</v>
      </c>
      <c r="J1038" s="339" t="str">
        <f>+J$2</f>
        <v>FY25</v>
      </c>
      <c r="K1038" s="339" t="s">
        <v>397</v>
      </c>
      <c r="L1038" s="339" t="s">
        <v>398</v>
      </c>
      <c r="M1038" s="339" t="s">
        <v>399</v>
      </c>
      <c r="N1038" s="339" t="s">
        <v>400</v>
      </c>
      <c r="O1038" s="339" t="s">
        <v>850</v>
      </c>
      <c r="P1038" s="339" t="s">
        <v>1847</v>
      </c>
      <c r="Q1038" s="339" t="s">
        <v>63</v>
      </c>
      <c r="R1038" s="339" t="s">
        <v>402</v>
      </c>
      <c r="S1038" s="423" t="s">
        <v>1926</v>
      </c>
      <c r="T1038" s="339" t="s">
        <v>404</v>
      </c>
    </row>
    <row r="1039" spans="1:20">
      <c r="A1039" s="424"/>
      <c r="B1039" s="338" t="s">
        <v>1921</v>
      </c>
      <c r="C1039" s="338" t="s">
        <v>1919</v>
      </c>
      <c r="D1039" s="512" t="e">
        <f>[2]!HsSetValue(E1039,"FCC","Scenario#"&amp;Q1039&amp;";Years#"&amp;J1039&amp;";Period#"&amp;I1039&amp;";View#"&amp;R1039&amp;";Entity#"&amp;H1039&amp;";Data Source#"&amp;K1039&amp;";Account#"&amp;F1039&amp;";Intercompany#"&amp;L1039&amp;";Movement#"&amp;P1039&amp;";Consolidation#"&amp;T1039&amp;";Custom1#"&amp;M1039&amp;";Custom2#"&amp;N1039&amp;";Custom3#"&amp;O1039&amp;";Custom4#"&amp;S1039&amp;"")</f>
        <v>#VALUE!</v>
      </c>
      <c r="E1039" s="512">
        <f ca="1">SUMIF('"E" Fair Value Measurement'!$C$22:$E$38,'FCC Investments - Load Tab'!C1039,'"E" Fair Value Measurement'!$H$22:$H$38)</f>
        <v>0</v>
      </c>
      <c r="F1039" s="339" t="s">
        <v>849</v>
      </c>
      <c r="G1039" s="339" t="s">
        <v>1925</v>
      </c>
      <c r="H1039" s="430">
        <f t="shared" si="300"/>
        <v>0</v>
      </c>
      <c r="I1039" s="430" t="str">
        <f t="shared" si="300"/>
        <v>Jun</v>
      </c>
      <c r="J1039" s="339" t="str">
        <f>+J$2</f>
        <v>FY25</v>
      </c>
      <c r="K1039" s="339" t="str">
        <f t="shared" ref="K1039:N1041" si="302">+K$2</f>
        <v>FCCS_Other Data</v>
      </c>
      <c r="L1039" s="339" t="str">
        <f t="shared" si="302"/>
        <v>FCCS_No Intercompany</v>
      </c>
      <c r="M1039" s="339" t="str">
        <f t="shared" si="302"/>
        <v>No Custom1</v>
      </c>
      <c r="N1039" s="339" t="str">
        <f t="shared" si="302"/>
        <v>No Custom2</v>
      </c>
      <c r="O1039" s="339" t="s">
        <v>851</v>
      </c>
      <c r="P1039" s="339" t="s">
        <v>1847</v>
      </c>
      <c r="Q1039" s="339" t="s">
        <v>63</v>
      </c>
      <c r="R1039" s="339" t="s">
        <v>402</v>
      </c>
      <c r="S1039" s="423" t="s">
        <v>1926</v>
      </c>
      <c r="T1039" s="339" t="s">
        <v>404</v>
      </c>
    </row>
    <row r="1040" spans="1:20">
      <c r="A1040" s="424"/>
      <c r="B1040" s="338" t="s">
        <v>1921</v>
      </c>
      <c r="C1040" s="338" t="s">
        <v>1919</v>
      </c>
      <c r="D1040" s="512" t="e">
        <f>[2]!HsSetValue(E1040,"FCC","Scenario#"&amp;Q1040&amp;";Years#"&amp;J1040&amp;";Period#"&amp;I1040&amp;";View#"&amp;R1040&amp;";Entity#"&amp;H1040&amp;";Data Source#"&amp;K1040&amp;";Account#"&amp;F1040&amp;";Intercompany#"&amp;L1040&amp;";Movement#"&amp;P1040&amp;";Consolidation#"&amp;T1040&amp;";Custom1#"&amp;M1040&amp;";Custom2#"&amp;N1040&amp;";Custom3#"&amp;O1040&amp;";Custom4#"&amp;S1040&amp;"")</f>
        <v>#VALUE!</v>
      </c>
      <c r="E1040" s="512">
        <f ca="1">SUMIF('"E" Fair Value Measurement'!$C$22:$E$38,'FCC Investments - Load Tab'!C1040,'"E" Fair Value Measurement'!$I$22:$I$38)</f>
        <v>0</v>
      </c>
      <c r="F1040" s="339" t="s">
        <v>849</v>
      </c>
      <c r="G1040" s="339" t="s">
        <v>1925</v>
      </c>
      <c r="H1040" s="430">
        <f t="shared" si="300"/>
        <v>0</v>
      </c>
      <c r="I1040" s="430" t="str">
        <f t="shared" si="300"/>
        <v>Jun</v>
      </c>
      <c r="J1040" s="339" t="str">
        <f>+J$2</f>
        <v>FY25</v>
      </c>
      <c r="K1040" s="339" t="str">
        <f t="shared" si="302"/>
        <v>FCCS_Other Data</v>
      </c>
      <c r="L1040" s="339" t="str">
        <f t="shared" si="302"/>
        <v>FCCS_No Intercompany</v>
      </c>
      <c r="M1040" s="339" t="str">
        <f t="shared" si="302"/>
        <v>No Custom1</v>
      </c>
      <c r="N1040" s="339" t="str">
        <f t="shared" si="302"/>
        <v>No Custom2</v>
      </c>
      <c r="O1040" s="339" t="s">
        <v>852</v>
      </c>
      <c r="P1040" s="339" t="s">
        <v>1847</v>
      </c>
      <c r="Q1040" s="339" t="s">
        <v>63</v>
      </c>
      <c r="R1040" s="339" t="s">
        <v>402</v>
      </c>
      <c r="S1040" s="423" t="s">
        <v>1926</v>
      </c>
      <c r="T1040" s="339" t="s">
        <v>404</v>
      </c>
    </row>
    <row r="1041" spans="1:20">
      <c r="A1041" s="424"/>
      <c r="B1041" s="338" t="s">
        <v>1921</v>
      </c>
      <c r="C1041" s="338" t="s">
        <v>1919</v>
      </c>
      <c r="D1041" s="512" t="e">
        <f>[2]!HsSetValue(E1041,"FCC","Scenario#"&amp;Q1041&amp;";Years#"&amp;J1041&amp;";Period#"&amp;I1041&amp;";View#"&amp;R1041&amp;";Entity#"&amp;H1041&amp;";Data Source#"&amp;K1041&amp;";Account#"&amp;F1041&amp;";Intercompany#"&amp;L1041&amp;";Movement#"&amp;P1041&amp;";Consolidation#"&amp;T1041&amp;";Custom1#"&amp;M1041&amp;";Custom2#"&amp;N1041&amp;";Custom3#"&amp;O1041&amp;";Custom4#"&amp;S1041&amp;"")</f>
        <v>#VALUE!</v>
      </c>
      <c r="E1041" s="512">
        <f ca="1">SUMIF('"E" Fair Value Measurement'!$C$22:$E$38,'FCC Investments - Load Tab'!C1041,'"E" Fair Value Measurement'!$J$22:$J$38)</f>
        <v>0</v>
      </c>
      <c r="F1041" s="339" t="s">
        <v>849</v>
      </c>
      <c r="G1041" s="339" t="s">
        <v>1925</v>
      </c>
      <c r="H1041" s="430">
        <f t="shared" si="300"/>
        <v>0</v>
      </c>
      <c r="I1041" s="430" t="str">
        <f t="shared" si="300"/>
        <v>Jun</v>
      </c>
      <c r="J1041" s="339" t="str">
        <f>+J$2</f>
        <v>FY25</v>
      </c>
      <c r="K1041" s="339" t="str">
        <f t="shared" si="302"/>
        <v>FCCS_Other Data</v>
      </c>
      <c r="L1041" s="339" t="str">
        <f t="shared" si="302"/>
        <v>FCCS_No Intercompany</v>
      </c>
      <c r="M1041" s="339" t="str">
        <f t="shared" si="302"/>
        <v>No Custom1</v>
      </c>
      <c r="N1041" s="339" t="str">
        <f t="shared" si="302"/>
        <v>No Custom2</v>
      </c>
      <c r="O1041" s="339" t="s">
        <v>853</v>
      </c>
      <c r="P1041" s="339" t="s">
        <v>1847</v>
      </c>
      <c r="Q1041" s="339" t="s">
        <v>63</v>
      </c>
      <c r="R1041" s="339" t="s">
        <v>402</v>
      </c>
      <c r="S1041" s="423" t="s">
        <v>1926</v>
      </c>
      <c r="T1041" s="339" t="s">
        <v>404</v>
      </c>
    </row>
    <row r="1042" spans="1:20">
      <c r="B1042" s="420"/>
      <c r="C1042" s="420"/>
      <c r="D1042" s="469"/>
      <c r="E1042" s="469"/>
      <c r="S1042" s="423"/>
    </row>
    <row r="1043" spans="1:20">
      <c r="A1043" s="424"/>
      <c r="B1043" s="418" t="s">
        <v>1088</v>
      </c>
      <c r="C1043" s="863" t="s">
        <v>1919</v>
      </c>
      <c r="D1043" s="511" t="e">
        <f>[2]!HsSetValue(E1043,"FCC","Scenario#"&amp;Q1043&amp;";Years#"&amp;J1043&amp;";Period#"&amp;I1043&amp;";View#"&amp;R1043&amp;";Entity#"&amp;H1043&amp;";Data Source#"&amp;K1043&amp;";Account#"&amp;F1043&amp;";Intercompany#"&amp;L1043&amp;";Movement#"&amp;P1043&amp;";Consolidation#"&amp;T1043&amp;";Custom1#"&amp;M1043&amp;";Custom2#"&amp;N1043&amp;";Custom3#"&amp;O1043&amp;";Custom4#"&amp;S1043&amp;"")</f>
        <v>#VALUE!</v>
      </c>
      <c r="E1043" s="511">
        <f ca="1">SUMIF('"F" Credit Quality Risk'!$D$17:$F$33,'FCC Investments - Load Tab'!$C1043,'"F" Credit Quality Risk'!F$17:F$33)</f>
        <v>0</v>
      </c>
      <c r="F1043" s="419" t="s">
        <v>1092</v>
      </c>
      <c r="G1043" s="419" t="str">
        <f>"Inv. Analysis - Credit Qualty Risk - "&amp;C1043</f>
        <v>Inv. Analysis - Credit Qualty Risk - Global Credit Opportunities II Fund</v>
      </c>
      <c r="H1043" s="431">
        <f t="shared" si="300"/>
        <v>0</v>
      </c>
      <c r="I1043" s="431" t="str">
        <f t="shared" si="300"/>
        <v>Jun</v>
      </c>
      <c r="J1043" s="419" t="str">
        <f t="shared" si="300"/>
        <v>FY25</v>
      </c>
      <c r="K1043" s="419" t="str">
        <f t="shared" si="300"/>
        <v>FCCS_Other Data</v>
      </c>
      <c r="L1043" s="419" t="str">
        <f t="shared" si="300"/>
        <v>FCCS_No Intercompany</v>
      </c>
      <c r="M1043" s="419" t="str">
        <f t="shared" si="300"/>
        <v>No Custom1</v>
      </c>
      <c r="N1043" s="419" t="str">
        <f t="shared" si="300"/>
        <v>No Custom2</v>
      </c>
      <c r="O1043" s="419" t="s">
        <v>995</v>
      </c>
      <c r="P1043" s="419" t="s">
        <v>1847</v>
      </c>
      <c r="Q1043" s="419" t="str">
        <f t="shared" ref="Q1043:Q1056" si="303">Q$2</f>
        <v>Actual</v>
      </c>
      <c r="R1043" s="419" t="str">
        <f t="shared" ref="R1043:R1056" si="304">+R$2</f>
        <v>FCCS_YTD_Input</v>
      </c>
      <c r="S1043" s="423" t="s">
        <v>1926</v>
      </c>
      <c r="T1043" s="419" t="s">
        <v>404</v>
      </c>
    </row>
    <row r="1044" spans="1:20">
      <c r="A1044" s="424"/>
      <c r="B1044" s="418" t="s">
        <v>1088</v>
      </c>
      <c r="C1044" s="863" t="s">
        <v>1919</v>
      </c>
      <c r="D1044" s="511" t="e">
        <f>[2]!HsSetValue(E1044,"FCC","Scenario#"&amp;Q1044&amp;";Years#"&amp;J1044&amp;";Period#"&amp;I1044&amp;";View#"&amp;R1044&amp;";Entity#"&amp;H1044&amp;";Data Source#"&amp;K1044&amp;";Account#"&amp;F1044&amp;";Intercompany#"&amp;L1044&amp;";Movement#"&amp;P1044&amp;";Consolidation#"&amp;T1044&amp;";Custom1#"&amp;M1044&amp;";Custom2#"&amp;N1044&amp;";Custom3#"&amp;O1044&amp;";Custom4#"&amp;S1044&amp;"")</f>
        <v>#VALUE!</v>
      </c>
      <c r="E1044" s="511">
        <f ca="1">SUMIF('"F" Credit Quality Risk'!$D$17:$F$33,'FCC Investments - Load Tab'!$C1044,'"F" Credit Quality Risk'!G$17:G$33)</f>
        <v>0</v>
      </c>
      <c r="F1044" s="419" t="s">
        <v>1092</v>
      </c>
      <c r="G1044" s="419" t="str">
        <f t="shared" ref="G1044:G1049" si="305">"Inv. Analysis - Credit Qualty Risk - "&amp;C1044</f>
        <v>Inv. Analysis - Credit Qualty Risk - Global Credit Opportunities II Fund</v>
      </c>
      <c r="H1044" s="431">
        <f t="shared" si="300"/>
        <v>0</v>
      </c>
      <c r="I1044" s="431" t="str">
        <f t="shared" si="300"/>
        <v>Jun</v>
      </c>
      <c r="J1044" s="419" t="str">
        <f t="shared" si="300"/>
        <v>FY25</v>
      </c>
      <c r="K1044" s="419" t="str">
        <f t="shared" si="300"/>
        <v>FCCS_Other Data</v>
      </c>
      <c r="L1044" s="419" t="str">
        <f t="shared" si="300"/>
        <v>FCCS_No Intercompany</v>
      </c>
      <c r="M1044" s="419" t="str">
        <f t="shared" si="300"/>
        <v>No Custom1</v>
      </c>
      <c r="N1044" s="419" t="str">
        <f t="shared" si="300"/>
        <v>No Custom2</v>
      </c>
      <c r="O1044" s="419" t="s">
        <v>1010</v>
      </c>
      <c r="P1044" s="419" t="s">
        <v>1847</v>
      </c>
      <c r="Q1044" s="419" t="str">
        <f t="shared" si="303"/>
        <v>Actual</v>
      </c>
      <c r="R1044" s="419" t="str">
        <f t="shared" si="304"/>
        <v>FCCS_YTD_Input</v>
      </c>
      <c r="S1044" s="423" t="s">
        <v>1926</v>
      </c>
      <c r="T1044" s="419" t="s">
        <v>404</v>
      </c>
    </row>
    <row r="1045" spans="1:20">
      <c r="A1045" s="424"/>
      <c r="B1045" s="418" t="s">
        <v>1088</v>
      </c>
      <c r="C1045" s="863" t="s">
        <v>1919</v>
      </c>
      <c r="D1045" s="511" t="e">
        <f>[2]!HsSetValue(E1045,"FCC","Scenario#"&amp;Q1045&amp;";Years#"&amp;J1045&amp;";Period#"&amp;I1045&amp;";View#"&amp;R1045&amp;";Entity#"&amp;H1045&amp;";Data Source#"&amp;K1045&amp;";Account#"&amp;F1045&amp;";Intercompany#"&amp;L1045&amp;";Movement#"&amp;P1045&amp;";Consolidation#"&amp;T1045&amp;";Custom1#"&amp;M1045&amp;";Custom2#"&amp;N1045&amp;";Custom3#"&amp;O1045&amp;";Custom4#"&amp;S1045&amp;"")</f>
        <v>#VALUE!</v>
      </c>
      <c r="E1045" s="511">
        <f ca="1">SUMIF('"F" Credit Quality Risk'!$D$17:$F$33,'FCC Investments - Load Tab'!$C1045,'"F" Credit Quality Risk'!H$17:H$33)</f>
        <v>0</v>
      </c>
      <c r="F1045" s="419" t="s">
        <v>1092</v>
      </c>
      <c r="G1045" s="419" t="str">
        <f t="shared" si="305"/>
        <v>Inv. Analysis - Credit Qualty Risk - Global Credit Opportunities II Fund</v>
      </c>
      <c r="H1045" s="431">
        <f t="shared" si="300"/>
        <v>0</v>
      </c>
      <c r="I1045" s="431" t="str">
        <f t="shared" si="300"/>
        <v>Jun</v>
      </c>
      <c r="J1045" s="419" t="str">
        <f t="shared" si="300"/>
        <v>FY25</v>
      </c>
      <c r="K1045" s="419" t="str">
        <f t="shared" si="300"/>
        <v>FCCS_Other Data</v>
      </c>
      <c r="L1045" s="419" t="str">
        <f t="shared" si="300"/>
        <v>FCCS_No Intercompany</v>
      </c>
      <c r="M1045" s="419" t="str">
        <f t="shared" si="300"/>
        <v>No Custom1</v>
      </c>
      <c r="N1045" s="419" t="str">
        <f t="shared" si="300"/>
        <v>No Custom2</v>
      </c>
      <c r="O1045" s="419" t="s">
        <v>45</v>
      </c>
      <c r="P1045" s="419" t="s">
        <v>1847</v>
      </c>
      <c r="Q1045" s="419" t="str">
        <f t="shared" si="303"/>
        <v>Actual</v>
      </c>
      <c r="R1045" s="419" t="str">
        <f t="shared" si="304"/>
        <v>FCCS_YTD_Input</v>
      </c>
      <c r="S1045" s="423" t="s">
        <v>1926</v>
      </c>
      <c r="T1045" s="419" t="s">
        <v>404</v>
      </c>
    </row>
    <row r="1046" spans="1:20">
      <c r="A1046" s="424"/>
      <c r="B1046" s="418" t="s">
        <v>1088</v>
      </c>
      <c r="C1046" s="863" t="s">
        <v>1919</v>
      </c>
      <c r="D1046" s="511" t="e">
        <f>[2]!HsSetValue(E1046,"FCC","Scenario#"&amp;Q1046&amp;";Years#"&amp;J1046&amp;";Period#"&amp;I1046&amp;";View#"&amp;R1046&amp;";Entity#"&amp;H1046&amp;";Data Source#"&amp;K1046&amp;";Account#"&amp;F1046&amp;";Intercompany#"&amp;L1046&amp;";Movement#"&amp;P1046&amp;";Consolidation#"&amp;T1046&amp;";Custom1#"&amp;M1046&amp;";Custom2#"&amp;N1046&amp;";Custom3#"&amp;O1046&amp;";Custom4#"&amp;S1046&amp;"")</f>
        <v>#VALUE!</v>
      </c>
      <c r="E1046" s="511">
        <f ca="1">SUMIF('"F" Credit Quality Risk'!$D$17:$F$33,'FCC Investments - Load Tab'!$C1046,'"F" Credit Quality Risk'!I$17:I$33)</f>
        <v>0</v>
      </c>
      <c r="F1046" s="419" t="s">
        <v>1092</v>
      </c>
      <c r="G1046" s="419" t="str">
        <f t="shared" si="305"/>
        <v>Inv. Analysis - Credit Qualty Risk - Global Credit Opportunities II Fund</v>
      </c>
      <c r="H1046" s="431">
        <f t="shared" si="300"/>
        <v>0</v>
      </c>
      <c r="I1046" s="431" t="str">
        <f t="shared" si="300"/>
        <v>Jun</v>
      </c>
      <c r="J1046" s="419" t="str">
        <f t="shared" si="300"/>
        <v>FY25</v>
      </c>
      <c r="K1046" s="419" t="str">
        <f t="shared" si="300"/>
        <v>FCCS_Other Data</v>
      </c>
      <c r="L1046" s="419" t="str">
        <f t="shared" si="300"/>
        <v>FCCS_No Intercompany</v>
      </c>
      <c r="M1046" s="419" t="str">
        <f t="shared" si="300"/>
        <v>No Custom1</v>
      </c>
      <c r="N1046" s="419" t="str">
        <f t="shared" si="300"/>
        <v>No Custom2</v>
      </c>
      <c r="O1046" s="419" t="s">
        <v>1023</v>
      </c>
      <c r="P1046" s="419" t="s">
        <v>1847</v>
      </c>
      <c r="Q1046" s="419" t="str">
        <f t="shared" si="303"/>
        <v>Actual</v>
      </c>
      <c r="R1046" s="419" t="str">
        <f t="shared" si="304"/>
        <v>FCCS_YTD_Input</v>
      </c>
      <c r="S1046" s="423" t="s">
        <v>1926</v>
      </c>
      <c r="T1046" s="419" t="s">
        <v>404</v>
      </c>
    </row>
    <row r="1047" spans="1:20">
      <c r="A1047" s="424"/>
      <c r="B1047" s="418" t="s">
        <v>1088</v>
      </c>
      <c r="C1047" s="863" t="s">
        <v>1919</v>
      </c>
      <c r="D1047" s="511" t="e">
        <f>[2]!HsSetValue(E1047,"FCC","Scenario#"&amp;Q1047&amp;";Years#"&amp;J1047&amp;";Period#"&amp;I1047&amp;";View#"&amp;R1047&amp;";Entity#"&amp;H1047&amp;";Data Source#"&amp;K1047&amp;";Account#"&amp;F1047&amp;";Intercompany#"&amp;L1047&amp;";Movement#"&amp;P1047&amp;";Consolidation#"&amp;T1047&amp;";Custom1#"&amp;M1047&amp;";Custom2#"&amp;N1047&amp;";Custom3#"&amp;O1047&amp;";Custom4#"&amp;S1047&amp;"")</f>
        <v>#VALUE!</v>
      </c>
      <c r="E1047" s="511">
        <f ca="1">SUMIF('"F" Credit Quality Risk'!$D$17:$F$33,'FCC Investments - Load Tab'!$C1047,'"F" Credit Quality Risk'!J$17:J$33)</f>
        <v>0</v>
      </c>
      <c r="F1047" s="419" t="s">
        <v>1092</v>
      </c>
      <c r="G1047" s="419" t="str">
        <f t="shared" si="305"/>
        <v>Inv. Analysis - Credit Qualty Risk - Global Credit Opportunities II Fund</v>
      </c>
      <c r="H1047" s="431">
        <f t="shared" si="300"/>
        <v>0</v>
      </c>
      <c r="I1047" s="431" t="str">
        <f t="shared" si="300"/>
        <v>Jun</v>
      </c>
      <c r="J1047" s="419" t="str">
        <f t="shared" si="300"/>
        <v>FY25</v>
      </c>
      <c r="K1047" s="419" t="str">
        <f t="shared" si="300"/>
        <v>FCCS_Other Data</v>
      </c>
      <c r="L1047" s="419" t="str">
        <f t="shared" si="300"/>
        <v>FCCS_No Intercompany</v>
      </c>
      <c r="M1047" s="419" t="str">
        <f t="shared" si="300"/>
        <v>No Custom1</v>
      </c>
      <c r="N1047" s="419" t="str">
        <f t="shared" si="300"/>
        <v>No Custom2</v>
      </c>
      <c r="O1047" s="419" t="s">
        <v>1027</v>
      </c>
      <c r="P1047" s="419" t="s">
        <v>1847</v>
      </c>
      <c r="Q1047" s="419" t="str">
        <f t="shared" si="303"/>
        <v>Actual</v>
      </c>
      <c r="R1047" s="419" t="str">
        <f t="shared" si="304"/>
        <v>FCCS_YTD_Input</v>
      </c>
      <c r="S1047" s="423" t="s">
        <v>1926</v>
      </c>
      <c r="T1047" s="419" t="s">
        <v>404</v>
      </c>
    </row>
    <row r="1048" spans="1:20">
      <c r="A1048" s="424"/>
      <c r="B1048" s="418" t="s">
        <v>1088</v>
      </c>
      <c r="C1048" s="863" t="s">
        <v>1919</v>
      </c>
      <c r="D1048" s="511" t="e">
        <f>[2]!HsSetValue(E1048,"FCC","Scenario#"&amp;Q1048&amp;";Years#"&amp;J1048&amp;";Period#"&amp;I1048&amp;";View#"&amp;R1048&amp;";Entity#"&amp;H1048&amp;";Data Source#"&amp;K1048&amp;";Account#"&amp;F1048&amp;";Intercompany#"&amp;L1048&amp;";Movement#"&amp;P1048&amp;";Consolidation#"&amp;T1048&amp;";Custom1#"&amp;M1048&amp;";Custom2#"&amp;N1048&amp;";Custom3#"&amp;O1048&amp;";Custom4#"&amp;S1048&amp;"")</f>
        <v>#VALUE!</v>
      </c>
      <c r="E1048" s="511">
        <f ca="1">SUMIF('"F" Credit Quality Risk'!$D$17:$F$33,'FCC Investments - Load Tab'!$C1048,'"F" Credit Quality Risk'!K$17:K$33)</f>
        <v>0</v>
      </c>
      <c r="F1048" s="419" t="s">
        <v>1092</v>
      </c>
      <c r="G1048" s="419" t="str">
        <f t="shared" si="305"/>
        <v>Inv. Analysis - Credit Qualty Risk - Global Credit Opportunities II Fund</v>
      </c>
      <c r="H1048" s="431">
        <f t="shared" si="300"/>
        <v>0</v>
      </c>
      <c r="I1048" s="431" t="str">
        <f t="shared" si="300"/>
        <v>Jun</v>
      </c>
      <c r="J1048" s="419" t="str">
        <f t="shared" si="300"/>
        <v>FY25</v>
      </c>
      <c r="K1048" s="419" t="str">
        <f t="shared" si="300"/>
        <v>FCCS_Other Data</v>
      </c>
      <c r="L1048" s="419" t="str">
        <f t="shared" si="300"/>
        <v>FCCS_No Intercompany</v>
      </c>
      <c r="M1048" s="419" t="str">
        <f t="shared" si="300"/>
        <v>No Custom1</v>
      </c>
      <c r="N1048" s="419" t="str">
        <f t="shared" si="300"/>
        <v>No Custom2</v>
      </c>
      <c r="O1048" s="419" t="s">
        <v>46</v>
      </c>
      <c r="P1048" s="419" t="s">
        <v>1847</v>
      </c>
      <c r="Q1048" s="419" t="str">
        <f t="shared" si="303"/>
        <v>Actual</v>
      </c>
      <c r="R1048" s="419" t="str">
        <f t="shared" si="304"/>
        <v>FCCS_YTD_Input</v>
      </c>
      <c r="S1048" s="423" t="s">
        <v>1926</v>
      </c>
      <c r="T1048" s="419" t="s">
        <v>404</v>
      </c>
    </row>
    <row r="1049" spans="1:20">
      <c r="A1049" s="424"/>
      <c r="B1049" s="418" t="s">
        <v>1088</v>
      </c>
      <c r="C1049" s="863" t="s">
        <v>1919</v>
      </c>
      <c r="D1049" s="511"/>
      <c r="E1049" s="511">
        <f ca="1">SUMIF('"F" Credit Quality Risk'!$D$17:$F$33,'FCC Investments - Load Tab'!$C1049,'"F" Credit Quality Risk'!L$17:L$33)</f>
        <v>0</v>
      </c>
      <c r="F1049" s="419" t="s">
        <v>1092</v>
      </c>
      <c r="G1049" s="419" t="str">
        <f t="shared" si="305"/>
        <v>Inv. Analysis - Credit Qualty Risk - Global Credit Opportunities II Fund</v>
      </c>
      <c r="H1049" s="431">
        <f t="shared" si="300"/>
        <v>0</v>
      </c>
      <c r="I1049" s="431" t="str">
        <f t="shared" si="300"/>
        <v>Jun</v>
      </c>
      <c r="J1049" s="419" t="str">
        <f t="shared" si="300"/>
        <v>FY25</v>
      </c>
      <c r="K1049" s="419" t="str">
        <f t="shared" si="300"/>
        <v>FCCS_Other Data</v>
      </c>
      <c r="L1049" s="419" t="str">
        <f t="shared" si="300"/>
        <v>FCCS_No Intercompany</v>
      </c>
      <c r="M1049" s="419" t="str">
        <f t="shared" si="300"/>
        <v>No Custom1</v>
      </c>
      <c r="N1049" s="419" t="str">
        <f t="shared" si="300"/>
        <v>No Custom2</v>
      </c>
      <c r="O1049" s="419" t="s">
        <v>1055</v>
      </c>
      <c r="P1049" s="419" t="s">
        <v>1847</v>
      </c>
      <c r="Q1049" s="419" t="str">
        <f t="shared" si="303"/>
        <v>Actual</v>
      </c>
      <c r="R1049" s="419" t="str">
        <f t="shared" si="304"/>
        <v>FCCS_YTD_Input</v>
      </c>
      <c r="S1049" s="423" t="s">
        <v>1926</v>
      </c>
      <c r="T1049" s="419" t="s">
        <v>404</v>
      </c>
    </row>
    <row r="1050" spans="1:20">
      <c r="A1050" s="424"/>
      <c r="B1050" s="418" t="s">
        <v>1088</v>
      </c>
      <c r="C1050" s="863" t="s">
        <v>1919</v>
      </c>
      <c r="D1050" s="511" t="e">
        <f>[2]!HsSetValue(E1050,"FCC","Scenario#"&amp;Q1050&amp;";Years#"&amp;J1050&amp;";Period#"&amp;I1050&amp;";View#"&amp;R1050&amp;";Entity#"&amp;H1050&amp;";Data Source#"&amp;K1050&amp;";Account#"&amp;F1050&amp;";Intercompany#"&amp;L1050&amp;";Movement#"&amp;P1050&amp;";Consolidation#"&amp;T1050&amp;";Custom1#"&amp;M1050&amp;";Custom2#"&amp;N1050&amp;";Custom3#"&amp;O1050&amp;";Custom4#"&amp;S1050&amp;"")</f>
        <v>#VALUE!</v>
      </c>
      <c r="E1050" s="511">
        <f ca="1">SUMIF('"F" Credit Quality Risk'!$D$17:$F$33,'FCC Investments - Load Tab'!$C1050,'"F" Credit Quality Risk'!M$17:M$33)</f>
        <v>0</v>
      </c>
      <c r="F1050" s="419" t="s">
        <v>1092</v>
      </c>
      <c r="G1050" s="419" t="str">
        <f>"Inv. Analysis - Credit Qualty Risk - "&amp;C1050</f>
        <v>Inv. Analysis - Credit Qualty Risk - Global Credit Opportunities II Fund</v>
      </c>
      <c r="H1050" s="431">
        <f t="shared" si="300"/>
        <v>0</v>
      </c>
      <c r="I1050" s="431" t="str">
        <f t="shared" si="300"/>
        <v>Jun</v>
      </c>
      <c r="J1050" s="419" t="str">
        <f t="shared" si="300"/>
        <v>FY25</v>
      </c>
      <c r="K1050" s="419" t="str">
        <f t="shared" si="300"/>
        <v>FCCS_Other Data</v>
      </c>
      <c r="L1050" s="419" t="str">
        <f t="shared" si="300"/>
        <v>FCCS_No Intercompany</v>
      </c>
      <c r="M1050" s="419" t="str">
        <f t="shared" si="300"/>
        <v>No Custom1</v>
      </c>
      <c r="N1050" s="419" t="str">
        <f t="shared" si="300"/>
        <v>No Custom2</v>
      </c>
      <c r="O1050" s="419" t="s">
        <v>1066</v>
      </c>
      <c r="P1050" s="419" t="s">
        <v>1847</v>
      </c>
      <c r="Q1050" s="419" t="str">
        <f t="shared" si="303"/>
        <v>Actual</v>
      </c>
      <c r="R1050" s="419" t="str">
        <f t="shared" si="304"/>
        <v>FCCS_YTD_Input</v>
      </c>
      <c r="S1050" s="423" t="s">
        <v>1926</v>
      </c>
      <c r="T1050" s="419" t="s">
        <v>404</v>
      </c>
    </row>
    <row r="1051" spans="1:20">
      <c r="A1051" s="424"/>
      <c r="B1051" s="418" t="s">
        <v>1088</v>
      </c>
      <c r="C1051" s="863" t="s">
        <v>1919</v>
      </c>
      <c r="D1051" s="511" t="e">
        <f>[2]!HsSetValue(E1051,"FCC","Scenario#"&amp;Q1051&amp;";Years#"&amp;J1051&amp;";Period#"&amp;I1051&amp;";View#"&amp;R1051&amp;";Entity#"&amp;H1051&amp;";Data Source#"&amp;K1051&amp;";Account#"&amp;F1051&amp;";Intercompany#"&amp;L1051&amp;";Movement#"&amp;P1051&amp;";Consolidation#"&amp;T1051&amp;";Custom1#"&amp;M1051&amp;";Custom2#"&amp;N1051&amp;";Custom3#"&amp;O1051&amp;";Custom4#"&amp;S1051&amp;"")</f>
        <v>#VALUE!</v>
      </c>
      <c r="E1051" s="511">
        <f ca="1">SUMIF('"F" Credit Quality Risk'!$D$17:$F$33,'FCC Investments - Load Tab'!$C1051,'"F" Credit Quality Risk'!N$17:N$33)</f>
        <v>0</v>
      </c>
      <c r="F1051" s="419" t="s">
        <v>1092</v>
      </c>
      <c r="G1051" s="419" t="str">
        <f t="shared" ref="G1051:G1056" si="306">"Inv. Analysis - Credit Qualty Risk - "&amp;C1051</f>
        <v>Inv. Analysis - Credit Qualty Risk - Global Credit Opportunities II Fund</v>
      </c>
      <c r="H1051" s="431">
        <f t="shared" ref="H1051:N1056" si="307">+H$2</f>
        <v>0</v>
      </c>
      <c r="I1051" s="431" t="str">
        <f t="shared" si="307"/>
        <v>Jun</v>
      </c>
      <c r="J1051" s="419" t="str">
        <f t="shared" si="307"/>
        <v>FY25</v>
      </c>
      <c r="K1051" s="419" t="str">
        <f t="shared" si="307"/>
        <v>FCCS_Other Data</v>
      </c>
      <c r="L1051" s="419" t="str">
        <f t="shared" si="307"/>
        <v>FCCS_No Intercompany</v>
      </c>
      <c r="M1051" s="419" t="str">
        <f t="shared" si="307"/>
        <v>No Custom1</v>
      </c>
      <c r="N1051" s="419" t="str">
        <f t="shared" si="307"/>
        <v>No Custom2</v>
      </c>
      <c r="O1051" s="419" t="s">
        <v>47</v>
      </c>
      <c r="P1051" s="419" t="s">
        <v>1847</v>
      </c>
      <c r="Q1051" s="419" t="str">
        <f t="shared" si="303"/>
        <v>Actual</v>
      </c>
      <c r="R1051" s="419" t="str">
        <f t="shared" si="304"/>
        <v>FCCS_YTD_Input</v>
      </c>
      <c r="S1051" s="423" t="s">
        <v>1926</v>
      </c>
      <c r="T1051" s="419" t="s">
        <v>404</v>
      </c>
    </row>
    <row r="1052" spans="1:20">
      <c r="A1052" s="424"/>
      <c r="B1052" s="418" t="s">
        <v>1088</v>
      </c>
      <c r="C1052" s="863" t="s">
        <v>1919</v>
      </c>
      <c r="D1052" s="511" t="e">
        <f>[2]!HsSetValue(E1052,"FCC","Scenario#"&amp;Q1052&amp;";Years#"&amp;J1052&amp;";Period#"&amp;I1052&amp;";View#"&amp;R1052&amp;";Entity#"&amp;H1052&amp;";Data Source#"&amp;K1052&amp;";Account#"&amp;F1052&amp;";Intercompany#"&amp;L1052&amp;";Movement#"&amp;P1052&amp;";Consolidation#"&amp;T1052&amp;";Custom1#"&amp;M1052&amp;";Custom2#"&amp;N1052&amp;";Custom3#"&amp;O1052&amp;";Custom4#"&amp;S1052&amp;"")</f>
        <v>#VALUE!</v>
      </c>
      <c r="E1052" s="511">
        <f ca="1">SUMIF('"F" Credit Quality Risk'!$D$17:$F$33,'FCC Investments - Load Tab'!$C1052,'"F" Credit Quality Risk'!O$17:O$33)</f>
        <v>0</v>
      </c>
      <c r="F1052" s="419" t="s">
        <v>1092</v>
      </c>
      <c r="G1052" s="419" t="str">
        <f t="shared" si="306"/>
        <v>Inv. Analysis - Credit Qualty Risk - Global Credit Opportunities II Fund</v>
      </c>
      <c r="H1052" s="431">
        <f t="shared" si="307"/>
        <v>0</v>
      </c>
      <c r="I1052" s="431" t="str">
        <f t="shared" si="307"/>
        <v>Jun</v>
      </c>
      <c r="J1052" s="419" t="str">
        <f t="shared" si="307"/>
        <v>FY25</v>
      </c>
      <c r="K1052" s="419" t="str">
        <f t="shared" si="307"/>
        <v>FCCS_Other Data</v>
      </c>
      <c r="L1052" s="419" t="str">
        <f t="shared" si="307"/>
        <v>FCCS_No Intercompany</v>
      </c>
      <c r="M1052" s="419" t="str">
        <f t="shared" si="307"/>
        <v>No Custom1</v>
      </c>
      <c r="N1052" s="419" t="str">
        <f t="shared" si="307"/>
        <v>No Custom2</v>
      </c>
      <c r="O1052" s="419" t="s">
        <v>48</v>
      </c>
      <c r="P1052" s="419" t="s">
        <v>1847</v>
      </c>
      <c r="Q1052" s="419" t="str">
        <f t="shared" si="303"/>
        <v>Actual</v>
      </c>
      <c r="R1052" s="419" t="str">
        <f t="shared" si="304"/>
        <v>FCCS_YTD_Input</v>
      </c>
      <c r="S1052" s="423" t="s">
        <v>1926</v>
      </c>
      <c r="T1052" s="419" t="s">
        <v>404</v>
      </c>
    </row>
    <row r="1053" spans="1:20">
      <c r="A1053" s="424"/>
      <c r="B1053" s="418" t="s">
        <v>1088</v>
      </c>
      <c r="C1053" s="863" t="s">
        <v>1919</v>
      </c>
      <c r="D1053" s="511" t="e">
        <f>[2]!HsSetValue(E1053,"FCC","Scenario#"&amp;Q1053&amp;";Years#"&amp;J1053&amp;";Period#"&amp;I1053&amp;";View#"&amp;R1053&amp;";Entity#"&amp;H1053&amp;";Data Source#"&amp;K1053&amp;";Account#"&amp;F1053&amp;";Intercompany#"&amp;L1053&amp;";Movement#"&amp;P1053&amp;";Consolidation#"&amp;T1053&amp;";Custom1#"&amp;M1053&amp;";Custom2#"&amp;N1053&amp;";Custom3#"&amp;O1053&amp;";Custom4#"&amp;S1053&amp;"")</f>
        <v>#VALUE!</v>
      </c>
      <c r="E1053" s="511">
        <f ca="1">SUMIF('"F" Credit Quality Risk'!$D$17:$F$33,'FCC Investments - Load Tab'!$C1053,'"F" Credit Quality Risk'!P$17:P$33)</f>
        <v>0</v>
      </c>
      <c r="F1053" s="419" t="s">
        <v>1092</v>
      </c>
      <c r="G1053" s="419" t="str">
        <f t="shared" si="306"/>
        <v>Inv. Analysis - Credit Qualty Risk - Global Credit Opportunities II Fund</v>
      </c>
      <c r="H1053" s="431">
        <f t="shared" si="307"/>
        <v>0</v>
      </c>
      <c r="I1053" s="431" t="str">
        <f t="shared" si="307"/>
        <v>Jun</v>
      </c>
      <c r="J1053" s="419" t="str">
        <f t="shared" si="307"/>
        <v>FY25</v>
      </c>
      <c r="K1053" s="419" t="str">
        <f t="shared" si="307"/>
        <v>FCCS_Other Data</v>
      </c>
      <c r="L1053" s="419" t="str">
        <f t="shared" si="307"/>
        <v>FCCS_No Intercompany</v>
      </c>
      <c r="M1053" s="419" t="str">
        <f t="shared" si="307"/>
        <v>No Custom1</v>
      </c>
      <c r="N1053" s="419" t="str">
        <f t="shared" si="307"/>
        <v>No Custom2</v>
      </c>
      <c r="O1053" s="419" t="s">
        <v>1093</v>
      </c>
      <c r="P1053" s="419" t="s">
        <v>1847</v>
      </c>
      <c r="Q1053" s="419" t="str">
        <f t="shared" si="303"/>
        <v>Actual</v>
      </c>
      <c r="R1053" s="419" t="str">
        <f t="shared" si="304"/>
        <v>FCCS_YTD_Input</v>
      </c>
      <c r="S1053" s="423" t="s">
        <v>1926</v>
      </c>
      <c r="T1053" s="419" t="s">
        <v>404</v>
      </c>
    </row>
    <row r="1054" spans="1:20">
      <c r="A1054" s="424"/>
      <c r="B1054" s="418" t="s">
        <v>1088</v>
      </c>
      <c r="C1054" s="863" t="s">
        <v>1919</v>
      </c>
      <c r="D1054" s="511" t="e">
        <f>[2]!HsSetValue(E1054,"FCC","Scenario#"&amp;Q1054&amp;";Years#"&amp;J1054&amp;";Period#"&amp;I1054&amp;";View#"&amp;R1054&amp;";Entity#"&amp;H1054&amp;";Data Source#"&amp;K1054&amp;";Account#"&amp;F1054&amp;";Intercompany#"&amp;L1054&amp;";Movement#"&amp;P1054&amp;";Consolidation#"&amp;T1054&amp;";Custom1#"&amp;M1054&amp;";Custom2#"&amp;N1054&amp;";Custom3#"&amp;O1054&amp;";Custom4#"&amp;S1054&amp;"")</f>
        <v>#VALUE!</v>
      </c>
      <c r="E1054" s="511">
        <f ca="1">SUMIF('"F" Credit Quality Risk'!$D$17:$F$33,'FCC Investments - Load Tab'!$C1054,'"F" Credit Quality Risk'!Q$17:Q$33)</f>
        <v>0</v>
      </c>
      <c r="F1054" s="419" t="s">
        <v>1092</v>
      </c>
      <c r="G1054" s="419" t="str">
        <f t="shared" si="306"/>
        <v>Inv. Analysis - Credit Qualty Risk - Global Credit Opportunities II Fund</v>
      </c>
      <c r="H1054" s="431">
        <f t="shared" si="307"/>
        <v>0</v>
      </c>
      <c r="I1054" s="431" t="str">
        <f t="shared" si="307"/>
        <v>Jun</v>
      </c>
      <c r="J1054" s="419" t="str">
        <f t="shared" si="307"/>
        <v>FY25</v>
      </c>
      <c r="K1054" s="419" t="str">
        <f t="shared" si="307"/>
        <v>FCCS_Other Data</v>
      </c>
      <c r="L1054" s="419" t="str">
        <f t="shared" si="307"/>
        <v>FCCS_No Intercompany</v>
      </c>
      <c r="M1054" s="419" t="str">
        <f t="shared" si="307"/>
        <v>No Custom1</v>
      </c>
      <c r="N1054" s="419" t="str">
        <f t="shared" si="307"/>
        <v>No Custom2</v>
      </c>
      <c r="O1054" s="419" t="s">
        <v>1094</v>
      </c>
      <c r="P1054" s="419" t="s">
        <v>1847</v>
      </c>
      <c r="Q1054" s="419" t="str">
        <f t="shared" si="303"/>
        <v>Actual</v>
      </c>
      <c r="R1054" s="419" t="str">
        <f t="shared" si="304"/>
        <v>FCCS_YTD_Input</v>
      </c>
      <c r="S1054" s="423" t="s">
        <v>1926</v>
      </c>
      <c r="T1054" s="419" t="s">
        <v>404</v>
      </c>
    </row>
    <row r="1055" spans="1:20">
      <c r="A1055" s="424"/>
      <c r="B1055" s="418" t="s">
        <v>1088</v>
      </c>
      <c r="C1055" s="863" t="s">
        <v>1919</v>
      </c>
      <c r="D1055" s="511" t="e">
        <f>[2]!HsSetValue(E1055,"FCC","Scenario#"&amp;Q1055&amp;";Years#"&amp;J1055&amp;";Period#"&amp;I1055&amp;";View#"&amp;R1055&amp;";Entity#"&amp;H1055&amp;";Data Source#"&amp;K1055&amp;";Account#"&amp;F1055&amp;";Intercompany#"&amp;L1055&amp;";Movement#"&amp;P1055&amp;";Consolidation#"&amp;T1055&amp;";Custom1#"&amp;M1055&amp;";Custom2#"&amp;N1055&amp;";Custom3#"&amp;O1055&amp;";Custom4#"&amp;S1055&amp;"")</f>
        <v>#VALUE!</v>
      </c>
      <c r="E1055" s="511">
        <f ca="1">SUMIF('"F" Credit Quality Risk'!$D$17:$F$33,'FCC Investments - Load Tab'!$C1055,'"F" Credit Quality Risk'!R$17:R$33)</f>
        <v>0</v>
      </c>
      <c r="F1055" s="419" t="s">
        <v>1092</v>
      </c>
      <c r="G1055" s="419" t="str">
        <f t="shared" si="306"/>
        <v>Inv. Analysis - Credit Qualty Risk - Global Credit Opportunities II Fund</v>
      </c>
      <c r="H1055" s="431">
        <f t="shared" si="307"/>
        <v>0</v>
      </c>
      <c r="I1055" s="431" t="str">
        <f t="shared" si="307"/>
        <v>Jun</v>
      </c>
      <c r="J1055" s="419" t="str">
        <f t="shared" si="307"/>
        <v>FY25</v>
      </c>
      <c r="K1055" s="419" t="str">
        <f t="shared" si="307"/>
        <v>FCCS_Other Data</v>
      </c>
      <c r="L1055" s="419" t="str">
        <f t="shared" si="307"/>
        <v>FCCS_No Intercompany</v>
      </c>
      <c r="M1055" s="419" t="str">
        <f t="shared" si="307"/>
        <v>No Custom1</v>
      </c>
      <c r="N1055" s="419" t="str">
        <f t="shared" si="307"/>
        <v>No Custom2</v>
      </c>
      <c r="O1055" s="419" t="s">
        <v>1095</v>
      </c>
      <c r="P1055" s="419" t="s">
        <v>1847</v>
      </c>
      <c r="Q1055" s="419" t="str">
        <f t="shared" si="303"/>
        <v>Actual</v>
      </c>
      <c r="R1055" s="419" t="str">
        <f t="shared" si="304"/>
        <v>FCCS_YTD_Input</v>
      </c>
      <c r="S1055" s="423" t="s">
        <v>1926</v>
      </c>
      <c r="T1055" s="419" t="s">
        <v>404</v>
      </c>
    </row>
    <row r="1056" spans="1:20">
      <c r="A1056" s="424"/>
      <c r="B1056" s="418" t="s">
        <v>1088</v>
      </c>
      <c r="C1056" s="863" t="s">
        <v>1919</v>
      </c>
      <c r="D1056" s="511"/>
      <c r="E1056" s="511">
        <f ca="1">SUMIF('"F" Credit Quality Risk'!$D$17:$F$33,'FCC Investments - Load Tab'!$C1056,'"F" Credit Quality Risk'!S$17:S$33)</f>
        <v>0</v>
      </c>
      <c r="F1056" s="419" t="s">
        <v>1092</v>
      </c>
      <c r="G1056" s="419" t="str">
        <f t="shared" si="306"/>
        <v>Inv. Analysis - Credit Qualty Risk - Global Credit Opportunities II Fund</v>
      </c>
      <c r="H1056" s="431">
        <f t="shared" si="307"/>
        <v>0</v>
      </c>
      <c r="I1056" s="431" t="str">
        <f t="shared" si="307"/>
        <v>Jun</v>
      </c>
      <c r="J1056" s="419" t="str">
        <f t="shared" si="307"/>
        <v>FY25</v>
      </c>
      <c r="K1056" s="419" t="str">
        <f t="shared" si="307"/>
        <v>FCCS_Other Data</v>
      </c>
      <c r="L1056" s="419" t="str">
        <f t="shared" si="307"/>
        <v>FCCS_No Intercompany</v>
      </c>
      <c r="M1056" s="419" t="str">
        <f t="shared" si="307"/>
        <v>No Custom1</v>
      </c>
      <c r="N1056" s="419" t="str">
        <f t="shared" si="307"/>
        <v>No Custom2</v>
      </c>
      <c r="O1056" s="419" t="s">
        <v>1096</v>
      </c>
      <c r="P1056" s="419" t="s">
        <v>1847</v>
      </c>
      <c r="Q1056" s="419" t="str">
        <f t="shared" si="303"/>
        <v>Actual</v>
      </c>
      <c r="R1056" s="419" t="str">
        <f t="shared" si="304"/>
        <v>FCCS_YTD_Input</v>
      </c>
      <c r="S1056" s="423" t="s">
        <v>1926</v>
      </c>
      <c r="T1056" s="419" t="s">
        <v>404</v>
      </c>
    </row>
    <row r="1057" spans="2:20">
      <c r="B1057" s="420"/>
      <c r="C1057" s="326"/>
      <c r="D1057" s="469"/>
      <c r="E1057" s="469"/>
      <c r="S1057" s="423"/>
    </row>
    <row r="1058" spans="2:20">
      <c r="B1058" s="554" t="s">
        <v>1166</v>
      </c>
      <c r="C1058" s="554" t="s">
        <v>1167</v>
      </c>
      <c r="D1058" s="555" t="e">
        <f>[2]!HsSetValue(E1058,"FCC","Scenario#"&amp;Q1058&amp;";Years#"&amp;J1058&amp;";Period#"&amp;I1058&amp;";View#"&amp;R1058&amp;";Entity#"&amp;H1058&amp;";Data Source#"&amp;K1058&amp;";Account#"&amp;F1058&amp;";Intercompany#"&amp;L1058&amp;";Movement#"&amp;P1058&amp;";Consolidation#"&amp;T1058&amp;";Custom1#"&amp;M1058&amp;";Custom2#"&amp;N1058&amp;";Custom3#"&amp;O1058&amp;";Custom4#"&amp;S1058&amp;"")</f>
        <v>#VALUE!</v>
      </c>
      <c r="E1058" s="556" t="e">
        <f>VLOOKUP('"F" Credit Quality Risk'!X14,'"F" Credit Quality Risk'!$X$17:$X$35,1,TRUE)</f>
        <v>#N/A</v>
      </c>
      <c r="F1058" s="557" t="s">
        <v>1168</v>
      </c>
      <c r="G1058" s="554" t="s">
        <v>1167</v>
      </c>
      <c r="H1058" s="826">
        <f>+H$2</f>
        <v>0</v>
      </c>
      <c r="I1058" s="826" t="str">
        <f>+I$2</f>
        <v>Jun</v>
      </c>
      <c r="J1058" s="557" t="str">
        <f>+J$2</f>
        <v>FY25</v>
      </c>
      <c r="K1058" s="557" t="s">
        <v>397</v>
      </c>
      <c r="L1058" s="557" t="s">
        <v>398</v>
      </c>
      <c r="M1058" s="557" t="s">
        <v>399</v>
      </c>
      <c r="N1058" s="557" t="s">
        <v>400</v>
      </c>
      <c r="O1058" s="557" t="s">
        <v>1169</v>
      </c>
      <c r="P1058" s="557" t="s">
        <v>1847</v>
      </c>
      <c r="Q1058" s="557" t="str">
        <f>Q$2</f>
        <v>Actual</v>
      </c>
      <c r="R1058" s="557" t="s">
        <v>402</v>
      </c>
      <c r="S1058" s="557" t="s">
        <v>1170</v>
      </c>
      <c r="T1058" s="557" t="s">
        <v>404</v>
      </c>
    </row>
    <row r="1059" spans="2:20">
      <c r="E1059" s="558"/>
      <c r="H1059" s="827"/>
      <c r="I1059" s="559"/>
    </row>
    <row r="1060" spans="2:20">
      <c r="B1060" s="560" t="s">
        <v>1171</v>
      </c>
      <c r="C1060" s="560" t="s">
        <v>1171</v>
      </c>
      <c r="D1060" s="561" t="e">
        <f>[2]!HsSetValue(E1060,"FCC","Scenario#"&amp;Q1060&amp;";Years#"&amp;J1060&amp;";Period#"&amp;I1060&amp;";View#"&amp;R1060&amp;";Entity#"&amp;H1060&amp;";Data Source#"&amp;K1060&amp;";Account#"&amp;F1060&amp;";Intercompany#"&amp;L1060&amp;";Movement#"&amp;P1060&amp;";Consolidation#"&amp;T1060&amp;";Custom1#"&amp;M1060&amp;";Custom2#"&amp;N1060&amp;";Custom3#"&amp;O1060&amp;";Custom4#"&amp;S1060&amp;"")</f>
        <v>#VALUE!</v>
      </c>
      <c r="E1060" s="562" t="e">
        <f>VLOOKUP('"F" Credit Quality Risk'!X14,'"F" Credit Quality Risk'!$Z$17:$Z$35,1,TRUE)</f>
        <v>#N/A</v>
      </c>
      <c r="F1060" s="563" t="s">
        <v>1172</v>
      </c>
      <c r="G1060" s="560" t="s">
        <v>1171</v>
      </c>
      <c r="H1060" s="828">
        <f>+H$2</f>
        <v>0</v>
      </c>
      <c r="I1060" s="828" t="str">
        <f>+I$2</f>
        <v>Jun</v>
      </c>
      <c r="J1060" s="563" t="str">
        <f>+J$2</f>
        <v>FY25</v>
      </c>
      <c r="K1060" s="563" t="s">
        <v>397</v>
      </c>
      <c r="L1060" s="563" t="s">
        <v>398</v>
      </c>
      <c r="M1060" s="563" t="s">
        <v>399</v>
      </c>
      <c r="N1060" s="563" t="s">
        <v>400</v>
      </c>
      <c r="O1060" s="563" t="s">
        <v>1173</v>
      </c>
      <c r="P1060" s="563" t="s">
        <v>1847</v>
      </c>
      <c r="Q1060" s="563" t="str">
        <f>Q$2</f>
        <v>Actual</v>
      </c>
      <c r="R1060" s="563" t="s">
        <v>402</v>
      </c>
      <c r="S1060" s="563" t="s">
        <v>1174</v>
      </c>
      <c r="T1060" s="563" t="s">
        <v>404</v>
      </c>
    </row>
    <row r="1061" spans="2:20">
      <c r="D1061" s="469"/>
      <c r="E1061" s="469"/>
    </row>
    <row r="1062" spans="2:20">
      <c r="D1062" s="469"/>
      <c r="E1062" s="469"/>
    </row>
    <row r="1063" spans="2:20">
      <c r="D1063" s="469"/>
      <c r="E1063" s="469"/>
    </row>
    <row r="1064" spans="2:20">
      <c r="D1064" s="469"/>
      <c r="E1064" s="469"/>
    </row>
    <row r="1065" spans="2:20">
      <c r="D1065" s="469"/>
      <c r="E1065" s="469"/>
    </row>
    <row r="1066" spans="2:20">
      <c r="D1066" s="469"/>
      <c r="E1066" s="469"/>
    </row>
    <row r="1067" spans="2:20">
      <c r="D1067" s="469"/>
      <c r="E1067" s="469"/>
    </row>
    <row r="1068" spans="2:20">
      <c r="D1068" s="469"/>
      <c r="E1068" s="469"/>
    </row>
    <row r="1069" spans="2:20">
      <c r="D1069" s="469"/>
      <c r="E1069" s="469"/>
    </row>
    <row r="1070" spans="2:20">
      <c r="D1070" s="469"/>
      <c r="E1070" s="469"/>
    </row>
    <row r="1071" spans="2:20">
      <c r="D1071" s="469"/>
      <c r="E1071" s="469"/>
    </row>
    <row r="1072" spans="2:20">
      <c r="D1072" s="469"/>
      <c r="E1072" s="469"/>
    </row>
    <row r="1073" spans="4:5">
      <c r="D1073" s="469"/>
      <c r="E1073" s="469"/>
    </row>
    <row r="1074" spans="4:5">
      <c r="D1074" s="469"/>
      <c r="E1074" s="469"/>
    </row>
    <row r="1075" spans="4:5">
      <c r="D1075" s="469"/>
      <c r="E1075" s="469"/>
    </row>
    <row r="1076" spans="4:5">
      <c r="D1076" s="469"/>
      <c r="E1076" s="469"/>
    </row>
    <row r="1077" spans="4:5">
      <c r="D1077" s="469"/>
      <c r="E1077" s="469"/>
    </row>
    <row r="1078" spans="4:5">
      <c r="D1078" s="469"/>
      <c r="E1078" s="469"/>
    </row>
    <row r="1079" spans="4:5">
      <c r="D1079" s="469"/>
      <c r="E1079" s="469"/>
    </row>
    <row r="1080" spans="4:5">
      <c r="D1080" s="469"/>
      <c r="E1080" s="469"/>
    </row>
    <row r="1081" spans="4:5">
      <c r="D1081" s="469"/>
      <c r="E1081" s="469"/>
    </row>
    <row r="1082" spans="4:5">
      <c r="D1082" s="469"/>
      <c r="E1082" s="469"/>
    </row>
    <row r="1083" spans="4:5">
      <c r="D1083" s="469"/>
      <c r="E1083" s="469"/>
    </row>
    <row r="1084" spans="4:5">
      <c r="D1084" s="469"/>
      <c r="E1084" s="469"/>
    </row>
    <row r="1085" spans="4:5">
      <c r="D1085" s="469"/>
      <c r="E1085" s="469"/>
    </row>
    <row r="1086" spans="4:5">
      <c r="D1086" s="469"/>
      <c r="E1086" s="469"/>
    </row>
    <row r="1087" spans="4:5">
      <c r="D1087" s="469"/>
      <c r="E1087" s="469"/>
    </row>
    <row r="1088" spans="4:5">
      <c r="D1088" s="469"/>
      <c r="E1088" s="469"/>
    </row>
    <row r="1089" spans="4:5">
      <c r="D1089" s="469"/>
      <c r="E1089" s="469"/>
    </row>
    <row r="1090" spans="4:5">
      <c r="D1090" s="469"/>
      <c r="E1090" s="469"/>
    </row>
    <row r="1091" spans="4:5">
      <c r="D1091" s="469"/>
      <c r="E1091" s="469"/>
    </row>
    <row r="1092" spans="4:5">
      <c r="D1092" s="469"/>
      <c r="E1092" s="469"/>
    </row>
    <row r="1093" spans="4:5">
      <c r="D1093" s="469"/>
      <c r="E1093" s="469"/>
    </row>
    <row r="1094" spans="4:5">
      <c r="D1094" s="469"/>
      <c r="E1094" s="469"/>
    </row>
    <row r="1095" spans="4:5">
      <c r="D1095" s="469"/>
      <c r="E1095" s="469"/>
    </row>
    <row r="1096" spans="4:5">
      <c r="D1096" s="469"/>
      <c r="E1096" s="469"/>
    </row>
    <row r="1097" spans="4:5">
      <c r="D1097" s="469"/>
      <c r="E1097" s="469"/>
    </row>
    <row r="1098" spans="4:5">
      <c r="D1098" s="469"/>
      <c r="E1098" s="469"/>
    </row>
    <row r="1099" spans="4:5">
      <c r="D1099" s="469"/>
      <c r="E1099" s="469"/>
    </row>
    <row r="1100" spans="4:5">
      <c r="D1100" s="469"/>
      <c r="E1100" s="469"/>
    </row>
    <row r="1101" spans="4:5">
      <c r="D1101" s="469"/>
      <c r="E1101" s="469"/>
    </row>
    <row r="1102" spans="4:5">
      <c r="D1102" s="469"/>
      <c r="E1102" s="469"/>
    </row>
    <row r="1103" spans="4:5">
      <c r="D1103" s="469"/>
      <c r="E1103" s="469"/>
    </row>
    <row r="1104" spans="4:5">
      <c r="D1104" s="469"/>
      <c r="E1104" s="469"/>
    </row>
    <row r="1105" spans="4:5">
      <c r="D1105" s="469"/>
      <c r="E1105" s="469"/>
    </row>
    <row r="1106" spans="4:5">
      <c r="D1106" s="469"/>
      <c r="E1106" s="469"/>
    </row>
    <row r="1107" spans="4:5">
      <c r="D1107" s="469"/>
      <c r="E1107" s="469"/>
    </row>
    <row r="1108" spans="4:5">
      <c r="D1108" s="469"/>
      <c r="E1108" s="469"/>
    </row>
    <row r="1109" spans="4:5">
      <c r="D1109" s="469"/>
      <c r="E1109" s="469"/>
    </row>
    <row r="1110" spans="4:5">
      <c r="D1110" s="469"/>
      <c r="E1110" s="469"/>
    </row>
    <row r="1111" spans="4:5">
      <c r="D1111" s="469"/>
      <c r="E1111" s="469"/>
    </row>
    <row r="1112" spans="4:5">
      <c r="D1112" s="469"/>
      <c r="E1112" s="469"/>
    </row>
    <row r="1113" spans="4:5">
      <c r="D1113" s="469"/>
      <c r="E1113" s="469"/>
    </row>
    <row r="1114" spans="4:5">
      <c r="D1114" s="469"/>
      <c r="E1114" s="469"/>
    </row>
    <row r="1115" spans="4:5">
      <c r="D1115" s="469"/>
      <c r="E1115" s="469"/>
    </row>
    <row r="1116" spans="4:5">
      <c r="D1116" s="469"/>
      <c r="E1116" s="469"/>
    </row>
    <row r="1117" spans="4:5">
      <c r="D1117" s="469"/>
      <c r="E1117" s="469"/>
    </row>
    <row r="1118" spans="4:5">
      <c r="D1118" s="469"/>
      <c r="E1118" s="469"/>
    </row>
    <row r="1119" spans="4:5">
      <c r="D1119" s="469"/>
      <c r="E1119" s="469"/>
    </row>
    <row r="1120" spans="4:5">
      <c r="D1120" s="469"/>
      <c r="E1120" s="469"/>
    </row>
    <row r="1121" spans="4:5">
      <c r="D1121" s="469"/>
      <c r="E1121" s="469"/>
    </row>
    <row r="1122" spans="4:5">
      <c r="D1122" s="469"/>
      <c r="E1122" s="469"/>
    </row>
    <row r="1123" spans="4:5">
      <c r="D1123" s="469"/>
      <c r="E1123" s="469"/>
    </row>
    <row r="1124" spans="4:5">
      <c r="D1124" s="469"/>
      <c r="E1124" s="469"/>
    </row>
    <row r="1125" spans="4:5">
      <c r="D1125" s="469"/>
      <c r="E1125" s="469"/>
    </row>
    <row r="1126" spans="4:5">
      <c r="D1126" s="469"/>
      <c r="E1126" s="469"/>
    </row>
    <row r="1127" spans="4:5">
      <c r="D1127" s="469"/>
      <c r="E1127" s="469"/>
    </row>
    <row r="1128" spans="4:5">
      <c r="D1128" s="469"/>
      <c r="E1128" s="469"/>
    </row>
    <row r="1129" spans="4:5">
      <c r="D1129" s="469"/>
      <c r="E1129" s="469"/>
    </row>
    <row r="1130" spans="4:5">
      <c r="D1130" s="469"/>
      <c r="E1130" s="469"/>
    </row>
    <row r="1131" spans="4:5">
      <c r="D1131" s="469"/>
      <c r="E1131" s="469"/>
    </row>
    <row r="1132" spans="4:5">
      <c r="D1132" s="469"/>
      <c r="E1132" s="469"/>
    </row>
    <row r="1133" spans="4:5">
      <c r="D1133" s="469"/>
      <c r="E1133" s="469"/>
    </row>
    <row r="1134" spans="4:5">
      <c r="D1134" s="469"/>
      <c r="E1134" s="469"/>
    </row>
    <row r="1135" spans="4:5">
      <c r="D1135" s="469"/>
      <c r="E1135" s="469"/>
    </row>
    <row r="1136" spans="4:5">
      <c r="D1136" s="469"/>
      <c r="E1136" s="469"/>
    </row>
    <row r="1137" spans="4:5">
      <c r="D1137" s="469"/>
      <c r="E1137" s="469"/>
    </row>
    <row r="1138" spans="4:5">
      <c r="D1138" s="469"/>
      <c r="E1138" s="469"/>
    </row>
    <row r="1139" spans="4:5">
      <c r="D1139" s="469"/>
      <c r="E1139" s="469"/>
    </row>
    <row r="1140" spans="4:5">
      <c r="D1140" s="469"/>
      <c r="E1140" s="469"/>
    </row>
    <row r="1141" spans="4:5">
      <c r="D1141" s="469"/>
      <c r="E1141" s="469"/>
    </row>
    <row r="1142" spans="4:5">
      <c r="D1142" s="469"/>
      <c r="E1142" s="469"/>
    </row>
    <row r="1143" spans="4:5">
      <c r="D1143" s="469"/>
      <c r="E1143" s="469"/>
    </row>
    <row r="1144" spans="4:5">
      <c r="D1144" s="469"/>
      <c r="E1144" s="469"/>
    </row>
    <row r="1145" spans="4:5">
      <c r="D1145" s="469"/>
      <c r="E1145" s="469"/>
    </row>
    <row r="1146" spans="4:5">
      <c r="D1146" s="469"/>
      <c r="E1146" s="469"/>
    </row>
  </sheetData>
  <sheetProtection algorithmName="SHA-512" hashValue="A5Nqnzd8UEZU2XBB2/WhtwMtPeeOgl2Qxn8sXOPtmo4abXY7le7xEoYfBOeazaTxbeEA9rRIpWRSUEG+2kjxtg==" saltValue="jiSblXh3WcnJTp6SYUNdYQ==" spinCount="100000" sheet="1" objects="1" scenarios="1"/>
  <autoFilter ref="B1:T1126" xr:uid="{4505A64E-0CE9-463E-9F20-4B4E55D4658F}"/>
  <conditionalFormatting sqref="B43:C1244">
    <cfRule type="expression" priority="40">
      <formula>CELL("protect", INDIRECT(ADDRESS(ROW(),COLUMN())))=1</formula>
    </cfRule>
  </conditionalFormatting>
  <conditionalFormatting sqref="B1:D41">
    <cfRule type="expression" priority="39">
      <formula>CELL("protect", INDIRECT(ADDRESS(ROW(),COLUMN())))=1</formula>
    </cfRule>
  </conditionalFormatting>
  <conditionalFormatting sqref="D43:D1016">
    <cfRule type="expression" priority="85">
      <formula>CELL("protect", INDIRECT(ADDRESS(ROW(),COLUMN())))=1</formula>
    </cfRule>
  </conditionalFormatting>
  <conditionalFormatting sqref="D1058:E1244">
    <cfRule type="expression" priority="514">
      <formula>CELL("protect", INDIRECT(ADDRESS(ROW(),COLUMN())))=1</formula>
    </cfRule>
  </conditionalFormatting>
  <conditionalFormatting sqref="D1017:O1031">
    <cfRule type="expression" priority="2">
      <formula>CELL("protect", INDIRECT(ADDRESS(ROW(),COLUMN())))=1</formula>
    </cfRule>
  </conditionalFormatting>
  <conditionalFormatting sqref="D1032:R1042">
    <cfRule type="expression" priority="45">
      <formula>CELL("protect", INDIRECT(ADDRESS(ROW(),COLUMN())))=1</formula>
    </cfRule>
  </conditionalFormatting>
  <conditionalFormatting sqref="E1:E1004">
    <cfRule type="expression" priority="284">
      <formula>CELL("protect", INDIRECT(ADDRESS(ROW(),COLUMN())))=1</formula>
    </cfRule>
  </conditionalFormatting>
  <conditionalFormatting sqref="E1006:R1016">
    <cfRule type="expression" priority="88">
      <formula>CELL("protect", INDIRECT(ADDRESS(ROW(),COLUMN())))=1</formula>
    </cfRule>
  </conditionalFormatting>
  <conditionalFormatting sqref="F1:M41">
    <cfRule type="expression" priority="874">
      <formula>CELL("protect", INDIRECT(ADDRESS(ROW(),COLUMN())))=1</formula>
    </cfRule>
  </conditionalFormatting>
  <conditionalFormatting sqref="F43:N1004">
    <cfRule type="expression" priority="283">
      <formula>CELL("protect", INDIRECT(ADDRESS(ROW(),COLUMN())))=1</formula>
    </cfRule>
  </conditionalFormatting>
  <conditionalFormatting sqref="F1058:N1060">
    <cfRule type="expression" priority="519">
      <formula>CELL("protect", INDIRECT(ADDRESS(ROW(),COLUMN())))=1</formula>
    </cfRule>
  </conditionalFormatting>
  <conditionalFormatting sqref="N2:N41">
    <cfRule type="expression" priority="1983">
      <formula>CELL("protect", INDIRECT(ADDRESS(ROW(),COLUMN())))=1</formula>
    </cfRule>
  </conditionalFormatting>
  <conditionalFormatting sqref="N1:P53">
    <cfRule type="expression" priority="1982">
      <formula>CELL("protect", INDIRECT(ADDRESS(ROW(),COLUMN())))=1</formula>
    </cfRule>
  </conditionalFormatting>
  <conditionalFormatting sqref="N146:P157">
    <cfRule type="expression" priority="2576">
      <formula>CELL("protect", INDIRECT(ADDRESS(ROW(),COLUMN())))=1</formula>
    </cfRule>
  </conditionalFormatting>
  <conditionalFormatting sqref="N198:P209">
    <cfRule type="expression" priority="2563">
      <formula>CELL("protect", INDIRECT(ADDRESS(ROW(),COLUMN())))=1</formula>
    </cfRule>
  </conditionalFormatting>
  <conditionalFormatting sqref="N224:P235">
    <cfRule type="expression" priority="2550">
      <formula>CELL("protect", INDIRECT(ADDRESS(ROW(),COLUMN())))=1</formula>
    </cfRule>
  </conditionalFormatting>
  <conditionalFormatting sqref="N250:P261">
    <cfRule type="expression" priority="2537">
      <formula>CELL("protect", INDIRECT(ADDRESS(ROW(),COLUMN())))=1</formula>
    </cfRule>
  </conditionalFormatting>
  <conditionalFormatting sqref="N276:P287">
    <cfRule type="expression" priority="2524">
      <formula>CELL("protect", INDIRECT(ADDRESS(ROW(),COLUMN())))=1</formula>
    </cfRule>
  </conditionalFormatting>
  <conditionalFormatting sqref="N302:P313">
    <cfRule type="expression" priority="2511">
      <formula>CELL("protect", INDIRECT(ADDRESS(ROW(),COLUMN())))=1</formula>
    </cfRule>
  </conditionalFormatting>
  <conditionalFormatting sqref="N328:P339">
    <cfRule type="expression" priority="2498">
      <formula>CELL("protect", INDIRECT(ADDRESS(ROW(),COLUMN())))=1</formula>
    </cfRule>
  </conditionalFormatting>
  <conditionalFormatting sqref="N407:P417">
    <cfRule type="expression" priority="2316">
      <formula>CELL("protect", INDIRECT(ADDRESS(ROW(),COLUMN())))=1</formula>
    </cfRule>
  </conditionalFormatting>
  <conditionalFormatting sqref="N641:P651">
    <cfRule type="expression" priority="1469">
      <formula>CELL("protect", INDIRECT(ADDRESS(ROW(),COLUMN())))=1</formula>
    </cfRule>
  </conditionalFormatting>
  <conditionalFormatting sqref="N666:P677">
    <cfRule type="expression" priority="1457">
      <formula>CELL("protect", INDIRECT(ADDRESS(ROW(),COLUMN())))=1</formula>
    </cfRule>
  </conditionalFormatting>
  <conditionalFormatting sqref="N943:P964">
    <cfRule type="expression" priority="1262">
      <formula>CELL("protect", INDIRECT(ADDRESS(ROW(),COLUMN())))=1</formula>
    </cfRule>
  </conditionalFormatting>
  <conditionalFormatting sqref="N68:R79">
    <cfRule type="expression" priority="3021">
      <formula>CELL("protect", INDIRECT(ADDRESS(ROW(),COLUMN())))=1</formula>
    </cfRule>
  </conditionalFormatting>
  <conditionalFormatting sqref="N94:R105 N900:R900">
    <cfRule type="expression" priority="3018">
      <formula>CELL("protect", INDIRECT(ADDRESS(ROW(),COLUMN())))=1</formula>
    </cfRule>
  </conditionalFormatting>
  <conditionalFormatting sqref="N121:R131">
    <cfRule type="expression" priority="1947">
      <formula>CELL("protect", INDIRECT(ADDRESS(ROW(),COLUMN())))=1</formula>
    </cfRule>
  </conditionalFormatting>
  <conditionalFormatting sqref="N173:R183">
    <cfRule type="expression" priority="1886">
      <formula>CELL("protect", INDIRECT(ADDRESS(ROW(),COLUMN())))=1</formula>
    </cfRule>
  </conditionalFormatting>
  <conditionalFormatting sqref="N354:R365">
    <cfRule type="expression" priority="2485">
      <formula>CELL("protect", INDIRECT(ADDRESS(ROW(),COLUMN())))=1</formula>
    </cfRule>
  </conditionalFormatting>
  <conditionalFormatting sqref="N381:R391">
    <cfRule type="expression" priority="1745">
      <formula>CELL("protect", INDIRECT(ADDRESS(ROW(),COLUMN())))=1</formula>
    </cfRule>
  </conditionalFormatting>
  <conditionalFormatting sqref="N458:R469">
    <cfRule type="expression" priority="2472">
      <formula>CELL("protect", INDIRECT(ADDRESS(ROW(),COLUMN())))=1</formula>
    </cfRule>
  </conditionalFormatting>
  <conditionalFormatting sqref="N484:R495">
    <cfRule type="expression" priority="2459">
      <formula>CELL("protect", INDIRECT(ADDRESS(ROW(),COLUMN())))=1</formula>
    </cfRule>
  </conditionalFormatting>
  <conditionalFormatting sqref="N511:R521">
    <cfRule type="expression" priority="1644">
      <formula>CELL("protect", INDIRECT(ADDRESS(ROW(),COLUMN())))=1</formula>
    </cfRule>
  </conditionalFormatting>
  <conditionalFormatting sqref="N536:R547">
    <cfRule type="expression" priority="2446">
      <formula>CELL("protect", INDIRECT(ADDRESS(ROW(),COLUMN())))=1</formula>
    </cfRule>
  </conditionalFormatting>
  <conditionalFormatting sqref="N562:R573">
    <cfRule type="expression" priority="2433">
      <formula>CELL("protect", INDIRECT(ADDRESS(ROW(),COLUMN())))=1</formula>
    </cfRule>
  </conditionalFormatting>
  <conditionalFormatting sqref="N588:R599">
    <cfRule type="expression" priority="2420">
      <formula>CELL("protect", INDIRECT(ADDRESS(ROW(),COLUMN())))=1</formula>
    </cfRule>
  </conditionalFormatting>
  <conditionalFormatting sqref="N615:R625">
    <cfRule type="expression" priority="1553">
      <formula>CELL("protect", INDIRECT(ADDRESS(ROW(),COLUMN())))=1</formula>
    </cfRule>
  </conditionalFormatting>
  <conditionalFormatting sqref="N693:R703">
    <cfRule type="expression" priority="1393">
      <formula>CELL("protect", INDIRECT(ADDRESS(ROW(),COLUMN())))=1</formula>
    </cfRule>
  </conditionalFormatting>
  <conditionalFormatting sqref="N718:R729">
    <cfRule type="expression" priority="2407">
      <formula>CELL("protect", INDIRECT(ADDRESS(ROW(),COLUMN())))=1</formula>
    </cfRule>
  </conditionalFormatting>
  <conditionalFormatting sqref="N744:R755">
    <cfRule type="expression" priority="2394">
      <formula>CELL("protect", INDIRECT(ADDRESS(ROW(),COLUMN())))=1</formula>
    </cfRule>
  </conditionalFormatting>
  <conditionalFormatting sqref="N771:R781">
    <cfRule type="expression" priority="1327">
      <formula>CELL("protect", INDIRECT(ADDRESS(ROW(),COLUMN())))=1</formula>
    </cfRule>
  </conditionalFormatting>
  <conditionalFormatting sqref="N796:R807">
    <cfRule type="expression" priority="2381">
      <formula>CELL("protect", INDIRECT(ADDRESS(ROW(),COLUMN())))=1</formula>
    </cfRule>
  </conditionalFormatting>
  <conditionalFormatting sqref="N822:R833">
    <cfRule type="expression" priority="2368">
      <formula>CELL("protect", INDIRECT(ADDRESS(ROW(),COLUMN())))=1</formula>
    </cfRule>
  </conditionalFormatting>
  <conditionalFormatting sqref="N848:R859">
    <cfRule type="expression" priority="2355">
      <formula>CELL("protect", INDIRECT(ADDRESS(ROW(),COLUMN())))=1</formula>
    </cfRule>
  </conditionalFormatting>
  <conditionalFormatting sqref="N874:R885">
    <cfRule type="expression" priority="2342">
      <formula>CELL("protect", INDIRECT(ADDRESS(ROW(),COLUMN())))=1</formula>
    </cfRule>
  </conditionalFormatting>
  <conditionalFormatting sqref="N916:R927">
    <cfRule type="expression" priority="2329">
      <formula>CELL("protect", INDIRECT(ADDRESS(ROW(),COLUMN())))=1</formula>
    </cfRule>
  </conditionalFormatting>
  <conditionalFormatting sqref="N979:R990">
    <cfRule type="expression" priority="2264">
      <formula>CELL("protect", INDIRECT(ADDRESS(ROW(),COLUMN())))=1</formula>
    </cfRule>
  </conditionalFormatting>
  <conditionalFormatting sqref="O109:O114">
    <cfRule type="expression" priority="37">
      <formula>CELL("protect", INDIRECT(ADDRESS(ROW(),COLUMN())))=1</formula>
    </cfRule>
  </conditionalFormatting>
  <conditionalFormatting sqref="O135:O140">
    <cfRule type="expression" priority="36">
      <formula>CELL("protect", INDIRECT(ADDRESS(ROW(),COLUMN())))=1</formula>
    </cfRule>
  </conditionalFormatting>
  <conditionalFormatting sqref="O161:O166">
    <cfRule type="expression" priority="35">
      <formula>CELL("protect", INDIRECT(ADDRESS(ROW(),COLUMN())))=1</formula>
    </cfRule>
  </conditionalFormatting>
  <conditionalFormatting sqref="O187:O192">
    <cfRule type="expression" priority="34">
      <formula>CELL("protect", INDIRECT(ADDRESS(ROW(),COLUMN())))=1</formula>
    </cfRule>
  </conditionalFormatting>
  <conditionalFormatting sqref="O213:O218">
    <cfRule type="expression" priority="33">
      <formula>CELL("protect", INDIRECT(ADDRESS(ROW(),COLUMN())))=1</formula>
    </cfRule>
  </conditionalFormatting>
  <conditionalFormatting sqref="O239:O244">
    <cfRule type="expression" priority="32">
      <formula>CELL("protect", INDIRECT(ADDRESS(ROW(),COLUMN())))=1</formula>
    </cfRule>
  </conditionalFormatting>
  <conditionalFormatting sqref="O265:O270">
    <cfRule type="expression" priority="31">
      <formula>CELL("protect", INDIRECT(ADDRESS(ROW(),COLUMN())))=1</formula>
    </cfRule>
  </conditionalFormatting>
  <conditionalFormatting sqref="O366:O379">
    <cfRule type="expression" priority="27">
      <formula>CELL("protect", INDIRECT(ADDRESS(ROW(),COLUMN())))=1</formula>
    </cfRule>
  </conditionalFormatting>
  <conditionalFormatting sqref="O392:O405">
    <cfRule type="expression" priority="26">
      <formula>CELL("protect", INDIRECT(ADDRESS(ROW(),COLUMN())))=1</formula>
    </cfRule>
  </conditionalFormatting>
  <conditionalFormatting sqref="O418:O431">
    <cfRule type="expression" priority="25">
      <formula>CELL("protect", INDIRECT(ADDRESS(ROW(),COLUMN())))=1</formula>
    </cfRule>
  </conditionalFormatting>
  <conditionalFormatting sqref="O444:O457">
    <cfRule type="expression" priority="24">
      <formula>CELL("protect", INDIRECT(ADDRESS(ROW(),COLUMN())))=1</formula>
    </cfRule>
  </conditionalFormatting>
  <conditionalFormatting sqref="O496:O509">
    <cfRule type="expression" priority="22">
      <formula>CELL("protect", INDIRECT(ADDRESS(ROW(),COLUMN())))=1</formula>
    </cfRule>
  </conditionalFormatting>
  <conditionalFormatting sqref="O600:O613">
    <cfRule type="expression" priority="18">
      <formula>CELL("protect", INDIRECT(ADDRESS(ROW(),COLUMN())))=1</formula>
    </cfRule>
  </conditionalFormatting>
  <conditionalFormatting sqref="O626:O639">
    <cfRule type="expression" priority="17">
      <formula>CELL("protect", INDIRECT(ADDRESS(ROW(),COLUMN())))=1</formula>
    </cfRule>
  </conditionalFormatting>
  <conditionalFormatting sqref="O678:O691">
    <cfRule type="expression" priority="15">
      <formula>CELL("protect", INDIRECT(ADDRESS(ROW(),COLUMN())))=1</formula>
    </cfRule>
  </conditionalFormatting>
  <conditionalFormatting sqref="O756:O769">
    <cfRule type="expression" priority="12">
      <formula>CELL("protect", INDIRECT(ADDRESS(ROW(),COLUMN())))=1</formula>
    </cfRule>
  </conditionalFormatting>
  <conditionalFormatting sqref="O1043:O1060">
    <cfRule type="expression" priority="1">
      <formula>CELL("protect", INDIRECT(ADDRESS(ROW(),COLUMN())))=1</formula>
    </cfRule>
  </conditionalFormatting>
  <conditionalFormatting sqref="O80:P93">
    <cfRule type="expression" priority="38">
      <formula>CELL("protect", INDIRECT(ADDRESS(ROW(),COLUMN())))=1</formula>
    </cfRule>
  </conditionalFormatting>
  <conditionalFormatting sqref="O106:P108 O115:P120">
    <cfRule type="expression" priority="2024">
      <formula>CELL("protect", INDIRECT(ADDRESS(ROW(),COLUMN())))=1</formula>
    </cfRule>
  </conditionalFormatting>
  <conditionalFormatting sqref="O132:P134 O141:P145">
    <cfRule type="expression" priority="1926">
      <formula>CELL("protect", INDIRECT(ADDRESS(ROW(),COLUMN())))=1</formula>
    </cfRule>
  </conditionalFormatting>
  <conditionalFormatting sqref="O158:P160 O167:P172">
    <cfRule type="expression" priority="1905">
      <formula>CELL("protect", INDIRECT(ADDRESS(ROW(),COLUMN())))=1</formula>
    </cfRule>
  </conditionalFormatting>
  <conditionalFormatting sqref="O184:P186 O193:P197">
    <cfRule type="expression" priority="1870">
      <formula>CELL("protect", INDIRECT(ADDRESS(ROW(),COLUMN())))=1</formula>
    </cfRule>
  </conditionalFormatting>
  <conditionalFormatting sqref="O210:P212 O219:P223">
    <cfRule type="expression" priority="1859">
      <formula>CELL("protect", INDIRECT(ADDRESS(ROW(),COLUMN())))=1</formula>
    </cfRule>
  </conditionalFormatting>
  <conditionalFormatting sqref="O236:P238 O245:P249">
    <cfRule type="expression" priority="1847">
      <formula>CELL("protect", INDIRECT(ADDRESS(ROW(),COLUMN())))=1</formula>
    </cfRule>
  </conditionalFormatting>
  <conditionalFormatting sqref="O262:P264 O271:P275">
    <cfRule type="expression" priority="1830">
      <formula>CELL("protect", INDIRECT(ADDRESS(ROW(),COLUMN())))=1</formula>
    </cfRule>
  </conditionalFormatting>
  <conditionalFormatting sqref="O288:P301">
    <cfRule type="expression" priority="30">
      <formula>CELL("protect", INDIRECT(ADDRESS(ROW(),COLUMN())))=1</formula>
    </cfRule>
  </conditionalFormatting>
  <conditionalFormatting sqref="O314:P327">
    <cfRule type="expression" priority="29">
      <formula>CELL("protect", INDIRECT(ADDRESS(ROW(),COLUMN())))=1</formula>
    </cfRule>
  </conditionalFormatting>
  <conditionalFormatting sqref="O340:P353">
    <cfRule type="expression" priority="28">
      <formula>CELL("protect", INDIRECT(ADDRESS(ROW(),COLUMN())))=1</formula>
    </cfRule>
  </conditionalFormatting>
  <conditionalFormatting sqref="O380:P380">
    <cfRule type="expression" priority="1765">
      <formula>CELL("protect", INDIRECT(ADDRESS(ROW(),COLUMN())))=1</formula>
    </cfRule>
  </conditionalFormatting>
  <conditionalFormatting sqref="O406:P417 N432:P443">
    <cfRule type="expression" priority="1729">
      <formula>CELL("protect", INDIRECT(ADDRESS(ROW(),COLUMN())))=1</formula>
    </cfRule>
  </conditionalFormatting>
  <conditionalFormatting sqref="O470:P483">
    <cfRule type="expression" priority="23">
      <formula>CELL("protect", INDIRECT(ADDRESS(ROW(),COLUMN())))=1</formula>
    </cfRule>
  </conditionalFormatting>
  <conditionalFormatting sqref="O510:P510">
    <cfRule type="expression" priority="1666">
      <formula>CELL("protect", INDIRECT(ADDRESS(ROW(),COLUMN())))=1</formula>
    </cfRule>
  </conditionalFormatting>
  <conditionalFormatting sqref="O522:P535">
    <cfRule type="expression" priority="21">
      <formula>CELL("protect", INDIRECT(ADDRESS(ROW(),COLUMN())))=1</formula>
    </cfRule>
  </conditionalFormatting>
  <conditionalFormatting sqref="O548:P561">
    <cfRule type="expression" priority="20">
      <formula>CELL("protect", INDIRECT(ADDRESS(ROW(),COLUMN())))=1</formula>
    </cfRule>
  </conditionalFormatting>
  <conditionalFormatting sqref="O574:P587">
    <cfRule type="expression" priority="19">
      <formula>CELL("protect", INDIRECT(ADDRESS(ROW(),COLUMN())))=1</formula>
    </cfRule>
  </conditionalFormatting>
  <conditionalFormatting sqref="O614:P614">
    <cfRule type="expression" priority="1586">
      <formula>CELL("protect", INDIRECT(ADDRESS(ROW(),COLUMN())))=1</formula>
    </cfRule>
  </conditionalFormatting>
  <conditionalFormatting sqref="O640:P640">
    <cfRule type="expression" priority="1535">
      <formula>CELL("protect", INDIRECT(ADDRESS(ROW(),COLUMN())))=1</formula>
    </cfRule>
  </conditionalFormatting>
  <conditionalFormatting sqref="O692:P692">
    <cfRule type="expression" priority="1413">
      <formula>CELL("protect", INDIRECT(ADDRESS(ROW(),COLUMN())))=1</formula>
    </cfRule>
  </conditionalFormatting>
  <conditionalFormatting sqref="O704:P717">
    <cfRule type="expression" priority="14">
      <formula>CELL("protect", INDIRECT(ADDRESS(ROW(),COLUMN())))=1</formula>
    </cfRule>
  </conditionalFormatting>
  <conditionalFormatting sqref="O770:P770">
    <cfRule type="expression" priority="1349">
      <formula>CELL("protect", INDIRECT(ADDRESS(ROW(),COLUMN())))=1</formula>
    </cfRule>
  </conditionalFormatting>
  <conditionalFormatting sqref="O782:P795">
    <cfRule type="expression" priority="11">
      <formula>CELL("protect", INDIRECT(ADDRESS(ROW(),COLUMN())))=1</formula>
    </cfRule>
  </conditionalFormatting>
  <conditionalFormatting sqref="O808:P821">
    <cfRule type="expression" priority="10">
      <formula>CELL("protect", INDIRECT(ADDRESS(ROW(),COLUMN())))=1</formula>
    </cfRule>
  </conditionalFormatting>
  <conditionalFormatting sqref="O834:P847">
    <cfRule type="expression" priority="9">
      <formula>CELL("protect", INDIRECT(ADDRESS(ROW(),COLUMN())))=1</formula>
    </cfRule>
  </conditionalFormatting>
  <conditionalFormatting sqref="O860:P873">
    <cfRule type="expression" priority="8">
      <formula>CELL("protect", INDIRECT(ADDRESS(ROW(),COLUMN())))=1</formula>
    </cfRule>
  </conditionalFormatting>
  <conditionalFormatting sqref="O886:P899">
    <cfRule type="expression" priority="7">
      <formula>CELL("protect", INDIRECT(ADDRESS(ROW(),COLUMN())))=1</formula>
    </cfRule>
  </conditionalFormatting>
  <conditionalFormatting sqref="O901:P915">
    <cfRule type="expression" priority="6">
      <formula>CELL("protect", INDIRECT(ADDRESS(ROW(),COLUMN())))=1</formula>
    </cfRule>
  </conditionalFormatting>
  <conditionalFormatting sqref="O928:P942">
    <cfRule type="expression" priority="5">
      <formula>CELL("protect", INDIRECT(ADDRESS(ROW(),COLUMN())))=1</formula>
    </cfRule>
  </conditionalFormatting>
  <conditionalFormatting sqref="O54:R67">
    <cfRule type="expression" priority="736">
      <formula>CELL("protect", INDIRECT(ADDRESS(ROW(),COLUMN())))=1</formula>
    </cfRule>
  </conditionalFormatting>
  <conditionalFormatting sqref="O652:R665">
    <cfRule type="expression" priority="16">
      <formula>CELL("protect", INDIRECT(ADDRESS(ROW(),COLUMN())))=1</formula>
    </cfRule>
  </conditionalFormatting>
  <conditionalFormatting sqref="O730:R743">
    <cfRule type="expression" priority="13">
      <formula>CELL("protect", INDIRECT(ADDRESS(ROW(),COLUMN())))=1</formula>
    </cfRule>
  </conditionalFormatting>
  <conditionalFormatting sqref="O965:R978">
    <cfRule type="expression" priority="4">
      <formula>CELL("protect", INDIRECT(ADDRESS(ROW(),COLUMN())))=1</formula>
    </cfRule>
  </conditionalFormatting>
  <conditionalFormatting sqref="O991:S1004">
    <cfRule type="expression" priority="3">
      <formula>CELL("protect", INDIRECT(ADDRESS(ROW(),COLUMN())))=1</formula>
    </cfRule>
  </conditionalFormatting>
  <conditionalFormatting sqref="P106:P120">
    <cfRule type="expression" priority="2022">
      <formula>CELL("protect", INDIRECT(ADDRESS(ROW(),COLUMN())))=1</formula>
    </cfRule>
  </conditionalFormatting>
  <conditionalFormatting sqref="P158:P172">
    <cfRule type="expression" priority="1903">
      <formula>CELL("protect", INDIRECT(ADDRESS(ROW(),COLUMN())))=1</formula>
    </cfRule>
  </conditionalFormatting>
  <conditionalFormatting sqref="P184:P197">
    <cfRule type="expression" priority="1868">
      <formula>CELL("protect", INDIRECT(ADDRESS(ROW(),COLUMN())))=1</formula>
    </cfRule>
  </conditionalFormatting>
  <conditionalFormatting sqref="P210:P223">
    <cfRule type="expression" priority="1857">
      <formula>CELL("protect", INDIRECT(ADDRESS(ROW(),COLUMN())))=1</formula>
    </cfRule>
  </conditionalFormatting>
  <conditionalFormatting sqref="P236:P249">
    <cfRule type="expression" priority="1845">
      <formula>CELL("protect", INDIRECT(ADDRESS(ROW(),COLUMN())))=1</formula>
    </cfRule>
  </conditionalFormatting>
  <conditionalFormatting sqref="P366:P380">
    <cfRule type="expression" priority="731">
      <formula>CELL("protect", INDIRECT(ADDRESS(ROW(),COLUMN())))=1</formula>
    </cfRule>
  </conditionalFormatting>
  <conditionalFormatting sqref="P392:P457">
    <cfRule type="expression" priority="728">
      <formula>CELL("protect", INDIRECT(ADDRESS(ROW(),COLUMN())))=1</formula>
    </cfRule>
  </conditionalFormatting>
  <conditionalFormatting sqref="P496:P510">
    <cfRule type="expression" priority="726">
      <formula>CELL("protect", INDIRECT(ADDRESS(ROW(),COLUMN())))=1</formula>
    </cfRule>
  </conditionalFormatting>
  <conditionalFormatting sqref="P600:P614">
    <cfRule type="expression" priority="722">
      <formula>CELL("protect", INDIRECT(ADDRESS(ROW(),COLUMN())))=1</formula>
    </cfRule>
  </conditionalFormatting>
  <conditionalFormatting sqref="P626:P640">
    <cfRule type="expression" priority="721">
      <formula>CELL("protect", INDIRECT(ADDRESS(ROW(),COLUMN())))=1</formula>
    </cfRule>
  </conditionalFormatting>
  <conditionalFormatting sqref="P678:P692">
    <cfRule type="expression" priority="719">
      <formula>CELL("protect", INDIRECT(ADDRESS(ROW(),COLUMN())))=1</formula>
    </cfRule>
  </conditionalFormatting>
  <conditionalFormatting sqref="P756:P770">
    <cfRule type="expression" priority="716">
      <formula>CELL("protect", INDIRECT(ADDRESS(ROW(),COLUMN())))=1</formula>
    </cfRule>
  </conditionalFormatting>
  <conditionalFormatting sqref="P132:R145">
    <cfRule type="expression" priority="1924">
      <formula>CELL("protect", INDIRECT(ADDRESS(ROW(),COLUMN())))=1</formula>
    </cfRule>
  </conditionalFormatting>
  <conditionalFormatting sqref="P262:R275">
    <cfRule type="expression" priority="1828">
      <formula>CELL("protect", INDIRECT(ADDRESS(ROW(),COLUMN())))=1</formula>
    </cfRule>
  </conditionalFormatting>
  <conditionalFormatting sqref="P1017:R1030 T1017:XFD1030 P1031:XFD1031 D1043:N1057 P1043:R1057 T1043:XFD1057">
    <cfRule type="expression" priority="120">
      <formula>CELL("protect", INDIRECT(ADDRESS(ROW(),COLUMN())))=1</formula>
    </cfRule>
  </conditionalFormatting>
  <conditionalFormatting sqref="P1058:XFD1060">
    <cfRule type="expression" priority="516">
      <formula>CELL("protect", INDIRECT(ADDRESS(ROW(),COLUMN())))=1</formula>
    </cfRule>
  </conditionalFormatting>
  <conditionalFormatting sqref="Q1:R41">
    <cfRule type="expression" priority="1986">
      <formula>CELL("protect", INDIRECT(ADDRESS(ROW(),COLUMN())))=1</formula>
    </cfRule>
  </conditionalFormatting>
  <conditionalFormatting sqref="Q43:R53 E1005:T1005 F1061:T1244">
    <cfRule type="expression" priority="3128">
      <formula>CELL("protect", INDIRECT(ADDRESS(ROW(),COLUMN())))=1</formula>
    </cfRule>
  </conditionalFormatting>
  <conditionalFormatting sqref="Q80:R100">
    <cfRule type="expression" priority="2036">
      <formula>CELL("protect", INDIRECT(ADDRESS(ROW(),COLUMN())))=1</formula>
    </cfRule>
  </conditionalFormatting>
  <conditionalFormatting sqref="Q106:R126">
    <cfRule type="expression" priority="1950">
      <formula>CELL("protect", INDIRECT(ADDRESS(ROW(),COLUMN())))=1</formula>
    </cfRule>
  </conditionalFormatting>
  <conditionalFormatting sqref="Q146:R178">
    <cfRule type="expression" priority="1889">
      <formula>CELL("protect", INDIRECT(ADDRESS(ROW(),COLUMN())))=1</formula>
    </cfRule>
  </conditionalFormatting>
  <conditionalFormatting sqref="Q184:R261">
    <cfRule type="expression" priority="1848">
      <formula>CELL("protect", INDIRECT(ADDRESS(ROW(),COLUMN())))=1</formula>
    </cfRule>
  </conditionalFormatting>
  <conditionalFormatting sqref="Q276:R359">
    <cfRule type="expression" priority="1783">
      <formula>CELL("protect", INDIRECT(ADDRESS(ROW(),COLUMN())))=1</formula>
    </cfRule>
  </conditionalFormatting>
  <conditionalFormatting sqref="Q366:R386">
    <cfRule type="expression" priority="1748">
      <formula>CELL("protect", INDIRECT(ADDRESS(ROW(),COLUMN())))=1</formula>
    </cfRule>
  </conditionalFormatting>
  <conditionalFormatting sqref="Q392:R463">
    <cfRule type="expression" priority="1702">
      <formula>CELL("protect", INDIRECT(ADDRESS(ROW(),COLUMN())))=1</formula>
    </cfRule>
  </conditionalFormatting>
  <conditionalFormatting sqref="Q470:R489">
    <cfRule type="expression" priority="1684">
      <formula>CELL("protect", INDIRECT(ADDRESS(ROW(),COLUMN())))=1</formula>
    </cfRule>
  </conditionalFormatting>
  <conditionalFormatting sqref="Q496:R516">
    <cfRule type="expression" priority="1647">
      <formula>CELL("protect", INDIRECT(ADDRESS(ROW(),COLUMN())))=1</formula>
    </cfRule>
  </conditionalFormatting>
  <conditionalFormatting sqref="Q522:R541">
    <cfRule type="expression" priority="1629">
      <formula>CELL("protect", INDIRECT(ADDRESS(ROW(),COLUMN())))=1</formula>
    </cfRule>
  </conditionalFormatting>
  <conditionalFormatting sqref="Q548:R567">
    <cfRule type="expression" priority="1617">
      <formula>CELL("protect", INDIRECT(ADDRESS(ROW(),COLUMN())))=1</formula>
    </cfRule>
  </conditionalFormatting>
  <conditionalFormatting sqref="Q574:R593">
    <cfRule type="expression" priority="1603">
      <formula>CELL("protect", INDIRECT(ADDRESS(ROW(),COLUMN())))=1</formula>
    </cfRule>
  </conditionalFormatting>
  <conditionalFormatting sqref="Q600:R619">
    <cfRule type="expression" priority="1554">
      <formula>CELL("protect", INDIRECT(ADDRESS(ROW(),COLUMN())))=1</formula>
    </cfRule>
  </conditionalFormatting>
  <conditionalFormatting sqref="Q626:R651">
    <cfRule type="expression" priority="1470">
      <formula>CELL("protect", INDIRECT(ADDRESS(ROW(),COLUMN())))=1</formula>
    </cfRule>
  </conditionalFormatting>
  <conditionalFormatting sqref="Q666:R698">
    <cfRule type="expression" priority="1396">
      <formula>CELL("protect", INDIRECT(ADDRESS(ROW(),COLUMN())))=1</formula>
    </cfRule>
  </conditionalFormatting>
  <conditionalFormatting sqref="Q704:R723">
    <cfRule type="expression" priority="1378">
      <formula>CELL("protect", INDIRECT(ADDRESS(ROW(),COLUMN())))=1</formula>
    </cfRule>
  </conditionalFormatting>
  <conditionalFormatting sqref="Q745:R749">
    <cfRule type="expression" priority="2396">
      <formula>CELL("protect", INDIRECT(ADDRESS(ROW(),COLUMN())))=1</formula>
    </cfRule>
  </conditionalFormatting>
  <conditionalFormatting sqref="Q756:R776">
    <cfRule type="expression" priority="1330">
      <formula>CELL("protect", INDIRECT(ADDRESS(ROW(),COLUMN())))=1</formula>
    </cfRule>
  </conditionalFormatting>
  <conditionalFormatting sqref="Q782:R801">
    <cfRule type="expression" priority="1312">
      <formula>CELL("protect", INDIRECT(ADDRESS(ROW(),COLUMN())))=1</formula>
    </cfRule>
  </conditionalFormatting>
  <conditionalFormatting sqref="Q808:R827">
    <cfRule type="expression" priority="1299">
      <formula>CELL("protect", INDIRECT(ADDRESS(ROW(),COLUMN())))=1</formula>
    </cfRule>
  </conditionalFormatting>
  <conditionalFormatting sqref="Q834:R853">
    <cfRule type="expression" priority="1285">
      <formula>CELL("protect", INDIRECT(ADDRESS(ROW(),COLUMN())))=1</formula>
    </cfRule>
  </conditionalFormatting>
  <conditionalFormatting sqref="Q860:R879">
    <cfRule type="expression" priority="340">
      <formula>CELL("protect", INDIRECT(ADDRESS(ROW(),COLUMN())))=1</formula>
    </cfRule>
  </conditionalFormatting>
  <conditionalFormatting sqref="Q886:R920">
    <cfRule type="expression" priority="314">
      <formula>CELL("protect", INDIRECT(ADDRESS(ROW(),COLUMN())))=1</formula>
    </cfRule>
  </conditionalFormatting>
  <conditionalFormatting sqref="Q928:R964">
    <cfRule type="expression" priority="301">
      <formula>CELL("protect", INDIRECT(ADDRESS(ROW(),COLUMN())))=1</formula>
    </cfRule>
  </conditionalFormatting>
  <conditionalFormatting sqref="S1:S4 S6 S8:S14">
    <cfRule type="expression" priority="1958">
      <formula>CELL("protect", INDIRECT(ADDRESS(ROW(),COLUMN())))=1</formula>
    </cfRule>
  </conditionalFormatting>
  <conditionalFormatting sqref="S17 S19:S22 S24:S26 S28:S29 S31 S33 S35:S39">
    <cfRule type="expression" priority="1960">
      <formula>CELL("protect", INDIRECT(ADDRESS(ROW(),COLUMN())))=1</formula>
    </cfRule>
  </conditionalFormatting>
  <conditionalFormatting sqref="S42:S120">
    <cfRule type="expression" priority="819">
      <formula>CELL("protect", INDIRECT(ADDRESS(ROW(),COLUMN())))=1</formula>
    </cfRule>
  </conditionalFormatting>
  <conditionalFormatting sqref="S146:S172">
    <cfRule type="expression" priority="818">
      <formula>CELL("protect", INDIRECT(ADDRESS(ROW(),COLUMN())))=1</formula>
    </cfRule>
  </conditionalFormatting>
  <conditionalFormatting sqref="S198:S380">
    <cfRule type="expression" priority="698">
      <formula>CELL("protect", INDIRECT(ADDRESS(ROW(),COLUMN())))=1</formula>
    </cfRule>
  </conditionalFormatting>
  <conditionalFormatting sqref="S407:S510">
    <cfRule type="expression" priority="767">
      <formula>CELL("protect", INDIRECT(ADDRESS(ROW(),COLUMN())))=1</formula>
    </cfRule>
  </conditionalFormatting>
  <conditionalFormatting sqref="S536:S614">
    <cfRule type="expression" priority="511">
      <formula>CELL("protect", INDIRECT(ADDRESS(ROW(),COLUMN())))=1</formula>
    </cfRule>
  </conditionalFormatting>
  <conditionalFormatting sqref="S641:S692">
    <cfRule type="expression" priority="691">
      <formula>CELL("protect", INDIRECT(ADDRESS(ROW(),COLUMN())))=1</formula>
    </cfRule>
  </conditionalFormatting>
  <conditionalFormatting sqref="S718:S770">
    <cfRule type="expression" priority="757">
      <formula>CELL("protect", INDIRECT(ADDRESS(ROW(),COLUMN())))=1</formula>
    </cfRule>
  </conditionalFormatting>
  <conditionalFormatting sqref="S796:S953">
    <cfRule type="expression" priority="295">
      <formula>CELL("protect", INDIRECT(ADDRESS(ROW(),COLUMN())))=1</formula>
    </cfRule>
  </conditionalFormatting>
  <conditionalFormatting sqref="S979">
    <cfRule type="expression" priority="2238">
      <formula>CELL("protect", INDIRECT(ADDRESS(ROW(),COLUMN())))=1</formula>
    </cfRule>
  </conditionalFormatting>
  <conditionalFormatting sqref="T1:T1004">
    <cfRule type="expression" priority="285">
      <formula>CELL("protect", INDIRECT(ADDRESS(ROW(),COLUMN())))=1</formula>
    </cfRule>
  </conditionalFormatting>
  <conditionalFormatting sqref="T1006:T1016">
    <cfRule type="expression" priority="94">
      <formula>CELL("protect", INDIRECT(ADDRESS(ROW(),COLUMN())))=1</formula>
    </cfRule>
  </conditionalFormatting>
  <conditionalFormatting sqref="T1032:T1042">
    <cfRule type="expression" priority="54">
      <formula>CELL("protect", INDIRECT(ADDRESS(ROW(),COLUMN())))=1</formula>
    </cfRule>
  </conditionalFormatting>
  <conditionalFormatting sqref="U54:XFD67">
    <cfRule type="expression" priority="2051">
      <formula>CELL("protect", INDIRECT(ADDRESS(ROW(),COLUMN())))=1</formula>
    </cfRule>
  </conditionalFormatting>
  <conditionalFormatting sqref="U80:XFD93">
    <cfRule type="expression" priority="2039">
      <formula>CELL("protect", INDIRECT(ADDRESS(ROW(),COLUMN())))=1</formula>
    </cfRule>
  </conditionalFormatting>
  <conditionalFormatting sqref="U106:XFD120">
    <cfRule type="expression" priority="2028">
      <formula>CELL("protect", INDIRECT(ADDRESS(ROW(),COLUMN())))=1</formula>
    </cfRule>
  </conditionalFormatting>
  <conditionalFormatting sqref="U132:XFD145">
    <cfRule type="expression" priority="1930">
      <formula>CELL("protect", INDIRECT(ADDRESS(ROW(),COLUMN())))=1</formula>
    </cfRule>
  </conditionalFormatting>
  <conditionalFormatting sqref="U158:XFD172">
    <cfRule type="expression" priority="1908">
      <formula>CELL("protect", INDIRECT(ADDRESS(ROW(),COLUMN())))=1</formula>
    </cfRule>
  </conditionalFormatting>
  <conditionalFormatting sqref="U184:XFD197">
    <cfRule type="expression" priority="1873">
      <formula>CELL("protect", INDIRECT(ADDRESS(ROW(),COLUMN())))=1</formula>
    </cfRule>
  </conditionalFormatting>
  <conditionalFormatting sqref="U210:XFD223">
    <cfRule type="expression" priority="1862">
      <formula>CELL("protect", INDIRECT(ADDRESS(ROW(),COLUMN())))=1</formula>
    </cfRule>
  </conditionalFormatting>
  <conditionalFormatting sqref="U236:XFD249">
    <cfRule type="expression" priority="1850">
      <formula>CELL("protect", INDIRECT(ADDRESS(ROW(),COLUMN())))=1</formula>
    </cfRule>
  </conditionalFormatting>
  <conditionalFormatting sqref="U262:XFD275">
    <cfRule type="expression" priority="1833">
      <formula>CELL("protect", INDIRECT(ADDRESS(ROW(),COLUMN())))=1</formula>
    </cfRule>
  </conditionalFormatting>
  <conditionalFormatting sqref="U288:XFD301">
    <cfRule type="expression" priority="1816">
      <formula>CELL("protect", INDIRECT(ADDRESS(ROW(),COLUMN())))=1</formula>
    </cfRule>
  </conditionalFormatting>
  <conditionalFormatting sqref="U314:XFD327">
    <cfRule type="expression" priority="1800">
      <formula>CELL("protect", INDIRECT(ADDRESS(ROW(),COLUMN())))=1</formula>
    </cfRule>
  </conditionalFormatting>
  <conditionalFormatting sqref="U340:XFD353">
    <cfRule type="expression" priority="1785">
      <formula>CELL("protect", INDIRECT(ADDRESS(ROW(),COLUMN())))=1</formula>
    </cfRule>
  </conditionalFormatting>
  <conditionalFormatting sqref="U366:XFD380">
    <cfRule type="expression" priority="1768">
      <formula>CELL("protect", INDIRECT(ADDRESS(ROW(),COLUMN())))=1</formula>
    </cfRule>
  </conditionalFormatting>
  <conditionalFormatting sqref="U392:XFD457">
    <cfRule type="expression" priority="1704">
      <formula>CELL("protect", INDIRECT(ADDRESS(ROW(),COLUMN())))=1</formula>
    </cfRule>
  </conditionalFormatting>
  <conditionalFormatting sqref="U470:XFD483">
    <cfRule type="expression" priority="1686">
      <formula>CELL("protect", INDIRECT(ADDRESS(ROW(),COLUMN())))=1</formula>
    </cfRule>
  </conditionalFormatting>
  <conditionalFormatting sqref="U496:XFD510">
    <cfRule type="expression" priority="1669">
      <formula>CELL("protect", INDIRECT(ADDRESS(ROW(),COLUMN())))=1</formula>
    </cfRule>
  </conditionalFormatting>
  <conditionalFormatting sqref="U522:XFD535">
    <cfRule type="expression" priority="1631">
      <formula>CELL("protect", INDIRECT(ADDRESS(ROW(),COLUMN())))=1</formula>
    </cfRule>
  </conditionalFormatting>
  <conditionalFormatting sqref="U548:XFD561">
    <cfRule type="expression" priority="1619">
      <formula>CELL("protect", INDIRECT(ADDRESS(ROW(),COLUMN())))=1</formula>
    </cfRule>
  </conditionalFormatting>
  <conditionalFormatting sqref="U574:XFD587">
    <cfRule type="expression" priority="1605">
      <formula>CELL("protect", INDIRECT(ADDRESS(ROW(),COLUMN())))=1</formula>
    </cfRule>
  </conditionalFormatting>
  <conditionalFormatting sqref="U600:XFD614">
    <cfRule type="expression" priority="1589">
      <formula>CELL("protect", INDIRECT(ADDRESS(ROW(),COLUMN())))=1</formula>
    </cfRule>
  </conditionalFormatting>
  <conditionalFormatting sqref="U626:XFD640">
    <cfRule type="expression" priority="1538">
      <formula>CELL("protect", INDIRECT(ADDRESS(ROW(),COLUMN())))=1</formula>
    </cfRule>
  </conditionalFormatting>
  <conditionalFormatting sqref="U652:XFD665">
    <cfRule type="expression" priority="1430">
      <formula>CELL("protect", INDIRECT(ADDRESS(ROW(),COLUMN())))=1</formula>
    </cfRule>
  </conditionalFormatting>
  <conditionalFormatting sqref="U678:XFD692">
    <cfRule type="expression" priority="1416">
      <formula>CELL("protect", INDIRECT(ADDRESS(ROW(),COLUMN())))=1</formula>
    </cfRule>
  </conditionalFormatting>
  <conditionalFormatting sqref="U704:XFD717">
    <cfRule type="expression" priority="1380">
      <formula>CELL("protect", INDIRECT(ADDRESS(ROW(),COLUMN())))=1</formula>
    </cfRule>
  </conditionalFormatting>
  <conditionalFormatting sqref="U730:XFD743">
    <cfRule type="expression" priority="1367">
      <formula>CELL("protect", INDIRECT(ADDRESS(ROW(),COLUMN())))=1</formula>
    </cfRule>
  </conditionalFormatting>
  <conditionalFormatting sqref="U756:XFD770">
    <cfRule type="expression" priority="1352">
      <formula>CELL("protect", INDIRECT(ADDRESS(ROW(),COLUMN())))=1</formula>
    </cfRule>
  </conditionalFormatting>
  <conditionalFormatting sqref="U782:XFD795">
    <cfRule type="expression" priority="1314">
      <formula>CELL("protect", INDIRECT(ADDRESS(ROW(),COLUMN())))=1</formula>
    </cfRule>
  </conditionalFormatting>
  <conditionalFormatting sqref="U808:XFD821">
    <cfRule type="expression" priority="1301">
      <formula>CELL("protect", INDIRECT(ADDRESS(ROW(),COLUMN())))=1</formula>
    </cfRule>
  </conditionalFormatting>
  <conditionalFormatting sqref="U834:XFD847">
    <cfRule type="expression" priority="1287">
      <formula>CELL("protect", INDIRECT(ADDRESS(ROW(),COLUMN())))=1</formula>
    </cfRule>
  </conditionalFormatting>
  <conditionalFormatting sqref="U860:XFD873">
    <cfRule type="expression" priority="342">
      <formula>CELL("protect", INDIRECT(ADDRESS(ROW(),COLUMN())))=1</formula>
    </cfRule>
  </conditionalFormatting>
  <conditionalFormatting sqref="U886:XFD899">
    <cfRule type="expression" priority="329">
      <formula>CELL("protect", INDIRECT(ADDRESS(ROW(),COLUMN())))=1</formula>
    </cfRule>
  </conditionalFormatting>
  <conditionalFormatting sqref="U901:XFD915">
    <cfRule type="expression" priority="316">
      <formula>CELL("protect", INDIRECT(ADDRESS(ROW(),COLUMN())))=1</formula>
    </cfRule>
  </conditionalFormatting>
  <conditionalFormatting sqref="U928:XFD942">
    <cfRule type="expression" priority="303">
      <formula>CELL("protect", INDIRECT(ADDRESS(ROW(),COLUMN())))=1</formula>
    </cfRule>
  </conditionalFormatting>
  <conditionalFormatting sqref="U965:XFD978">
    <cfRule type="expression" priority="1249">
      <formula>CELL("protect", INDIRECT(ADDRESS(ROW(),COLUMN())))=1</formula>
    </cfRule>
  </conditionalFormatting>
  <conditionalFormatting sqref="U991:XFD1004">
    <cfRule type="expression" priority="290">
      <formula>CELL("protect", INDIRECT(ADDRESS(ROW(),COLUMN())))=1</formula>
    </cfRule>
  </conditionalFormatting>
  <pageMargins left="0.7" right="0.7" top="0.75" bottom="0.75" header="0.3" footer="0.3"/>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4951-CAF0-43D4-93F4-AB8BCF5D933F}">
  <sheetPr>
    <tabColor rgb="FFF8A6E8"/>
    <pageSetUpPr fitToPage="1"/>
  </sheetPr>
  <dimension ref="B1:DG13"/>
  <sheetViews>
    <sheetView workbookViewId="0">
      <pane xSplit="2" ySplit="1" topLeftCell="C2" activePane="bottomRight" state="frozen"/>
      <selection activeCell="P3" sqref="P3"/>
      <selection pane="topRight" activeCell="P3" sqref="P3"/>
      <selection pane="bottomLeft" activeCell="P3" sqref="P3"/>
      <selection pane="bottomRight" activeCell="E22" sqref="E22"/>
    </sheetView>
  </sheetViews>
  <sheetFormatPr defaultColWidth="9.109375" defaultRowHeight="13.2"/>
  <cols>
    <col min="1" max="1" width="1.33203125" style="123" customWidth="1"/>
    <col min="2" max="2" width="19.44140625" style="128" customWidth="1"/>
    <col min="3" max="3" width="15" style="128" customWidth="1"/>
    <col min="4" max="4" width="16.44140625" style="125" customWidth="1"/>
    <col min="5" max="5" width="14" style="129" customWidth="1"/>
    <col min="6" max="7" width="16.6640625" style="130" customWidth="1"/>
    <col min="8" max="8" width="19" style="123" customWidth="1"/>
    <col min="9" max="10" width="9.109375" style="123"/>
    <col min="11" max="11" width="16.109375" style="123" bestFit="1" customWidth="1"/>
    <col min="12" max="12" width="21.44140625" style="123" bestFit="1" customWidth="1"/>
    <col min="13" max="15" width="11.33203125" style="123" bestFit="1" customWidth="1"/>
    <col min="16" max="16" width="18.5546875" style="122" bestFit="1" customWidth="1"/>
    <col min="17" max="17" width="11.44140625" style="123" bestFit="1" customWidth="1"/>
    <col min="18" max="18" width="15.6640625" style="123" bestFit="1" customWidth="1"/>
    <col min="19" max="19" width="11.33203125" style="123" bestFit="1" customWidth="1"/>
    <col min="20" max="20" width="16.5546875" style="123" bestFit="1" customWidth="1"/>
    <col min="21" max="110" width="9.109375" style="123"/>
    <col min="111" max="111" width="9.109375" style="131"/>
    <col min="112" max="112" width="70.44140625" style="123" customWidth="1"/>
    <col min="113" max="16384" width="9.109375" style="123"/>
  </cols>
  <sheetData>
    <row r="1" spans="2:20">
      <c r="B1" s="119" t="s">
        <v>89</v>
      </c>
      <c r="C1" s="119" t="s">
        <v>90</v>
      </c>
      <c r="D1" s="230" t="s">
        <v>415</v>
      </c>
      <c r="E1" s="120" t="s">
        <v>44</v>
      </c>
      <c r="F1" s="850" t="s">
        <v>416</v>
      </c>
      <c r="G1" s="225" t="s">
        <v>417</v>
      </c>
      <c r="H1" s="121" t="s">
        <v>53</v>
      </c>
      <c r="I1" s="227" t="s">
        <v>54</v>
      </c>
      <c r="J1" s="227" t="s">
        <v>55</v>
      </c>
      <c r="K1" s="227" t="s">
        <v>392</v>
      </c>
      <c r="L1" s="227" t="s">
        <v>393</v>
      </c>
      <c r="M1" s="227" t="s">
        <v>49</v>
      </c>
      <c r="N1" s="227" t="s">
        <v>50</v>
      </c>
      <c r="O1" s="227" t="s">
        <v>60</v>
      </c>
      <c r="P1" s="228" t="s">
        <v>394</v>
      </c>
      <c r="Q1" s="227" t="s">
        <v>62</v>
      </c>
      <c r="R1" s="227" t="s">
        <v>64</v>
      </c>
      <c r="S1" s="227" t="s">
        <v>61</v>
      </c>
      <c r="T1" s="227" t="s">
        <v>395</v>
      </c>
    </row>
    <row r="2" spans="2:20" ht="14.4">
      <c r="B2" s="124" t="s">
        <v>103</v>
      </c>
      <c r="C2" s="124" t="s">
        <v>103</v>
      </c>
      <c r="D2" s="125" t="e">
        <f>[2]!HsSetValue(E2,"FCC","Scenario#"&amp;Q2&amp;";Years#"&amp;J2&amp;";Period#"&amp;I2&amp;";View#"&amp;R2&amp;";Entity#"&amp;H2&amp;";Data Source#"&amp;K2&amp;";Account#"&amp;F2&amp;";Intercompany#"&amp;L2&amp;";Movement#"&amp;P2&amp;";Consolidation#"&amp;T2&amp;";Custom1#"&amp;M2&amp;";Custom2#"&amp;N2&amp;";Custom3#"&amp;O2&amp;";Custom4#"&amp;S2&amp;"")</f>
        <v>#VALUE!</v>
      </c>
      <c r="E2" s="126">
        <f>'"A" Cash Recon'!M21</f>
        <v>0</v>
      </c>
      <c r="F2" s="124" t="s">
        <v>103</v>
      </c>
      <c r="G2" s="226" t="s">
        <v>103</v>
      </c>
      <c r="H2" s="123" t="str">
        <f>'SDP Deposit Detail'!E13&amp;"_EWAdj"</f>
        <v>_EWAdj</v>
      </c>
      <c r="I2" s="229" t="s">
        <v>396</v>
      </c>
      <c r="J2" s="179" t="s">
        <v>1942</v>
      </c>
      <c r="K2" s="179" t="s">
        <v>397</v>
      </c>
      <c r="L2" s="179" t="s">
        <v>398</v>
      </c>
      <c r="M2" s="179" t="s">
        <v>399</v>
      </c>
      <c r="N2" s="179" t="s">
        <v>400</v>
      </c>
      <c r="O2" s="179" t="s">
        <v>401</v>
      </c>
      <c r="P2" s="179" t="s">
        <v>1848</v>
      </c>
      <c r="Q2" s="179" t="s">
        <v>63</v>
      </c>
      <c r="R2" s="179" t="s">
        <v>402</v>
      </c>
      <c r="S2" s="179" t="s">
        <v>403</v>
      </c>
      <c r="T2" s="179" t="s">
        <v>404</v>
      </c>
    </row>
    <row r="3" spans="2:20" ht="14.4">
      <c r="B3" s="124" t="s">
        <v>104</v>
      </c>
      <c r="C3" s="124" t="s">
        <v>104</v>
      </c>
      <c r="D3" s="125" t="e">
        <f>[2]!HsSetValue(E3,"FCC","Scenario#"&amp;Q3&amp;";Years#"&amp;J3&amp;";Period#"&amp;I3&amp;";View#"&amp;R3&amp;";Entity#"&amp;H3&amp;";Data Source#"&amp;K3&amp;";Account#"&amp;F3&amp;";Intercompany#"&amp;L3&amp;";Movement#"&amp;P3&amp;";Consolidation#"&amp;T3&amp;";Custom1#"&amp;M3&amp;";Custom2#"&amp;N3&amp;";Custom3#"&amp;O3&amp;";Custom4#"&amp;S3&amp;"")</f>
        <v>#VALUE!</v>
      </c>
      <c r="E3" s="126">
        <f>'"A" Cash Recon'!J16+'"A" Cash Recon'!J14</f>
        <v>0</v>
      </c>
      <c r="F3" s="124" t="s">
        <v>104</v>
      </c>
      <c r="G3" s="226" t="s">
        <v>104</v>
      </c>
      <c r="H3" s="123" t="str">
        <f>H2</f>
        <v>_EWAdj</v>
      </c>
      <c r="I3" s="123" t="str">
        <f>+I$2</f>
        <v>Jun</v>
      </c>
      <c r="J3" s="127" t="str">
        <f>+J$2</f>
        <v>FY25</v>
      </c>
      <c r="K3" s="123" t="s">
        <v>397</v>
      </c>
      <c r="L3" s="123" t="s">
        <v>398</v>
      </c>
      <c r="M3" s="123" t="s">
        <v>399</v>
      </c>
      <c r="N3" s="123" t="s">
        <v>400</v>
      </c>
      <c r="O3" s="123" t="s">
        <v>401</v>
      </c>
      <c r="P3" s="123" t="s">
        <v>1847</v>
      </c>
      <c r="Q3" s="123" t="s">
        <v>63</v>
      </c>
      <c r="R3" s="123" t="s">
        <v>402</v>
      </c>
      <c r="S3" s="123" t="s">
        <v>403</v>
      </c>
      <c r="T3" s="123" t="s">
        <v>404</v>
      </c>
    </row>
    <row r="4" spans="2:20" ht="14.4">
      <c r="B4" s="124" t="s">
        <v>308</v>
      </c>
      <c r="C4" s="124" t="s">
        <v>308</v>
      </c>
      <c r="D4" s="125" t="e">
        <f>[2]!HsSetValue(E4,"FCC","Scenario#"&amp;Q4&amp;";Years#"&amp;J4&amp;";Period#"&amp;I4&amp;";View#"&amp;R4&amp;";Entity#"&amp;H4&amp;";Data Source#"&amp;K4&amp;";Account#"&amp;F4&amp;";Intercompany#"&amp;L4&amp;";Movement#"&amp;P4&amp;";Consolidation#"&amp;T4&amp;";Custom1#"&amp;M4&amp;";Custom2#"&amp;N4&amp;";Custom3#"&amp;O4&amp;";Custom4#"&amp;S4&amp;"")</f>
        <v>#VALUE!</v>
      </c>
      <c r="E4" s="126">
        <f>'"A" Cash Recon'!J18</f>
        <v>0</v>
      </c>
      <c r="F4" s="124" t="s">
        <v>308</v>
      </c>
      <c r="G4" s="226" t="s">
        <v>308</v>
      </c>
      <c r="H4" s="123" t="str">
        <f>H3</f>
        <v>_EWAdj</v>
      </c>
      <c r="I4" s="123" t="str">
        <f t="shared" ref="I4:J7" si="0">+I$2</f>
        <v>Jun</v>
      </c>
      <c r="J4" s="127" t="str">
        <f t="shared" si="0"/>
        <v>FY25</v>
      </c>
      <c r="K4" s="123" t="s">
        <v>397</v>
      </c>
      <c r="L4" s="123" t="s">
        <v>398</v>
      </c>
      <c r="M4" s="123" t="s">
        <v>399</v>
      </c>
      <c r="N4" s="123" t="s">
        <v>400</v>
      </c>
      <c r="O4" s="123" t="s">
        <v>401</v>
      </c>
      <c r="P4" s="123" t="s">
        <v>1847</v>
      </c>
      <c r="Q4" s="123" t="s">
        <v>63</v>
      </c>
      <c r="R4" s="123" t="s">
        <v>402</v>
      </c>
      <c r="S4" s="123" t="s">
        <v>403</v>
      </c>
      <c r="T4" s="123" t="s">
        <v>404</v>
      </c>
    </row>
    <row r="5" spans="2:20" ht="14.4">
      <c r="B5" s="124" t="s">
        <v>309</v>
      </c>
      <c r="C5" s="124" t="s">
        <v>309</v>
      </c>
      <c r="D5" s="125" t="e">
        <f>[2]!HsSetValue(E5,"FCC","Scenario#"&amp;Q5&amp;";Years#"&amp;J5&amp;";Period#"&amp;I5&amp;";View#"&amp;R5&amp;";Entity#"&amp;H5&amp;";Data Source#"&amp;K5&amp;";Account#"&amp;F5&amp;";Intercompany#"&amp;L5&amp;";Movement#"&amp;P5&amp;";Consolidation#"&amp;T5&amp;";Custom1#"&amp;M5&amp;";Custom2#"&amp;N5&amp;";Custom3#"&amp;O5&amp;";Custom4#"&amp;S5&amp;"")</f>
        <v>#VALUE!</v>
      </c>
      <c r="E5" s="126">
        <f>'"A" Cash Recon'!J19</f>
        <v>0</v>
      </c>
      <c r="F5" s="124" t="s">
        <v>309</v>
      </c>
      <c r="G5" s="226" t="s">
        <v>309</v>
      </c>
      <c r="H5" s="123" t="str">
        <f>H4</f>
        <v>_EWAdj</v>
      </c>
      <c r="I5" s="123" t="str">
        <f t="shared" si="0"/>
        <v>Jun</v>
      </c>
      <c r="J5" s="127" t="str">
        <f t="shared" si="0"/>
        <v>FY25</v>
      </c>
      <c r="K5" s="123" t="s">
        <v>397</v>
      </c>
      <c r="L5" s="123" t="s">
        <v>398</v>
      </c>
      <c r="M5" s="123" t="s">
        <v>399</v>
      </c>
      <c r="N5" s="123" t="s">
        <v>400</v>
      </c>
      <c r="O5" s="123" t="s">
        <v>401</v>
      </c>
      <c r="P5" s="123" t="s">
        <v>1847</v>
      </c>
      <c r="Q5" s="123" t="s">
        <v>63</v>
      </c>
      <c r="R5" s="123" t="s">
        <v>402</v>
      </c>
      <c r="S5" s="123" t="s">
        <v>403</v>
      </c>
      <c r="T5" s="123" t="s">
        <v>404</v>
      </c>
    </row>
    <row r="6" spans="2:20" ht="14.4">
      <c r="B6" s="124" t="s">
        <v>310</v>
      </c>
      <c r="C6" s="124" t="s">
        <v>310</v>
      </c>
      <c r="D6" s="125" t="e">
        <f>[2]!HsSetValue(E6,"FCC","Scenario#"&amp;Q6&amp;";Years#"&amp;J6&amp;";Period#"&amp;I6&amp;";View#"&amp;R6&amp;";Entity#"&amp;H6&amp;";Data Source#"&amp;K6&amp;";Account#"&amp;F6&amp;";Intercompany#"&amp;L6&amp;";Movement#"&amp;P6&amp;";Consolidation#"&amp;T6&amp;";Custom1#"&amp;M6&amp;";Custom2#"&amp;N6&amp;";Custom3#"&amp;O6&amp;";Custom4#"&amp;S6&amp;"")</f>
        <v>#VALUE!</v>
      </c>
      <c r="E6" s="126">
        <f>'"A" Cash Recon'!J20</f>
        <v>0</v>
      </c>
      <c r="F6" s="124" t="s">
        <v>310</v>
      </c>
      <c r="G6" s="226" t="s">
        <v>310</v>
      </c>
      <c r="H6" s="123" t="str">
        <f>H5</f>
        <v>_EWAdj</v>
      </c>
      <c r="I6" s="123" t="str">
        <f t="shared" si="0"/>
        <v>Jun</v>
      </c>
      <c r="J6" s="127" t="str">
        <f t="shared" si="0"/>
        <v>FY25</v>
      </c>
      <c r="K6" s="123" t="s">
        <v>397</v>
      </c>
      <c r="L6" s="123" t="s">
        <v>398</v>
      </c>
      <c r="M6" s="123" t="s">
        <v>399</v>
      </c>
      <c r="N6" s="123" t="s">
        <v>400</v>
      </c>
      <c r="O6" s="123" t="s">
        <v>401</v>
      </c>
      <c r="P6" s="123" t="s">
        <v>1847</v>
      </c>
      <c r="Q6" s="123" t="s">
        <v>63</v>
      </c>
      <c r="R6" s="123" t="s">
        <v>402</v>
      </c>
      <c r="S6" s="123" t="s">
        <v>403</v>
      </c>
      <c r="T6" s="123" t="s">
        <v>404</v>
      </c>
    </row>
    <row r="7" spans="2:20" ht="13.5" customHeight="1">
      <c r="B7" s="148" t="s">
        <v>257</v>
      </c>
      <c r="C7" s="148" t="s">
        <v>253</v>
      </c>
      <c r="D7" s="149" t="e">
        <f>[2]!HsSetValue(E7,"FCC","Scenario#"&amp;Q7&amp;";Years#"&amp;J7&amp;";Period#"&amp;I7&amp;";View#"&amp;R7&amp;";Entity#"&amp;H7&amp;";Data Source#"&amp;K7&amp;";Account#"&amp;F7&amp;";Intercompany#"&amp;L7&amp;";Movement#"&amp;P7&amp;";Consolidation#"&amp;T7&amp;";Custom1#"&amp;M7&amp;";Custom2#"&amp;N7&amp;";Custom3#"&amp;O7&amp;";Custom4#"&amp;S7&amp;"")</f>
        <v>#VALUE!</v>
      </c>
      <c r="E7" s="126">
        <f>'"A" Cash Recon'!M23</f>
        <v>0</v>
      </c>
      <c r="F7" s="148" t="s">
        <v>253</v>
      </c>
      <c r="G7" s="150" t="s">
        <v>253</v>
      </c>
      <c r="H7" s="150" t="str">
        <f>H6</f>
        <v>_EWAdj</v>
      </c>
      <c r="I7" s="150" t="str">
        <f>+I$2</f>
        <v>Jun</v>
      </c>
      <c r="J7" s="151" t="str">
        <f t="shared" si="0"/>
        <v>FY25</v>
      </c>
      <c r="K7" s="150" t="s">
        <v>397</v>
      </c>
      <c r="L7" s="150" t="s">
        <v>398</v>
      </c>
      <c r="M7" s="150" t="s">
        <v>399</v>
      </c>
      <c r="N7" s="150" t="s">
        <v>400</v>
      </c>
      <c r="O7" s="150" t="s">
        <v>401</v>
      </c>
      <c r="P7" s="150" t="s">
        <v>1847</v>
      </c>
      <c r="Q7" s="150" t="s">
        <v>63</v>
      </c>
      <c r="R7" s="150" t="s">
        <v>402</v>
      </c>
      <c r="S7" s="150" t="s">
        <v>403</v>
      </c>
      <c r="T7" s="150" t="s">
        <v>404</v>
      </c>
    </row>
    <row r="9" spans="2:20" ht="13.8" thickBot="1"/>
    <row r="10" spans="2:20">
      <c r="H10" s="1032" t="s">
        <v>1890</v>
      </c>
    </row>
    <row r="11" spans="2:20">
      <c r="H11" s="1033"/>
    </row>
    <row r="12" spans="2:20">
      <c r="H12" s="1033"/>
    </row>
    <row r="13" spans="2:20" ht="13.8" thickBot="1">
      <c r="H13" s="1034"/>
    </row>
  </sheetData>
  <sheetProtection algorithmName="SHA-512" hashValue="cBy/R95Aovt1Ecf2yFjIEDs51A/xxcwCK1o+U8DCF8yxFcmj0kijVatrX/lZOG+KSuIRXV9VPudK0rbdMw50Qg==" saltValue="aHWp/B7qMJ0KWTafyZuhzg==" spinCount="100000" sheet="1" formatCells="0" formatColumns="0" formatRows="0"/>
  <mergeCells count="1">
    <mergeCell ref="H10:H13"/>
  </mergeCells>
  <conditionalFormatting sqref="B2:C2">
    <cfRule type="notContainsBlanks" dxfId="5" priority="1">
      <formula>LEN(TRIM(B2))&gt;0</formula>
    </cfRule>
    <cfRule type="notContainsBlanks" dxfId="4" priority="2">
      <formula>LEN(TRIM(B2))&gt;0</formula>
    </cfRule>
    <cfRule type="notContainsBlanks" dxfId="3" priority="3">
      <formula>LEN(TRIM(B2))&gt;0</formula>
    </cfRule>
  </conditionalFormatting>
  <conditionalFormatting sqref="F2">
    <cfRule type="notContainsBlanks" dxfId="2" priority="7">
      <formula>LEN(TRIM(F2))&gt;0</formula>
    </cfRule>
    <cfRule type="notContainsBlanks" dxfId="1" priority="8">
      <formula>LEN(TRIM(F2))&gt;0</formula>
    </cfRule>
    <cfRule type="notContainsBlanks" dxfId="0" priority="9">
      <formula>LEN(TRIM(F2))&gt;0</formula>
    </cfRule>
  </conditionalFormatting>
  <dataValidations count="1">
    <dataValidation type="list" allowBlank="1" showInputMessage="1" showErrorMessage="1" sqref="DE70" xr:uid="{05FEAC23-D624-496E-8E20-9B663AE41FEB}">
      <formula1>#REF!</formula1>
    </dataValidation>
  </dataValidations>
  <printOptions gridLines="1"/>
  <pageMargins left="0.25" right="0.25" top="0.76" bottom="0.75" header="0.3" footer="0.3"/>
  <pageSetup scale="70" orientation="landscape" r:id="rId1"/>
  <headerFooter>
    <oddFooter>&amp;L&amp;"Times New Roman,Italic"&amp;9&amp;Z&amp;F&amp;A&amp;R&amp;"Times New Roman,Italic"&amp;9&amp;D&amp;T</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4A24-725F-4FDC-980D-1B8A3EF59330}">
  <sheetPr>
    <tabColor rgb="FFFF99FF"/>
  </sheetPr>
  <dimension ref="B1:DG130"/>
  <sheetViews>
    <sheetView workbookViewId="0">
      <selection activeCell="H26" sqref="H26"/>
    </sheetView>
  </sheetViews>
  <sheetFormatPr defaultColWidth="9.33203125" defaultRowHeight="13.2"/>
  <cols>
    <col min="1" max="1" width="4.44140625" customWidth="1"/>
    <col min="2" max="2" width="17.44140625" customWidth="1"/>
    <col min="3" max="3" width="13" customWidth="1"/>
    <col min="4" max="4" width="15.6640625" customWidth="1"/>
    <col min="5" max="5" width="16.44140625" customWidth="1"/>
    <col min="6" max="6" width="17.33203125" customWidth="1"/>
    <col min="7" max="7" width="30.44140625" bestFit="1" customWidth="1"/>
    <col min="8" max="8" width="13.44140625" customWidth="1"/>
    <col min="9" max="9" width="7.44140625" customWidth="1"/>
    <col min="10" max="10" width="6.6640625" customWidth="1"/>
    <col min="11" max="11" width="16.109375" bestFit="1" customWidth="1"/>
    <col min="12" max="12" width="21.44140625" bestFit="1" customWidth="1"/>
    <col min="13" max="15" width="11.33203125" bestFit="1" customWidth="1"/>
    <col min="16" max="16" width="18.5546875" bestFit="1" customWidth="1"/>
    <col min="17" max="17" width="9.109375" bestFit="1" customWidth="1"/>
    <col min="18" max="18" width="15.6640625" bestFit="1" customWidth="1"/>
    <col min="19" max="19" width="11.33203125" bestFit="1" customWidth="1"/>
    <col min="20" max="20" width="16.5546875" bestFit="1" customWidth="1"/>
  </cols>
  <sheetData>
    <row r="1" spans="2:111" s="179" customFormat="1">
      <c r="B1" s="486" t="s">
        <v>89</v>
      </c>
      <c r="C1" s="486" t="s">
        <v>90</v>
      </c>
      <c r="D1" s="487" t="s">
        <v>1142</v>
      </c>
      <c r="E1" s="228" t="s">
        <v>44</v>
      </c>
      <c r="F1" s="225" t="s">
        <v>416</v>
      </c>
      <c r="G1" s="225" t="s">
        <v>790</v>
      </c>
      <c r="H1" s="227" t="s">
        <v>53</v>
      </c>
      <c r="I1" s="227" t="s">
        <v>54</v>
      </c>
      <c r="J1" s="227" t="s">
        <v>55</v>
      </c>
      <c r="K1" s="227" t="s">
        <v>392</v>
      </c>
      <c r="L1" s="227" t="s">
        <v>393</v>
      </c>
      <c r="M1" s="227" t="s">
        <v>49</v>
      </c>
      <c r="N1" s="227" t="s">
        <v>50</v>
      </c>
      <c r="O1" s="227" t="s">
        <v>60</v>
      </c>
      <c r="P1" s="228" t="s">
        <v>394</v>
      </c>
      <c r="Q1" s="227" t="s">
        <v>62</v>
      </c>
      <c r="R1" s="227" t="s">
        <v>64</v>
      </c>
      <c r="S1" s="227" t="s">
        <v>61</v>
      </c>
      <c r="T1" s="227" t="s">
        <v>395</v>
      </c>
      <c r="DC1" s="177"/>
      <c r="DD1"/>
      <c r="DE1"/>
      <c r="DF1"/>
      <c r="DG1" s="488"/>
    </row>
    <row r="2" spans="2:111" s="179" customFormat="1">
      <c r="B2" s="489" t="s">
        <v>1137</v>
      </c>
      <c r="C2" s="489" t="s">
        <v>1131</v>
      </c>
      <c r="D2" s="490" t="e">
        <f>[2]!HsSetValue(E2,"FCC","Scenario#"&amp;Q2&amp;";Years#"&amp;J2&amp;";Period#"&amp;I2&amp;";View#"&amp;R2&amp;";Entity#"&amp;H2&amp;";Data Source#"&amp;K2&amp;";Account#"&amp;F2&amp;";Intercompany#"&amp;L2&amp;";Movement#"&amp;P2&amp;";Consolidation#"&amp;T2&amp;";Custom1#"&amp;M2&amp;";Custom2#"&amp;N2&amp;";Custom3#"&amp;O2&amp;";Custom4#"&amp;S2&amp;"")</f>
        <v>#VALUE!</v>
      </c>
      <c r="E2" s="491"/>
      <c r="F2" s="492" t="s">
        <v>1133</v>
      </c>
      <c r="G2" s="179" t="s">
        <v>1140</v>
      </c>
      <c r="H2" s="179" t="e">
        <f>VLOOKUP('SDP Deposit Detail'!E4,'Entity List for forms 6.24.2025'!A:C,3,FALSE)</f>
        <v>#N/A</v>
      </c>
      <c r="I2" s="229" t="s">
        <v>396</v>
      </c>
      <c r="J2" s="179" t="s">
        <v>1883</v>
      </c>
      <c r="K2" s="179" t="s">
        <v>397</v>
      </c>
      <c r="L2" s="179" t="s">
        <v>398</v>
      </c>
      <c r="M2" s="179" t="s">
        <v>399</v>
      </c>
      <c r="N2" s="179" t="s">
        <v>400</v>
      </c>
      <c r="O2" s="179" t="s">
        <v>401</v>
      </c>
      <c r="P2" s="179" t="s">
        <v>1847</v>
      </c>
      <c r="Q2" s="179" t="s">
        <v>63</v>
      </c>
      <c r="R2" s="179" t="s">
        <v>402</v>
      </c>
      <c r="S2" s="179" t="s">
        <v>403</v>
      </c>
      <c r="T2" s="179" t="s">
        <v>404</v>
      </c>
      <c r="DC2" s="177"/>
      <c r="DD2"/>
      <c r="DE2" s="177"/>
      <c r="DF2" s="326"/>
      <c r="DG2" s="488"/>
    </row>
    <row r="3" spans="2:111" s="179" customFormat="1">
      <c r="B3" s="489" t="s">
        <v>1138</v>
      </c>
      <c r="C3" s="489" t="s">
        <v>1131</v>
      </c>
      <c r="D3" s="490" t="e">
        <f>[2]!HsSetValue(E3,"FCC","Scenario#"&amp;Q3&amp;";Years#"&amp;J3&amp;";Period#"&amp;I3&amp;";View#"&amp;R3&amp;";Entity#"&amp;H3&amp;";Data Source#"&amp;K3&amp;";Account#"&amp;F3&amp;";Intercompany#"&amp;L3&amp;";Movement#"&amp;P3&amp;";Consolidation#"&amp;T3&amp;";Custom1#"&amp;M3&amp;";Custom2#"&amp;N3&amp;";Custom3#"&amp;O3&amp;";Custom4#"&amp;S3&amp;"")</f>
        <v>#VALUE!</v>
      </c>
      <c r="E3" s="493">
        <f>+E2</f>
        <v>0</v>
      </c>
      <c r="F3" s="492" t="s">
        <v>1134</v>
      </c>
      <c r="G3" s="179" t="s">
        <v>1141</v>
      </c>
      <c r="H3" s="179" t="e">
        <f>+H2</f>
        <v>#N/A</v>
      </c>
      <c r="I3" s="179" t="str">
        <f t="shared" ref="I3:T3" si="0">+I2</f>
        <v>Jun</v>
      </c>
      <c r="J3" s="179" t="str">
        <f t="shared" si="0"/>
        <v>FY23</v>
      </c>
      <c r="K3" s="179" t="str">
        <f t="shared" si="0"/>
        <v>FCCS_Other Data</v>
      </c>
      <c r="L3" s="179" t="str">
        <f t="shared" si="0"/>
        <v>FCCS_No Intercompany</v>
      </c>
      <c r="M3" s="179" t="str">
        <f t="shared" si="0"/>
        <v>No Custom1</v>
      </c>
      <c r="N3" s="179" t="str">
        <f t="shared" si="0"/>
        <v>No Custom2</v>
      </c>
      <c r="O3" s="179" t="str">
        <f t="shared" si="0"/>
        <v>No Custom3</v>
      </c>
      <c r="P3" s="179" t="str">
        <f t="shared" si="0"/>
        <v>FCCS_ClosingBalance_Input</v>
      </c>
      <c r="Q3" s="179" t="str">
        <f t="shared" si="0"/>
        <v>Actual</v>
      </c>
      <c r="R3" s="179" t="str">
        <f t="shared" si="0"/>
        <v>FCCS_YTD_Input</v>
      </c>
      <c r="S3" s="179" t="str">
        <f t="shared" si="0"/>
        <v>No Custom4</v>
      </c>
      <c r="T3" s="179" t="str">
        <f t="shared" si="0"/>
        <v>FCCS_Entity Input</v>
      </c>
      <c r="DC3" s="177"/>
      <c r="DD3"/>
      <c r="DE3" s="177"/>
      <c r="DF3" s="326"/>
      <c r="DG3" s="488"/>
    </row>
    <row r="4" spans="2:111" s="179" customFormat="1">
      <c r="B4" s="489" t="s">
        <v>1137</v>
      </c>
      <c r="C4" s="489" t="s">
        <v>1132</v>
      </c>
      <c r="D4" t="e">
        <f>[2]!HsSetValue(E4,"FCC","Scenario#"&amp;Q4&amp;";Years#"&amp;J4&amp;";Period#"&amp;I4&amp;";View#"&amp;R4&amp;";Entity#"&amp;H4&amp;";Data Source#"&amp;K4&amp;";Account#"&amp;F4&amp;";Intercompany#"&amp;L4&amp;";Movement#"&amp;P4&amp;";Consolidation#"&amp;T4&amp;";Custom1#"&amp;M4&amp;";Custom2#"&amp;N4&amp;";Custom3#"&amp;O4&amp;";Custom4#"&amp;S4&amp;"")</f>
        <v>#VALUE!</v>
      </c>
      <c r="E4" s="494">
        <f>IF('"A" Cash Recon'!B11="Not Applicable",1,2)</f>
        <v>2</v>
      </c>
      <c r="F4" s="492" t="s">
        <v>1135</v>
      </c>
      <c r="G4" s="179" t="s">
        <v>1139</v>
      </c>
      <c r="H4" s="179" t="e">
        <f t="shared" ref="H4:T5" si="1">+H3</f>
        <v>#N/A</v>
      </c>
      <c r="I4" s="179" t="str">
        <f t="shared" si="1"/>
        <v>Jun</v>
      </c>
      <c r="J4" s="179" t="str">
        <f t="shared" si="1"/>
        <v>FY23</v>
      </c>
      <c r="K4" s="179" t="str">
        <f t="shared" si="1"/>
        <v>FCCS_Other Data</v>
      </c>
      <c r="L4" s="179" t="str">
        <f t="shared" si="1"/>
        <v>FCCS_No Intercompany</v>
      </c>
      <c r="M4" s="179" t="str">
        <f t="shared" si="1"/>
        <v>No Custom1</v>
      </c>
      <c r="N4" s="179" t="str">
        <f t="shared" si="1"/>
        <v>No Custom2</v>
      </c>
      <c r="O4" s="179" t="str">
        <f t="shared" si="1"/>
        <v>No Custom3</v>
      </c>
      <c r="P4" s="179" t="str">
        <f t="shared" si="1"/>
        <v>FCCS_ClosingBalance_Input</v>
      </c>
      <c r="Q4" s="179" t="str">
        <f t="shared" si="1"/>
        <v>Actual</v>
      </c>
      <c r="R4" s="179" t="str">
        <f t="shared" si="1"/>
        <v>FCCS_YTD_Input</v>
      </c>
      <c r="S4" s="179" t="str">
        <f t="shared" si="1"/>
        <v>No Custom4</v>
      </c>
      <c r="T4" s="179" t="str">
        <f t="shared" si="1"/>
        <v>FCCS_Entity Input</v>
      </c>
      <c r="DC4" s="177"/>
      <c r="DD4"/>
      <c r="DE4"/>
      <c r="DF4" s="326"/>
      <c r="DG4" s="488"/>
    </row>
    <row r="5" spans="2:111" s="179" customFormat="1">
      <c r="B5" s="489" t="s">
        <v>1138</v>
      </c>
      <c r="C5" s="489" t="s">
        <v>1132</v>
      </c>
      <c r="D5" t="e">
        <f>[2]!HsSetValue(E5,"FCC","Scenario#"&amp;Q5&amp;";Years#"&amp;J5&amp;";Period#"&amp;I5&amp;";View#"&amp;R5&amp;";Entity#"&amp;H5&amp;";Data Source#"&amp;K5&amp;";Account#"&amp;F5&amp;";Intercompany#"&amp;L5&amp;";Movement#"&amp;P5&amp;";Consolidation#"&amp;T5&amp;";Custom1#"&amp;M5&amp;";Custom2#"&amp;N5&amp;";Custom3#"&amp;O5&amp;";Custom4#"&amp;S5&amp;"")</f>
        <v>#VALUE!</v>
      </c>
      <c r="E5" s="494">
        <f>IF('"B" Investment Recon'!B13="Not Applicable",1,2)</f>
        <v>2</v>
      </c>
      <c r="F5" s="492" t="s">
        <v>1136</v>
      </c>
      <c r="G5" s="179" t="s">
        <v>1143</v>
      </c>
      <c r="H5" s="179" t="e">
        <f t="shared" si="1"/>
        <v>#N/A</v>
      </c>
      <c r="I5" s="179" t="str">
        <f t="shared" si="1"/>
        <v>Jun</v>
      </c>
      <c r="J5" s="179" t="str">
        <f t="shared" si="1"/>
        <v>FY23</v>
      </c>
      <c r="K5" s="179" t="str">
        <f t="shared" si="1"/>
        <v>FCCS_Other Data</v>
      </c>
      <c r="L5" s="179" t="str">
        <f t="shared" si="1"/>
        <v>FCCS_No Intercompany</v>
      </c>
      <c r="M5" s="179" t="str">
        <f t="shared" si="1"/>
        <v>No Custom1</v>
      </c>
      <c r="N5" s="179" t="str">
        <f t="shared" si="1"/>
        <v>No Custom2</v>
      </c>
      <c r="O5" s="179" t="str">
        <f t="shared" si="1"/>
        <v>No Custom3</v>
      </c>
      <c r="P5" s="179" t="str">
        <f t="shared" si="1"/>
        <v>FCCS_ClosingBalance_Input</v>
      </c>
      <c r="Q5" s="179" t="str">
        <f t="shared" si="1"/>
        <v>Actual</v>
      </c>
      <c r="R5" s="179" t="str">
        <f t="shared" si="1"/>
        <v>FCCS_YTD_Input</v>
      </c>
      <c r="S5" s="179" t="str">
        <f t="shared" si="1"/>
        <v>No Custom4</v>
      </c>
      <c r="T5" s="179" t="str">
        <f t="shared" si="1"/>
        <v>FCCS_Entity Input</v>
      </c>
      <c r="DC5" s="177"/>
      <c r="DD5"/>
      <c r="DE5" s="177"/>
      <c r="DF5" s="326"/>
      <c r="DG5" s="488"/>
    </row>
    <row r="6" spans="2:111">
      <c r="DC6" s="177"/>
      <c r="DD6" s="326"/>
      <c r="DE6" s="177"/>
      <c r="DF6" s="326"/>
    </row>
    <row r="7" spans="2:111">
      <c r="DC7" s="177"/>
      <c r="DE7" s="177"/>
      <c r="DF7" s="326"/>
    </row>
    <row r="8" spans="2:111">
      <c r="DC8" s="177"/>
      <c r="DE8" s="177"/>
      <c r="DF8" s="326"/>
    </row>
    <row r="9" spans="2:111">
      <c r="DC9" s="177"/>
      <c r="DE9" s="177"/>
      <c r="DF9" s="326"/>
    </row>
    <row r="10" spans="2:111">
      <c r="DC10" s="177"/>
      <c r="DE10" s="179"/>
      <c r="DF10" s="326"/>
    </row>
    <row r="11" spans="2:111">
      <c r="DC11" s="177"/>
      <c r="DE11" s="177"/>
      <c r="DF11" s="326"/>
    </row>
    <row r="12" spans="2:111">
      <c r="DC12" s="177"/>
      <c r="DE12" s="177"/>
      <c r="DF12" s="326"/>
    </row>
    <row r="13" spans="2:111">
      <c r="DC13" s="177"/>
      <c r="DE13" s="177"/>
      <c r="DF13" s="326"/>
    </row>
    <row r="14" spans="2:111">
      <c r="DC14" s="179"/>
      <c r="DD14" s="179"/>
      <c r="DE14" s="488"/>
      <c r="DF14" s="326"/>
    </row>
    <row r="15" spans="2:111">
      <c r="DC15" s="177"/>
      <c r="DE15" s="177"/>
      <c r="DF15" s="326"/>
    </row>
    <row r="16" spans="2:111">
      <c r="DC16" s="177"/>
      <c r="DE16" s="177"/>
      <c r="DF16" s="326"/>
    </row>
    <row r="17" spans="107:110">
      <c r="DC17" s="177"/>
      <c r="DE17" s="177"/>
      <c r="DF17" s="326"/>
    </row>
    <row r="18" spans="107:110">
      <c r="DC18" s="177"/>
      <c r="DE18" s="177"/>
      <c r="DF18" s="326"/>
    </row>
    <row r="19" spans="107:110">
      <c r="DC19" s="177"/>
      <c r="DE19" s="177"/>
      <c r="DF19" s="326"/>
    </row>
    <row r="20" spans="107:110">
      <c r="DC20" s="177"/>
      <c r="DE20" s="177"/>
      <c r="DF20" s="326"/>
    </row>
    <row r="21" spans="107:110">
      <c r="DC21" s="177"/>
      <c r="DE21" s="177"/>
      <c r="DF21" s="326"/>
    </row>
    <row r="22" spans="107:110">
      <c r="DC22" s="177"/>
      <c r="DE22" s="177"/>
      <c r="DF22" s="326"/>
    </row>
    <row r="23" spans="107:110">
      <c r="DC23" s="177"/>
      <c r="DE23" s="177"/>
      <c r="DF23" s="326"/>
    </row>
    <row r="24" spans="107:110">
      <c r="DC24" s="177"/>
      <c r="DE24" s="177"/>
      <c r="DF24" s="326"/>
    </row>
    <row r="25" spans="107:110">
      <c r="DC25" s="177"/>
      <c r="DE25" s="177"/>
      <c r="DF25" s="326"/>
    </row>
    <row r="26" spans="107:110">
      <c r="DC26" s="177"/>
      <c r="DE26" s="177"/>
      <c r="DF26" s="326"/>
    </row>
    <row r="27" spans="107:110">
      <c r="DC27" s="177"/>
      <c r="DE27" s="177"/>
      <c r="DF27" s="326"/>
    </row>
    <row r="28" spans="107:110">
      <c r="DC28" s="177"/>
      <c r="DE28" s="177"/>
      <c r="DF28" s="326"/>
    </row>
    <row r="29" spans="107:110">
      <c r="DC29" s="177"/>
      <c r="DE29" s="177"/>
      <c r="DF29" s="326"/>
    </row>
    <row r="30" spans="107:110">
      <c r="DC30" s="177"/>
      <c r="DE30" s="177"/>
      <c r="DF30" s="326"/>
    </row>
    <row r="31" spans="107:110">
      <c r="DC31" s="177"/>
      <c r="DE31" s="177"/>
      <c r="DF31" s="326"/>
    </row>
    <row r="32" spans="107:110">
      <c r="DC32" s="177"/>
      <c r="DE32" s="177"/>
      <c r="DF32" s="326"/>
    </row>
    <row r="33" spans="107:110">
      <c r="DC33" s="177"/>
      <c r="DE33" s="177"/>
      <c r="DF33" s="326"/>
    </row>
    <row r="34" spans="107:110">
      <c r="DC34" s="177"/>
      <c r="DE34" s="177"/>
      <c r="DF34" s="326"/>
    </row>
    <row r="35" spans="107:110">
      <c r="DC35" s="177"/>
      <c r="DE35" s="177"/>
      <c r="DF35" s="326"/>
    </row>
    <row r="36" spans="107:110">
      <c r="DC36" s="177"/>
      <c r="DE36" s="177"/>
      <c r="DF36" s="326"/>
    </row>
    <row r="37" spans="107:110">
      <c r="DC37" s="177"/>
      <c r="DE37" s="177"/>
      <c r="DF37" s="326"/>
    </row>
    <row r="38" spans="107:110">
      <c r="DC38" s="177"/>
      <c r="DE38" s="177"/>
      <c r="DF38" s="326"/>
    </row>
    <row r="39" spans="107:110">
      <c r="DC39" s="177"/>
      <c r="DE39" s="177"/>
      <c r="DF39" s="326"/>
    </row>
    <row r="40" spans="107:110">
      <c r="DC40" s="177"/>
      <c r="DE40" s="177"/>
      <c r="DF40" s="326"/>
    </row>
    <row r="41" spans="107:110">
      <c r="DC41" s="177"/>
      <c r="DE41" s="177"/>
      <c r="DF41" s="326"/>
    </row>
    <row r="42" spans="107:110">
      <c r="DC42" s="177"/>
      <c r="DE42" s="177"/>
      <c r="DF42" s="326"/>
    </row>
    <row r="43" spans="107:110">
      <c r="DC43" s="177"/>
      <c r="DE43" s="177"/>
      <c r="DF43" s="326"/>
    </row>
    <row r="44" spans="107:110">
      <c r="DC44" s="177"/>
      <c r="DE44" s="177"/>
      <c r="DF44" s="326"/>
    </row>
    <row r="45" spans="107:110">
      <c r="DC45" s="177"/>
      <c r="DE45" s="177"/>
      <c r="DF45" s="326"/>
    </row>
    <row r="46" spans="107:110">
      <c r="DC46" s="177"/>
      <c r="DE46" s="177"/>
      <c r="DF46" s="326"/>
    </row>
    <row r="47" spans="107:110">
      <c r="DC47" s="177"/>
      <c r="DE47" s="177"/>
      <c r="DF47" s="326"/>
    </row>
    <row r="48" spans="107:110">
      <c r="DC48" s="177"/>
      <c r="DE48" s="177"/>
      <c r="DF48" s="326"/>
    </row>
    <row r="49" spans="107:110">
      <c r="DC49" s="177"/>
      <c r="DE49" s="177"/>
      <c r="DF49" s="326"/>
    </row>
    <row r="50" spans="107:110">
      <c r="DC50" s="177"/>
      <c r="DE50" s="177"/>
      <c r="DF50" s="326"/>
    </row>
    <row r="51" spans="107:110">
      <c r="DC51" s="177"/>
      <c r="DE51" s="177"/>
      <c r="DF51" s="326"/>
    </row>
    <row r="52" spans="107:110">
      <c r="DC52" s="177"/>
      <c r="DE52" s="177"/>
      <c r="DF52" s="326"/>
    </row>
    <row r="53" spans="107:110">
      <c r="DC53" s="177"/>
      <c r="DE53" s="177"/>
      <c r="DF53" s="326"/>
    </row>
    <row r="54" spans="107:110">
      <c r="DC54" s="177"/>
      <c r="DE54" s="177"/>
      <c r="DF54" s="326"/>
    </row>
    <row r="55" spans="107:110">
      <c r="DC55" s="177"/>
      <c r="DE55" s="177"/>
      <c r="DF55" s="326"/>
    </row>
    <row r="56" spans="107:110">
      <c r="DC56" s="177"/>
      <c r="DE56" s="177"/>
      <c r="DF56" s="326"/>
    </row>
    <row r="57" spans="107:110">
      <c r="DC57" s="177"/>
      <c r="DE57" s="177"/>
      <c r="DF57" s="326"/>
    </row>
    <row r="58" spans="107:110">
      <c r="DC58" s="177"/>
      <c r="DE58" s="177"/>
      <c r="DF58" s="326"/>
    </row>
    <row r="59" spans="107:110">
      <c r="DC59" s="177"/>
      <c r="DE59" s="177"/>
      <c r="DF59" s="326"/>
    </row>
    <row r="60" spans="107:110">
      <c r="DC60" s="177"/>
      <c r="DE60" s="177"/>
      <c r="DF60" s="326"/>
    </row>
    <row r="61" spans="107:110">
      <c r="DC61" s="177"/>
      <c r="DE61" s="177"/>
      <c r="DF61" s="326"/>
    </row>
    <row r="62" spans="107:110">
      <c r="DC62" s="177"/>
      <c r="DE62" s="177"/>
      <c r="DF62" s="326"/>
    </row>
    <row r="63" spans="107:110">
      <c r="DC63" s="177"/>
      <c r="DE63" s="177"/>
      <c r="DF63" s="326"/>
    </row>
    <row r="64" spans="107:110">
      <c r="DC64" s="177"/>
      <c r="DE64" s="177"/>
      <c r="DF64" s="326"/>
    </row>
    <row r="65" spans="107:110">
      <c r="DC65" s="177"/>
      <c r="DE65" s="177"/>
      <c r="DF65" s="326"/>
    </row>
    <row r="66" spans="107:110">
      <c r="DC66" s="177"/>
      <c r="DE66" s="177"/>
      <c r="DF66" s="326"/>
    </row>
    <row r="67" spans="107:110">
      <c r="DC67" s="177"/>
      <c r="DE67" s="177"/>
      <c r="DF67" s="326"/>
    </row>
    <row r="68" spans="107:110">
      <c r="DC68" s="177"/>
      <c r="DE68" s="177"/>
      <c r="DF68" s="326"/>
    </row>
    <row r="69" spans="107:110">
      <c r="DC69" s="177"/>
      <c r="DE69" s="177"/>
      <c r="DF69" s="326"/>
    </row>
    <row r="70" spans="107:110">
      <c r="DC70" s="177"/>
      <c r="DE70" s="177"/>
      <c r="DF70" s="326"/>
    </row>
    <row r="71" spans="107:110">
      <c r="DC71" s="177"/>
      <c r="DE71" s="177"/>
      <c r="DF71" s="326"/>
    </row>
    <row r="72" spans="107:110">
      <c r="DC72" s="177"/>
      <c r="DE72" s="177"/>
      <c r="DF72" s="326"/>
    </row>
    <row r="73" spans="107:110">
      <c r="DC73" s="177"/>
      <c r="DE73" s="177"/>
      <c r="DF73" s="326"/>
    </row>
    <row r="74" spans="107:110">
      <c r="DC74" s="177"/>
      <c r="DE74" s="177"/>
      <c r="DF74" s="326"/>
    </row>
    <row r="75" spans="107:110">
      <c r="DC75" s="177"/>
      <c r="DE75" s="177"/>
      <c r="DF75" s="326"/>
    </row>
    <row r="76" spans="107:110">
      <c r="DC76" s="177"/>
      <c r="DE76" s="177"/>
      <c r="DF76" s="326"/>
    </row>
    <row r="77" spans="107:110">
      <c r="DC77" s="177"/>
      <c r="DE77" s="177"/>
      <c r="DF77" s="326"/>
    </row>
    <row r="78" spans="107:110">
      <c r="DC78" s="177"/>
      <c r="DE78" s="177"/>
      <c r="DF78" s="326"/>
    </row>
    <row r="79" spans="107:110">
      <c r="DC79" s="177"/>
      <c r="DE79" s="177"/>
      <c r="DF79" s="326"/>
    </row>
    <row r="80" spans="107:110">
      <c r="DC80" s="177"/>
      <c r="DE80" s="177"/>
      <c r="DF80" s="326"/>
    </row>
    <row r="81" spans="107:110">
      <c r="DC81" s="495"/>
      <c r="DE81" s="177"/>
      <c r="DF81" s="326"/>
    </row>
    <row r="82" spans="107:110">
      <c r="DC82" s="179"/>
      <c r="DE82" s="488"/>
      <c r="DF82" s="326"/>
    </row>
    <row r="83" spans="107:110">
      <c r="DC83" s="177"/>
      <c r="DE83" s="177"/>
      <c r="DF83" s="326"/>
    </row>
    <row r="84" spans="107:110">
      <c r="DC84" s="177"/>
      <c r="DE84" s="177"/>
      <c r="DF84" s="326"/>
    </row>
    <row r="85" spans="107:110">
      <c r="DC85" s="177"/>
      <c r="DE85" s="177"/>
      <c r="DF85" s="326"/>
    </row>
    <row r="86" spans="107:110">
      <c r="DC86" s="177"/>
      <c r="DE86" s="177"/>
      <c r="DF86" s="326"/>
    </row>
    <row r="87" spans="107:110">
      <c r="DC87" s="177"/>
      <c r="DE87" s="177"/>
      <c r="DF87" s="326"/>
    </row>
    <row r="88" spans="107:110">
      <c r="DC88" s="177"/>
      <c r="DE88" s="177"/>
      <c r="DF88" s="326"/>
    </row>
    <row r="89" spans="107:110">
      <c r="DC89" s="177"/>
      <c r="DE89" s="177"/>
      <c r="DF89" s="326"/>
    </row>
    <row r="90" spans="107:110">
      <c r="DC90" s="177"/>
      <c r="DE90" s="177"/>
      <c r="DF90" s="326"/>
    </row>
    <row r="91" spans="107:110">
      <c r="DC91" s="177"/>
      <c r="DE91" s="177"/>
      <c r="DF91" s="326"/>
    </row>
    <row r="92" spans="107:110">
      <c r="DC92" s="177"/>
      <c r="DE92" s="177"/>
      <c r="DF92" s="326"/>
    </row>
    <row r="93" spans="107:110">
      <c r="DC93" s="177"/>
      <c r="DE93" s="177"/>
      <c r="DF93" s="326"/>
    </row>
    <row r="94" spans="107:110">
      <c r="DC94" s="177"/>
      <c r="DE94" s="177"/>
      <c r="DF94" s="326"/>
    </row>
    <row r="95" spans="107:110">
      <c r="DC95" s="177"/>
      <c r="DE95" s="177"/>
      <c r="DF95" s="326"/>
    </row>
    <row r="96" spans="107:110">
      <c r="DC96" s="177"/>
      <c r="DE96" s="177"/>
      <c r="DF96" s="326"/>
    </row>
    <row r="97" spans="107:110">
      <c r="DC97" s="177"/>
      <c r="DE97" s="177"/>
      <c r="DF97" s="326"/>
    </row>
    <row r="98" spans="107:110">
      <c r="DC98" s="177"/>
      <c r="DE98" s="177"/>
      <c r="DF98" s="326"/>
    </row>
    <row r="99" spans="107:110">
      <c r="DC99" s="177"/>
      <c r="DE99" s="177"/>
      <c r="DF99" s="326"/>
    </row>
    <row r="100" spans="107:110">
      <c r="DC100" s="177"/>
      <c r="DE100" s="177"/>
      <c r="DF100" s="326"/>
    </row>
    <row r="101" spans="107:110">
      <c r="DC101" s="177"/>
      <c r="DE101" s="177"/>
      <c r="DF101" s="326"/>
    </row>
    <row r="102" spans="107:110">
      <c r="DC102" s="177"/>
      <c r="DE102" s="177"/>
      <c r="DF102" s="326"/>
    </row>
    <row r="103" spans="107:110">
      <c r="DC103" s="177"/>
      <c r="DE103" s="177"/>
      <c r="DF103" s="326"/>
    </row>
    <row r="104" spans="107:110">
      <c r="DC104" s="177"/>
      <c r="DE104" s="177"/>
      <c r="DF104" s="326"/>
    </row>
    <row r="105" spans="107:110">
      <c r="DC105" s="177"/>
      <c r="DE105" s="177"/>
      <c r="DF105" s="326"/>
    </row>
    <row r="106" spans="107:110">
      <c r="DC106" s="177"/>
      <c r="DE106" s="177"/>
      <c r="DF106" s="326"/>
    </row>
    <row r="107" spans="107:110">
      <c r="DC107" s="177"/>
      <c r="DE107" s="177"/>
      <c r="DF107" s="326"/>
    </row>
    <row r="108" spans="107:110">
      <c r="DC108" s="177"/>
      <c r="DE108" s="177"/>
      <c r="DF108" s="326"/>
    </row>
    <row r="109" spans="107:110">
      <c r="DC109" s="177"/>
      <c r="DE109" s="177"/>
      <c r="DF109" s="326"/>
    </row>
    <row r="110" spans="107:110">
      <c r="DC110" s="177"/>
      <c r="DE110" s="177"/>
      <c r="DF110" s="326"/>
    </row>
    <row r="111" spans="107:110">
      <c r="DC111" s="177"/>
      <c r="DE111" s="177"/>
      <c r="DF111" s="326"/>
    </row>
    <row r="112" spans="107:110">
      <c r="DC112" s="177"/>
      <c r="DE112" s="177"/>
      <c r="DF112" s="326"/>
    </row>
    <row r="113" spans="107:110">
      <c r="DC113" s="177"/>
      <c r="DE113" s="177"/>
      <c r="DF113" s="326"/>
    </row>
    <row r="114" spans="107:110">
      <c r="DC114" s="177"/>
      <c r="DE114" s="177"/>
      <c r="DF114" s="326"/>
    </row>
    <row r="115" spans="107:110">
      <c r="DC115" s="177"/>
      <c r="DE115" s="177"/>
      <c r="DF115" s="326"/>
    </row>
    <row r="116" spans="107:110">
      <c r="DC116" s="177"/>
      <c r="DE116" s="177"/>
      <c r="DF116" s="326"/>
    </row>
    <row r="117" spans="107:110">
      <c r="DC117" s="177"/>
      <c r="DE117" s="177"/>
      <c r="DF117" s="326"/>
    </row>
    <row r="118" spans="107:110">
      <c r="DC118" s="177"/>
      <c r="DE118" s="177"/>
      <c r="DF118" s="326"/>
    </row>
    <row r="119" spans="107:110">
      <c r="DC119" s="177"/>
      <c r="DE119" s="177"/>
      <c r="DF119" s="326"/>
    </row>
    <row r="120" spans="107:110">
      <c r="DC120" s="177"/>
      <c r="DE120" s="177"/>
      <c r="DF120" s="326"/>
    </row>
    <row r="121" spans="107:110">
      <c r="DC121" s="177"/>
      <c r="DE121" s="177"/>
      <c r="DF121" s="326"/>
    </row>
    <row r="122" spans="107:110">
      <c r="DC122" s="177"/>
      <c r="DE122" s="177"/>
      <c r="DF122" s="326"/>
    </row>
    <row r="123" spans="107:110">
      <c r="DC123" s="177"/>
      <c r="DE123" s="177"/>
      <c r="DF123" s="326"/>
    </row>
    <row r="124" spans="107:110">
      <c r="DC124" s="177"/>
      <c r="DE124" s="177"/>
      <c r="DF124" s="326"/>
    </row>
    <row r="125" spans="107:110">
      <c r="DC125" s="177"/>
      <c r="DE125" s="177"/>
      <c r="DF125" s="326"/>
    </row>
    <row r="126" spans="107:110">
      <c r="DC126" s="177"/>
      <c r="DE126" s="177"/>
      <c r="DF126" s="326"/>
    </row>
    <row r="127" spans="107:110">
      <c r="DC127" s="177"/>
      <c r="DE127" s="177"/>
      <c r="DF127" s="326"/>
    </row>
    <row r="128" spans="107:110">
      <c r="DC128" s="177"/>
      <c r="DE128" s="177"/>
      <c r="DF128" s="326"/>
    </row>
    <row r="129" spans="107:110">
      <c r="DC129" s="177"/>
      <c r="DE129" s="177"/>
      <c r="DF129" s="326"/>
    </row>
    <row r="130" spans="107:110">
      <c r="DC130" s="177"/>
      <c r="DE130" s="177"/>
      <c r="DF130" s="326"/>
    </row>
  </sheetData>
  <sheetProtection algorithmName="SHA-512" hashValue="Z7Er6L4fKvVVlGFTIvdMhsCofS/gDMKtzd2wG96TCHGpTYxb3uz6jU5255FEdklDGepKGEFICZYbXAL9LXyqfA==" saltValue="Ib9yESzlLiSqXl+KRSk8PA==" spinCount="100000" sheet="1" objects="1" scenarios="1"/>
  <pageMargins left="0.7" right="0.7" top="0.75" bottom="0.75" header="0.3" footer="0.3"/>
  <customProperties>
    <customPr name="SheetOptions"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5E21-A82C-4610-B0A2-B158EBE2F3F1}">
  <sheetPr>
    <tabColor theme="7" tint="0.39997558519241921"/>
  </sheetPr>
  <dimension ref="B1:CF1573"/>
  <sheetViews>
    <sheetView workbookViewId="0">
      <selection activeCell="F37" sqref="F37"/>
    </sheetView>
  </sheetViews>
  <sheetFormatPr defaultColWidth="8.88671875" defaultRowHeight="13.2"/>
  <cols>
    <col min="1" max="1" width="5.6640625" style="622" customWidth="1"/>
    <col min="2" max="2" width="15.5546875" style="724" bestFit="1" customWidth="1"/>
    <col min="3" max="3" width="47" style="622" bestFit="1" customWidth="1"/>
    <col min="4" max="4" width="27.6640625" style="622" bestFit="1" customWidth="1"/>
    <col min="5" max="5" width="26.5546875" style="622" bestFit="1" customWidth="1"/>
    <col min="6" max="6" width="24.109375" style="622" bestFit="1" customWidth="1"/>
    <col min="7" max="7" width="31" style="622" bestFit="1" customWidth="1"/>
    <col min="8" max="8" width="5.6640625" style="622" customWidth="1"/>
    <col min="9" max="9" width="15.5546875" style="624" bestFit="1" customWidth="1"/>
    <col min="10" max="10" width="47" style="622" bestFit="1" customWidth="1"/>
    <col min="11" max="11" width="27.6640625" style="622" bestFit="1" customWidth="1"/>
    <col min="12" max="12" width="26.5546875" style="622" bestFit="1" customWidth="1"/>
    <col min="13" max="13" width="24.109375" style="622" bestFit="1" customWidth="1"/>
    <col min="14" max="14" width="31" style="622" bestFit="1" customWidth="1"/>
    <col min="15" max="15" width="5.6640625" style="622" customWidth="1"/>
    <col min="16" max="16" width="15.5546875" style="725" bestFit="1" customWidth="1"/>
    <col min="17" max="17" width="47" style="622" bestFit="1" customWidth="1"/>
    <col min="18" max="18" width="27.6640625" style="622" bestFit="1" customWidth="1"/>
    <col min="19" max="19" width="26.5546875" style="622" bestFit="1" customWidth="1"/>
    <col min="20" max="20" width="24.109375" style="622" bestFit="1" customWidth="1"/>
    <col min="21" max="21" width="31" style="622" bestFit="1" customWidth="1"/>
    <col min="22" max="22" width="5.6640625" style="622" customWidth="1"/>
    <col min="23" max="23" width="15.5546875" style="726" bestFit="1" customWidth="1"/>
    <col min="24" max="24" width="47" style="622" bestFit="1" customWidth="1"/>
    <col min="25" max="25" width="27.6640625" style="622" bestFit="1" customWidth="1"/>
    <col min="26" max="26" width="26.5546875" style="622" bestFit="1" customWidth="1"/>
    <col min="27" max="27" width="24.109375" style="622" bestFit="1" customWidth="1"/>
    <col min="28" max="28" width="31" style="622" bestFit="1" customWidth="1"/>
    <col min="29" max="29" width="5.6640625" style="622" customWidth="1"/>
    <col min="30" max="30" width="15.5546875" style="727" bestFit="1" customWidth="1"/>
    <col min="31" max="31" width="47" style="622" bestFit="1" customWidth="1"/>
    <col min="32" max="32" width="27.6640625" style="622" bestFit="1" customWidth="1"/>
    <col min="33" max="33" width="26.5546875" style="622" bestFit="1" customWidth="1"/>
    <col min="34" max="34" width="24.109375" style="622" bestFit="1" customWidth="1"/>
    <col min="35" max="35" width="31" style="622" bestFit="1" customWidth="1"/>
    <col min="36" max="36" width="8.88671875" style="622"/>
    <col min="37" max="37" width="15.5546875" style="717" bestFit="1" customWidth="1"/>
    <col min="38" max="38" width="47" style="622" bestFit="1" customWidth="1"/>
    <col min="39" max="39" width="27.6640625" style="622" bestFit="1" customWidth="1"/>
    <col min="40" max="40" width="26.5546875" style="622" bestFit="1" customWidth="1"/>
    <col min="41" max="41" width="24.109375" style="622" bestFit="1" customWidth="1"/>
    <col min="42" max="42" width="31" style="622" bestFit="1" customWidth="1"/>
    <col min="43" max="43" width="8.88671875" style="622"/>
    <col min="44" max="44" width="15.5546875" style="718" bestFit="1" customWidth="1"/>
    <col min="45" max="45" width="47" style="622" bestFit="1" customWidth="1"/>
    <col min="46" max="46" width="27.6640625" style="622" bestFit="1" customWidth="1"/>
    <col min="47" max="47" width="26.5546875" style="622" bestFit="1" customWidth="1"/>
    <col min="48" max="48" width="24.109375" style="622" bestFit="1" customWidth="1"/>
    <col min="49" max="49" width="31" style="622" bestFit="1" customWidth="1"/>
    <col min="50" max="50" width="8.88671875" style="622"/>
    <col min="51" max="51" width="15.5546875" style="719" bestFit="1" customWidth="1"/>
    <col min="52" max="52" width="47" style="622" bestFit="1" customWidth="1"/>
    <col min="53" max="53" width="27.6640625" style="622" bestFit="1" customWidth="1"/>
    <col min="54" max="54" width="26.5546875" style="622" bestFit="1" customWidth="1"/>
    <col min="55" max="55" width="24.109375" style="622" bestFit="1" customWidth="1"/>
    <col min="56" max="56" width="31" style="622" bestFit="1" customWidth="1"/>
    <col min="57" max="57" width="8.88671875" style="622"/>
    <col min="58" max="58" width="15.5546875" style="720" bestFit="1" customWidth="1"/>
    <col min="59" max="59" width="47" style="622" bestFit="1" customWidth="1"/>
    <col min="60" max="60" width="27.6640625" style="622" bestFit="1" customWidth="1"/>
    <col min="61" max="61" width="26.5546875" style="622" bestFit="1" customWidth="1"/>
    <col min="62" max="62" width="24.109375" style="622" bestFit="1" customWidth="1"/>
    <col min="63" max="63" width="31" style="622" bestFit="1" customWidth="1"/>
    <col min="64" max="64" width="8.88671875" style="622"/>
    <col min="65" max="65" width="15.5546875" style="721" bestFit="1" customWidth="1"/>
    <col min="66" max="66" width="47" style="622" bestFit="1" customWidth="1"/>
    <col min="67" max="67" width="27.6640625" style="622" bestFit="1" customWidth="1"/>
    <col min="68" max="68" width="26.5546875" style="622" bestFit="1" customWidth="1"/>
    <col min="69" max="69" width="24.109375" style="622" bestFit="1" customWidth="1"/>
    <col min="70" max="70" width="31" style="622" bestFit="1" customWidth="1"/>
    <col min="71" max="71" width="8.88671875" style="622"/>
    <col min="72" max="72" width="15.5546875" style="722" bestFit="1" customWidth="1"/>
    <col min="73" max="73" width="47" style="622" bestFit="1" customWidth="1"/>
    <col min="74" max="74" width="27.6640625" style="622" bestFit="1" customWidth="1"/>
    <col min="75" max="75" width="26.5546875" style="622" bestFit="1" customWidth="1"/>
    <col min="76" max="76" width="24.109375" style="622" bestFit="1" customWidth="1"/>
    <col min="77" max="77" width="31" style="622" bestFit="1" customWidth="1"/>
    <col min="78" max="78" width="8.88671875" style="622"/>
    <col min="79" max="79" width="15.5546875" style="723" bestFit="1" customWidth="1"/>
    <col min="80" max="80" width="47" style="622" bestFit="1" customWidth="1"/>
    <col min="81" max="81" width="27.6640625" style="622" bestFit="1" customWidth="1"/>
    <col min="82" max="82" width="26.5546875" style="622" bestFit="1" customWidth="1"/>
    <col min="83" max="83" width="24.109375" style="622" bestFit="1" customWidth="1"/>
    <col min="84" max="84" width="31" style="622" bestFit="1" customWidth="1"/>
    <col min="85" max="16384" width="8.88671875" style="622"/>
  </cols>
  <sheetData>
    <row r="1" spans="2:84" s="633" customFormat="1" ht="13.8" thickBot="1"/>
    <row r="2" spans="2:84" s="611" customFormat="1" ht="31.2" thickBot="1">
      <c r="B2" s="648" t="s">
        <v>1833</v>
      </c>
      <c r="C2" s="649" t="s">
        <v>1819</v>
      </c>
      <c r="D2" s="647" t="s">
        <v>1564</v>
      </c>
      <c r="E2" s="612" t="s">
        <v>1565</v>
      </c>
      <c r="F2" s="612" t="s">
        <v>1566</v>
      </c>
      <c r="G2" s="613" t="s">
        <v>1567</v>
      </c>
      <c r="I2" s="650" t="s">
        <v>1122</v>
      </c>
      <c r="J2" s="651" t="s">
        <v>1124</v>
      </c>
      <c r="K2" s="652" t="s">
        <v>1568</v>
      </c>
      <c r="L2" s="614" t="s">
        <v>1569</v>
      </c>
      <c r="M2" s="614" t="s">
        <v>1570</v>
      </c>
      <c r="N2" s="615" t="s">
        <v>1571</v>
      </c>
      <c r="P2" s="695" t="s">
        <v>1834</v>
      </c>
      <c r="Q2" s="696" t="s">
        <v>1125</v>
      </c>
      <c r="R2" s="653" t="s">
        <v>1572</v>
      </c>
      <c r="S2" s="616" t="s">
        <v>1573</v>
      </c>
      <c r="T2" s="616" t="s">
        <v>1574</v>
      </c>
      <c r="U2" s="617" t="s">
        <v>1575</v>
      </c>
      <c r="W2" s="697" t="s">
        <v>1835</v>
      </c>
      <c r="X2" s="698" t="s">
        <v>1830</v>
      </c>
      <c r="Y2" s="654" t="s">
        <v>1576</v>
      </c>
      <c r="Z2" s="618" t="s">
        <v>1577</v>
      </c>
      <c r="AA2" s="618" t="s">
        <v>1578</v>
      </c>
      <c r="AB2" s="619" t="s">
        <v>1579</v>
      </c>
      <c r="AD2" s="699"/>
      <c r="AE2" s="700"/>
      <c r="AF2" s="620" t="s">
        <v>1580</v>
      </c>
      <c r="AG2" s="620" t="s">
        <v>1581</v>
      </c>
      <c r="AH2" s="620" t="s">
        <v>1582</v>
      </c>
      <c r="AI2" s="621" t="s">
        <v>1583</v>
      </c>
      <c r="AK2" s="701" t="s">
        <v>1827</v>
      </c>
      <c r="AL2" s="702" t="s">
        <v>1828</v>
      </c>
      <c r="AM2" s="655" t="s">
        <v>1787</v>
      </c>
      <c r="AN2" s="627" t="s">
        <v>1788</v>
      </c>
      <c r="AO2" s="627" t="s">
        <v>1789</v>
      </c>
      <c r="AP2" s="628" t="s">
        <v>1790</v>
      </c>
      <c r="AR2" s="703" t="s">
        <v>1831</v>
      </c>
      <c r="AS2" s="659" t="s">
        <v>1832</v>
      </c>
      <c r="AT2" s="658" t="s">
        <v>1791</v>
      </c>
      <c r="AU2" s="629" t="s">
        <v>1792</v>
      </c>
      <c r="AV2" s="629" t="s">
        <v>1793</v>
      </c>
      <c r="AW2" s="630" t="s">
        <v>1794</v>
      </c>
      <c r="AY2" s="704" t="s">
        <v>1121</v>
      </c>
      <c r="AZ2" s="705" t="s">
        <v>1123</v>
      </c>
      <c r="BA2" s="660" t="s">
        <v>1795</v>
      </c>
      <c r="BB2" s="625" t="s">
        <v>1796</v>
      </c>
      <c r="BC2" s="625" t="s">
        <v>1797</v>
      </c>
      <c r="BD2" s="626" t="s">
        <v>1798</v>
      </c>
      <c r="BF2" s="706" t="s">
        <v>1815</v>
      </c>
      <c r="BG2" s="707" t="s">
        <v>1816</v>
      </c>
      <c r="BH2" s="631" t="s">
        <v>1799</v>
      </c>
      <c r="BI2" s="631" t="s">
        <v>1800</v>
      </c>
      <c r="BJ2" s="631" t="s">
        <v>1801</v>
      </c>
      <c r="BK2" s="632" t="s">
        <v>1802</v>
      </c>
      <c r="BM2" s="708" t="s">
        <v>1127</v>
      </c>
      <c r="BN2" s="709" t="s">
        <v>1128</v>
      </c>
      <c r="BO2" s="637" t="s">
        <v>1807</v>
      </c>
      <c r="BP2" s="637" t="s">
        <v>1808</v>
      </c>
      <c r="BQ2" s="637" t="s">
        <v>1809</v>
      </c>
      <c r="BR2" s="638" t="s">
        <v>1810</v>
      </c>
      <c r="BT2" s="710" t="s">
        <v>1817</v>
      </c>
      <c r="BU2" s="711" t="s">
        <v>1818</v>
      </c>
      <c r="BV2" s="639" t="s">
        <v>1811</v>
      </c>
      <c r="BW2" s="639" t="s">
        <v>1812</v>
      </c>
      <c r="BX2" s="639" t="s">
        <v>1813</v>
      </c>
      <c r="BY2" s="640" t="s">
        <v>1814</v>
      </c>
      <c r="CA2" s="712" t="s">
        <v>1825</v>
      </c>
      <c r="CB2" s="713" t="s">
        <v>1826</v>
      </c>
      <c r="CC2" s="663" t="s">
        <v>1820</v>
      </c>
      <c r="CD2" s="645" t="s">
        <v>1821</v>
      </c>
      <c r="CE2" s="645" t="s">
        <v>1822</v>
      </c>
      <c r="CF2" s="646" t="s">
        <v>1823</v>
      </c>
    </row>
    <row r="3" spans="2:84" s="633" customFormat="1" ht="3.6" customHeight="1" thickBot="1">
      <c r="B3" s="636"/>
      <c r="D3" s="634"/>
      <c r="E3" s="634"/>
      <c r="F3" s="634"/>
      <c r="G3" s="635"/>
      <c r="I3" s="636"/>
      <c r="J3" s="634"/>
      <c r="K3" s="634"/>
      <c r="L3" s="634"/>
      <c r="M3" s="634"/>
      <c r="N3" s="635"/>
      <c r="P3" s="636"/>
      <c r="R3" s="634"/>
      <c r="S3" s="634"/>
      <c r="T3" s="634"/>
      <c r="U3" s="635"/>
      <c r="W3" s="636"/>
      <c r="Y3" s="634"/>
      <c r="Z3" s="634"/>
      <c r="AA3" s="634"/>
      <c r="AB3" s="635"/>
      <c r="AD3" s="636"/>
      <c r="AF3" s="634"/>
      <c r="AG3" s="634"/>
      <c r="AH3" s="634"/>
      <c r="AI3" s="635"/>
      <c r="AK3" s="636"/>
      <c r="AM3" s="634"/>
      <c r="AN3" s="634"/>
      <c r="AO3" s="634"/>
      <c r="AP3" s="635"/>
      <c r="AR3" s="714"/>
      <c r="AS3" s="656"/>
      <c r="AT3" s="656"/>
      <c r="AU3" s="656"/>
      <c r="AV3" s="656"/>
      <c r="AW3" s="657"/>
      <c r="AY3" s="715"/>
      <c r="AZ3" s="661"/>
      <c r="BA3" s="661"/>
      <c r="BB3" s="661"/>
      <c r="BC3" s="661"/>
      <c r="BD3" s="662"/>
      <c r="BF3" s="714"/>
      <c r="BG3" s="716"/>
      <c r="BH3" s="656"/>
      <c r="BI3" s="656"/>
      <c r="BJ3" s="656"/>
      <c r="BK3" s="657"/>
      <c r="BM3" s="636"/>
      <c r="BO3" s="634"/>
      <c r="BP3" s="634"/>
      <c r="BQ3" s="634"/>
      <c r="BR3" s="635"/>
      <c r="BT3" s="636"/>
      <c r="BV3" s="634"/>
      <c r="BW3" s="634"/>
      <c r="BX3" s="634"/>
      <c r="BY3" s="635"/>
      <c r="CA3" s="714"/>
      <c r="CB3" s="656"/>
      <c r="CC3" s="656"/>
      <c r="CD3" s="656"/>
      <c r="CE3" s="656"/>
      <c r="CF3" s="657"/>
    </row>
    <row r="4" spans="2:84" ht="13.8" thickBot="1">
      <c r="B4" s="664" t="s">
        <v>1754</v>
      </c>
      <c r="C4" s="669" t="s">
        <v>427</v>
      </c>
      <c r="D4" s="670" t="s">
        <v>1755</v>
      </c>
      <c r="E4" s="665" t="s">
        <v>1151</v>
      </c>
      <c r="F4" s="665" t="s">
        <v>1756</v>
      </c>
      <c r="G4" s="666" t="s">
        <v>877</v>
      </c>
      <c r="I4" s="667" t="s">
        <v>1754</v>
      </c>
      <c r="J4" s="669" t="s">
        <v>427</v>
      </c>
      <c r="K4" s="670" t="s">
        <v>1755</v>
      </c>
      <c r="L4" s="665" t="s">
        <v>1151</v>
      </c>
      <c r="M4" s="665" t="s">
        <v>1756</v>
      </c>
      <c r="N4" s="666" t="s">
        <v>877</v>
      </c>
      <c r="P4" s="668" t="s">
        <v>1754</v>
      </c>
      <c r="Q4" s="669" t="s">
        <v>427</v>
      </c>
      <c r="R4" s="670" t="s">
        <v>1755</v>
      </c>
      <c r="S4" s="665" t="s">
        <v>1151</v>
      </c>
      <c r="T4" s="665" t="s">
        <v>1756</v>
      </c>
      <c r="U4" s="666" t="s">
        <v>877</v>
      </c>
      <c r="W4" s="800" t="s">
        <v>1754</v>
      </c>
      <c r="X4" s="669" t="s">
        <v>427</v>
      </c>
      <c r="Y4" s="670" t="s">
        <v>1755</v>
      </c>
      <c r="Z4" s="665" t="s">
        <v>1151</v>
      </c>
      <c r="AA4" s="665" t="s">
        <v>1756</v>
      </c>
      <c r="AB4" s="666" t="s">
        <v>877</v>
      </c>
      <c r="AD4" s="763" t="s">
        <v>1754</v>
      </c>
      <c r="AE4" s="669" t="s">
        <v>427</v>
      </c>
      <c r="AF4" s="670" t="s">
        <v>1755</v>
      </c>
      <c r="AG4" s="665" t="s">
        <v>1151</v>
      </c>
      <c r="AH4" s="665" t="s">
        <v>1756</v>
      </c>
      <c r="AI4" s="666" t="s">
        <v>877</v>
      </c>
      <c r="AK4" s="754" t="s">
        <v>1754</v>
      </c>
      <c r="AL4" s="669" t="s">
        <v>427</v>
      </c>
      <c r="AM4" s="670" t="s">
        <v>1755</v>
      </c>
      <c r="AN4" s="665" t="s">
        <v>1151</v>
      </c>
      <c r="AO4" s="665" t="s">
        <v>1756</v>
      </c>
      <c r="AP4" s="666" t="s">
        <v>877</v>
      </c>
      <c r="AR4" s="808" t="s">
        <v>1754</v>
      </c>
      <c r="AS4" s="666" t="s">
        <v>427</v>
      </c>
      <c r="AT4" s="693" t="s">
        <v>1755</v>
      </c>
      <c r="AU4" s="694" t="s">
        <v>1151</v>
      </c>
      <c r="AV4" s="694" t="s">
        <v>1756</v>
      </c>
      <c r="AW4" s="692" t="s">
        <v>877</v>
      </c>
      <c r="AY4" s="777" t="s">
        <v>1754</v>
      </c>
      <c r="AZ4" s="669" t="s">
        <v>427</v>
      </c>
      <c r="BA4" s="670" t="s">
        <v>1755</v>
      </c>
      <c r="BB4" s="665" t="s">
        <v>1151</v>
      </c>
      <c r="BC4" s="665" t="s">
        <v>1756</v>
      </c>
      <c r="BD4" s="666" t="s">
        <v>877</v>
      </c>
      <c r="BF4" s="793" t="s">
        <v>1754</v>
      </c>
      <c r="BG4" s="690" t="s">
        <v>427</v>
      </c>
      <c r="BH4" s="693" t="s">
        <v>1755</v>
      </c>
      <c r="BI4" s="694" t="s">
        <v>1151</v>
      </c>
      <c r="BJ4" s="694" t="s">
        <v>1756</v>
      </c>
      <c r="BK4" s="692" t="s">
        <v>877</v>
      </c>
      <c r="BL4" s="633"/>
      <c r="BM4" s="784" t="s">
        <v>1754</v>
      </c>
      <c r="BN4" s="731" t="s">
        <v>427</v>
      </c>
      <c r="BO4" s="670" t="s">
        <v>1755</v>
      </c>
      <c r="BP4" s="665" t="s">
        <v>1151</v>
      </c>
      <c r="BQ4" s="665" t="s">
        <v>1756</v>
      </c>
      <c r="BR4" s="666" t="s">
        <v>877</v>
      </c>
      <c r="BS4" s="633"/>
      <c r="BT4" s="770" t="s">
        <v>1754</v>
      </c>
      <c r="BU4" s="731" t="s">
        <v>427</v>
      </c>
      <c r="BV4" s="670" t="s">
        <v>1755</v>
      </c>
      <c r="BW4" s="665" t="s">
        <v>1151</v>
      </c>
      <c r="BX4" s="665" t="s">
        <v>1756</v>
      </c>
      <c r="BY4" s="666" t="s">
        <v>877</v>
      </c>
      <c r="CA4" s="745" t="s">
        <v>1754</v>
      </c>
      <c r="CB4" s="669" t="s">
        <v>427</v>
      </c>
      <c r="CC4" s="670" t="s">
        <v>1755</v>
      </c>
      <c r="CD4" s="665" t="s">
        <v>1151</v>
      </c>
      <c r="CE4" s="665" t="s">
        <v>1756</v>
      </c>
      <c r="CF4" s="666" t="s">
        <v>877</v>
      </c>
    </row>
    <row r="5" spans="2:84">
      <c r="B5" s="673" t="s">
        <v>432</v>
      </c>
      <c r="C5" s="679" t="s">
        <v>1242</v>
      </c>
      <c r="D5" s="678">
        <v>0</v>
      </c>
      <c r="E5" s="671">
        <v>0</v>
      </c>
      <c r="F5" s="671">
        <v>0</v>
      </c>
      <c r="G5" s="672">
        <v>0</v>
      </c>
      <c r="I5" s="675" t="s">
        <v>432</v>
      </c>
      <c r="J5" s="679" t="s">
        <v>1242</v>
      </c>
      <c r="K5" s="678">
        <v>0</v>
      </c>
      <c r="L5" s="671">
        <v>0</v>
      </c>
      <c r="M5" s="671">
        <v>0</v>
      </c>
      <c r="N5" s="672">
        <v>0</v>
      </c>
      <c r="P5" s="676" t="s">
        <v>432</v>
      </c>
      <c r="Q5" s="677" t="s">
        <v>1242</v>
      </c>
      <c r="R5" s="678">
        <v>0</v>
      </c>
      <c r="S5" s="671">
        <v>0</v>
      </c>
      <c r="T5" s="671">
        <v>0</v>
      </c>
      <c r="U5" s="672">
        <v>0</v>
      </c>
      <c r="W5" s="801" t="s">
        <v>432</v>
      </c>
      <c r="X5" s="677" t="s">
        <v>1242</v>
      </c>
      <c r="Y5" s="678">
        <v>0</v>
      </c>
      <c r="Z5" s="671">
        <v>0</v>
      </c>
      <c r="AA5" s="671">
        <v>0</v>
      </c>
      <c r="AB5" s="672">
        <v>0</v>
      </c>
      <c r="AD5" s="764" t="s">
        <v>432</v>
      </c>
      <c r="AE5" s="677" t="s">
        <v>1242</v>
      </c>
      <c r="AF5" s="678">
        <v>0</v>
      </c>
      <c r="AG5" s="671">
        <v>0</v>
      </c>
      <c r="AH5" s="671">
        <v>0</v>
      </c>
      <c r="AI5" s="672">
        <v>0</v>
      </c>
      <c r="AK5" s="755" t="s">
        <v>432</v>
      </c>
      <c r="AL5" s="689" t="s">
        <v>1242</v>
      </c>
      <c r="AM5" s="678">
        <v>0</v>
      </c>
      <c r="AN5" s="671">
        <v>0</v>
      </c>
      <c r="AO5" s="671">
        <v>0</v>
      </c>
      <c r="AP5" s="672">
        <v>0</v>
      </c>
      <c r="AR5" s="809" t="s">
        <v>432</v>
      </c>
      <c r="AS5" s="810" t="s">
        <v>1242</v>
      </c>
      <c r="AT5" s="811">
        <v>0</v>
      </c>
      <c r="AU5" s="812">
        <v>0</v>
      </c>
      <c r="AV5" s="812">
        <v>0</v>
      </c>
      <c r="AW5" s="813">
        <v>0</v>
      </c>
      <c r="AY5" s="778" t="s">
        <v>432</v>
      </c>
      <c r="AZ5" s="689" t="s">
        <v>1242</v>
      </c>
      <c r="BA5" s="681">
        <v>0</v>
      </c>
      <c r="BB5" s="677">
        <v>0</v>
      </c>
      <c r="BC5" s="677">
        <v>0</v>
      </c>
      <c r="BD5" s="674">
        <v>0</v>
      </c>
      <c r="BF5" s="794" t="s">
        <v>432</v>
      </c>
      <c r="BG5" s="679" t="s">
        <v>1242</v>
      </c>
      <c r="BH5" s="681">
        <v>0</v>
      </c>
      <c r="BI5" s="677">
        <v>0</v>
      </c>
      <c r="BJ5" s="677">
        <v>0</v>
      </c>
      <c r="BK5" s="674">
        <v>0</v>
      </c>
      <c r="BL5" s="633"/>
      <c r="BM5" s="785" t="s">
        <v>432</v>
      </c>
      <c r="BN5" s="689" t="s">
        <v>1242</v>
      </c>
      <c r="BO5" s="678">
        <v>0</v>
      </c>
      <c r="BP5" s="671">
        <v>0</v>
      </c>
      <c r="BQ5" s="671">
        <v>0</v>
      </c>
      <c r="BR5" s="672">
        <v>0</v>
      </c>
      <c r="BS5" s="633"/>
      <c r="BT5" s="771" t="s">
        <v>432</v>
      </c>
      <c r="BU5" s="679" t="s">
        <v>1242</v>
      </c>
      <c r="BV5" s="681">
        <v>0</v>
      </c>
      <c r="BW5" s="677">
        <v>0</v>
      </c>
      <c r="BX5" s="677">
        <v>0</v>
      </c>
      <c r="BY5" s="674">
        <v>0</v>
      </c>
      <c r="CA5" s="746" t="s">
        <v>432</v>
      </c>
      <c r="CB5" s="689" t="s">
        <v>1242</v>
      </c>
      <c r="CC5" s="678">
        <v>0</v>
      </c>
      <c r="CD5" s="671">
        <v>0</v>
      </c>
      <c r="CE5" s="671">
        <v>0</v>
      </c>
      <c r="CF5" s="672">
        <v>0</v>
      </c>
    </row>
    <row r="6" spans="2:84" ht="13.8" thickBot="1">
      <c r="B6" s="673"/>
      <c r="C6" s="679" t="s">
        <v>1243</v>
      </c>
      <c r="D6" s="681">
        <v>0</v>
      </c>
      <c r="E6" s="677">
        <v>0</v>
      </c>
      <c r="F6" s="677">
        <v>0</v>
      </c>
      <c r="G6" s="674">
        <v>0</v>
      </c>
      <c r="I6" s="728"/>
      <c r="J6" s="690" t="s">
        <v>1243</v>
      </c>
      <c r="K6" s="681">
        <v>0</v>
      </c>
      <c r="L6" s="677">
        <v>0</v>
      </c>
      <c r="M6" s="677">
        <v>0</v>
      </c>
      <c r="N6" s="674">
        <v>0</v>
      </c>
      <c r="P6" s="730"/>
      <c r="Q6" s="677" t="s">
        <v>1243</v>
      </c>
      <c r="R6" s="681">
        <v>0</v>
      </c>
      <c r="S6" s="677">
        <v>0</v>
      </c>
      <c r="T6" s="677">
        <v>0</v>
      </c>
      <c r="U6" s="674">
        <v>0</v>
      </c>
      <c r="W6" s="802"/>
      <c r="X6" s="677" t="s">
        <v>1243</v>
      </c>
      <c r="Y6" s="681">
        <v>0</v>
      </c>
      <c r="Z6" s="677">
        <v>0</v>
      </c>
      <c r="AA6" s="677">
        <v>0</v>
      </c>
      <c r="AB6" s="674">
        <v>0</v>
      </c>
      <c r="AD6" s="765"/>
      <c r="AE6" s="677" t="s">
        <v>1243</v>
      </c>
      <c r="AF6" s="681">
        <v>0</v>
      </c>
      <c r="AG6" s="677">
        <v>0</v>
      </c>
      <c r="AH6" s="677">
        <v>0</v>
      </c>
      <c r="AI6" s="674">
        <v>0</v>
      </c>
      <c r="AK6" s="756"/>
      <c r="AL6" s="690" t="s">
        <v>1243</v>
      </c>
      <c r="AM6" s="681">
        <v>0</v>
      </c>
      <c r="AN6" s="677">
        <v>0</v>
      </c>
      <c r="AO6" s="677">
        <v>0</v>
      </c>
      <c r="AP6" s="674">
        <v>0</v>
      </c>
      <c r="AR6" s="814"/>
      <c r="AS6" s="815" t="s">
        <v>1243</v>
      </c>
      <c r="AT6" s="811">
        <v>0</v>
      </c>
      <c r="AU6" s="812">
        <v>0</v>
      </c>
      <c r="AV6" s="812">
        <v>0</v>
      </c>
      <c r="AW6" s="813">
        <v>0</v>
      </c>
      <c r="AY6" s="779"/>
      <c r="AZ6" s="690" t="s">
        <v>1243</v>
      </c>
      <c r="BA6" s="681">
        <v>0</v>
      </c>
      <c r="BB6" s="677">
        <v>0</v>
      </c>
      <c r="BC6" s="677">
        <v>0</v>
      </c>
      <c r="BD6" s="674">
        <v>0</v>
      </c>
      <c r="BF6" s="793"/>
      <c r="BG6" s="690" t="s">
        <v>1243</v>
      </c>
      <c r="BH6" s="681">
        <v>0</v>
      </c>
      <c r="BI6" s="677">
        <v>0</v>
      </c>
      <c r="BJ6" s="677">
        <v>0</v>
      </c>
      <c r="BK6" s="674">
        <v>0</v>
      </c>
      <c r="BL6" s="633"/>
      <c r="BM6" s="786"/>
      <c r="BN6" s="690" t="s">
        <v>1243</v>
      </c>
      <c r="BO6" s="681">
        <v>0</v>
      </c>
      <c r="BP6" s="677">
        <v>0</v>
      </c>
      <c r="BQ6" s="677">
        <v>0</v>
      </c>
      <c r="BR6" s="674">
        <v>0</v>
      </c>
      <c r="BS6" s="633"/>
      <c r="BT6" s="772"/>
      <c r="BU6" s="690" t="s">
        <v>1243</v>
      </c>
      <c r="BV6" s="681">
        <v>0</v>
      </c>
      <c r="BW6" s="677">
        <v>0</v>
      </c>
      <c r="BX6" s="677">
        <v>0</v>
      </c>
      <c r="BY6" s="674">
        <v>0</v>
      </c>
      <c r="CA6" s="747"/>
      <c r="CB6" s="690" t="s">
        <v>1243</v>
      </c>
      <c r="CC6" s="681">
        <v>0</v>
      </c>
      <c r="CD6" s="677">
        <v>0</v>
      </c>
      <c r="CE6" s="677">
        <v>0</v>
      </c>
      <c r="CF6" s="674">
        <v>0</v>
      </c>
    </row>
    <row r="7" spans="2:84" ht="13.8" thickBot="1">
      <c r="B7" s="664" t="s">
        <v>541</v>
      </c>
      <c r="C7" s="664"/>
      <c r="D7" s="729">
        <v>0</v>
      </c>
      <c r="E7" s="683">
        <v>0</v>
      </c>
      <c r="F7" s="683">
        <v>0</v>
      </c>
      <c r="G7" s="682">
        <v>0</v>
      </c>
      <c r="I7" s="667" t="s">
        <v>541</v>
      </c>
      <c r="J7" s="667"/>
      <c r="K7" s="691">
        <v>0</v>
      </c>
      <c r="L7" s="685">
        <v>0</v>
      </c>
      <c r="M7" s="685">
        <v>0</v>
      </c>
      <c r="N7" s="684">
        <v>0</v>
      </c>
      <c r="P7" s="686" t="s">
        <v>541</v>
      </c>
      <c r="Q7" s="687"/>
      <c r="R7" s="686">
        <v>0</v>
      </c>
      <c r="S7" s="688">
        <v>0</v>
      </c>
      <c r="T7" s="688">
        <v>0</v>
      </c>
      <c r="U7" s="687">
        <v>0</v>
      </c>
      <c r="W7" s="803" t="s">
        <v>541</v>
      </c>
      <c r="X7" s="804"/>
      <c r="Y7" s="803">
        <v>0</v>
      </c>
      <c r="Z7" s="805">
        <v>0</v>
      </c>
      <c r="AA7" s="805">
        <v>0</v>
      </c>
      <c r="AB7" s="804">
        <v>0</v>
      </c>
      <c r="AD7" s="766" t="s">
        <v>541</v>
      </c>
      <c r="AE7" s="767"/>
      <c r="AF7" s="766">
        <v>0</v>
      </c>
      <c r="AG7" s="768">
        <v>0</v>
      </c>
      <c r="AH7" s="768">
        <v>0</v>
      </c>
      <c r="AI7" s="767">
        <v>0</v>
      </c>
      <c r="AK7" s="757" t="s">
        <v>541</v>
      </c>
      <c r="AL7" s="758"/>
      <c r="AM7" s="759">
        <v>0</v>
      </c>
      <c r="AN7" s="760">
        <v>0</v>
      </c>
      <c r="AO7" s="760">
        <v>0</v>
      </c>
      <c r="AP7" s="761">
        <v>0</v>
      </c>
      <c r="AR7" s="808" t="s">
        <v>541</v>
      </c>
      <c r="AS7" s="816"/>
      <c r="AT7" s="817">
        <v>0</v>
      </c>
      <c r="AU7" s="818">
        <v>0</v>
      </c>
      <c r="AV7" s="818">
        <v>0</v>
      </c>
      <c r="AW7" s="816">
        <v>0</v>
      </c>
      <c r="AY7" s="780" t="s">
        <v>541</v>
      </c>
      <c r="AZ7" s="777"/>
      <c r="BA7" s="780">
        <v>0</v>
      </c>
      <c r="BB7" s="781">
        <v>0</v>
      </c>
      <c r="BC7" s="781">
        <v>0</v>
      </c>
      <c r="BD7" s="782">
        <v>0</v>
      </c>
      <c r="BF7" s="795" t="s">
        <v>541</v>
      </c>
      <c r="BG7" s="796"/>
      <c r="BH7" s="795">
        <v>0</v>
      </c>
      <c r="BI7" s="797">
        <v>0</v>
      </c>
      <c r="BJ7" s="797">
        <v>0</v>
      </c>
      <c r="BK7" s="798">
        <v>0</v>
      </c>
      <c r="BL7" s="633"/>
      <c r="BM7" s="787" t="s">
        <v>541</v>
      </c>
      <c r="BN7" s="788"/>
      <c r="BO7" s="789">
        <v>0</v>
      </c>
      <c r="BP7" s="790">
        <v>0</v>
      </c>
      <c r="BQ7" s="790">
        <v>0</v>
      </c>
      <c r="BR7" s="791">
        <v>0</v>
      </c>
      <c r="BS7" s="633"/>
      <c r="BT7" s="773" t="s">
        <v>541</v>
      </c>
      <c r="BU7" s="770"/>
      <c r="BV7" s="773">
        <v>0</v>
      </c>
      <c r="BW7" s="774">
        <v>0</v>
      </c>
      <c r="BX7" s="774">
        <v>0</v>
      </c>
      <c r="BY7" s="775">
        <v>0</v>
      </c>
      <c r="CA7" s="748" t="s">
        <v>541</v>
      </c>
      <c r="CB7" s="749"/>
      <c r="CC7" s="750">
        <v>0</v>
      </c>
      <c r="CD7" s="751">
        <v>0</v>
      </c>
      <c r="CE7" s="751">
        <v>0</v>
      </c>
      <c r="CF7" s="752">
        <v>0</v>
      </c>
    </row>
    <row r="8" spans="2:84">
      <c r="B8" s="673" t="s">
        <v>519</v>
      </c>
      <c r="C8" s="679" t="s">
        <v>1508</v>
      </c>
      <c r="D8" s="681">
        <v>0</v>
      </c>
      <c r="E8" s="677">
        <v>0</v>
      </c>
      <c r="F8" s="677">
        <v>0</v>
      </c>
      <c r="G8" s="674">
        <v>0</v>
      </c>
      <c r="I8" s="675" t="s">
        <v>519</v>
      </c>
      <c r="J8" s="679" t="s">
        <v>1508</v>
      </c>
      <c r="K8" s="681">
        <v>0</v>
      </c>
      <c r="L8" s="677">
        <v>0</v>
      </c>
      <c r="M8" s="677">
        <v>0</v>
      </c>
      <c r="N8" s="674">
        <v>0</v>
      </c>
      <c r="P8" s="676" t="s">
        <v>519</v>
      </c>
      <c r="Q8" s="679" t="s">
        <v>1508</v>
      </c>
      <c r="R8" s="681">
        <v>0</v>
      </c>
      <c r="S8" s="677">
        <v>0</v>
      </c>
      <c r="T8" s="677">
        <v>0</v>
      </c>
      <c r="U8" s="674">
        <v>0</v>
      </c>
      <c r="W8" s="801" t="s">
        <v>519</v>
      </c>
      <c r="X8" s="689" t="s">
        <v>1584</v>
      </c>
      <c r="Y8" s="681">
        <v>0</v>
      </c>
      <c r="Z8" s="677">
        <v>0</v>
      </c>
      <c r="AA8" s="677">
        <v>0</v>
      </c>
      <c r="AB8" s="674">
        <v>0</v>
      </c>
      <c r="AD8" s="764" t="s">
        <v>519</v>
      </c>
      <c r="AE8" s="689" t="s">
        <v>1584</v>
      </c>
      <c r="AF8" s="681">
        <v>0</v>
      </c>
      <c r="AG8" s="677">
        <v>0</v>
      </c>
      <c r="AH8" s="677">
        <v>0</v>
      </c>
      <c r="AI8" s="674">
        <v>0</v>
      </c>
      <c r="AK8" s="755" t="s">
        <v>519</v>
      </c>
      <c r="AL8" s="689" t="s">
        <v>1508</v>
      </c>
      <c r="AM8" s="681">
        <v>0</v>
      </c>
      <c r="AN8" s="677">
        <v>0</v>
      </c>
      <c r="AO8" s="677">
        <v>0</v>
      </c>
      <c r="AP8" s="674">
        <v>0</v>
      </c>
      <c r="AR8" s="809" t="s">
        <v>519</v>
      </c>
      <c r="AS8" s="810" t="s">
        <v>1508</v>
      </c>
      <c r="AT8" s="812">
        <v>0</v>
      </c>
      <c r="AU8" s="812">
        <v>0</v>
      </c>
      <c r="AV8" s="812">
        <v>0</v>
      </c>
      <c r="AW8" s="813">
        <v>0</v>
      </c>
      <c r="AY8" s="778" t="s">
        <v>519</v>
      </c>
      <c r="AZ8" s="689" t="s">
        <v>1508</v>
      </c>
      <c r="BA8" s="681">
        <v>0</v>
      </c>
      <c r="BB8" s="677">
        <v>0</v>
      </c>
      <c r="BC8" s="677">
        <v>0</v>
      </c>
      <c r="BD8" s="674">
        <v>0</v>
      </c>
      <c r="BF8" s="794" t="s">
        <v>519</v>
      </c>
      <c r="BG8" s="679" t="s">
        <v>1508</v>
      </c>
      <c r="BH8" s="681">
        <v>0</v>
      </c>
      <c r="BI8" s="677">
        <v>0</v>
      </c>
      <c r="BJ8" s="677">
        <v>0</v>
      </c>
      <c r="BK8" s="674">
        <v>0</v>
      </c>
      <c r="BL8" s="633"/>
      <c r="BM8" s="785" t="s">
        <v>519</v>
      </c>
      <c r="BN8" s="689" t="s">
        <v>1508</v>
      </c>
      <c r="BO8" s="681">
        <v>0</v>
      </c>
      <c r="BP8" s="677">
        <v>0</v>
      </c>
      <c r="BQ8" s="677">
        <v>0</v>
      </c>
      <c r="BR8" s="674">
        <v>0</v>
      </c>
      <c r="BS8" s="633"/>
      <c r="BT8" s="771" t="s">
        <v>519</v>
      </c>
      <c r="BU8" s="679" t="s">
        <v>1508</v>
      </c>
      <c r="BV8" s="681">
        <v>0</v>
      </c>
      <c r="BW8" s="677">
        <v>0</v>
      </c>
      <c r="BX8" s="677">
        <v>0</v>
      </c>
      <c r="BY8" s="674">
        <v>0</v>
      </c>
      <c r="CA8" s="746" t="s">
        <v>519</v>
      </c>
      <c r="CB8" s="689" t="s">
        <v>1508</v>
      </c>
      <c r="CC8" s="681">
        <v>0</v>
      </c>
      <c r="CD8" s="677">
        <v>0</v>
      </c>
      <c r="CE8" s="677">
        <v>0</v>
      </c>
      <c r="CF8" s="674">
        <v>0</v>
      </c>
    </row>
    <row r="9" spans="2:84" ht="13.8" thickBot="1">
      <c r="B9" s="673"/>
      <c r="C9" s="679" t="s">
        <v>1509</v>
      </c>
      <c r="D9" s="681">
        <v>0</v>
      </c>
      <c r="E9" s="677">
        <v>0</v>
      </c>
      <c r="F9" s="677">
        <v>0</v>
      </c>
      <c r="G9" s="674">
        <v>0</v>
      </c>
      <c r="I9" s="675"/>
      <c r="J9" s="679" t="s">
        <v>1509</v>
      </c>
      <c r="K9" s="681">
        <v>0</v>
      </c>
      <c r="L9" s="677">
        <v>0</v>
      </c>
      <c r="M9" s="677">
        <v>0</v>
      </c>
      <c r="N9" s="674">
        <v>0</v>
      </c>
      <c r="P9" s="680"/>
      <c r="Q9" s="679" t="s">
        <v>1509</v>
      </c>
      <c r="R9" s="681">
        <v>0</v>
      </c>
      <c r="S9" s="677">
        <v>0</v>
      </c>
      <c r="T9" s="677">
        <v>0</v>
      </c>
      <c r="U9" s="674">
        <v>0</v>
      </c>
      <c r="W9" s="806"/>
      <c r="X9" s="807" t="s">
        <v>1585</v>
      </c>
      <c r="Y9" s="677">
        <v>0</v>
      </c>
      <c r="Z9" s="677">
        <v>0</v>
      </c>
      <c r="AA9" s="677">
        <v>0</v>
      </c>
      <c r="AB9" s="677">
        <v>0</v>
      </c>
      <c r="AD9" s="769"/>
      <c r="AE9" s="690" t="s">
        <v>1585</v>
      </c>
      <c r="AF9" s="681">
        <v>0</v>
      </c>
      <c r="AG9" s="677">
        <v>0</v>
      </c>
      <c r="AH9" s="677">
        <v>0</v>
      </c>
      <c r="AI9" s="674">
        <v>0</v>
      </c>
      <c r="AK9" s="762"/>
      <c r="AL9" s="679" t="s">
        <v>1509</v>
      </c>
      <c r="AM9" s="681">
        <v>0</v>
      </c>
      <c r="AN9" s="677">
        <v>0</v>
      </c>
      <c r="AO9" s="677">
        <v>0</v>
      </c>
      <c r="AP9" s="674">
        <v>0</v>
      </c>
      <c r="AR9" s="819"/>
      <c r="AS9" s="813" t="s">
        <v>1509</v>
      </c>
      <c r="AT9" s="812">
        <v>0</v>
      </c>
      <c r="AU9" s="812">
        <v>0</v>
      </c>
      <c r="AV9" s="812">
        <v>0</v>
      </c>
      <c r="AW9" s="813">
        <v>0</v>
      </c>
      <c r="AY9" s="778"/>
      <c r="AZ9" s="679" t="s">
        <v>1509</v>
      </c>
      <c r="BA9" s="681">
        <v>0</v>
      </c>
      <c r="BB9" s="677">
        <v>0</v>
      </c>
      <c r="BC9" s="677">
        <v>0</v>
      </c>
      <c r="BD9" s="674">
        <v>0</v>
      </c>
      <c r="BF9" s="794"/>
      <c r="BG9" s="679" t="s">
        <v>1509</v>
      </c>
      <c r="BH9" s="681">
        <v>0</v>
      </c>
      <c r="BI9" s="677">
        <v>0</v>
      </c>
      <c r="BJ9" s="677">
        <v>0</v>
      </c>
      <c r="BK9" s="674">
        <v>0</v>
      </c>
      <c r="BL9" s="633"/>
      <c r="BM9" s="792"/>
      <c r="BN9" s="679" t="s">
        <v>1509</v>
      </c>
      <c r="BO9" s="681">
        <v>0</v>
      </c>
      <c r="BP9" s="677">
        <v>0</v>
      </c>
      <c r="BQ9" s="677">
        <v>0</v>
      </c>
      <c r="BR9" s="674">
        <v>0</v>
      </c>
      <c r="BS9" s="633"/>
      <c r="BT9" s="771"/>
      <c r="BU9" s="679" t="s">
        <v>1509</v>
      </c>
      <c r="BV9" s="681">
        <v>0</v>
      </c>
      <c r="BW9" s="677">
        <v>0</v>
      </c>
      <c r="BX9" s="677">
        <v>0</v>
      </c>
      <c r="BY9" s="674">
        <v>0</v>
      </c>
      <c r="CA9" s="753"/>
      <c r="CB9" s="679" t="s">
        <v>1509</v>
      </c>
      <c r="CC9" s="681">
        <v>0</v>
      </c>
      <c r="CD9" s="677">
        <v>0</v>
      </c>
      <c r="CE9" s="677">
        <v>0</v>
      </c>
      <c r="CF9" s="674">
        <v>0</v>
      </c>
    </row>
    <row r="10" spans="2:84">
      <c r="B10" s="673"/>
      <c r="C10" s="679" t="s">
        <v>1511</v>
      </c>
      <c r="D10" s="681">
        <v>0</v>
      </c>
      <c r="E10" s="677">
        <v>0</v>
      </c>
      <c r="F10" s="677">
        <v>0</v>
      </c>
      <c r="G10" s="674">
        <v>0</v>
      </c>
      <c r="I10" s="675"/>
      <c r="J10" s="679" t="s">
        <v>1511</v>
      </c>
      <c r="K10" s="681">
        <v>0</v>
      </c>
      <c r="L10" s="677">
        <v>0</v>
      </c>
      <c r="M10" s="677">
        <v>0</v>
      </c>
      <c r="N10" s="674">
        <v>0</v>
      </c>
      <c r="P10" s="680"/>
      <c r="Q10" s="679" t="s">
        <v>1511</v>
      </c>
      <c r="R10" s="681">
        <v>0</v>
      </c>
      <c r="S10" s="677">
        <v>0</v>
      </c>
      <c r="T10" s="677">
        <v>0</v>
      </c>
      <c r="U10" s="674">
        <v>0</v>
      </c>
      <c r="W10" s="806"/>
      <c r="X10" s="677" t="s">
        <v>1508</v>
      </c>
      <c r="Y10" s="681">
        <v>0</v>
      </c>
      <c r="Z10" s="677">
        <v>0</v>
      </c>
      <c r="AA10" s="677">
        <v>0</v>
      </c>
      <c r="AB10" s="674">
        <v>0</v>
      </c>
      <c r="AD10" s="769"/>
      <c r="AE10" s="679" t="s">
        <v>1508</v>
      </c>
      <c r="AF10" s="681">
        <v>0</v>
      </c>
      <c r="AG10" s="677">
        <v>0</v>
      </c>
      <c r="AH10" s="677">
        <v>0</v>
      </c>
      <c r="AI10" s="674">
        <v>0</v>
      </c>
      <c r="AK10" s="762"/>
      <c r="AL10" s="679" t="s">
        <v>1511</v>
      </c>
      <c r="AM10" s="681">
        <v>0</v>
      </c>
      <c r="AN10" s="677">
        <v>0</v>
      </c>
      <c r="AO10" s="677">
        <v>0</v>
      </c>
      <c r="AP10" s="674">
        <v>0</v>
      </c>
      <c r="AR10" s="819"/>
      <c r="AS10" s="813" t="s">
        <v>1511</v>
      </c>
      <c r="AT10" s="812">
        <v>0</v>
      </c>
      <c r="AU10" s="812">
        <v>0</v>
      </c>
      <c r="AV10" s="812">
        <v>0</v>
      </c>
      <c r="AW10" s="813">
        <v>0</v>
      </c>
      <c r="AY10" s="778"/>
      <c r="AZ10" s="679" t="s">
        <v>1511</v>
      </c>
      <c r="BA10" s="681">
        <v>0</v>
      </c>
      <c r="BB10" s="677">
        <v>0</v>
      </c>
      <c r="BC10" s="677">
        <v>0</v>
      </c>
      <c r="BD10" s="674">
        <v>0</v>
      </c>
      <c r="BF10" s="794"/>
      <c r="BG10" s="679" t="s">
        <v>1511</v>
      </c>
      <c r="BH10" s="681">
        <v>0</v>
      </c>
      <c r="BI10" s="677">
        <v>0</v>
      </c>
      <c r="BJ10" s="677">
        <v>0</v>
      </c>
      <c r="BK10" s="674">
        <v>0</v>
      </c>
      <c r="BL10" s="633"/>
      <c r="BM10" s="792"/>
      <c r="BN10" s="679" t="s">
        <v>1511</v>
      </c>
      <c r="BO10" s="681">
        <v>0</v>
      </c>
      <c r="BP10" s="677">
        <v>0</v>
      </c>
      <c r="BQ10" s="677">
        <v>0</v>
      </c>
      <c r="BR10" s="674">
        <v>0</v>
      </c>
      <c r="BS10" s="633"/>
      <c r="BT10" s="771"/>
      <c r="BU10" s="679" t="s">
        <v>1511</v>
      </c>
      <c r="BV10" s="681">
        <v>0</v>
      </c>
      <c r="BW10" s="677">
        <v>0</v>
      </c>
      <c r="BX10" s="677">
        <v>0</v>
      </c>
      <c r="BY10" s="674">
        <v>0</v>
      </c>
      <c r="CA10" s="753"/>
      <c r="CB10" s="679" t="s">
        <v>1511</v>
      </c>
      <c r="CC10" s="681">
        <v>0</v>
      </c>
      <c r="CD10" s="677">
        <v>0</v>
      </c>
      <c r="CE10" s="677">
        <v>0</v>
      </c>
      <c r="CF10" s="674">
        <v>0</v>
      </c>
    </row>
    <row r="11" spans="2:84">
      <c r="B11" s="673"/>
      <c r="C11" s="679" t="s">
        <v>1510</v>
      </c>
      <c r="D11" s="681">
        <v>0</v>
      </c>
      <c r="E11" s="677">
        <v>0</v>
      </c>
      <c r="F11" s="677">
        <v>0</v>
      </c>
      <c r="G11" s="674">
        <v>0</v>
      </c>
      <c r="I11" s="675"/>
      <c r="J11" s="679" t="s">
        <v>1510</v>
      </c>
      <c r="K11" s="681">
        <v>0</v>
      </c>
      <c r="L11" s="677">
        <v>0</v>
      </c>
      <c r="M11" s="677">
        <v>0</v>
      </c>
      <c r="N11" s="674">
        <v>0</v>
      </c>
      <c r="P11" s="680"/>
      <c r="Q11" s="679" t="s">
        <v>1510</v>
      </c>
      <c r="R11" s="681">
        <v>0</v>
      </c>
      <c r="S11" s="677">
        <v>0</v>
      </c>
      <c r="T11" s="677">
        <v>0</v>
      </c>
      <c r="U11" s="674">
        <v>0</v>
      </c>
      <c r="W11" s="806"/>
      <c r="X11" s="677" t="s">
        <v>1509</v>
      </c>
      <c r="Y11" s="681">
        <v>0</v>
      </c>
      <c r="Z11" s="677">
        <v>0</v>
      </c>
      <c r="AA11" s="677">
        <v>0</v>
      </c>
      <c r="AB11" s="674">
        <v>0</v>
      </c>
      <c r="AD11" s="769"/>
      <c r="AE11" s="679" t="s">
        <v>1509</v>
      </c>
      <c r="AF11" s="681">
        <v>0</v>
      </c>
      <c r="AG11" s="677">
        <v>0</v>
      </c>
      <c r="AH11" s="677">
        <v>0</v>
      </c>
      <c r="AI11" s="674">
        <v>0</v>
      </c>
      <c r="AK11" s="762"/>
      <c r="AL11" s="679" t="s">
        <v>1510</v>
      </c>
      <c r="AM11" s="681">
        <v>0</v>
      </c>
      <c r="AN11" s="677">
        <v>0</v>
      </c>
      <c r="AO11" s="677">
        <v>0</v>
      </c>
      <c r="AP11" s="674">
        <v>0</v>
      </c>
      <c r="AR11" s="819"/>
      <c r="AS11" s="813" t="s">
        <v>1510</v>
      </c>
      <c r="AT11" s="812">
        <v>0</v>
      </c>
      <c r="AU11" s="812">
        <v>0</v>
      </c>
      <c r="AV11" s="812">
        <v>0</v>
      </c>
      <c r="AW11" s="813">
        <v>0</v>
      </c>
      <c r="AY11" s="778"/>
      <c r="AZ11" s="679" t="s">
        <v>1510</v>
      </c>
      <c r="BA11" s="681">
        <v>0</v>
      </c>
      <c r="BB11" s="677">
        <v>0</v>
      </c>
      <c r="BC11" s="677">
        <v>0</v>
      </c>
      <c r="BD11" s="674">
        <v>0</v>
      </c>
      <c r="BF11" s="794"/>
      <c r="BG11" s="679" t="s">
        <v>1510</v>
      </c>
      <c r="BH11" s="681">
        <v>0</v>
      </c>
      <c r="BI11" s="677">
        <v>0</v>
      </c>
      <c r="BJ11" s="677">
        <v>0</v>
      </c>
      <c r="BK11" s="674">
        <v>0</v>
      </c>
      <c r="BL11" s="633"/>
      <c r="BM11" s="792"/>
      <c r="BN11" s="679" t="s">
        <v>1510</v>
      </c>
      <c r="BO11" s="681">
        <v>0</v>
      </c>
      <c r="BP11" s="677">
        <v>0</v>
      </c>
      <c r="BQ11" s="677">
        <v>0</v>
      </c>
      <c r="BR11" s="674">
        <v>0</v>
      </c>
      <c r="BS11" s="633"/>
      <c r="BT11" s="771"/>
      <c r="BU11" s="679" t="s">
        <v>1510</v>
      </c>
      <c r="BV11" s="681">
        <v>0</v>
      </c>
      <c r="BW11" s="677">
        <v>0</v>
      </c>
      <c r="BX11" s="677">
        <v>0</v>
      </c>
      <c r="BY11" s="674">
        <v>0</v>
      </c>
      <c r="CA11" s="753"/>
      <c r="CB11" s="679" t="s">
        <v>1510</v>
      </c>
      <c r="CC11" s="681">
        <v>0</v>
      </c>
      <c r="CD11" s="677">
        <v>0</v>
      </c>
      <c r="CE11" s="677">
        <v>0</v>
      </c>
      <c r="CF11" s="674">
        <v>0</v>
      </c>
    </row>
    <row r="12" spans="2:84">
      <c r="B12" s="673"/>
      <c r="C12" s="679" t="s">
        <v>1514</v>
      </c>
      <c r="D12" s="681">
        <v>0</v>
      </c>
      <c r="E12" s="677">
        <v>0</v>
      </c>
      <c r="F12" s="677">
        <v>0</v>
      </c>
      <c r="G12" s="674">
        <v>0</v>
      </c>
      <c r="I12" s="675"/>
      <c r="J12" s="679" t="s">
        <v>1514</v>
      </c>
      <c r="K12" s="681">
        <v>0</v>
      </c>
      <c r="L12" s="677">
        <v>0</v>
      </c>
      <c r="M12" s="677">
        <v>0</v>
      </c>
      <c r="N12" s="674">
        <v>0</v>
      </c>
      <c r="P12" s="680"/>
      <c r="Q12" s="679" t="s">
        <v>1514</v>
      </c>
      <c r="R12" s="681">
        <v>0</v>
      </c>
      <c r="S12" s="677">
        <v>0</v>
      </c>
      <c r="T12" s="677">
        <v>0</v>
      </c>
      <c r="U12" s="674">
        <v>0</v>
      </c>
      <c r="W12" s="806"/>
      <c r="X12" s="677" t="s">
        <v>1511</v>
      </c>
      <c r="Y12" s="681">
        <v>0</v>
      </c>
      <c r="Z12" s="677">
        <v>0</v>
      </c>
      <c r="AA12" s="677">
        <v>0</v>
      </c>
      <c r="AB12" s="674">
        <v>0</v>
      </c>
      <c r="AD12" s="769"/>
      <c r="AE12" s="679" t="s">
        <v>1511</v>
      </c>
      <c r="AF12" s="681">
        <v>0</v>
      </c>
      <c r="AG12" s="677">
        <v>0</v>
      </c>
      <c r="AH12" s="677">
        <v>0</v>
      </c>
      <c r="AI12" s="674">
        <v>0</v>
      </c>
      <c r="AK12" s="762"/>
      <c r="AL12" s="679" t="s">
        <v>1514</v>
      </c>
      <c r="AM12" s="681">
        <v>0</v>
      </c>
      <c r="AN12" s="677">
        <v>0</v>
      </c>
      <c r="AO12" s="677">
        <v>0</v>
      </c>
      <c r="AP12" s="674">
        <v>0</v>
      </c>
      <c r="AR12" s="819"/>
      <c r="AS12" s="813" t="s">
        <v>1514</v>
      </c>
      <c r="AT12" s="812">
        <v>0</v>
      </c>
      <c r="AU12" s="812">
        <v>0</v>
      </c>
      <c r="AV12" s="812">
        <v>0</v>
      </c>
      <c r="AW12" s="813">
        <v>0</v>
      </c>
      <c r="AY12" s="778"/>
      <c r="AZ12" s="679" t="s">
        <v>1514</v>
      </c>
      <c r="BA12" s="681">
        <v>0</v>
      </c>
      <c r="BB12" s="677">
        <v>0</v>
      </c>
      <c r="BC12" s="677">
        <v>0</v>
      </c>
      <c r="BD12" s="674">
        <v>0</v>
      </c>
      <c r="BF12" s="794"/>
      <c r="BG12" s="679" t="s">
        <v>1514</v>
      </c>
      <c r="BH12" s="681">
        <v>0</v>
      </c>
      <c r="BI12" s="677">
        <v>0</v>
      </c>
      <c r="BJ12" s="677">
        <v>0</v>
      </c>
      <c r="BK12" s="674">
        <v>0</v>
      </c>
      <c r="BL12" s="633"/>
      <c r="BM12" s="792"/>
      <c r="BN12" s="679" t="s">
        <v>1514</v>
      </c>
      <c r="BO12" s="681">
        <v>0</v>
      </c>
      <c r="BP12" s="677">
        <v>0</v>
      </c>
      <c r="BQ12" s="677">
        <v>0</v>
      </c>
      <c r="BR12" s="674">
        <v>0</v>
      </c>
      <c r="BS12" s="633"/>
      <c r="BT12" s="771"/>
      <c r="BU12" s="679" t="s">
        <v>1514</v>
      </c>
      <c r="BV12" s="681">
        <v>0</v>
      </c>
      <c r="BW12" s="677">
        <v>0</v>
      </c>
      <c r="BX12" s="677">
        <v>0</v>
      </c>
      <c r="BY12" s="674">
        <v>0</v>
      </c>
      <c r="CA12" s="753"/>
      <c r="CB12" s="679" t="s">
        <v>1514</v>
      </c>
      <c r="CC12" s="681">
        <v>0</v>
      </c>
      <c r="CD12" s="677">
        <v>0</v>
      </c>
      <c r="CE12" s="677">
        <v>0</v>
      </c>
      <c r="CF12" s="674">
        <v>0</v>
      </c>
    </row>
    <row r="13" spans="2:84">
      <c r="B13" s="673"/>
      <c r="C13" s="679" t="s">
        <v>1513</v>
      </c>
      <c r="D13" s="681">
        <v>0</v>
      </c>
      <c r="E13" s="677">
        <v>0</v>
      </c>
      <c r="F13" s="677">
        <v>0</v>
      </c>
      <c r="G13" s="674">
        <v>0</v>
      </c>
      <c r="I13" s="675"/>
      <c r="J13" s="679" t="s">
        <v>1513</v>
      </c>
      <c r="K13" s="681">
        <v>0</v>
      </c>
      <c r="L13" s="677">
        <v>0</v>
      </c>
      <c r="M13" s="677">
        <v>0</v>
      </c>
      <c r="N13" s="674">
        <v>0</v>
      </c>
      <c r="P13" s="680"/>
      <c r="Q13" s="679" t="s">
        <v>1513</v>
      </c>
      <c r="R13" s="681">
        <v>0</v>
      </c>
      <c r="S13" s="677">
        <v>0</v>
      </c>
      <c r="T13" s="677">
        <v>0</v>
      </c>
      <c r="U13" s="674">
        <v>0</v>
      </c>
      <c r="W13" s="806"/>
      <c r="X13" s="677" t="s">
        <v>1510</v>
      </c>
      <c r="Y13" s="681">
        <v>0</v>
      </c>
      <c r="Z13" s="677">
        <v>0</v>
      </c>
      <c r="AA13" s="677">
        <v>0</v>
      </c>
      <c r="AB13" s="674">
        <v>0</v>
      </c>
      <c r="AD13" s="769"/>
      <c r="AE13" s="679" t="s">
        <v>1510</v>
      </c>
      <c r="AF13" s="681">
        <v>0</v>
      </c>
      <c r="AG13" s="677">
        <v>0</v>
      </c>
      <c r="AH13" s="677">
        <v>0</v>
      </c>
      <c r="AI13" s="674">
        <v>0</v>
      </c>
      <c r="AK13" s="762"/>
      <c r="AL13" s="679" t="s">
        <v>1513</v>
      </c>
      <c r="AM13" s="681">
        <v>0</v>
      </c>
      <c r="AN13" s="677">
        <v>0</v>
      </c>
      <c r="AO13" s="677">
        <v>0</v>
      </c>
      <c r="AP13" s="674">
        <v>0</v>
      </c>
      <c r="AR13" s="819"/>
      <c r="AS13" s="813" t="s">
        <v>1513</v>
      </c>
      <c r="AT13" s="812">
        <v>0</v>
      </c>
      <c r="AU13" s="812">
        <v>0</v>
      </c>
      <c r="AV13" s="812">
        <v>0</v>
      </c>
      <c r="AW13" s="813">
        <v>0</v>
      </c>
      <c r="AY13" s="778"/>
      <c r="AZ13" s="679" t="s">
        <v>1513</v>
      </c>
      <c r="BA13" s="681">
        <v>0</v>
      </c>
      <c r="BB13" s="677">
        <v>0</v>
      </c>
      <c r="BC13" s="677">
        <v>0</v>
      </c>
      <c r="BD13" s="674">
        <v>0</v>
      </c>
      <c r="BF13" s="794"/>
      <c r="BG13" s="679" t="s">
        <v>1513</v>
      </c>
      <c r="BH13" s="681">
        <v>0</v>
      </c>
      <c r="BI13" s="677">
        <v>0</v>
      </c>
      <c r="BJ13" s="677">
        <v>0</v>
      </c>
      <c r="BK13" s="674">
        <v>0</v>
      </c>
      <c r="BL13" s="633"/>
      <c r="BM13" s="792"/>
      <c r="BN13" s="679" t="s">
        <v>1513</v>
      </c>
      <c r="BO13" s="681">
        <v>0</v>
      </c>
      <c r="BP13" s="677">
        <v>0</v>
      </c>
      <c r="BQ13" s="677">
        <v>0</v>
      </c>
      <c r="BR13" s="674">
        <v>0</v>
      </c>
      <c r="BS13" s="633"/>
      <c r="BT13" s="771"/>
      <c r="BU13" s="679" t="s">
        <v>1513</v>
      </c>
      <c r="BV13" s="681">
        <v>0</v>
      </c>
      <c r="BW13" s="677">
        <v>0</v>
      </c>
      <c r="BX13" s="677">
        <v>0</v>
      </c>
      <c r="BY13" s="674">
        <v>0</v>
      </c>
      <c r="CA13" s="753"/>
      <c r="CB13" s="679" t="s">
        <v>1513</v>
      </c>
      <c r="CC13" s="681">
        <v>0</v>
      </c>
      <c r="CD13" s="677">
        <v>0</v>
      </c>
      <c r="CE13" s="677">
        <v>0</v>
      </c>
      <c r="CF13" s="674">
        <v>0</v>
      </c>
    </row>
    <row r="14" spans="2:84">
      <c r="B14" s="673"/>
      <c r="C14" s="679" t="s">
        <v>1633</v>
      </c>
      <c r="D14" s="681">
        <v>0</v>
      </c>
      <c r="E14" s="677">
        <v>0</v>
      </c>
      <c r="F14" s="677">
        <v>0</v>
      </c>
      <c r="G14" s="674">
        <v>0</v>
      </c>
      <c r="I14" s="675"/>
      <c r="J14" s="679" t="s">
        <v>1633</v>
      </c>
      <c r="K14" s="681">
        <v>0</v>
      </c>
      <c r="L14" s="677">
        <v>0</v>
      </c>
      <c r="M14" s="677">
        <v>0</v>
      </c>
      <c r="N14" s="674">
        <v>0</v>
      </c>
      <c r="P14" s="680"/>
      <c r="Q14" s="679" t="s">
        <v>1633</v>
      </c>
      <c r="R14" s="681">
        <v>0</v>
      </c>
      <c r="S14" s="677">
        <v>0</v>
      </c>
      <c r="T14" s="677">
        <v>0</v>
      </c>
      <c r="U14" s="674">
        <v>0</v>
      </c>
      <c r="W14" s="806"/>
      <c r="X14" s="677" t="s">
        <v>1514</v>
      </c>
      <c r="Y14" s="681">
        <v>0</v>
      </c>
      <c r="Z14" s="677">
        <v>0</v>
      </c>
      <c r="AA14" s="677">
        <v>0</v>
      </c>
      <c r="AB14" s="674">
        <v>0</v>
      </c>
      <c r="AD14" s="769"/>
      <c r="AE14" s="679" t="s">
        <v>1514</v>
      </c>
      <c r="AF14" s="681">
        <v>0</v>
      </c>
      <c r="AG14" s="677">
        <v>0</v>
      </c>
      <c r="AH14" s="677">
        <v>0</v>
      </c>
      <c r="AI14" s="674">
        <v>0</v>
      </c>
      <c r="AK14" s="762"/>
      <c r="AL14" s="679" t="s">
        <v>1633</v>
      </c>
      <c r="AM14" s="681">
        <v>0</v>
      </c>
      <c r="AN14" s="677">
        <v>0</v>
      </c>
      <c r="AO14" s="677">
        <v>0</v>
      </c>
      <c r="AP14" s="674">
        <v>0</v>
      </c>
      <c r="AR14" s="819"/>
      <c r="AS14" s="813" t="s">
        <v>1633</v>
      </c>
      <c r="AT14" s="812">
        <v>0</v>
      </c>
      <c r="AU14" s="812">
        <v>0</v>
      </c>
      <c r="AV14" s="812">
        <v>0</v>
      </c>
      <c r="AW14" s="813">
        <v>0</v>
      </c>
      <c r="AY14" s="778"/>
      <c r="AZ14" s="679" t="s">
        <v>1633</v>
      </c>
      <c r="BA14" s="681">
        <v>0</v>
      </c>
      <c r="BB14" s="677">
        <v>0</v>
      </c>
      <c r="BC14" s="677">
        <v>0</v>
      </c>
      <c r="BD14" s="674">
        <v>0</v>
      </c>
      <c r="BF14" s="794"/>
      <c r="BG14" s="679" t="s">
        <v>1633</v>
      </c>
      <c r="BH14" s="681">
        <v>0</v>
      </c>
      <c r="BI14" s="677">
        <v>0</v>
      </c>
      <c r="BJ14" s="677">
        <v>0</v>
      </c>
      <c r="BK14" s="674">
        <v>0</v>
      </c>
      <c r="BL14" s="633"/>
      <c r="BM14" s="792"/>
      <c r="BN14" s="679" t="s">
        <v>1633</v>
      </c>
      <c r="BO14" s="681">
        <v>0</v>
      </c>
      <c r="BP14" s="677">
        <v>0</v>
      </c>
      <c r="BQ14" s="677">
        <v>0</v>
      </c>
      <c r="BR14" s="674">
        <v>0</v>
      </c>
      <c r="BS14" s="633"/>
      <c r="BT14" s="771"/>
      <c r="BU14" s="679" t="s">
        <v>1633</v>
      </c>
      <c r="BV14" s="681">
        <v>0</v>
      </c>
      <c r="BW14" s="677">
        <v>0</v>
      </c>
      <c r="BX14" s="677">
        <v>0</v>
      </c>
      <c r="BY14" s="674">
        <v>0</v>
      </c>
      <c r="CA14" s="753"/>
      <c r="CB14" s="679" t="s">
        <v>1633</v>
      </c>
      <c r="CC14" s="681">
        <v>0</v>
      </c>
      <c r="CD14" s="677">
        <v>0</v>
      </c>
      <c r="CE14" s="677">
        <v>0</v>
      </c>
      <c r="CF14" s="674">
        <v>0</v>
      </c>
    </row>
    <row r="15" spans="2:84" ht="13.8" thickBot="1">
      <c r="B15" s="673"/>
      <c r="C15" s="679" t="s">
        <v>1634</v>
      </c>
      <c r="D15" s="681">
        <v>0</v>
      </c>
      <c r="E15" s="677">
        <v>0</v>
      </c>
      <c r="F15" s="677">
        <v>0</v>
      </c>
      <c r="G15" s="674">
        <v>0</v>
      </c>
      <c r="I15" s="675"/>
      <c r="J15" s="679" t="s">
        <v>1634</v>
      </c>
      <c r="K15" s="681">
        <v>0</v>
      </c>
      <c r="L15" s="677">
        <v>0</v>
      </c>
      <c r="M15" s="677">
        <v>0</v>
      </c>
      <c r="N15" s="674">
        <v>0</v>
      </c>
      <c r="P15" s="680"/>
      <c r="Q15" s="679" t="s">
        <v>1634</v>
      </c>
      <c r="R15" s="681">
        <v>0</v>
      </c>
      <c r="S15" s="677">
        <v>0</v>
      </c>
      <c r="T15" s="677">
        <v>0</v>
      </c>
      <c r="U15" s="674">
        <v>0</v>
      </c>
      <c r="W15" s="806"/>
      <c r="X15" s="677" t="s">
        <v>1513</v>
      </c>
      <c r="Y15" s="681">
        <v>0</v>
      </c>
      <c r="Z15" s="677">
        <v>0</v>
      </c>
      <c r="AA15" s="677">
        <v>0</v>
      </c>
      <c r="AB15" s="674">
        <v>0</v>
      </c>
      <c r="AD15" s="769"/>
      <c r="AE15" s="679" t="s">
        <v>1513</v>
      </c>
      <c r="AF15" s="681">
        <v>0</v>
      </c>
      <c r="AG15" s="677">
        <v>0</v>
      </c>
      <c r="AH15" s="677">
        <v>0</v>
      </c>
      <c r="AI15" s="674">
        <v>0</v>
      </c>
      <c r="AK15" s="762"/>
      <c r="AL15" s="679" t="s">
        <v>1634</v>
      </c>
      <c r="AM15" s="681">
        <v>0</v>
      </c>
      <c r="AN15" s="677">
        <v>0</v>
      </c>
      <c r="AO15" s="677">
        <v>0</v>
      </c>
      <c r="AP15" s="674">
        <v>0</v>
      </c>
      <c r="AR15" s="819"/>
      <c r="AS15" s="813" t="s">
        <v>1634</v>
      </c>
      <c r="AT15" s="812">
        <v>0</v>
      </c>
      <c r="AU15" s="812">
        <v>0</v>
      </c>
      <c r="AV15" s="812">
        <v>0</v>
      </c>
      <c r="AW15" s="813">
        <v>0</v>
      </c>
      <c r="AY15" s="778"/>
      <c r="AZ15" s="679" t="s">
        <v>1634</v>
      </c>
      <c r="BA15" s="681">
        <v>0</v>
      </c>
      <c r="BB15" s="677">
        <v>0</v>
      </c>
      <c r="BC15" s="677">
        <v>0</v>
      </c>
      <c r="BD15" s="674">
        <v>0</v>
      </c>
      <c r="BF15" s="794"/>
      <c r="BG15" s="679" t="s">
        <v>1634</v>
      </c>
      <c r="BH15" s="681">
        <v>0</v>
      </c>
      <c r="BI15" s="677">
        <v>0</v>
      </c>
      <c r="BJ15" s="677">
        <v>0</v>
      </c>
      <c r="BK15" s="674">
        <v>0</v>
      </c>
      <c r="BL15" s="633"/>
      <c r="BM15" s="792"/>
      <c r="BN15" s="679" t="s">
        <v>1634</v>
      </c>
      <c r="BO15" s="681">
        <v>0</v>
      </c>
      <c r="BP15" s="677">
        <v>0</v>
      </c>
      <c r="BQ15" s="677">
        <v>0</v>
      </c>
      <c r="BR15" s="674">
        <v>0</v>
      </c>
      <c r="BS15" s="633"/>
      <c r="BT15" s="771"/>
      <c r="BU15" s="679" t="s">
        <v>1634</v>
      </c>
      <c r="BV15" s="681">
        <v>0</v>
      </c>
      <c r="BW15" s="677">
        <v>0</v>
      </c>
      <c r="BX15" s="677">
        <v>0</v>
      </c>
      <c r="BY15" s="674">
        <v>0</v>
      </c>
      <c r="CA15" s="753"/>
      <c r="CB15" s="679" t="s">
        <v>1634</v>
      </c>
      <c r="CC15" s="681">
        <v>0</v>
      </c>
      <c r="CD15" s="677">
        <v>0</v>
      </c>
      <c r="CE15" s="677">
        <v>0</v>
      </c>
      <c r="CF15" s="674">
        <v>0</v>
      </c>
    </row>
    <row r="16" spans="2:84">
      <c r="B16" s="673"/>
      <c r="C16" s="679" t="s">
        <v>1584</v>
      </c>
      <c r="D16" s="681">
        <v>0</v>
      </c>
      <c r="E16" s="677">
        <v>0</v>
      </c>
      <c r="F16" s="677">
        <v>0</v>
      </c>
      <c r="G16" s="674">
        <v>0</v>
      </c>
      <c r="I16" s="675"/>
      <c r="J16" s="679" t="s">
        <v>1584</v>
      </c>
      <c r="K16" s="681">
        <v>0</v>
      </c>
      <c r="L16" s="677">
        <v>0</v>
      </c>
      <c r="M16" s="677">
        <v>0</v>
      </c>
      <c r="N16" s="674">
        <v>0</v>
      </c>
      <c r="P16" s="680"/>
      <c r="Q16" s="689" t="s">
        <v>1584</v>
      </c>
      <c r="R16" s="681">
        <v>0</v>
      </c>
      <c r="S16" s="677">
        <v>0</v>
      </c>
      <c r="T16" s="677">
        <v>0</v>
      </c>
      <c r="U16" s="674">
        <v>0</v>
      </c>
      <c r="W16" s="806"/>
      <c r="X16" s="677" t="s">
        <v>1633</v>
      </c>
      <c r="Y16" s="681">
        <v>0</v>
      </c>
      <c r="Z16" s="677">
        <v>0</v>
      </c>
      <c r="AA16" s="677">
        <v>0</v>
      </c>
      <c r="AB16" s="674">
        <v>0</v>
      </c>
      <c r="AD16" s="769"/>
      <c r="AE16" s="679" t="s">
        <v>1633</v>
      </c>
      <c r="AF16" s="681">
        <v>0</v>
      </c>
      <c r="AG16" s="677">
        <v>0</v>
      </c>
      <c r="AH16" s="677">
        <v>0</v>
      </c>
      <c r="AI16" s="674">
        <v>0</v>
      </c>
      <c r="AK16" s="762"/>
      <c r="AL16" s="679" t="s">
        <v>1584</v>
      </c>
      <c r="AM16" s="681">
        <v>0</v>
      </c>
      <c r="AN16" s="677">
        <v>0</v>
      </c>
      <c r="AO16" s="677">
        <v>0</v>
      </c>
      <c r="AP16" s="674">
        <v>0</v>
      </c>
      <c r="AR16" s="819"/>
      <c r="AS16" s="813" t="s">
        <v>1584</v>
      </c>
      <c r="AT16" s="812">
        <v>0</v>
      </c>
      <c r="AU16" s="812">
        <v>0</v>
      </c>
      <c r="AV16" s="812">
        <v>0</v>
      </c>
      <c r="AW16" s="813">
        <v>0</v>
      </c>
      <c r="AY16" s="778"/>
      <c r="AZ16" s="679" t="s">
        <v>1584</v>
      </c>
      <c r="BA16" s="681">
        <v>0</v>
      </c>
      <c r="BB16" s="677">
        <v>0</v>
      </c>
      <c r="BC16" s="677">
        <v>0</v>
      </c>
      <c r="BD16" s="674">
        <v>0</v>
      </c>
      <c r="BF16" s="794"/>
      <c r="BG16" s="679" t="s">
        <v>1584</v>
      </c>
      <c r="BH16" s="681">
        <v>0</v>
      </c>
      <c r="BI16" s="677">
        <v>0</v>
      </c>
      <c r="BJ16" s="677">
        <v>0</v>
      </c>
      <c r="BK16" s="674">
        <v>0</v>
      </c>
      <c r="BL16" s="633"/>
      <c r="BM16" s="792"/>
      <c r="BN16" s="679" t="s">
        <v>1584</v>
      </c>
      <c r="BO16" s="681">
        <v>0</v>
      </c>
      <c r="BP16" s="677">
        <v>0</v>
      </c>
      <c r="BQ16" s="677">
        <v>0</v>
      </c>
      <c r="BR16" s="674">
        <v>0</v>
      </c>
      <c r="BS16" s="633"/>
      <c r="BT16" s="771"/>
      <c r="BU16" s="679" t="s">
        <v>1584</v>
      </c>
      <c r="BV16" s="681">
        <v>0</v>
      </c>
      <c r="BW16" s="677">
        <v>0</v>
      </c>
      <c r="BX16" s="677">
        <v>0</v>
      </c>
      <c r="BY16" s="674">
        <v>0</v>
      </c>
      <c r="CA16" s="753"/>
      <c r="CB16" s="679" t="s">
        <v>1584</v>
      </c>
      <c r="CC16" s="681">
        <v>0</v>
      </c>
      <c r="CD16" s="677">
        <v>0</v>
      </c>
      <c r="CE16" s="677">
        <v>0</v>
      </c>
      <c r="CF16" s="674">
        <v>0</v>
      </c>
    </row>
    <row r="17" spans="2:84" ht="13.8" thickBot="1">
      <c r="B17" s="673"/>
      <c r="C17" s="679" t="s">
        <v>1585</v>
      </c>
      <c r="D17" s="681">
        <v>0</v>
      </c>
      <c r="E17" s="677">
        <v>0</v>
      </c>
      <c r="F17" s="677">
        <v>0</v>
      </c>
      <c r="G17" s="674">
        <v>0</v>
      </c>
      <c r="I17" s="728"/>
      <c r="J17" s="690" t="s">
        <v>1585</v>
      </c>
      <c r="K17" s="681">
        <v>0</v>
      </c>
      <c r="L17" s="677">
        <v>0</v>
      </c>
      <c r="M17" s="677">
        <v>0</v>
      </c>
      <c r="N17" s="674">
        <v>0</v>
      </c>
      <c r="P17" s="730"/>
      <c r="Q17" s="690" t="s">
        <v>1585</v>
      </c>
      <c r="R17" s="681">
        <v>0</v>
      </c>
      <c r="S17" s="677">
        <v>0</v>
      </c>
      <c r="T17" s="677">
        <v>0</v>
      </c>
      <c r="U17" s="674">
        <v>0</v>
      </c>
      <c r="W17" s="802"/>
      <c r="X17" s="677" t="s">
        <v>1634</v>
      </c>
      <c r="Y17" s="681">
        <v>0</v>
      </c>
      <c r="Z17" s="677">
        <v>0</v>
      </c>
      <c r="AA17" s="677">
        <v>0</v>
      </c>
      <c r="AB17" s="674">
        <v>0</v>
      </c>
      <c r="AD17" s="765"/>
      <c r="AE17" s="679" t="s">
        <v>1634</v>
      </c>
      <c r="AF17" s="681">
        <v>0</v>
      </c>
      <c r="AG17" s="677">
        <v>0</v>
      </c>
      <c r="AH17" s="677">
        <v>0</v>
      </c>
      <c r="AI17" s="674">
        <v>0</v>
      </c>
      <c r="AK17" s="756"/>
      <c r="AL17" s="690" t="s">
        <v>1585</v>
      </c>
      <c r="AM17" s="681">
        <v>0</v>
      </c>
      <c r="AN17" s="677">
        <v>0</v>
      </c>
      <c r="AO17" s="677">
        <v>0</v>
      </c>
      <c r="AP17" s="674">
        <v>0</v>
      </c>
      <c r="AR17" s="814"/>
      <c r="AS17" s="815" t="s">
        <v>1585</v>
      </c>
      <c r="AT17" s="812">
        <v>0</v>
      </c>
      <c r="AU17" s="812">
        <v>0</v>
      </c>
      <c r="AV17" s="812">
        <v>0</v>
      </c>
      <c r="AW17" s="813">
        <v>0</v>
      </c>
      <c r="AY17" s="779"/>
      <c r="AZ17" s="690" t="s">
        <v>1585</v>
      </c>
      <c r="BA17" s="681">
        <v>0</v>
      </c>
      <c r="BB17" s="677">
        <v>0</v>
      </c>
      <c r="BC17" s="677">
        <v>0</v>
      </c>
      <c r="BD17" s="674">
        <v>0</v>
      </c>
      <c r="BF17" s="793"/>
      <c r="BG17" s="690" t="s">
        <v>1585</v>
      </c>
      <c r="BH17" s="681">
        <v>0</v>
      </c>
      <c r="BI17" s="677">
        <v>0</v>
      </c>
      <c r="BJ17" s="677">
        <v>0</v>
      </c>
      <c r="BK17" s="674">
        <v>0</v>
      </c>
      <c r="BL17" s="633"/>
      <c r="BM17" s="786"/>
      <c r="BN17" s="690" t="s">
        <v>1585</v>
      </c>
      <c r="BO17" s="681">
        <v>0</v>
      </c>
      <c r="BP17" s="677">
        <v>0</v>
      </c>
      <c r="BQ17" s="677">
        <v>0</v>
      </c>
      <c r="BR17" s="674">
        <v>0</v>
      </c>
      <c r="BS17" s="633"/>
      <c r="BT17" s="772"/>
      <c r="BU17" s="690" t="s">
        <v>1585</v>
      </c>
      <c r="BV17" s="681">
        <v>0</v>
      </c>
      <c r="BW17" s="677">
        <v>0</v>
      </c>
      <c r="BX17" s="677">
        <v>0</v>
      </c>
      <c r="BY17" s="674">
        <v>0</v>
      </c>
      <c r="CA17" s="747"/>
      <c r="CB17" s="690" t="s">
        <v>1585</v>
      </c>
      <c r="CC17" s="681">
        <v>0</v>
      </c>
      <c r="CD17" s="677">
        <v>0</v>
      </c>
      <c r="CE17" s="677">
        <v>0</v>
      </c>
      <c r="CF17" s="674">
        <v>0</v>
      </c>
    </row>
    <row r="18" spans="2:84" ht="13.8" thickBot="1">
      <c r="B18" s="664" t="s">
        <v>542</v>
      </c>
      <c r="C18" s="664"/>
      <c r="D18" s="729">
        <v>0</v>
      </c>
      <c r="E18" s="683">
        <v>0</v>
      </c>
      <c r="F18" s="683">
        <v>0</v>
      </c>
      <c r="G18" s="682">
        <v>0</v>
      </c>
      <c r="I18" s="667" t="s">
        <v>542</v>
      </c>
      <c r="J18" s="667"/>
      <c r="K18" s="691">
        <v>0</v>
      </c>
      <c r="L18" s="685">
        <v>0</v>
      </c>
      <c r="M18" s="685">
        <v>0</v>
      </c>
      <c r="N18" s="684">
        <v>0</v>
      </c>
      <c r="P18" s="686" t="s">
        <v>542</v>
      </c>
      <c r="Q18" s="687"/>
      <c r="R18" s="686">
        <v>0</v>
      </c>
      <c r="S18" s="688">
        <v>0</v>
      </c>
      <c r="T18" s="688">
        <v>0</v>
      </c>
      <c r="U18" s="687">
        <v>0</v>
      </c>
      <c r="W18" s="803" t="s">
        <v>542</v>
      </c>
      <c r="X18" s="804"/>
      <c r="Y18" s="803">
        <v>0</v>
      </c>
      <c r="Z18" s="805">
        <v>0</v>
      </c>
      <c r="AA18" s="805">
        <v>0</v>
      </c>
      <c r="AB18" s="804">
        <v>0</v>
      </c>
      <c r="AD18" s="766" t="s">
        <v>542</v>
      </c>
      <c r="AE18" s="767"/>
      <c r="AF18" s="766">
        <v>0</v>
      </c>
      <c r="AG18" s="768">
        <v>0</v>
      </c>
      <c r="AH18" s="768">
        <v>0</v>
      </c>
      <c r="AI18" s="767">
        <v>0</v>
      </c>
      <c r="AK18" s="757" t="s">
        <v>542</v>
      </c>
      <c r="AL18" s="758"/>
      <c r="AM18" s="759">
        <v>0</v>
      </c>
      <c r="AN18" s="760">
        <v>0</v>
      </c>
      <c r="AO18" s="760">
        <v>0</v>
      </c>
      <c r="AP18" s="761">
        <v>0</v>
      </c>
      <c r="AR18" s="808" t="s">
        <v>542</v>
      </c>
      <c r="AS18" s="816"/>
      <c r="AT18" s="817">
        <v>0</v>
      </c>
      <c r="AU18" s="818">
        <v>0</v>
      </c>
      <c r="AV18" s="818">
        <v>0</v>
      </c>
      <c r="AW18" s="816">
        <v>0</v>
      </c>
      <c r="AY18" s="780" t="s">
        <v>542</v>
      </c>
      <c r="AZ18" s="777"/>
      <c r="BA18" s="780">
        <v>0</v>
      </c>
      <c r="BB18" s="781">
        <v>0</v>
      </c>
      <c r="BC18" s="781">
        <v>0</v>
      </c>
      <c r="BD18" s="782">
        <v>0</v>
      </c>
      <c r="BF18" s="795" t="s">
        <v>542</v>
      </c>
      <c r="BG18" s="796"/>
      <c r="BH18" s="795">
        <v>0</v>
      </c>
      <c r="BI18" s="797">
        <v>0</v>
      </c>
      <c r="BJ18" s="797">
        <v>0</v>
      </c>
      <c r="BK18" s="798">
        <v>0</v>
      </c>
      <c r="BL18" s="633"/>
      <c r="BM18" s="787" t="s">
        <v>542</v>
      </c>
      <c r="BN18" s="788"/>
      <c r="BO18" s="789">
        <v>0</v>
      </c>
      <c r="BP18" s="790">
        <v>0</v>
      </c>
      <c r="BQ18" s="790">
        <v>0</v>
      </c>
      <c r="BR18" s="791">
        <v>0</v>
      </c>
      <c r="BS18" s="633"/>
      <c r="BT18" s="773" t="s">
        <v>542</v>
      </c>
      <c r="BU18" s="770"/>
      <c r="BV18" s="773">
        <v>0</v>
      </c>
      <c r="BW18" s="774">
        <v>0</v>
      </c>
      <c r="BX18" s="774">
        <v>0</v>
      </c>
      <c r="BY18" s="775">
        <v>0</v>
      </c>
      <c r="CA18" s="748" t="s">
        <v>542</v>
      </c>
      <c r="CB18" s="749"/>
      <c r="CC18" s="750">
        <v>0</v>
      </c>
      <c r="CD18" s="751">
        <v>0</v>
      </c>
      <c r="CE18" s="751">
        <v>0</v>
      </c>
      <c r="CF18" s="752">
        <v>0</v>
      </c>
    </row>
    <row r="19" spans="2:84">
      <c r="B19" s="673" t="s">
        <v>433</v>
      </c>
      <c r="C19" s="679" t="s">
        <v>1244</v>
      </c>
      <c r="D19" s="681">
        <v>0</v>
      </c>
      <c r="E19" s="677">
        <v>0</v>
      </c>
      <c r="F19" s="677">
        <v>0</v>
      </c>
      <c r="G19" s="674">
        <v>0</v>
      </c>
      <c r="I19" s="675" t="s">
        <v>433</v>
      </c>
      <c r="J19" s="679" t="s">
        <v>1244</v>
      </c>
      <c r="K19" s="681">
        <v>0</v>
      </c>
      <c r="L19" s="677">
        <v>0</v>
      </c>
      <c r="M19" s="677">
        <v>0</v>
      </c>
      <c r="N19" s="674">
        <v>0</v>
      </c>
      <c r="P19" s="676" t="s">
        <v>433</v>
      </c>
      <c r="Q19" s="677" t="s">
        <v>1244</v>
      </c>
      <c r="R19" s="681">
        <v>0</v>
      </c>
      <c r="S19" s="677">
        <v>0</v>
      </c>
      <c r="T19" s="677">
        <v>0</v>
      </c>
      <c r="U19" s="674">
        <v>0</v>
      </c>
      <c r="W19" s="801" t="s">
        <v>433</v>
      </c>
      <c r="X19" s="677" t="s">
        <v>1244</v>
      </c>
      <c r="Y19" s="681">
        <v>0</v>
      </c>
      <c r="Z19" s="677">
        <v>0</v>
      </c>
      <c r="AA19" s="677">
        <v>0</v>
      </c>
      <c r="AB19" s="674">
        <v>0</v>
      </c>
      <c r="AD19" s="764" t="s">
        <v>433</v>
      </c>
      <c r="AE19" s="677" t="s">
        <v>1244</v>
      </c>
      <c r="AF19" s="681">
        <v>0</v>
      </c>
      <c r="AG19" s="677">
        <v>0</v>
      </c>
      <c r="AH19" s="677">
        <v>0</v>
      </c>
      <c r="AI19" s="674">
        <v>0</v>
      </c>
      <c r="AK19" s="755" t="s">
        <v>433</v>
      </c>
      <c r="AL19" s="689" t="s">
        <v>1244</v>
      </c>
      <c r="AM19" s="681">
        <v>0</v>
      </c>
      <c r="AN19" s="677">
        <v>0</v>
      </c>
      <c r="AO19" s="677">
        <v>0</v>
      </c>
      <c r="AP19" s="674">
        <v>0</v>
      </c>
      <c r="AR19" s="809" t="s">
        <v>433</v>
      </c>
      <c r="AS19" s="810" t="s">
        <v>1244</v>
      </c>
      <c r="AT19" s="812">
        <v>0</v>
      </c>
      <c r="AU19" s="812">
        <v>0</v>
      </c>
      <c r="AV19" s="812">
        <v>0</v>
      </c>
      <c r="AW19" s="813">
        <v>0</v>
      </c>
      <c r="AY19" s="778" t="s">
        <v>433</v>
      </c>
      <c r="AZ19" s="689" t="s">
        <v>1244</v>
      </c>
      <c r="BA19" s="681">
        <v>0</v>
      </c>
      <c r="BB19" s="677">
        <v>0</v>
      </c>
      <c r="BC19" s="677">
        <v>0</v>
      </c>
      <c r="BD19" s="674">
        <v>0</v>
      </c>
      <c r="BF19" s="794" t="s">
        <v>433</v>
      </c>
      <c r="BG19" s="679" t="s">
        <v>1244</v>
      </c>
      <c r="BH19" s="681">
        <v>0</v>
      </c>
      <c r="BI19" s="677">
        <v>0</v>
      </c>
      <c r="BJ19" s="677">
        <v>0</v>
      </c>
      <c r="BK19" s="674">
        <v>0</v>
      </c>
      <c r="BL19" s="633"/>
      <c r="BM19" s="785" t="s">
        <v>433</v>
      </c>
      <c r="BN19" s="689" t="s">
        <v>1244</v>
      </c>
      <c r="BO19" s="681">
        <v>0</v>
      </c>
      <c r="BP19" s="677">
        <v>0</v>
      </c>
      <c r="BQ19" s="677">
        <v>0</v>
      </c>
      <c r="BR19" s="674">
        <v>0</v>
      </c>
      <c r="BS19" s="633"/>
      <c r="BT19" s="771" t="s">
        <v>433</v>
      </c>
      <c r="BU19" s="679" t="s">
        <v>1244</v>
      </c>
      <c r="BV19" s="681">
        <v>0</v>
      </c>
      <c r="BW19" s="677">
        <v>0</v>
      </c>
      <c r="BX19" s="677">
        <v>0</v>
      </c>
      <c r="BY19" s="674">
        <v>0</v>
      </c>
      <c r="CA19" s="746" t="s">
        <v>433</v>
      </c>
      <c r="CB19" s="689" t="s">
        <v>1244</v>
      </c>
      <c r="CC19" s="681">
        <v>0</v>
      </c>
      <c r="CD19" s="677">
        <v>0</v>
      </c>
      <c r="CE19" s="677">
        <v>0</v>
      </c>
      <c r="CF19" s="674">
        <v>0</v>
      </c>
    </row>
    <row r="20" spans="2:84">
      <c r="B20" s="673"/>
      <c r="C20" s="679" t="s">
        <v>1245</v>
      </c>
      <c r="D20" s="681">
        <v>0</v>
      </c>
      <c r="E20" s="677">
        <v>0</v>
      </c>
      <c r="F20" s="677">
        <v>0</v>
      </c>
      <c r="G20" s="674">
        <v>0</v>
      </c>
      <c r="I20" s="675"/>
      <c r="J20" s="679" t="s">
        <v>1245</v>
      </c>
      <c r="K20" s="681">
        <v>0</v>
      </c>
      <c r="L20" s="677">
        <v>0</v>
      </c>
      <c r="M20" s="677">
        <v>0</v>
      </c>
      <c r="N20" s="674">
        <v>0</v>
      </c>
      <c r="P20" s="680"/>
      <c r="Q20" s="677" t="s">
        <v>1245</v>
      </c>
      <c r="R20" s="681">
        <v>0</v>
      </c>
      <c r="S20" s="677">
        <v>0</v>
      </c>
      <c r="T20" s="677">
        <v>0</v>
      </c>
      <c r="U20" s="674">
        <v>0</v>
      </c>
      <c r="W20" s="806"/>
      <c r="X20" s="677" t="s">
        <v>1245</v>
      </c>
      <c r="Y20" s="681">
        <v>0</v>
      </c>
      <c r="Z20" s="677">
        <v>0</v>
      </c>
      <c r="AA20" s="677">
        <v>0</v>
      </c>
      <c r="AB20" s="674">
        <v>0</v>
      </c>
      <c r="AD20" s="769"/>
      <c r="AE20" s="677" t="s">
        <v>1245</v>
      </c>
      <c r="AF20" s="681">
        <v>0</v>
      </c>
      <c r="AG20" s="677">
        <v>0</v>
      </c>
      <c r="AH20" s="677">
        <v>0</v>
      </c>
      <c r="AI20" s="674">
        <v>0</v>
      </c>
      <c r="AK20" s="762"/>
      <c r="AL20" s="679" t="s">
        <v>1245</v>
      </c>
      <c r="AM20" s="681">
        <v>0</v>
      </c>
      <c r="AN20" s="677">
        <v>0</v>
      </c>
      <c r="AO20" s="677">
        <v>0</v>
      </c>
      <c r="AP20" s="674">
        <v>0</v>
      </c>
      <c r="AR20" s="819"/>
      <c r="AS20" s="813" t="s">
        <v>1245</v>
      </c>
      <c r="AT20" s="812">
        <v>0</v>
      </c>
      <c r="AU20" s="812">
        <v>0</v>
      </c>
      <c r="AV20" s="812">
        <v>0</v>
      </c>
      <c r="AW20" s="813">
        <v>0</v>
      </c>
      <c r="AY20" s="778"/>
      <c r="AZ20" s="679" t="s">
        <v>1245</v>
      </c>
      <c r="BA20" s="681">
        <v>0</v>
      </c>
      <c r="BB20" s="677">
        <v>0</v>
      </c>
      <c r="BC20" s="677">
        <v>0</v>
      </c>
      <c r="BD20" s="674">
        <v>0</v>
      </c>
      <c r="BF20" s="794"/>
      <c r="BG20" s="679" t="s">
        <v>1245</v>
      </c>
      <c r="BH20" s="681">
        <v>0</v>
      </c>
      <c r="BI20" s="677">
        <v>0</v>
      </c>
      <c r="BJ20" s="677">
        <v>0</v>
      </c>
      <c r="BK20" s="674">
        <v>0</v>
      </c>
      <c r="BL20" s="633"/>
      <c r="BM20" s="792"/>
      <c r="BN20" s="679" t="s">
        <v>1245</v>
      </c>
      <c r="BO20" s="681">
        <v>0</v>
      </c>
      <c r="BP20" s="677">
        <v>0</v>
      </c>
      <c r="BQ20" s="677">
        <v>0</v>
      </c>
      <c r="BR20" s="674">
        <v>0</v>
      </c>
      <c r="BS20" s="633"/>
      <c r="BT20" s="771"/>
      <c r="BU20" s="679" t="s">
        <v>1245</v>
      </c>
      <c r="BV20" s="681">
        <v>0</v>
      </c>
      <c r="BW20" s="677">
        <v>0</v>
      </c>
      <c r="BX20" s="677">
        <v>0</v>
      </c>
      <c r="BY20" s="674">
        <v>0</v>
      </c>
      <c r="CA20" s="753"/>
      <c r="CB20" s="679" t="s">
        <v>1245</v>
      </c>
      <c r="CC20" s="681">
        <v>0</v>
      </c>
      <c r="CD20" s="677">
        <v>0</v>
      </c>
      <c r="CE20" s="677">
        <v>0</v>
      </c>
      <c r="CF20" s="674">
        <v>0</v>
      </c>
    </row>
    <row r="21" spans="2:84">
      <c r="B21" s="673"/>
      <c r="C21" s="679" t="s">
        <v>1246</v>
      </c>
      <c r="D21" s="681">
        <v>0</v>
      </c>
      <c r="E21" s="677">
        <v>0</v>
      </c>
      <c r="F21" s="677">
        <v>0</v>
      </c>
      <c r="G21" s="674">
        <v>0</v>
      </c>
      <c r="I21" s="675"/>
      <c r="J21" s="679" t="s">
        <v>1246</v>
      </c>
      <c r="K21" s="681">
        <v>0</v>
      </c>
      <c r="L21" s="677">
        <v>0</v>
      </c>
      <c r="M21" s="677">
        <v>0</v>
      </c>
      <c r="N21" s="674">
        <v>0</v>
      </c>
      <c r="P21" s="680"/>
      <c r="Q21" s="677" t="s">
        <v>1246</v>
      </c>
      <c r="R21" s="681">
        <v>0</v>
      </c>
      <c r="S21" s="677">
        <v>0</v>
      </c>
      <c r="T21" s="677">
        <v>0</v>
      </c>
      <c r="U21" s="674">
        <v>0</v>
      </c>
      <c r="W21" s="806"/>
      <c r="X21" s="677" t="s">
        <v>1246</v>
      </c>
      <c r="Y21" s="681">
        <v>0</v>
      </c>
      <c r="Z21" s="677">
        <v>0</v>
      </c>
      <c r="AA21" s="677">
        <v>0</v>
      </c>
      <c r="AB21" s="674">
        <v>0</v>
      </c>
      <c r="AD21" s="769"/>
      <c r="AE21" s="677" t="s">
        <v>1246</v>
      </c>
      <c r="AF21" s="681">
        <v>0</v>
      </c>
      <c r="AG21" s="677">
        <v>0</v>
      </c>
      <c r="AH21" s="677">
        <v>0</v>
      </c>
      <c r="AI21" s="674">
        <v>0</v>
      </c>
      <c r="AK21" s="762"/>
      <c r="AL21" s="679" t="s">
        <v>1246</v>
      </c>
      <c r="AM21" s="681">
        <v>0</v>
      </c>
      <c r="AN21" s="677">
        <v>0</v>
      </c>
      <c r="AO21" s="677">
        <v>0</v>
      </c>
      <c r="AP21" s="674">
        <v>0</v>
      </c>
      <c r="AR21" s="819"/>
      <c r="AS21" s="813" t="s">
        <v>1246</v>
      </c>
      <c r="AT21" s="812">
        <v>0</v>
      </c>
      <c r="AU21" s="812">
        <v>0</v>
      </c>
      <c r="AV21" s="812">
        <v>0</v>
      </c>
      <c r="AW21" s="813">
        <v>0</v>
      </c>
      <c r="AY21" s="778"/>
      <c r="AZ21" s="679" t="s">
        <v>1246</v>
      </c>
      <c r="BA21" s="681">
        <v>0</v>
      </c>
      <c r="BB21" s="677">
        <v>0</v>
      </c>
      <c r="BC21" s="677">
        <v>0</v>
      </c>
      <c r="BD21" s="674">
        <v>0</v>
      </c>
      <c r="BF21" s="794"/>
      <c r="BG21" s="679" t="s">
        <v>1246</v>
      </c>
      <c r="BH21" s="681">
        <v>0</v>
      </c>
      <c r="BI21" s="677">
        <v>0</v>
      </c>
      <c r="BJ21" s="677">
        <v>0</v>
      </c>
      <c r="BK21" s="674">
        <v>0</v>
      </c>
      <c r="BL21" s="633"/>
      <c r="BM21" s="792"/>
      <c r="BN21" s="679" t="s">
        <v>1246</v>
      </c>
      <c r="BO21" s="681">
        <v>0</v>
      </c>
      <c r="BP21" s="677">
        <v>0</v>
      </c>
      <c r="BQ21" s="677">
        <v>0</v>
      </c>
      <c r="BR21" s="674">
        <v>0</v>
      </c>
      <c r="BS21" s="633"/>
      <c r="BT21" s="771"/>
      <c r="BU21" s="679" t="s">
        <v>1246</v>
      </c>
      <c r="BV21" s="681">
        <v>0</v>
      </c>
      <c r="BW21" s="677">
        <v>0</v>
      </c>
      <c r="BX21" s="677">
        <v>0</v>
      </c>
      <c r="BY21" s="674">
        <v>0</v>
      </c>
      <c r="CA21" s="753"/>
      <c r="CB21" s="679" t="s">
        <v>1246</v>
      </c>
      <c r="CC21" s="681">
        <v>0</v>
      </c>
      <c r="CD21" s="677">
        <v>0</v>
      </c>
      <c r="CE21" s="677">
        <v>0</v>
      </c>
      <c r="CF21" s="674">
        <v>0</v>
      </c>
    </row>
    <row r="22" spans="2:84">
      <c r="B22" s="673"/>
      <c r="C22" s="679" t="s">
        <v>1247</v>
      </c>
      <c r="D22" s="681">
        <v>0</v>
      </c>
      <c r="E22" s="677">
        <v>0</v>
      </c>
      <c r="F22" s="677">
        <v>0</v>
      </c>
      <c r="G22" s="674">
        <v>0</v>
      </c>
      <c r="I22" s="675"/>
      <c r="J22" s="679" t="s">
        <v>1247</v>
      </c>
      <c r="K22" s="681">
        <v>0</v>
      </c>
      <c r="L22" s="677">
        <v>0</v>
      </c>
      <c r="M22" s="677">
        <v>0</v>
      </c>
      <c r="N22" s="674">
        <v>0</v>
      </c>
      <c r="P22" s="680"/>
      <c r="Q22" s="677" t="s">
        <v>1247</v>
      </c>
      <c r="R22" s="681">
        <v>0</v>
      </c>
      <c r="S22" s="677">
        <v>0</v>
      </c>
      <c r="T22" s="677">
        <v>0</v>
      </c>
      <c r="U22" s="674">
        <v>0</v>
      </c>
      <c r="W22" s="806"/>
      <c r="X22" s="677" t="s">
        <v>1247</v>
      </c>
      <c r="Y22" s="681">
        <v>0</v>
      </c>
      <c r="Z22" s="677">
        <v>0</v>
      </c>
      <c r="AA22" s="677">
        <v>0</v>
      </c>
      <c r="AB22" s="674">
        <v>0</v>
      </c>
      <c r="AD22" s="769"/>
      <c r="AE22" s="677" t="s">
        <v>1247</v>
      </c>
      <c r="AF22" s="681">
        <v>0</v>
      </c>
      <c r="AG22" s="677">
        <v>0</v>
      </c>
      <c r="AH22" s="677">
        <v>0</v>
      </c>
      <c r="AI22" s="674">
        <v>0</v>
      </c>
      <c r="AK22" s="762"/>
      <c r="AL22" s="679" t="s">
        <v>1247</v>
      </c>
      <c r="AM22" s="681">
        <v>0</v>
      </c>
      <c r="AN22" s="677">
        <v>0</v>
      </c>
      <c r="AO22" s="677">
        <v>0</v>
      </c>
      <c r="AP22" s="674">
        <v>0</v>
      </c>
      <c r="AR22" s="819"/>
      <c r="AS22" s="813" t="s">
        <v>1247</v>
      </c>
      <c r="AT22" s="812">
        <v>0</v>
      </c>
      <c r="AU22" s="812">
        <v>0</v>
      </c>
      <c r="AV22" s="812">
        <v>0</v>
      </c>
      <c r="AW22" s="813">
        <v>0</v>
      </c>
      <c r="AY22" s="778"/>
      <c r="AZ22" s="679" t="s">
        <v>1247</v>
      </c>
      <c r="BA22" s="681">
        <v>0</v>
      </c>
      <c r="BB22" s="677">
        <v>0</v>
      </c>
      <c r="BC22" s="677">
        <v>0</v>
      </c>
      <c r="BD22" s="674">
        <v>0</v>
      </c>
      <c r="BF22" s="794"/>
      <c r="BG22" s="679" t="s">
        <v>1247</v>
      </c>
      <c r="BH22" s="681">
        <v>0</v>
      </c>
      <c r="BI22" s="677">
        <v>0</v>
      </c>
      <c r="BJ22" s="677">
        <v>0</v>
      </c>
      <c r="BK22" s="674">
        <v>0</v>
      </c>
      <c r="BL22" s="633"/>
      <c r="BM22" s="792"/>
      <c r="BN22" s="679" t="s">
        <v>1247</v>
      </c>
      <c r="BO22" s="681">
        <v>0</v>
      </c>
      <c r="BP22" s="677">
        <v>0</v>
      </c>
      <c r="BQ22" s="677">
        <v>0</v>
      </c>
      <c r="BR22" s="674">
        <v>0</v>
      </c>
      <c r="BS22" s="633"/>
      <c r="BT22" s="771"/>
      <c r="BU22" s="679" t="s">
        <v>1247</v>
      </c>
      <c r="BV22" s="681">
        <v>0</v>
      </c>
      <c r="BW22" s="677">
        <v>0</v>
      </c>
      <c r="BX22" s="677">
        <v>0</v>
      </c>
      <c r="BY22" s="674">
        <v>0</v>
      </c>
      <c r="CA22" s="753"/>
      <c r="CB22" s="679" t="s">
        <v>1247</v>
      </c>
      <c r="CC22" s="681">
        <v>0</v>
      </c>
      <c r="CD22" s="677">
        <v>0</v>
      </c>
      <c r="CE22" s="677">
        <v>0</v>
      </c>
      <c r="CF22" s="674">
        <v>0</v>
      </c>
    </row>
    <row r="23" spans="2:84">
      <c r="B23" s="673"/>
      <c r="C23" s="679" t="s">
        <v>1635</v>
      </c>
      <c r="D23" s="681">
        <v>0</v>
      </c>
      <c r="E23" s="677">
        <v>0</v>
      </c>
      <c r="F23" s="677">
        <v>0</v>
      </c>
      <c r="G23" s="674">
        <v>0</v>
      </c>
      <c r="I23" s="675"/>
      <c r="J23" s="679" t="s">
        <v>1635</v>
      </c>
      <c r="K23" s="681">
        <v>0</v>
      </c>
      <c r="L23" s="677">
        <v>0</v>
      </c>
      <c r="M23" s="677">
        <v>0</v>
      </c>
      <c r="N23" s="674">
        <v>0</v>
      </c>
      <c r="P23" s="680"/>
      <c r="Q23" s="677" t="s">
        <v>1635</v>
      </c>
      <c r="R23" s="681">
        <v>0</v>
      </c>
      <c r="S23" s="677">
        <v>0</v>
      </c>
      <c r="T23" s="677">
        <v>0</v>
      </c>
      <c r="U23" s="674">
        <v>0</v>
      </c>
      <c r="W23" s="806"/>
      <c r="X23" s="677" t="s">
        <v>1635</v>
      </c>
      <c r="Y23" s="681">
        <v>0</v>
      </c>
      <c r="Z23" s="677">
        <v>0</v>
      </c>
      <c r="AA23" s="677">
        <v>0</v>
      </c>
      <c r="AB23" s="674">
        <v>0</v>
      </c>
      <c r="AD23" s="769"/>
      <c r="AE23" s="677" t="s">
        <v>1635</v>
      </c>
      <c r="AF23" s="681">
        <v>0</v>
      </c>
      <c r="AG23" s="677">
        <v>0</v>
      </c>
      <c r="AH23" s="677">
        <v>0</v>
      </c>
      <c r="AI23" s="674">
        <v>0</v>
      </c>
      <c r="AK23" s="762"/>
      <c r="AL23" s="679" t="s">
        <v>1635</v>
      </c>
      <c r="AM23" s="681">
        <v>0</v>
      </c>
      <c r="AN23" s="677">
        <v>0</v>
      </c>
      <c r="AO23" s="677">
        <v>0</v>
      </c>
      <c r="AP23" s="674">
        <v>0</v>
      </c>
      <c r="AR23" s="819"/>
      <c r="AS23" s="813" t="s">
        <v>1635</v>
      </c>
      <c r="AT23" s="812">
        <v>0</v>
      </c>
      <c r="AU23" s="812">
        <v>0</v>
      </c>
      <c r="AV23" s="812">
        <v>0</v>
      </c>
      <c r="AW23" s="813">
        <v>0</v>
      </c>
      <c r="AY23" s="778"/>
      <c r="AZ23" s="679" t="s">
        <v>1635</v>
      </c>
      <c r="BA23" s="681">
        <v>0</v>
      </c>
      <c r="BB23" s="677">
        <v>0</v>
      </c>
      <c r="BC23" s="677">
        <v>0</v>
      </c>
      <c r="BD23" s="674">
        <v>0</v>
      </c>
      <c r="BF23" s="794"/>
      <c r="BG23" s="679" t="s">
        <v>1635</v>
      </c>
      <c r="BH23" s="681">
        <v>0</v>
      </c>
      <c r="BI23" s="677">
        <v>0</v>
      </c>
      <c r="BJ23" s="677">
        <v>0</v>
      </c>
      <c r="BK23" s="674">
        <v>0</v>
      </c>
      <c r="BL23" s="633"/>
      <c r="BM23" s="792"/>
      <c r="BN23" s="679" t="s">
        <v>1635</v>
      </c>
      <c r="BO23" s="681">
        <v>0</v>
      </c>
      <c r="BP23" s="677">
        <v>0</v>
      </c>
      <c r="BQ23" s="677">
        <v>0</v>
      </c>
      <c r="BR23" s="674">
        <v>0</v>
      </c>
      <c r="BS23" s="633"/>
      <c r="BT23" s="771"/>
      <c r="BU23" s="679" t="s">
        <v>1635</v>
      </c>
      <c r="BV23" s="681">
        <v>0</v>
      </c>
      <c r="BW23" s="677">
        <v>0</v>
      </c>
      <c r="BX23" s="677">
        <v>0</v>
      </c>
      <c r="BY23" s="674">
        <v>0</v>
      </c>
      <c r="CA23" s="753"/>
      <c r="CB23" s="679" t="s">
        <v>1635</v>
      </c>
      <c r="CC23" s="681">
        <v>0</v>
      </c>
      <c r="CD23" s="677">
        <v>0</v>
      </c>
      <c r="CE23" s="677">
        <v>0</v>
      </c>
      <c r="CF23" s="674">
        <v>0</v>
      </c>
    </row>
    <row r="24" spans="2:84" ht="15" customHeight="1" thickBot="1">
      <c r="B24" s="673"/>
      <c r="C24" s="679" t="s">
        <v>1248</v>
      </c>
      <c r="D24" s="681">
        <v>0</v>
      </c>
      <c r="E24" s="677">
        <v>0</v>
      </c>
      <c r="F24" s="677">
        <v>0</v>
      </c>
      <c r="G24" s="674">
        <v>0</v>
      </c>
      <c r="I24" s="728"/>
      <c r="J24" s="690" t="s">
        <v>1248</v>
      </c>
      <c r="K24" s="681">
        <v>0</v>
      </c>
      <c r="L24" s="677">
        <v>0</v>
      </c>
      <c r="M24" s="677">
        <v>0</v>
      </c>
      <c r="N24" s="674">
        <v>0</v>
      </c>
      <c r="P24" s="730"/>
      <c r="Q24" s="677" t="s">
        <v>1248</v>
      </c>
      <c r="R24" s="681">
        <v>0</v>
      </c>
      <c r="S24" s="677">
        <v>0</v>
      </c>
      <c r="T24" s="677">
        <v>0</v>
      </c>
      <c r="U24" s="674">
        <v>0</v>
      </c>
      <c r="W24" s="802"/>
      <c r="X24" s="677" t="s">
        <v>1248</v>
      </c>
      <c r="Y24" s="681">
        <v>0</v>
      </c>
      <c r="Z24" s="677">
        <v>0</v>
      </c>
      <c r="AA24" s="677">
        <v>0</v>
      </c>
      <c r="AB24" s="674">
        <v>0</v>
      </c>
      <c r="AD24" s="765"/>
      <c r="AE24" s="677" t="s">
        <v>1248</v>
      </c>
      <c r="AF24" s="681">
        <v>0</v>
      </c>
      <c r="AG24" s="677">
        <v>0</v>
      </c>
      <c r="AH24" s="677">
        <v>0</v>
      </c>
      <c r="AI24" s="674">
        <v>0</v>
      </c>
      <c r="AK24" s="756"/>
      <c r="AL24" s="690" t="s">
        <v>1248</v>
      </c>
      <c r="AM24" s="681">
        <v>0</v>
      </c>
      <c r="AN24" s="677">
        <v>0</v>
      </c>
      <c r="AO24" s="677">
        <v>0</v>
      </c>
      <c r="AP24" s="674">
        <v>0</v>
      </c>
      <c r="AR24" s="814"/>
      <c r="AS24" s="815" t="s">
        <v>1248</v>
      </c>
      <c r="AT24" s="812">
        <v>0</v>
      </c>
      <c r="AU24" s="812">
        <v>0</v>
      </c>
      <c r="AV24" s="812">
        <v>0</v>
      </c>
      <c r="AW24" s="813">
        <v>0</v>
      </c>
      <c r="AY24" s="779"/>
      <c r="AZ24" s="690" t="s">
        <v>1248</v>
      </c>
      <c r="BA24" s="681">
        <v>0</v>
      </c>
      <c r="BB24" s="677">
        <v>0</v>
      </c>
      <c r="BC24" s="677">
        <v>0</v>
      </c>
      <c r="BD24" s="674">
        <v>0</v>
      </c>
      <c r="BF24" s="793"/>
      <c r="BG24" s="690" t="s">
        <v>1248</v>
      </c>
      <c r="BH24" s="681">
        <v>0</v>
      </c>
      <c r="BI24" s="677">
        <v>0</v>
      </c>
      <c r="BJ24" s="677">
        <v>0</v>
      </c>
      <c r="BK24" s="674">
        <v>0</v>
      </c>
      <c r="BL24" s="633"/>
      <c r="BM24" s="786"/>
      <c r="BN24" s="690" t="s">
        <v>1248</v>
      </c>
      <c r="BO24" s="681">
        <v>0</v>
      </c>
      <c r="BP24" s="677">
        <v>0</v>
      </c>
      <c r="BQ24" s="677">
        <v>0</v>
      </c>
      <c r="BR24" s="674">
        <v>0</v>
      </c>
      <c r="BS24" s="633"/>
      <c r="BT24" s="772"/>
      <c r="BU24" s="690" t="s">
        <v>1248</v>
      </c>
      <c r="BV24" s="681">
        <v>0</v>
      </c>
      <c r="BW24" s="677">
        <v>0</v>
      </c>
      <c r="BX24" s="677">
        <v>0</v>
      </c>
      <c r="BY24" s="674">
        <v>0</v>
      </c>
      <c r="CA24" s="747"/>
      <c r="CB24" s="690" t="s">
        <v>1248</v>
      </c>
      <c r="CC24" s="681">
        <v>0</v>
      </c>
      <c r="CD24" s="677">
        <v>0</v>
      </c>
      <c r="CE24" s="677">
        <v>0</v>
      </c>
      <c r="CF24" s="674">
        <v>0</v>
      </c>
    </row>
    <row r="25" spans="2:84" ht="13.8" thickBot="1">
      <c r="B25" s="664" t="s">
        <v>543</v>
      </c>
      <c r="C25" s="664"/>
      <c r="D25" s="729">
        <v>0</v>
      </c>
      <c r="E25" s="683">
        <v>0</v>
      </c>
      <c r="F25" s="683">
        <v>0</v>
      </c>
      <c r="G25" s="682">
        <v>0</v>
      </c>
      <c r="I25" s="667" t="s">
        <v>543</v>
      </c>
      <c r="J25" s="667"/>
      <c r="K25" s="691">
        <v>0</v>
      </c>
      <c r="L25" s="685">
        <v>0</v>
      </c>
      <c r="M25" s="685">
        <v>0</v>
      </c>
      <c r="N25" s="684">
        <v>0</v>
      </c>
      <c r="P25" s="686" t="s">
        <v>543</v>
      </c>
      <c r="Q25" s="687"/>
      <c r="R25" s="686">
        <v>0</v>
      </c>
      <c r="S25" s="688">
        <v>0</v>
      </c>
      <c r="T25" s="688">
        <v>0</v>
      </c>
      <c r="U25" s="687">
        <v>0</v>
      </c>
      <c r="W25" s="803" t="s">
        <v>543</v>
      </c>
      <c r="X25" s="804"/>
      <c r="Y25" s="803">
        <v>0</v>
      </c>
      <c r="Z25" s="805">
        <v>0</v>
      </c>
      <c r="AA25" s="805">
        <v>0</v>
      </c>
      <c r="AB25" s="804">
        <v>0</v>
      </c>
      <c r="AD25" s="766" t="s">
        <v>543</v>
      </c>
      <c r="AE25" s="767"/>
      <c r="AF25" s="766">
        <v>0</v>
      </c>
      <c r="AG25" s="768">
        <v>0</v>
      </c>
      <c r="AH25" s="768">
        <v>0</v>
      </c>
      <c r="AI25" s="767">
        <v>0</v>
      </c>
      <c r="AK25" s="757" t="s">
        <v>543</v>
      </c>
      <c r="AL25" s="758"/>
      <c r="AM25" s="759">
        <v>0</v>
      </c>
      <c r="AN25" s="760">
        <v>0</v>
      </c>
      <c r="AO25" s="760">
        <v>0</v>
      </c>
      <c r="AP25" s="761">
        <v>0</v>
      </c>
      <c r="AR25" s="808" t="s">
        <v>543</v>
      </c>
      <c r="AS25" s="816"/>
      <c r="AT25" s="817">
        <v>0</v>
      </c>
      <c r="AU25" s="818">
        <v>0</v>
      </c>
      <c r="AV25" s="818">
        <v>0</v>
      </c>
      <c r="AW25" s="816">
        <v>0</v>
      </c>
      <c r="AY25" s="780" t="s">
        <v>543</v>
      </c>
      <c r="AZ25" s="777"/>
      <c r="BA25" s="780">
        <v>0</v>
      </c>
      <c r="BB25" s="781">
        <v>0</v>
      </c>
      <c r="BC25" s="781">
        <v>0</v>
      </c>
      <c r="BD25" s="782">
        <v>0</v>
      </c>
      <c r="BF25" s="795" t="s">
        <v>543</v>
      </c>
      <c r="BG25" s="796"/>
      <c r="BH25" s="795">
        <v>0</v>
      </c>
      <c r="BI25" s="797">
        <v>0</v>
      </c>
      <c r="BJ25" s="797">
        <v>0</v>
      </c>
      <c r="BK25" s="798">
        <v>0</v>
      </c>
      <c r="BL25" s="633"/>
      <c r="BM25" s="787" t="s">
        <v>543</v>
      </c>
      <c r="BN25" s="788"/>
      <c r="BO25" s="789">
        <v>0</v>
      </c>
      <c r="BP25" s="790">
        <v>0</v>
      </c>
      <c r="BQ25" s="790">
        <v>0</v>
      </c>
      <c r="BR25" s="791">
        <v>0</v>
      </c>
      <c r="BS25" s="633"/>
      <c r="BT25" s="773" t="s">
        <v>543</v>
      </c>
      <c r="BU25" s="770"/>
      <c r="BV25" s="773">
        <v>0</v>
      </c>
      <c r="BW25" s="774">
        <v>0</v>
      </c>
      <c r="BX25" s="774">
        <v>0</v>
      </c>
      <c r="BY25" s="775">
        <v>0</v>
      </c>
      <c r="CA25" s="748" t="s">
        <v>543</v>
      </c>
      <c r="CB25" s="749"/>
      <c r="CC25" s="750">
        <v>0</v>
      </c>
      <c r="CD25" s="751">
        <v>0</v>
      </c>
      <c r="CE25" s="751">
        <v>0</v>
      </c>
      <c r="CF25" s="752">
        <v>0</v>
      </c>
    </row>
    <row r="26" spans="2:84" ht="13.8" thickBot="1">
      <c r="B26" s="673" t="s">
        <v>434</v>
      </c>
      <c r="C26" s="679" t="s">
        <v>1249</v>
      </c>
      <c r="D26" s="681">
        <v>0</v>
      </c>
      <c r="E26" s="677">
        <v>0</v>
      </c>
      <c r="F26" s="677">
        <v>0</v>
      </c>
      <c r="G26" s="674">
        <v>0</v>
      </c>
      <c r="I26" s="675" t="s">
        <v>434</v>
      </c>
      <c r="J26" s="679" t="s">
        <v>1249</v>
      </c>
      <c r="K26" s="681">
        <v>0</v>
      </c>
      <c r="L26" s="677">
        <v>0</v>
      </c>
      <c r="M26" s="677">
        <v>0</v>
      </c>
      <c r="N26" s="674">
        <v>0</v>
      </c>
      <c r="P26" s="676" t="s">
        <v>434</v>
      </c>
      <c r="Q26" s="679" t="s">
        <v>1249</v>
      </c>
      <c r="R26" s="681">
        <v>0</v>
      </c>
      <c r="S26" s="677">
        <v>0</v>
      </c>
      <c r="T26" s="677">
        <v>0</v>
      </c>
      <c r="U26" s="674">
        <v>0</v>
      </c>
      <c r="W26" s="801" t="s">
        <v>434</v>
      </c>
      <c r="X26" s="731" t="s">
        <v>1586</v>
      </c>
      <c r="Y26" s="681">
        <v>0</v>
      </c>
      <c r="Z26" s="677">
        <v>0</v>
      </c>
      <c r="AA26" s="677">
        <v>0</v>
      </c>
      <c r="AB26" s="674">
        <v>0</v>
      </c>
      <c r="AD26" s="764" t="s">
        <v>434</v>
      </c>
      <c r="AE26" s="731" t="s">
        <v>1586</v>
      </c>
      <c r="AF26" s="681">
        <v>0</v>
      </c>
      <c r="AG26" s="677">
        <v>0</v>
      </c>
      <c r="AH26" s="677">
        <v>0</v>
      </c>
      <c r="AI26" s="674">
        <v>0</v>
      </c>
      <c r="AK26" s="755" t="s">
        <v>434</v>
      </c>
      <c r="AL26" s="689" t="s">
        <v>1249</v>
      </c>
      <c r="AM26" s="681">
        <v>0</v>
      </c>
      <c r="AN26" s="677">
        <v>0</v>
      </c>
      <c r="AO26" s="677">
        <v>0</v>
      </c>
      <c r="AP26" s="674">
        <v>0</v>
      </c>
      <c r="AR26" s="809" t="s">
        <v>434</v>
      </c>
      <c r="AS26" s="810" t="s">
        <v>1249</v>
      </c>
      <c r="AT26" s="812">
        <v>0</v>
      </c>
      <c r="AU26" s="812">
        <v>0</v>
      </c>
      <c r="AV26" s="812">
        <v>0</v>
      </c>
      <c r="AW26" s="813">
        <v>0</v>
      </c>
      <c r="AY26" s="778" t="s">
        <v>434</v>
      </c>
      <c r="AZ26" s="689" t="s">
        <v>1249</v>
      </c>
      <c r="BA26" s="681">
        <v>0</v>
      </c>
      <c r="BB26" s="677">
        <v>0</v>
      </c>
      <c r="BC26" s="677">
        <v>0</v>
      </c>
      <c r="BD26" s="674">
        <v>0</v>
      </c>
      <c r="BF26" s="794" t="s">
        <v>434</v>
      </c>
      <c r="BG26" s="679" t="s">
        <v>1249</v>
      </c>
      <c r="BH26" s="681">
        <v>0</v>
      </c>
      <c r="BI26" s="677">
        <v>0</v>
      </c>
      <c r="BJ26" s="677">
        <v>0</v>
      </c>
      <c r="BK26" s="674">
        <v>0</v>
      </c>
      <c r="BL26" s="633"/>
      <c r="BM26" s="785" t="s">
        <v>434</v>
      </c>
      <c r="BN26" s="689" t="s">
        <v>1249</v>
      </c>
      <c r="BO26" s="681">
        <v>0</v>
      </c>
      <c r="BP26" s="677">
        <v>0</v>
      </c>
      <c r="BQ26" s="677">
        <v>0</v>
      </c>
      <c r="BR26" s="674">
        <v>0</v>
      </c>
      <c r="BS26" s="633"/>
      <c r="BT26" s="771" t="s">
        <v>434</v>
      </c>
      <c r="BU26" s="679" t="s">
        <v>1249</v>
      </c>
      <c r="BV26" s="681">
        <v>0</v>
      </c>
      <c r="BW26" s="677">
        <v>0</v>
      </c>
      <c r="BX26" s="677">
        <v>0</v>
      </c>
      <c r="BY26" s="674">
        <v>0</v>
      </c>
      <c r="CA26" s="746" t="s">
        <v>434</v>
      </c>
      <c r="CB26" s="689" t="s">
        <v>1249</v>
      </c>
      <c r="CC26" s="681">
        <v>0</v>
      </c>
      <c r="CD26" s="677">
        <v>0</v>
      </c>
      <c r="CE26" s="677">
        <v>0</v>
      </c>
      <c r="CF26" s="674">
        <v>0</v>
      </c>
    </row>
    <row r="27" spans="2:84">
      <c r="B27" s="673"/>
      <c r="C27" s="679" t="s">
        <v>1250</v>
      </c>
      <c r="D27" s="681">
        <v>0</v>
      </c>
      <c r="E27" s="677">
        <v>0</v>
      </c>
      <c r="F27" s="677">
        <v>0</v>
      </c>
      <c r="G27" s="674">
        <v>0</v>
      </c>
      <c r="I27" s="675"/>
      <c r="J27" s="679" t="s">
        <v>1250</v>
      </c>
      <c r="K27" s="681">
        <v>0</v>
      </c>
      <c r="L27" s="677">
        <v>0</v>
      </c>
      <c r="M27" s="677">
        <v>0</v>
      </c>
      <c r="N27" s="674">
        <v>0</v>
      </c>
      <c r="P27" s="680"/>
      <c r="Q27" s="679" t="s">
        <v>1250</v>
      </c>
      <c r="R27" s="681">
        <v>0</v>
      </c>
      <c r="S27" s="677">
        <v>0</v>
      </c>
      <c r="T27" s="677">
        <v>0</v>
      </c>
      <c r="U27" s="674">
        <v>0</v>
      </c>
      <c r="W27" s="806"/>
      <c r="X27" s="679" t="s">
        <v>1249</v>
      </c>
      <c r="Y27" s="681">
        <v>0</v>
      </c>
      <c r="Z27" s="677">
        <v>0</v>
      </c>
      <c r="AA27" s="677">
        <v>0</v>
      </c>
      <c r="AB27" s="674">
        <v>0</v>
      </c>
      <c r="AD27" s="769"/>
      <c r="AE27" s="679" t="s">
        <v>1249</v>
      </c>
      <c r="AF27" s="681">
        <v>0</v>
      </c>
      <c r="AG27" s="677">
        <v>0</v>
      </c>
      <c r="AH27" s="677">
        <v>0</v>
      </c>
      <c r="AI27" s="674">
        <v>0</v>
      </c>
      <c r="AK27" s="762"/>
      <c r="AL27" s="679" t="s">
        <v>1250</v>
      </c>
      <c r="AM27" s="681">
        <v>0</v>
      </c>
      <c r="AN27" s="677">
        <v>0</v>
      </c>
      <c r="AO27" s="677">
        <v>0</v>
      </c>
      <c r="AP27" s="674">
        <v>0</v>
      </c>
      <c r="AR27" s="819"/>
      <c r="AS27" s="813" t="s">
        <v>1250</v>
      </c>
      <c r="AT27" s="812">
        <v>0</v>
      </c>
      <c r="AU27" s="812">
        <v>0</v>
      </c>
      <c r="AV27" s="812">
        <v>0</v>
      </c>
      <c r="AW27" s="813">
        <v>0</v>
      </c>
      <c r="AY27" s="778"/>
      <c r="AZ27" s="679" t="s">
        <v>1250</v>
      </c>
      <c r="BA27" s="681">
        <v>0</v>
      </c>
      <c r="BB27" s="677">
        <v>0</v>
      </c>
      <c r="BC27" s="677">
        <v>0</v>
      </c>
      <c r="BD27" s="674">
        <v>0</v>
      </c>
      <c r="BF27" s="794"/>
      <c r="BG27" s="679" t="s">
        <v>1250</v>
      </c>
      <c r="BH27" s="681">
        <v>0</v>
      </c>
      <c r="BI27" s="677">
        <v>0</v>
      </c>
      <c r="BJ27" s="677">
        <v>0</v>
      </c>
      <c r="BK27" s="674">
        <v>0</v>
      </c>
      <c r="BL27" s="633"/>
      <c r="BM27" s="792"/>
      <c r="BN27" s="679" t="s">
        <v>1250</v>
      </c>
      <c r="BO27" s="681">
        <v>0</v>
      </c>
      <c r="BP27" s="677">
        <v>0</v>
      </c>
      <c r="BQ27" s="677">
        <v>0</v>
      </c>
      <c r="BR27" s="674">
        <v>0</v>
      </c>
      <c r="BS27" s="633"/>
      <c r="BT27" s="771"/>
      <c r="BU27" s="679" t="s">
        <v>1250</v>
      </c>
      <c r="BV27" s="681">
        <v>0</v>
      </c>
      <c r="BW27" s="677">
        <v>0</v>
      </c>
      <c r="BX27" s="677">
        <v>0</v>
      </c>
      <c r="BY27" s="674">
        <v>0</v>
      </c>
      <c r="CA27" s="753"/>
      <c r="CB27" s="679" t="s">
        <v>1250</v>
      </c>
      <c r="CC27" s="681">
        <v>0</v>
      </c>
      <c r="CD27" s="677">
        <v>0</v>
      </c>
      <c r="CE27" s="677">
        <v>0</v>
      </c>
      <c r="CF27" s="674">
        <v>0</v>
      </c>
    </row>
    <row r="28" spans="2:84">
      <c r="B28" s="673"/>
      <c r="C28" s="679" t="s">
        <v>1251</v>
      </c>
      <c r="D28" s="681">
        <v>0</v>
      </c>
      <c r="E28" s="677">
        <v>0</v>
      </c>
      <c r="F28" s="677">
        <v>0</v>
      </c>
      <c r="G28" s="674">
        <v>0</v>
      </c>
      <c r="I28" s="675"/>
      <c r="J28" s="679" t="s">
        <v>1251</v>
      </c>
      <c r="K28" s="681">
        <v>0</v>
      </c>
      <c r="L28" s="677">
        <v>0</v>
      </c>
      <c r="M28" s="677">
        <v>0</v>
      </c>
      <c r="N28" s="674">
        <v>0</v>
      </c>
      <c r="P28" s="680"/>
      <c r="Q28" s="679" t="s">
        <v>1251</v>
      </c>
      <c r="R28" s="681">
        <v>0</v>
      </c>
      <c r="S28" s="677">
        <v>0</v>
      </c>
      <c r="T28" s="677">
        <v>0</v>
      </c>
      <c r="U28" s="674">
        <v>0</v>
      </c>
      <c r="W28" s="806"/>
      <c r="X28" s="679" t="s">
        <v>1250</v>
      </c>
      <c r="Y28" s="681">
        <v>0</v>
      </c>
      <c r="Z28" s="677">
        <v>0</v>
      </c>
      <c r="AA28" s="677">
        <v>0</v>
      </c>
      <c r="AB28" s="674">
        <v>0</v>
      </c>
      <c r="AD28" s="769"/>
      <c r="AE28" s="679" t="s">
        <v>1250</v>
      </c>
      <c r="AF28" s="681">
        <v>0</v>
      </c>
      <c r="AG28" s="677">
        <v>0</v>
      </c>
      <c r="AH28" s="677">
        <v>0</v>
      </c>
      <c r="AI28" s="674">
        <v>0</v>
      </c>
      <c r="AK28" s="762"/>
      <c r="AL28" s="679" t="s">
        <v>1251</v>
      </c>
      <c r="AM28" s="681">
        <v>0</v>
      </c>
      <c r="AN28" s="677">
        <v>0</v>
      </c>
      <c r="AO28" s="677">
        <v>0</v>
      </c>
      <c r="AP28" s="674">
        <v>0</v>
      </c>
      <c r="AR28" s="819"/>
      <c r="AS28" s="813" t="s">
        <v>1251</v>
      </c>
      <c r="AT28" s="812">
        <v>0</v>
      </c>
      <c r="AU28" s="812">
        <v>0</v>
      </c>
      <c r="AV28" s="812">
        <v>0</v>
      </c>
      <c r="AW28" s="813">
        <v>0</v>
      </c>
      <c r="AY28" s="778"/>
      <c r="AZ28" s="679" t="s">
        <v>1251</v>
      </c>
      <c r="BA28" s="681">
        <v>0</v>
      </c>
      <c r="BB28" s="677">
        <v>0</v>
      </c>
      <c r="BC28" s="677">
        <v>0</v>
      </c>
      <c r="BD28" s="674">
        <v>0</v>
      </c>
      <c r="BF28" s="794"/>
      <c r="BG28" s="679" t="s">
        <v>1251</v>
      </c>
      <c r="BH28" s="681">
        <v>0</v>
      </c>
      <c r="BI28" s="677">
        <v>0</v>
      </c>
      <c r="BJ28" s="677">
        <v>0</v>
      </c>
      <c r="BK28" s="674">
        <v>0</v>
      </c>
      <c r="BL28" s="633"/>
      <c r="BM28" s="792"/>
      <c r="BN28" s="679" t="s">
        <v>1251</v>
      </c>
      <c r="BO28" s="681">
        <v>0</v>
      </c>
      <c r="BP28" s="677">
        <v>0</v>
      </c>
      <c r="BQ28" s="677">
        <v>0</v>
      </c>
      <c r="BR28" s="674">
        <v>0</v>
      </c>
      <c r="BS28" s="633"/>
      <c r="BT28" s="771"/>
      <c r="BU28" s="679" t="s">
        <v>1251</v>
      </c>
      <c r="BV28" s="681">
        <v>0</v>
      </c>
      <c r="BW28" s="677">
        <v>0</v>
      </c>
      <c r="BX28" s="677">
        <v>0</v>
      </c>
      <c r="BY28" s="674">
        <v>0</v>
      </c>
      <c r="CA28" s="753"/>
      <c r="CB28" s="679" t="s">
        <v>1251</v>
      </c>
      <c r="CC28" s="681">
        <v>0</v>
      </c>
      <c r="CD28" s="677">
        <v>0</v>
      </c>
      <c r="CE28" s="677">
        <v>0</v>
      </c>
      <c r="CF28" s="674">
        <v>0</v>
      </c>
    </row>
    <row r="29" spans="2:84">
      <c r="B29" s="673"/>
      <c r="C29" s="679" t="s">
        <v>1252</v>
      </c>
      <c r="D29" s="681">
        <v>0</v>
      </c>
      <c r="E29" s="677">
        <v>0</v>
      </c>
      <c r="F29" s="677">
        <v>0</v>
      </c>
      <c r="G29" s="674">
        <v>0</v>
      </c>
      <c r="I29" s="675"/>
      <c r="J29" s="679" t="s">
        <v>1252</v>
      </c>
      <c r="K29" s="681">
        <v>0</v>
      </c>
      <c r="L29" s="677">
        <v>0</v>
      </c>
      <c r="M29" s="677">
        <v>0</v>
      </c>
      <c r="N29" s="674">
        <v>0</v>
      </c>
      <c r="P29" s="680"/>
      <c r="Q29" s="679" t="s">
        <v>1252</v>
      </c>
      <c r="R29" s="681">
        <v>0</v>
      </c>
      <c r="S29" s="677">
        <v>0</v>
      </c>
      <c r="T29" s="677">
        <v>0</v>
      </c>
      <c r="U29" s="674">
        <v>0</v>
      </c>
      <c r="W29" s="806"/>
      <c r="X29" s="679" t="s">
        <v>1251</v>
      </c>
      <c r="Y29" s="681">
        <v>0</v>
      </c>
      <c r="Z29" s="677">
        <v>0</v>
      </c>
      <c r="AA29" s="677">
        <v>0</v>
      </c>
      <c r="AB29" s="674">
        <v>0</v>
      </c>
      <c r="AD29" s="769"/>
      <c r="AE29" s="679" t="s">
        <v>1251</v>
      </c>
      <c r="AF29" s="681">
        <v>0</v>
      </c>
      <c r="AG29" s="677">
        <v>0</v>
      </c>
      <c r="AH29" s="677">
        <v>0</v>
      </c>
      <c r="AI29" s="674">
        <v>0</v>
      </c>
      <c r="AK29" s="762"/>
      <c r="AL29" s="679" t="s">
        <v>1252</v>
      </c>
      <c r="AM29" s="681">
        <v>0</v>
      </c>
      <c r="AN29" s="677">
        <v>0</v>
      </c>
      <c r="AO29" s="677">
        <v>0</v>
      </c>
      <c r="AP29" s="674">
        <v>0</v>
      </c>
      <c r="AR29" s="819"/>
      <c r="AS29" s="813" t="s">
        <v>1252</v>
      </c>
      <c r="AT29" s="812">
        <v>0</v>
      </c>
      <c r="AU29" s="812">
        <v>0</v>
      </c>
      <c r="AV29" s="812">
        <v>0</v>
      </c>
      <c r="AW29" s="813">
        <v>0</v>
      </c>
      <c r="AY29" s="778"/>
      <c r="AZ29" s="679" t="s">
        <v>1252</v>
      </c>
      <c r="BA29" s="681">
        <v>0</v>
      </c>
      <c r="BB29" s="677">
        <v>0</v>
      </c>
      <c r="BC29" s="677">
        <v>0</v>
      </c>
      <c r="BD29" s="674">
        <v>0</v>
      </c>
      <c r="BF29" s="794"/>
      <c r="BG29" s="679" t="s">
        <v>1252</v>
      </c>
      <c r="BH29" s="681">
        <v>0</v>
      </c>
      <c r="BI29" s="677">
        <v>0</v>
      </c>
      <c r="BJ29" s="677">
        <v>0</v>
      </c>
      <c r="BK29" s="674">
        <v>0</v>
      </c>
      <c r="BL29" s="633"/>
      <c r="BM29" s="792"/>
      <c r="BN29" s="679" t="s">
        <v>1252</v>
      </c>
      <c r="BO29" s="681">
        <v>0</v>
      </c>
      <c r="BP29" s="677">
        <v>0</v>
      </c>
      <c r="BQ29" s="677">
        <v>0</v>
      </c>
      <c r="BR29" s="674">
        <v>0</v>
      </c>
      <c r="BS29" s="633"/>
      <c r="BT29" s="771"/>
      <c r="BU29" s="679" t="s">
        <v>1252</v>
      </c>
      <c r="BV29" s="681">
        <v>0</v>
      </c>
      <c r="BW29" s="677">
        <v>0</v>
      </c>
      <c r="BX29" s="677">
        <v>0</v>
      </c>
      <c r="BY29" s="674">
        <v>0</v>
      </c>
      <c r="CA29" s="753"/>
      <c r="CB29" s="679" t="s">
        <v>1252</v>
      </c>
      <c r="CC29" s="681">
        <v>0</v>
      </c>
      <c r="CD29" s="677">
        <v>0</v>
      </c>
      <c r="CE29" s="677">
        <v>0</v>
      </c>
      <c r="CF29" s="674">
        <v>0</v>
      </c>
    </row>
    <row r="30" spans="2:84">
      <c r="B30" s="673"/>
      <c r="C30" s="679" t="s">
        <v>1253</v>
      </c>
      <c r="D30" s="681">
        <v>0</v>
      </c>
      <c r="E30" s="677">
        <v>0</v>
      </c>
      <c r="F30" s="677">
        <v>0</v>
      </c>
      <c r="G30" s="674">
        <v>0</v>
      </c>
      <c r="I30" s="675"/>
      <c r="J30" s="679" t="s">
        <v>1253</v>
      </c>
      <c r="K30" s="681">
        <v>0</v>
      </c>
      <c r="L30" s="677">
        <v>0</v>
      </c>
      <c r="M30" s="677">
        <v>0</v>
      </c>
      <c r="N30" s="674">
        <v>0</v>
      </c>
      <c r="P30" s="680"/>
      <c r="Q30" s="679" t="s">
        <v>1253</v>
      </c>
      <c r="R30" s="681">
        <v>0</v>
      </c>
      <c r="S30" s="677">
        <v>0</v>
      </c>
      <c r="T30" s="677">
        <v>0</v>
      </c>
      <c r="U30" s="674">
        <v>0</v>
      </c>
      <c r="W30" s="806"/>
      <c r="X30" s="679" t="s">
        <v>1252</v>
      </c>
      <c r="Y30" s="681">
        <v>0</v>
      </c>
      <c r="Z30" s="677">
        <v>0</v>
      </c>
      <c r="AA30" s="677">
        <v>0</v>
      </c>
      <c r="AB30" s="674">
        <v>0</v>
      </c>
      <c r="AD30" s="769"/>
      <c r="AE30" s="679" t="s">
        <v>1252</v>
      </c>
      <c r="AF30" s="681">
        <v>0</v>
      </c>
      <c r="AG30" s="677">
        <v>0</v>
      </c>
      <c r="AH30" s="677">
        <v>0</v>
      </c>
      <c r="AI30" s="674">
        <v>0</v>
      </c>
      <c r="AK30" s="762"/>
      <c r="AL30" s="679" t="s">
        <v>1253</v>
      </c>
      <c r="AM30" s="681">
        <v>0</v>
      </c>
      <c r="AN30" s="677">
        <v>0</v>
      </c>
      <c r="AO30" s="677">
        <v>0</v>
      </c>
      <c r="AP30" s="674">
        <v>0</v>
      </c>
      <c r="AR30" s="819"/>
      <c r="AS30" s="813" t="s">
        <v>1253</v>
      </c>
      <c r="AT30" s="812">
        <v>0</v>
      </c>
      <c r="AU30" s="812">
        <v>0</v>
      </c>
      <c r="AV30" s="812">
        <v>0</v>
      </c>
      <c r="AW30" s="813">
        <v>0</v>
      </c>
      <c r="AY30" s="778"/>
      <c r="AZ30" s="679" t="s">
        <v>1253</v>
      </c>
      <c r="BA30" s="681">
        <v>0</v>
      </c>
      <c r="BB30" s="677">
        <v>0</v>
      </c>
      <c r="BC30" s="677">
        <v>0</v>
      </c>
      <c r="BD30" s="674">
        <v>0</v>
      </c>
      <c r="BF30" s="794"/>
      <c r="BG30" s="679" t="s">
        <v>1253</v>
      </c>
      <c r="BH30" s="681">
        <v>0</v>
      </c>
      <c r="BI30" s="677">
        <v>0</v>
      </c>
      <c r="BJ30" s="677">
        <v>0</v>
      </c>
      <c r="BK30" s="674">
        <v>0</v>
      </c>
      <c r="BL30" s="633"/>
      <c r="BM30" s="792"/>
      <c r="BN30" s="679" t="s">
        <v>1253</v>
      </c>
      <c r="BO30" s="681">
        <v>0</v>
      </c>
      <c r="BP30" s="677">
        <v>0</v>
      </c>
      <c r="BQ30" s="677">
        <v>0</v>
      </c>
      <c r="BR30" s="674">
        <v>0</v>
      </c>
      <c r="BS30" s="633"/>
      <c r="BT30" s="771"/>
      <c r="BU30" s="679" t="s">
        <v>1253</v>
      </c>
      <c r="BV30" s="681">
        <v>0</v>
      </c>
      <c r="BW30" s="677">
        <v>0</v>
      </c>
      <c r="BX30" s="677">
        <v>0</v>
      </c>
      <c r="BY30" s="674">
        <v>0</v>
      </c>
      <c r="CA30" s="753"/>
      <c r="CB30" s="679" t="s">
        <v>1253</v>
      </c>
      <c r="CC30" s="681">
        <v>0</v>
      </c>
      <c r="CD30" s="677">
        <v>0</v>
      </c>
      <c r="CE30" s="677">
        <v>0</v>
      </c>
      <c r="CF30" s="674">
        <v>0</v>
      </c>
    </row>
    <row r="31" spans="2:84">
      <c r="B31" s="673"/>
      <c r="C31" s="679" t="s">
        <v>1254</v>
      </c>
      <c r="D31" s="681">
        <v>0</v>
      </c>
      <c r="E31" s="677">
        <v>0</v>
      </c>
      <c r="F31" s="677">
        <v>0</v>
      </c>
      <c r="G31" s="674">
        <v>0</v>
      </c>
      <c r="I31" s="675"/>
      <c r="J31" s="679" t="s">
        <v>1254</v>
      </c>
      <c r="K31" s="681">
        <v>0</v>
      </c>
      <c r="L31" s="677">
        <v>0</v>
      </c>
      <c r="M31" s="677">
        <v>0</v>
      </c>
      <c r="N31" s="674">
        <v>0</v>
      </c>
      <c r="P31" s="680"/>
      <c r="Q31" s="679" t="s">
        <v>1254</v>
      </c>
      <c r="R31" s="681">
        <v>0</v>
      </c>
      <c r="S31" s="677">
        <v>0</v>
      </c>
      <c r="T31" s="677">
        <v>0</v>
      </c>
      <c r="U31" s="674">
        <v>0</v>
      </c>
      <c r="W31" s="806"/>
      <c r="X31" s="679" t="s">
        <v>1253</v>
      </c>
      <c r="Y31" s="681">
        <v>0</v>
      </c>
      <c r="Z31" s="677">
        <v>0</v>
      </c>
      <c r="AA31" s="677">
        <v>0</v>
      </c>
      <c r="AB31" s="674">
        <v>0</v>
      </c>
      <c r="AD31" s="769"/>
      <c r="AE31" s="679" t="s">
        <v>1253</v>
      </c>
      <c r="AF31" s="681">
        <v>0</v>
      </c>
      <c r="AG31" s="677">
        <v>0</v>
      </c>
      <c r="AH31" s="677">
        <v>0</v>
      </c>
      <c r="AI31" s="674">
        <v>0</v>
      </c>
      <c r="AK31" s="762"/>
      <c r="AL31" s="679" t="s">
        <v>1254</v>
      </c>
      <c r="AM31" s="681">
        <v>0</v>
      </c>
      <c r="AN31" s="677">
        <v>0</v>
      </c>
      <c r="AO31" s="677">
        <v>0</v>
      </c>
      <c r="AP31" s="674">
        <v>0</v>
      </c>
      <c r="AR31" s="819"/>
      <c r="AS31" s="813" t="s">
        <v>1254</v>
      </c>
      <c r="AT31" s="812">
        <v>0</v>
      </c>
      <c r="AU31" s="812">
        <v>0</v>
      </c>
      <c r="AV31" s="812">
        <v>0</v>
      </c>
      <c r="AW31" s="813">
        <v>0</v>
      </c>
      <c r="AY31" s="778"/>
      <c r="AZ31" s="679" t="s">
        <v>1254</v>
      </c>
      <c r="BA31" s="681">
        <v>0</v>
      </c>
      <c r="BB31" s="677">
        <v>0</v>
      </c>
      <c r="BC31" s="677">
        <v>0</v>
      </c>
      <c r="BD31" s="674">
        <v>0</v>
      </c>
      <c r="BF31" s="794"/>
      <c r="BG31" s="679" t="s">
        <v>1254</v>
      </c>
      <c r="BH31" s="681">
        <v>0</v>
      </c>
      <c r="BI31" s="677">
        <v>0</v>
      </c>
      <c r="BJ31" s="677">
        <v>0</v>
      </c>
      <c r="BK31" s="674">
        <v>0</v>
      </c>
      <c r="BL31" s="633"/>
      <c r="BM31" s="792"/>
      <c r="BN31" s="679" t="s">
        <v>1254</v>
      </c>
      <c r="BO31" s="681">
        <v>0</v>
      </c>
      <c r="BP31" s="677">
        <v>0</v>
      </c>
      <c r="BQ31" s="677">
        <v>0</v>
      </c>
      <c r="BR31" s="674">
        <v>0</v>
      </c>
      <c r="BS31" s="633"/>
      <c r="BT31" s="771"/>
      <c r="BU31" s="679" t="s">
        <v>1254</v>
      </c>
      <c r="BV31" s="681">
        <v>0</v>
      </c>
      <c r="BW31" s="677">
        <v>0</v>
      </c>
      <c r="BX31" s="677">
        <v>0</v>
      </c>
      <c r="BY31" s="674">
        <v>0</v>
      </c>
      <c r="CA31" s="753"/>
      <c r="CB31" s="679" t="s">
        <v>1254</v>
      </c>
      <c r="CC31" s="681">
        <v>0</v>
      </c>
      <c r="CD31" s="677">
        <v>0</v>
      </c>
      <c r="CE31" s="677">
        <v>0</v>
      </c>
      <c r="CF31" s="674">
        <v>0</v>
      </c>
    </row>
    <row r="32" spans="2:84">
      <c r="B32" s="673"/>
      <c r="C32" s="679" t="s">
        <v>1255</v>
      </c>
      <c r="D32" s="681">
        <v>0</v>
      </c>
      <c r="E32" s="677">
        <v>0</v>
      </c>
      <c r="F32" s="677">
        <v>0</v>
      </c>
      <c r="G32" s="674">
        <v>0</v>
      </c>
      <c r="I32" s="675"/>
      <c r="J32" s="679" t="s">
        <v>1255</v>
      </c>
      <c r="K32" s="681">
        <v>0</v>
      </c>
      <c r="L32" s="677">
        <v>0</v>
      </c>
      <c r="M32" s="677">
        <v>0</v>
      </c>
      <c r="N32" s="674">
        <v>0</v>
      </c>
      <c r="P32" s="680"/>
      <c r="Q32" s="679" t="s">
        <v>1255</v>
      </c>
      <c r="R32" s="681">
        <v>0</v>
      </c>
      <c r="S32" s="677">
        <v>0</v>
      </c>
      <c r="T32" s="677">
        <v>0</v>
      </c>
      <c r="U32" s="674">
        <v>0</v>
      </c>
      <c r="W32" s="806"/>
      <c r="X32" s="679" t="s">
        <v>1254</v>
      </c>
      <c r="Y32" s="681">
        <v>0</v>
      </c>
      <c r="Z32" s="677">
        <v>0</v>
      </c>
      <c r="AA32" s="677">
        <v>0</v>
      </c>
      <c r="AB32" s="674">
        <v>0</v>
      </c>
      <c r="AD32" s="769"/>
      <c r="AE32" s="679" t="s">
        <v>1254</v>
      </c>
      <c r="AF32" s="681">
        <v>0</v>
      </c>
      <c r="AG32" s="677">
        <v>0</v>
      </c>
      <c r="AH32" s="677">
        <v>0</v>
      </c>
      <c r="AI32" s="674">
        <v>0</v>
      </c>
      <c r="AK32" s="762"/>
      <c r="AL32" s="679" t="s">
        <v>1255</v>
      </c>
      <c r="AM32" s="681">
        <v>0</v>
      </c>
      <c r="AN32" s="677">
        <v>0</v>
      </c>
      <c r="AO32" s="677">
        <v>0</v>
      </c>
      <c r="AP32" s="674">
        <v>0</v>
      </c>
      <c r="AR32" s="819"/>
      <c r="AS32" s="813" t="s">
        <v>1255</v>
      </c>
      <c r="AT32" s="812">
        <v>0</v>
      </c>
      <c r="AU32" s="812">
        <v>0</v>
      </c>
      <c r="AV32" s="812">
        <v>0</v>
      </c>
      <c r="AW32" s="813">
        <v>0</v>
      </c>
      <c r="AY32" s="778"/>
      <c r="AZ32" s="679" t="s">
        <v>1255</v>
      </c>
      <c r="BA32" s="681">
        <v>0</v>
      </c>
      <c r="BB32" s="677">
        <v>0</v>
      </c>
      <c r="BC32" s="677">
        <v>0</v>
      </c>
      <c r="BD32" s="674">
        <v>0</v>
      </c>
      <c r="BF32" s="794"/>
      <c r="BG32" s="679" t="s">
        <v>1255</v>
      </c>
      <c r="BH32" s="681">
        <v>0</v>
      </c>
      <c r="BI32" s="677">
        <v>0</v>
      </c>
      <c r="BJ32" s="677">
        <v>0</v>
      </c>
      <c r="BK32" s="674">
        <v>0</v>
      </c>
      <c r="BL32" s="633"/>
      <c r="BM32" s="792"/>
      <c r="BN32" s="679" t="s">
        <v>1255</v>
      </c>
      <c r="BO32" s="681">
        <v>0</v>
      </c>
      <c r="BP32" s="677">
        <v>0</v>
      </c>
      <c r="BQ32" s="677">
        <v>0</v>
      </c>
      <c r="BR32" s="674">
        <v>0</v>
      </c>
      <c r="BS32" s="633"/>
      <c r="BT32" s="771"/>
      <c r="BU32" s="679" t="s">
        <v>1255</v>
      </c>
      <c r="BV32" s="681">
        <v>0</v>
      </c>
      <c r="BW32" s="677">
        <v>0</v>
      </c>
      <c r="BX32" s="677">
        <v>0</v>
      </c>
      <c r="BY32" s="674">
        <v>0</v>
      </c>
      <c r="CA32" s="753"/>
      <c r="CB32" s="679" t="s">
        <v>1255</v>
      </c>
      <c r="CC32" s="681">
        <v>0</v>
      </c>
      <c r="CD32" s="677">
        <v>0</v>
      </c>
      <c r="CE32" s="677">
        <v>0</v>
      </c>
      <c r="CF32" s="674">
        <v>0</v>
      </c>
    </row>
    <row r="33" spans="2:84">
      <c r="B33" s="673"/>
      <c r="C33" s="679" t="s">
        <v>1256</v>
      </c>
      <c r="D33" s="681">
        <v>0</v>
      </c>
      <c r="E33" s="677">
        <v>0</v>
      </c>
      <c r="F33" s="677">
        <v>0</v>
      </c>
      <c r="G33" s="674">
        <v>0</v>
      </c>
      <c r="I33" s="675"/>
      <c r="J33" s="679" t="s">
        <v>1256</v>
      </c>
      <c r="K33" s="681">
        <v>0</v>
      </c>
      <c r="L33" s="677">
        <v>0</v>
      </c>
      <c r="M33" s="677">
        <v>0</v>
      </c>
      <c r="N33" s="674">
        <v>0</v>
      </c>
      <c r="P33" s="680"/>
      <c r="Q33" s="679" t="s">
        <v>1256</v>
      </c>
      <c r="R33" s="681">
        <v>0</v>
      </c>
      <c r="S33" s="677">
        <v>0</v>
      </c>
      <c r="T33" s="677">
        <v>0</v>
      </c>
      <c r="U33" s="674">
        <v>0</v>
      </c>
      <c r="W33" s="806"/>
      <c r="X33" s="679" t="s">
        <v>1255</v>
      </c>
      <c r="Y33" s="681">
        <v>0</v>
      </c>
      <c r="Z33" s="677">
        <v>0</v>
      </c>
      <c r="AA33" s="677">
        <v>0</v>
      </c>
      <c r="AB33" s="674">
        <v>0</v>
      </c>
      <c r="AD33" s="769"/>
      <c r="AE33" s="679" t="s">
        <v>1255</v>
      </c>
      <c r="AF33" s="681">
        <v>0</v>
      </c>
      <c r="AG33" s="677">
        <v>0</v>
      </c>
      <c r="AH33" s="677">
        <v>0</v>
      </c>
      <c r="AI33" s="674">
        <v>0</v>
      </c>
      <c r="AK33" s="762"/>
      <c r="AL33" s="679" t="s">
        <v>1256</v>
      </c>
      <c r="AM33" s="681">
        <v>0</v>
      </c>
      <c r="AN33" s="677">
        <v>0</v>
      </c>
      <c r="AO33" s="677">
        <v>0</v>
      </c>
      <c r="AP33" s="674">
        <v>0</v>
      </c>
      <c r="AR33" s="819"/>
      <c r="AS33" s="813" t="s">
        <v>1256</v>
      </c>
      <c r="AT33" s="812">
        <v>0</v>
      </c>
      <c r="AU33" s="812">
        <v>0</v>
      </c>
      <c r="AV33" s="812">
        <v>0</v>
      </c>
      <c r="AW33" s="813">
        <v>0</v>
      </c>
      <c r="AY33" s="778"/>
      <c r="AZ33" s="679" t="s">
        <v>1256</v>
      </c>
      <c r="BA33" s="681">
        <v>0</v>
      </c>
      <c r="BB33" s="677">
        <v>0</v>
      </c>
      <c r="BC33" s="677">
        <v>0</v>
      </c>
      <c r="BD33" s="674">
        <v>0</v>
      </c>
      <c r="BF33" s="794"/>
      <c r="BG33" s="679" t="s">
        <v>1256</v>
      </c>
      <c r="BH33" s="681">
        <v>0</v>
      </c>
      <c r="BI33" s="677">
        <v>0</v>
      </c>
      <c r="BJ33" s="677">
        <v>0</v>
      </c>
      <c r="BK33" s="674">
        <v>0</v>
      </c>
      <c r="BL33" s="633"/>
      <c r="BM33" s="792"/>
      <c r="BN33" s="679" t="s">
        <v>1256</v>
      </c>
      <c r="BO33" s="681">
        <v>0</v>
      </c>
      <c r="BP33" s="677">
        <v>0</v>
      </c>
      <c r="BQ33" s="677">
        <v>0</v>
      </c>
      <c r="BR33" s="674">
        <v>0</v>
      </c>
      <c r="BS33" s="633"/>
      <c r="BT33" s="771"/>
      <c r="BU33" s="679" t="s">
        <v>1256</v>
      </c>
      <c r="BV33" s="681">
        <v>0</v>
      </c>
      <c r="BW33" s="677">
        <v>0</v>
      </c>
      <c r="BX33" s="677">
        <v>0</v>
      </c>
      <c r="BY33" s="674">
        <v>0</v>
      </c>
      <c r="CA33" s="753"/>
      <c r="CB33" s="679" t="s">
        <v>1256</v>
      </c>
      <c r="CC33" s="681">
        <v>0</v>
      </c>
      <c r="CD33" s="677">
        <v>0</v>
      </c>
      <c r="CE33" s="677">
        <v>0</v>
      </c>
      <c r="CF33" s="674">
        <v>0</v>
      </c>
    </row>
    <row r="34" spans="2:84">
      <c r="B34" s="673"/>
      <c r="C34" s="679" t="s">
        <v>1636</v>
      </c>
      <c r="D34" s="681">
        <v>0</v>
      </c>
      <c r="E34" s="677">
        <v>0</v>
      </c>
      <c r="F34" s="677">
        <v>0</v>
      </c>
      <c r="G34" s="674">
        <v>0</v>
      </c>
      <c r="I34" s="675"/>
      <c r="J34" s="679" t="s">
        <v>1636</v>
      </c>
      <c r="K34" s="681">
        <v>0</v>
      </c>
      <c r="L34" s="677">
        <v>0</v>
      </c>
      <c r="M34" s="677">
        <v>0</v>
      </c>
      <c r="N34" s="674">
        <v>0</v>
      </c>
      <c r="P34" s="680"/>
      <c r="Q34" s="679" t="s">
        <v>1636</v>
      </c>
      <c r="R34" s="681">
        <v>0</v>
      </c>
      <c r="S34" s="677">
        <v>0</v>
      </c>
      <c r="T34" s="677">
        <v>0</v>
      </c>
      <c r="U34" s="674">
        <v>0</v>
      </c>
      <c r="W34" s="806"/>
      <c r="X34" s="679" t="s">
        <v>1256</v>
      </c>
      <c r="Y34" s="681">
        <v>0</v>
      </c>
      <c r="Z34" s="677">
        <v>0</v>
      </c>
      <c r="AA34" s="677">
        <v>0</v>
      </c>
      <c r="AB34" s="674">
        <v>0</v>
      </c>
      <c r="AD34" s="769"/>
      <c r="AE34" s="679" t="s">
        <v>1256</v>
      </c>
      <c r="AF34" s="681">
        <v>0</v>
      </c>
      <c r="AG34" s="677">
        <v>0</v>
      </c>
      <c r="AH34" s="677">
        <v>0</v>
      </c>
      <c r="AI34" s="674">
        <v>0</v>
      </c>
      <c r="AK34" s="762"/>
      <c r="AL34" s="679" t="s">
        <v>1636</v>
      </c>
      <c r="AM34" s="681">
        <v>0</v>
      </c>
      <c r="AN34" s="677">
        <v>0</v>
      </c>
      <c r="AO34" s="677">
        <v>0</v>
      </c>
      <c r="AP34" s="674">
        <v>0</v>
      </c>
      <c r="AR34" s="819"/>
      <c r="AS34" s="813" t="s">
        <v>1636</v>
      </c>
      <c r="AT34" s="812">
        <v>0</v>
      </c>
      <c r="AU34" s="812">
        <v>0</v>
      </c>
      <c r="AV34" s="812">
        <v>0</v>
      </c>
      <c r="AW34" s="813">
        <v>0</v>
      </c>
      <c r="AY34" s="778"/>
      <c r="AZ34" s="679" t="s">
        <v>1636</v>
      </c>
      <c r="BA34" s="681">
        <v>0</v>
      </c>
      <c r="BB34" s="677">
        <v>0</v>
      </c>
      <c r="BC34" s="677">
        <v>0</v>
      </c>
      <c r="BD34" s="674">
        <v>0</v>
      </c>
      <c r="BF34" s="794"/>
      <c r="BG34" s="679" t="s">
        <v>1636</v>
      </c>
      <c r="BH34" s="681">
        <v>0</v>
      </c>
      <c r="BI34" s="677">
        <v>0</v>
      </c>
      <c r="BJ34" s="677">
        <v>0</v>
      </c>
      <c r="BK34" s="674">
        <v>0</v>
      </c>
      <c r="BL34" s="633"/>
      <c r="BM34" s="792"/>
      <c r="BN34" s="679" t="s">
        <v>1636</v>
      </c>
      <c r="BO34" s="681">
        <v>0</v>
      </c>
      <c r="BP34" s="677">
        <v>0</v>
      </c>
      <c r="BQ34" s="677">
        <v>0</v>
      </c>
      <c r="BR34" s="674">
        <v>0</v>
      </c>
      <c r="BS34" s="633"/>
      <c r="BT34" s="771"/>
      <c r="BU34" s="679" t="s">
        <v>1636</v>
      </c>
      <c r="BV34" s="681">
        <v>0</v>
      </c>
      <c r="BW34" s="677">
        <v>0</v>
      </c>
      <c r="BX34" s="677">
        <v>0</v>
      </c>
      <c r="BY34" s="674">
        <v>0</v>
      </c>
      <c r="CA34" s="753"/>
      <c r="CB34" s="679" t="s">
        <v>1636</v>
      </c>
      <c r="CC34" s="681">
        <v>0</v>
      </c>
      <c r="CD34" s="677">
        <v>0</v>
      </c>
      <c r="CE34" s="677">
        <v>0</v>
      </c>
      <c r="CF34" s="674">
        <v>0</v>
      </c>
    </row>
    <row r="35" spans="2:84">
      <c r="B35" s="673"/>
      <c r="C35" s="679" t="s">
        <v>1257</v>
      </c>
      <c r="D35" s="681">
        <v>0</v>
      </c>
      <c r="E35" s="677">
        <v>0</v>
      </c>
      <c r="F35" s="677">
        <v>0</v>
      </c>
      <c r="G35" s="674">
        <v>0</v>
      </c>
      <c r="I35" s="675"/>
      <c r="J35" s="679" t="s">
        <v>1257</v>
      </c>
      <c r="K35" s="681">
        <v>0</v>
      </c>
      <c r="L35" s="677">
        <v>0</v>
      </c>
      <c r="M35" s="677">
        <v>0</v>
      </c>
      <c r="N35" s="674">
        <v>0</v>
      </c>
      <c r="P35" s="680"/>
      <c r="Q35" s="679" t="s">
        <v>1257</v>
      </c>
      <c r="R35" s="681">
        <v>0</v>
      </c>
      <c r="S35" s="677">
        <v>0</v>
      </c>
      <c r="T35" s="677">
        <v>0</v>
      </c>
      <c r="U35" s="674">
        <v>0</v>
      </c>
      <c r="W35" s="806"/>
      <c r="X35" s="679" t="s">
        <v>1636</v>
      </c>
      <c r="Y35" s="681">
        <v>0</v>
      </c>
      <c r="Z35" s="677">
        <v>0</v>
      </c>
      <c r="AA35" s="677">
        <v>0</v>
      </c>
      <c r="AB35" s="674">
        <v>0</v>
      </c>
      <c r="AD35" s="769"/>
      <c r="AE35" s="679" t="s">
        <v>1636</v>
      </c>
      <c r="AF35" s="681">
        <v>0</v>
      </c>
      <c r="AG35" s="677">
        <v>0</v>
      </c>
      <c r="AH35" s="677">
        <v>0</v>
      </c>
      <c r="AI35" s="674">
        <v>0</v>
      </c>
      <c r="AK35" s="762"/>
      <c r="AL35" s="679" t="s">
        <v>1257</v>
      </c>
      <c r="AM35" s="681">
        <v>0</v>
      </c>
      <c r="AN35" s="677">
        <v>0</v>
      </c>
      <c r="AO35" s="677">
        <v>0</v>
      </c>
      <c r="AP35" s="674">
        <v>0</v>
      </c>
      <c r="AR35" s="819"/>
      <c r="AS35" s="813" t="s">
        <v>1257</v>
      </c>
      <c r="AT35" s="812">
        <v>0</v>
      </c>
      <c r="AU35" s="812">
        <v>0</v>
      </c>
      <c r="AV35" s="812">
        <v>0</v>
      </c>
      <c r="AW35" s="813">
        <v>0</v>
      </c>
      <c r="AY35" s="778"/>
      <c r="AZ35" s="679" t="s">
        <v>1257</v>
      </c>
      <c r="BA35" s="681">
        <v>0</v>
      </c>
      <c r="BB35" s="677">
        <v>0</v>
      </c>
      <c r="BC35" s="677">
        <v>0</v>
      </c>
      <c r="BD35" s="674">
        <v>0</v>
      </c>
      <c r="BF35" s="794"/>
      <c r="BG35" s="679" t="s">
        <v>1257</v>
      </c>
      <c r="BH35" s="681">
        <v>0</v>
      </c>
      <c r="BI35" s="677">
        <v>0</v>
      </c>
      <c r="BJ35" s="677">
        <v>0</v>
      </c>
      <c r="BK35" s="674">
        <v>0</v>
      </c>
      <c r="BL35" s="633"/>
      <c r="BM35" s="792"/>
      <c r="BN35" s="679" t="s">
        <v>1257</v>
      </c>
      <c r="BO35" s="681">
        <v>0</v>
      </c>
      <c r="BP35" s="677">
        <v>0</v>
      </c>
      <c r="BQ35" s="677">
        <v>0</v>
      </c>
      <c r="BR35" s="674">
        <v>0</v>
      </c>
      <c r="BS35" s="633"/>
      <c r="BT35" s="771"/>
      <c r="BU35" s="679" t="s">
        <v>1257</v>
      </c>
      <c r="BV35" s="681">
        <v>0</v>
      </c>
      <c r="BW35" s="677">
        <v>0</v>
      </c>
      <c r="BX35" s="677">
        <v>0</v>
      </c>
      <c r="BY35" s="674">
        <v>0</v>
      </c>
      <c r="CA35" s="753"/>
      <c r="CB35" s="679" t="s">
        <v>1257</v>
      </c>
      <c r="CC35" s="681">
        <v>0</v>
      </c>
      <c r="CD35" s="677">
        <v>0</v>
      </c>
      <c r="CE35" s="677">
        <v>0</v>
      </c>
      <c r="CF35" s="674">
        <v>0</v>
      </c>
    </row>
    <row r="36" spans="2:84">
      <c r="B36" s="673"/>
      <c r="C36" s="679" t="s">
        <v>1258</v>
      </c>
      <c r="D36" s="681">
        <v>0</v>
      </c>
      <c r="E36" s="677">
        <v>0</v>
      </c>
      <c r="F36" s="677">
        <v>0</v>
      </c>
      <c r="G36" s="674">
        <v>0</v>
      </c>
      <c r="I36" s="675"/>
      <c r="J36" s="679" t="s">
        <v>1258</v>
      </c>
      <c r="K36" s="681">
        <v>0</v>
      </c>
      <c r="L36" s="677">
        <v>0</v>
      </c>
      <c r="M36" s="677">
        <v>0</v>
      </c>
      <c r="N36" s="674">
        <v>0</v>
      </c>
      <c r="P36" s="680"/>
      <c r="Q36" s="679" t="s">
        <v>1258</v>
      </c>
      <c r="R36" s="681">
        <v>0</v>
      </c>
      <c r="S36" s="677">
        <v>0</v>
      </c>
      <c r="T36" s="677">
        <v>0</v>
      </c>
      <c r="U36" s="674">
        <v>0</v>
      </c>
      <c r="W36" s="806"/>
      <c r="X36" s="679" t="s">
        <v>1257</v>
      </c>
      <c r="Y36" s="681">
        <v>0</v>
      </c>
      <c r="Z36" s="677">
        <v>0</v>
      </c>
      <c r="AA36" s="677">
        <v>0</v>
      </c>
      <c r="AB36" s="674">
        <v>0</v>
      </c>
      <c r="AD36" s="769"/>
      <c r="AE36" s="679" t="s">
        <v>1257</v>
      </c>
      <c r="AF36" s="681">
        <v>0</v>
      </c>
      <c r="AG36" s="677">
        <v>0</v>
      </c>
      <c r="AH36" s="677">
        <v>0</v>
      </c>
      <c r="AI36" s="674">
        <v>0</v>
      </c>
      <c r="AK36" s="762"/>
      <c r="AL36" s="679" t="s">
        <v>1258</v>
      </c>
      <c r="AM36" s="681">
        <v>0</v>
      </c>
      <c r="AN36" s="677">
        <v>0</v>
      </c>
      <c r="AO36" s="677">
        <v>0</v>
      </c>
      <c r="AP36" s="674">
        <v>0</v>
      </c>
      <c r="AR36" s="819"/>
      <c r="AS36" s="813" t="s">
        <v>1258</v>
      </c>
      <c r="AT36" s="812">
        <v>0</v>
      </c>
      <c r="AU36" s="812">
        <v>0</v>
      </c>
      <c r="AV36" s="812">
        <v>0</v>
      </c>
      <c r="AW36" s="813">
        <v>0</v>
      </c>
      <c r="AY36" s="778"/>
      <c r="AZ36" s="679" t="s">
        <v>1258</v>
      </c>
      <c r="BA36" s="681">
        <v>0</v>
      </c>
      <c r="BB36" s="677">
        <v>0</v>
      </c>
      <c r="BC36" s="677">
        <v>0</v>
      </c>
      <c r="BD36" s="674">
        <v>0</v>
      </c>
      <c r="BF36" s="794"/>
      <c r="BG36" s="679" t="s">
        <v>1258</v>
      </c>
      <c r="BH36" s="681">
        <v>0</v>
      </c>
      <c r="BI36" s="677">
        <v>0</v>
      </c>
      <c r="BJ36" s="677">
        <v>0</v>
      </c>
      <c r="BK36" s="674">
        <v>0</v>
      </c>
      <c r="BL36" s="633"/>
      <c r="BM36" s="792"/>
      <c r="BN36" s="679" t="s">
        <v>1258</v>
      </c>
      <c r="BO36" s="681">
        <v>0</v>
      </c>
      <c r="BP36" s="677">
        <v>0</v>
      </c>
      <c r="BQ36" s="677">
        <v>0</v>
      </c>
      <c r="BR36" s="674">
        <v>0</v>
      </c>
      <c r="BS36" s="633"/>
      <c r="BT36" s="771"/>
      <c r="BU36" s="679" t="s">
        <v>1258</v>
      </c>
      <c r="BV36" s="681">
        <v>0</v>
      </c>
      <c r="BW36" s="677">
        <v>0</v>
      </c>
      <c r="BX36" s="677">
        <v>0</v>
      </c>
      <c r="BY36" s="674">
        <v>0</v>
      </c>
      <c r="CA36" s="753"/>
      <c r="CB36" s="679" t="s">
        <v>1258</v>
      </c>
      <c r="CC36" s="681">
        <v>0</v>
      </c>
      <c r="CD36" s="677">
        <v>0</v>
      </c>
      <c r="CE36" s="677">
        <v>0</v>
      </c>
      <c r="CF36" s="674">
        <v>0</v>
      </c>
    </row>
    <row r="37" spans="2:84">
      <c r="B37" s="673"/>
      <c r="C37" s="679" t="s">
        <v>1259</v>
      </c>
      <c r="D37" s="681">
        <v>0</v>
      </c>
      <c r="E37" s="677">
        <v>0</v>
      </c>
      <c r="F37" s="677">
        <v>0</v>
      </c>
      <c r="G37" s="674">
        <v>0</v>
      </c>
      <c r="I37" s="675"/>
      <c r="J37" s="679" t="s">
        <v>1259</v>
      </c>
      <c r="K37" s="681">
        <v>0</v>
      </c>
      <c r="L37" s="677">
        <v>0</v>
      </c>
      <c r="M37" s="677">
        <v>0</v>
      </c>
      <c r="N37" s="674">
        <v>0</v>
      </c>
      <c r="P37" s="680"/>
      <c r="Q37" s="679" t="s">
        <v>1259</v>
      </c>
      <c r="R37" s="681">
        <v>0</v>
      </c>
      <c r="S37" s="677">
        <v>0</v>
      </c>
      <c r="T37" s="677">
        <v>0</v>
      </c>
      <c r="U37" s="674">
        <v>0</v>
      </c>
      <c r="W37" s="806"/>
      <c r="X37" s="679" t="s">
        <v>1258</v>
      </c>
      <c r="Y37" s="681">
        <v>0</v>
      </c>
      <c r="Z37" s="677">
        <v>0</v>
      </c>
      <c r="AA37" s="677">
        <v>0</v>
      </c>
      <c r="AB37" s="674">
        <v>0</v>
      </c>
      <c r="AD37" s="769"/>
      <c r="AE37" s="679" t="s">
        <v>1258</v>
      </c>
      <c r="AF37" s="681">
        <v>0</v>
      </c>
      <c r="AG37" s="677">
        <v>0</v>
      </c>
      <c r="AH37" s="677">
        <v>0</v>
      </c>
      <c r="AI37" s="674">
        <v>0</v>
      </c>
      <c r="AK37" s="762"/>
      <c r="AL37" s="679" t="s">
        <v>1259</v>
      </c>
      <c r="AM37" s="681">
        <v>0</v>
      </c>
      <c r="AN37" s="677">
        <v>0</v>
      </c>
      <c r="AO37" s="677">
        <v>0</v>
      </c>
      <c r="AP37" s="674">
        <v>0</v>
      </c>
      <c r="AR37" s="819"/>
      <c r="AS37" s="813" t="s">
        <v>1259</v>
      </c>
      <c r="AT37" s="812">
        <v>0</v>
      </c>
      <c r="AU37" s="812">
        <v>0</v>
      </c>
      <c r="AV37" s="812">
        <v>0</v>
      </c>
      <c r="AW37" s="813">
        <v>0</v>
      </c>
      <c r="AY37" s="778"/>
      <c r="AZ37" s="679" t="s">
        <v>1259</v>
      </c>
      <c r="BA37" s="681">
        <v>0</v>
      </c>
      <c r="BB37" s="677">
        <v>0</v>
      </c>
      <c r="BC37" s="677">
        <v>0</v>
      </c>
      <c r="BD37" s="674">
        <v>0</v>
      </c>
      <c r="BF37" s="794"/>
      <c r="BG37" s="679" t="s">
        <v>1259</v>
      </c>
      <c r="BH37" s="681">
        <v>0</v>
      </c>
      <c r="BI37" s="677">
        <v>0</v>
      </c>
      <c r="BJ37" s="677">
        <v>0</v>
      </c>
      <c r="BK37" s="674">
        <v>0</v>
      </c>
      <c r="BL37" s="633"/>
      <c r="BM37" s="792"/>
      <c r="BN37" s="679" t="s">
        <v>1259</v>
      </c>
      <c r="BO37" s="681">
        <v>0</v>
      </c>
      <c r="BP37" s="677">
        <v>0</v>
      </c>
      <c r="BQ37" s="677">
        <v>0</v>
      </c>
      <c r="BR37" s="674">
        <v>0</v>
      </c>
      <c r="BS37" s="633"/>
      <c r="BT37" s="771"/>
      <c r="BU37" s="679" t="s">
        <v>1259</v>
      </c>
      <c r="BV37" s="681">
        <v>0</v>
      </c>
      <c r="BW37" s="677">
        <v>0</v>
      </c>
      <c r="BX37" s="677">
        <v>0</v>
      </c>
      <c r="BY37" s="674">
        <v>0</v>
      </c>
      <c r="CA37" s="753"/>
      <c r="CB37" s="679" t="s">
        <v>1259</v>
      </c>
      <c r="CC37" s="681">
        <v>0</v>
      </c>
      <c r="CD37" s="677">
        <v>0</v>
      </c>
      <c r="CE37" s="677">
        <v>0</v>
      </c>
      <c r="CF37" s="674">
        <v>0</v>
      </c>
    </row>
    <row r="38" spans="2:84">
      <c r="B38" s="673"/>
      <c r="C38" s="679" t="s">
        <v>1261</v>
      </c>
      <c r="D38" s="681">
        <v>0</v>
      </c>
      <c r="E38" s="677">
        <v>0</v>
      </c>
      <c r="F38" s="677">
        <v>0</v>
      </c>
      <c r="G38" s="674">
        <v>0</v>
      </c>
      <c r="I38" s="675"/>
      <c r="J38" s="679" t="s">
        <v>1261</v>
      </c>
      <c r="K38" s="681">
        <v>0</v>
      </c>
      <c r="L38" s="677">
        <v>0</v>
      </c>
      <c r="M38" s="677">
        <v>0</v>
      </c>
      <c r="N38" s="674">
        <v>0</v>
      </c>
      <c r="P38" s="680"/>
      <c r="Q38" s="679" t="s">
        <v>1261</v>
      </c>
      <c r="R38" s="681">
        <v>0</v>
      </c>
      <c r="S38" s="677">
        <v>0</v>
      </c>
      <c r="T38" s="677">
        <v>0</v>
      </c>
      <c r="U38" s="674">
        <v>0</v>
      </c>
      <c r="W38" s="806"/>
      <c r="X38" s="679" t="s">
        <v>1259</v>
      </c>
      <c r="Y38" s="681">
        <v>0</v>
      </c>
      <c r="Z38" s="677">
        <v>0</v>
      </c>
      <c r="AA38" s="677">
        <v>0</v>
      </c>
      <c r="AB38" s="674">
        <v>0</v>
      </c>
      <c r="AD38" s="769"/>
      <c r="AE38" s="679" t="s">
        <v>1259</v>
      </c>
      <c r="AF38" s="681">
        <v>0</v>
      </c>
      <c r="AG38" s="677">
        <v>0</v>
      </c>
      <c r="AH38" s="677">
        <v>0</v>
      </c>
      <c r="AI38" s="674">
        <v>0</v>
      </c>
      <c r="AK38" s="762"/>
      <c r="AL38" s="679" t="s">
        <v>1261</v>
      </c>
      <c r="AM38" s="681">
        <v>0</v>
      </c>
      <c r="AN38" s="677">
        <v>0</v>
      </c>
      <c r="AO38" s="677">
        <v>0</v>
      </c>
      <c r="AP38" s="674">
        <v>0</v>
      </c>
      <c r="AR38" s="819"/>
      <c r="AS38" s="813" t="s">
        <v>1261</v>
      </c>
      <c r="AT38" s="812">
        <v>0</v>
      </c>
      <c r="AU38" s="812">
        <v>0</v>
      </c>
      <c r="AV38" s="812">
        <v>0</v>
      </c>
      <c r="AW38" s="813">
        <v>0</v>
      </c>
      <c r="AY38" s="778"/>
      <c r="AZ38" s="679" t="s">
        <v>1261</v>
      </c>
      <c r="BA38" s="681">
        <v>0</v>
      </c>
      <c r="BB38" s="677">
        <v>0</v>
      </c>
      <c r="BC38" s="677">
        <v>0</v>
      </c>
      <c r="BD38" s="674">
        <v>0</v>
      </c>
      <c r="BF38" s="794"/>
      <c r="BG38" s="679" t="s">
        <v>1261</v>
      </c>
      <c r="BH38" s="681">
        <v>0</v>
      </c>
      <c r="BI38" s="677">
        <v>0</v>
      </c>
      <c r="BJ38" s="677">
        <v>0</v>
      </c>
      <c r="BK38" s="674">
        <v>0</v>
      </c>
      <c r="BL38" s="633"/>
      <c r="BM38" s="792"/>
      <c r="BN38" s="679" t="s">
        <v>1261</v>
      </c>
      <c r="BO38" s="681">
        <v>0</v>
      </c>
      <c r="BP38" s="677">
        <v>0</v>
      </c>
      <c r="BQ38" s="677">
        <v>0</v>
      </c>
      <c r="BR38" s="674">
        <v>0</v>
      </c>
      <c r="BS38" s="633"/>
      <c r="BT38" s="771"/>
      <c r="BU38" s="679" t="s">
        <v>1261</v>
      </c>
      <c r="BV38" s="681">
        <v>0</v>
      </c>
      <c r="BW38" s="677">
        <v>0</v>
      </c>
      <c r="BX38" s="677">
        <v>0</v>
      </c>
      <c r="BY38" s="674">
        <v>0</v>
      </c>
      <c r="CA38" s="753"/>
      <c r="CB38" s="679" t="s">
        <v>1261</v>
      </c>
      <c r="CC38" s="681">
        <v>0</v>
      </c>
      <c r="CD38" s="677">
        <v>0</v>
      </c>
      <c r="CE38" s="677">
        <v>0</v>
      </c>
      <c r="CF38" s="674">
        <v>0</v>
      </c>
    </row>
    <row r="39" spans="2:84">
      <c r="B39" s="673"/>
      <c r="C39" s="679" t="s">
        <v>1260</v>
      </c>
      <c r="D39" s="681">
        <v>0</v>
      </c>
      <c r="E39" s="677">
        <v>0</v>
      </c>
      <c r="F39" s="677">
        <v>0</v>
      </c>
      <c r="G39" s="674">
        <v>0</v>
      </c>
      <c r="I39" s="675"/>
      <c r="J39" s="679" t="s">
        <v>1260</v>
      </c>
      <c r="K39" s="681">
        <v>0</v>
      </c>
      <c r="L39" s="677">
        <v>0</v>
      </c>
      <c r="M39" s="677">
        <v>0</v>
      </c>
      <c r="N39" s="674">
        <v>0</v>
      </c>
      <c r="P39" s="680"/>
      <c r="Q39" s="679" t="s">
        <v>1260</v>
      </c>
      <c r="R39" s="681">
        <v>0</v>
      </c>
      <c r="S39" s="677">
        <v>0</v>
      </c>
      <c r="T39" s="677">
        <v>0</v>
      </c>
      <c r="U39" s="674">
        <v>0</v>
      </c>
      <c r="W39" s="806"/>
      <c r="X39" s="679" t="s">
        <v>1261</v>
      </c>
      <c r="Y39" s="681">
        <v>0</v>
      </c>
      <c r="Z39" s="677">
        <v>0</v>
      </c>
      <c r="AA39" s="677">
        <v>0</v>
      </c>
      <c r="AB39" s="674">
        <v>0</v>
      </c>
      <c r="AD39" s="769"/>
      <c r="AE39" s="679" t="s">
        <v>1261</v>
      </c>
      <c r="AF39" s="681">
        <v>0</v>
      </c>
      <c r="AG39" s="677">
        <v>0</v>
      </c>
      <c r="AH39" s="677">
        <v>0</v>
      </c>
      <c r="AI39" s="674">
        <v>0</v>
      </c>
      <c r="AK39" s="762"/>
      <c r="AL39" s="679" t="s">
        <v>1260</v>
      </c>
      <c r="AM39" s="681">
        <v>0</v>
      </c>
      <c r="AN39" s="677">
        <v>0</v>
      </c>
      <c r="AO39" s="677">
        <v>0</v>
      </c>
      <c r="AP39" s="674">
        <v>0</v>
      </c>
      <c r="AR39" s="819"/>
      <c r="AS39" s="813" t="s">
        <v>1260</v>
      </c>
      <c r="AT39" s="812">
        <v>0</v>
      </c>
      <c r="AU39" s="812">
        <v>0</v>
      </c>
      <c r="AV39" s="812">
        <v>0</v>
      </c>
      <c r="AW39" s="813">
        <v>0</v>
      </c>
      <c r="AY39" s="778"/>
      <c r="AZ39" s="679" t="s">
        <v>1260</v>
      </c>
      <c r="BA39" s="681">
        <v>0</v>
      </c>
      <c r="BB39" s="677">
        <v>0</v>
      </c>
      <c r="BC39" s="677">
        <v>0</v>
      </c>
      <c r="BD39" s="674">
        <v>0</v>
      </c>
      <c r="BF39" s="794"/>
      <c r="BG39" s="679" t="s">
        <v>1260</v>
      </c>
      <c r="BH39" s="681">
        <v>0</v>
      </c>
      <c r="BI39" s="677">
        <v>0</v>
      </c>
      <c r="BJ39" s="677">
        <v>0</v>
      </c>
      <c r="BK39" s="674">
        <v>0</v>
      </c>
      <c r="BL39" s="633"/>
      <c r="BM39" s="792"/>
      <c r="BN39" s="679" t="s">
        <v>1260</v>
      </c>
      <c r="BO39" s="681">
        <v>0</v>
      </c>
      <c r="BP39" s="677">
        <v>0</v>
      </c>
      <c r="BQ39" s="677">
        <v>0</v>
      </c>
      <c r="BR39" s="674">
        <v>0</v>
      </c>
      <c r="BS39" s="633"/>
      <c r="BT39" s="771"/>
      <c r="BU39" s="679" t="s">
        <v>1260</v>
      </c>
      <c r="BV39" s="681">
        <v>0</v>
      </c>
      <c r="BW39" s="677">
        <v>0</v>
      </c>
      <c r="BX39" s="677">
        <v>0</v>
      </c>
      <c r="BY39" s="674">
        <v>0</v>
      </c>
      <c r="CA39" s="753"/>
      <c r="CB39" s="679" t="s">
        <v>1260</v>
      </c>
      <c r="CC39" s="681">
        <v>0</v>
      </c>
      <c r="CD39" s="677">
        <v>0</v>
      </c>
      <c r="CE39" s="677">
        <v>0</v>
      </c>
      <c r="CF39" s="674">
        <v>0</v>
      </c>
    </row>
    <row r="40" spans="2:84" ht="13.8" thickBot="1">
      <c r="B40" s="673"/>
      <c r="C40" s="679" t="s">
        <v>1637</v>
      </c>
      <c r="D40" s="681">
        <v>0</v>
      </c>
      <c r="E40" s="677">
        <v>0</v>
      </c>
      <c r="F40" s="677">
        <v>0</v>
      </c>
      <c r="G40" s="674">
        <v>0</v>
      </c>
      <c r="I40" s="675"/>
      <c r="J40" s="679" t="s">
        <v>1637</v>
      </c>
      <c r="K40" s="681">
        <v>0</v>
      </c>
      <c r="L40" s="677">
        <v>0</v>
      </c>
      <c r="M40" s="677">
        <v>0</v>
      </c>
      <c r="N40" s="674">
        <v>0</v>
      </c>
      <c r="P40" s="680"/>
      <c r="Q40" s="679" t="s">
        <v>1637</v>
      </c>
      <c r="R40" s="681">
        <v>0</v>
      </c>
      <c r="S40" s="677">
        <v>0</v>
      </c>
      <c r="T40" s="677">
        <v>0</v>
      </c>
      <c r="U40" s="674">
        <v>0</v>
      </c>
      <c r="W40" s="806"/>
      <c r="X40" s="679" t="s">
        <v>1260</v>
      </c>
      <c r="Y40" s="681">
        <v>0</v>
      </c>
      <c r="Z40" s="677">
        <v>0</v>
      </c>
      <c r="AA40" s="677">
        <v>0</v>
      </c>
      <c r="AB40" s="674">
        <v>0</v>
      </c>
      <c r="AD40" s="769"/>
      <c r="AE40" s="679" t="s">
        <v>1260</v>
      </c>
      <c r="AF40" s="681">
        <v>0</v>
      </c>
      <c r="AG40" s="677">
        <v>0</v>
      </c>
      <c r="AH40" s="677">
        <v>0</v>
      </c>
      <c r="AI40" s="674">
        <v>0</v>
      </c>
      <c r="AK40" s="762"/>
      <c r="AL40" s="679" t="s">
        <v>1637</v>
      </c>
      <c r="AM40" s="681">
        <v>0</v>
      </c>
      <c r="AN40" s="677">
        <v>0</v>
      </c>
      <c r="AO40" s="677">
        <v>0</v>
      </c>
      <c r="AP40" s="674">
        <v>0</v>
      </c>
      <c r="AR40" s="819"/>
      <c r="AS40" s="813" t="s">
        <v>1637</v>
      </c>
      <c r="AT40" s="812">
        <v>0</v>
      </c>
      <c r="AU40" s="812">
        <v>0</v>
      </c>
      <c r="AV40" s="812">
        <v>0</v>
      </c>
      <c r="AW40" s="813">
        <v>0</v>
      </c>
      <c r="AY40" s="778"/>
      <c r="AZ40" s="679" t="s">
        <v>1637</v>
      </c>
      <c r="BA40" s="681">
        <v>0</v>
      </c>
      <c r="BB40" s="677">
        <v>0</v>
      </c>
      <c r="BC40" s="677">
        <v>0</v>
      </c>
      <c r="BD40" s="674">
        <v>0</v>
      </c>
      <c r="BF40" s="794"/>
      <c r="BG40" s="679" t="s">
        <v>1637</v>
      </c>
      <c r="BH40" s="681">
        <v>0</v>
      </c>
      <c r="BI40" s="677">
        <v>0</v>
      </c>
      <c r="BJ40" s="677">
        <v>0</v>
      </c>
      <c r="BK40" s="674">
        <v>0</v>
      </c>
      <c r="BL40" s="633"/>
      <c r="BM40" s="792"/>
      <c r="BN40" s="679" t="s">
        <v>1637</v>
      </c>
      <c r="BO40" s="681">
        <v>0</v>
      </c>
      <c r="BP40" s="677">
        <v>0</v>
      </c>
      <c r="BQ40" s="677">
        <v>0</v>
      </c>
      <c r="BR40" s="674">
        <v>0</v>
      </c>
      <c r="BS40" s="633"/>
      <c r="BT40" s="771"/>
      <c r="BU40" s="679" t="s">
        <v>1637</v>
      </c>
      <c r="BV40" s="681">
        <v>0</v>
      </c>
      <c r="BW40" s="677">
        <v>0</v>
      </c>
      <c r="BX40" s="677">
        <v>0</v>
      </c>
      <c r="BY40" s="674">
        <v>0</v>
      </c>
      <c r="CA40" s="753"/>
      <c r="CB40" s="679" t="s">
        <v>1637</v>
      </c>
      <c r="CC40" s="681">
        <v>0</v>
      </c>
      <c r="CD40" s="677">
        <v>0</v>
      </c>
      <c r="CE40" s="677">
        <v>0</v>
      </c>
      <c r="CF40" s="674">
        <v>0</v>
      </c>
    </row>
    <row r="41" spans="2:84" ht="13.8" thickBot="1">
      <c r="B41" s="673"/>
      <c r="C41" s="679" t="s">
        <v>1586</v>
      </c>
      <c r="D41" s="681">
        <v>0</v>
      </c>
      <c r="E41" s="677">
        <v>0</v>
      </c>
      <c r="F41" s="677">
        <v>0</v>
      </c>
      <c r="G41" s="674">
        <v>0</v>
      </c>
      <c r="I41" s="728"/>
      <c r="J41" s="690" t="s">
        <v>1586</v>
      </c>
      <c r="K41" s="681">
        <v>0</v>
      </c>
      <c r="L41" s="677">
        <v>0</v>
      </c>
      <c r="M41" s="677">
        <v>0</v>
      </c>
      <c r="N41" s="674">
        <v>0</v>
      </c>
      <c r="P41" s="730"/>
      <c r="Q41" s="731" t="s">
        <v>1586</v>
      </c>
      <c r="R41" s="681">
        <v>0</v>
      </c>
      <c r="S41" s="677">
        <v>0</v>
      </c>
      <c r="T41" s="677">
        <v>0</v>
      </c>
      <c r="U41" s="674">
        <v>0</v>
      </c>
      <c r="W41" s="802"/>
      <c r="X41" s="679" t="s">
        <v>1637</v>
      </c>
      <c r="Y41" s="681">
        <v>0</v>
      </c>
      <c r="Z41" s="677">
        <v>0</v>
      </c>
      <c r="AA41" s="677">
        <v>0</v>
      </c>
      <c r="AB41" s="674">
        <v>0</v>
      </c>
      <c r="AD41" s="765"/>
      <c r="AE41" s="679" t="s">
        <v>1637</v>
      </c>
      <c r="AF41" s="681">
        <v>0</v>
      </c>
      <c r="AG41" s="677">
        <v>0</v>
      </c>
      <c r="AH41" s="677">
        <v>0</v>
      </c>
      <c r="AI41" s="674">
        <v>0</v>
      </c>
      <c r="AK41" s="756"/>
      <c r="AL41" s="690" t="s">
        <v>1586</v>
      </c>
      <c r="AM41" s="681">
        <v>0</v>
      </c>
      <c r="AN41" s="677">
        <v>0</v>
      </c>
      <c r="AO41" s="677">
        <v>0</v>
      </c>
      <c r="AP41" s="674">
        <v>0</v>
      </c>
      <c r="AR41" s="814"/>
      <c r="AS41" s="815" t="s">
        <v>1586</v>
      </c>
      <c r="AT41" s="812">
        <v>0</v>
      </c>
      <c r="AU41" s="812">
        <v>0</v>
      </c>
      <c r="AV41" s="812">
        <v>0</v>
      </c>
      <c r="AW41" s="813">
        <v>0</v>
      </c>
      <c r="AY41" s="779"/>
      <c r="AZ41" s="690" t="s">
        <v>1586</v>
      </c>
      <c r="BA41" s="681">
        <v>0</v>
      </c>
      <c r="BB41" s="677">
        <v>0</v>
      </c>
      <c r="BC41" s="677">
        <v>0</v>
      </c>
      <c r="BD41" s="674">
        <v>0</v>
      </c>
      <c r="BF41" s="793"/>
      <c r="BG41" s="690" t="s">
        <v>1586</v>
      </c>
      <c r="BH41" s="681">
        <v>0</v>
      </c>
      <c r="BI41" s="677">
        <v>0</v>
      </c>
      <c r="BJ41" s="677">
        <v>0</v>
      </c>
      <c r="BK41" s="674">
        <v>0</v>
      </c>
      <c r="BL41" s="633"/>
      <c r="BM41" s="786"/>
      <c r="BN41" s="690" t="s">
        <v>1586</v>
      </c>
      <c r="BO41" s="681">
        <v>0</v>
      </c>
      <c r="BP41" s="677">
        <v>0</v>
      </c>
      <c r="BQ41" s="677">
        <v>0</v>
      </c>
      <c r="BR41" s="674">
        <v>0</v>
      </c>
      <c r="BS41" s="633"/>
      <c r="BT41" s="772"/>
      <c r="BU41" s="690" t="s">
        <v>1586</v>
      </c>
      <c r="BV41" s="681">
        <v>0</v>
      </c>
      <c r="BW41" s="677">
        <v>0</v>
      </c>
      <c r="BX41" s="677">
        <v>0</v>
      </c>
      <c r="BY41" s="674">
        <v>0</v>
      </c>
      <c r="CA41" s="747"/>
      <c r="CB41" s="690" t="s">
        <v>1586</v>
      </c>
      <c r="CC41" s="681">
        <v>0</v>
      </c>
      <c r="CD41" s="677">
        <v>0</v>
      </c>
      <c r="CE41" s="677">
        <v>0</v>
      </c>
      <c r="CF41" s="674">
        <v>0</v>
      </c>
    </row>
    <row r="42" spans="2:84" ht="13.8" thickBot="1">
      <c r="B42" s="664" t="s">
        <v>544</v>
      </c>
      <c r="C42" s="664"/>
      <c r="D42" s="729">
        <v>0</v>
      </c>
      <c r="E42" s="683">
        <v>0</v>
      </c>
      <c r="F42" s="683">
        <v>0</v>
      </c>
      <c r="G42" s="682">
        <v>0</v>
      </c>
      <c r="I42" s="667" t="s">
        <v>544</v>
      </c>
      <c r="J42" s="667"/>
      <c r="K42" s="691">
        <v>0</v>
      </c>
      <c r="L42" s="685">
        <v>0</v>
      </c>
      <c r="M42" s="685">
        <v>0</v>
      </c>
      <c r="N42" s="684">
        <v>0</v>
      </c>
      <c r="P42" s="686" t="s">
        <v>544</v>
      </c>
      <c r="Q42" s="687"/>
      <c r="R42" s="686">
        <v>0</v>
      </c>
      <c r="S42" s="688">
        <v>0</v>
      </c>
      <c r="T42" s="688">
        <v>0</v>
      </c>
      <c r="U42" s="687">
        <v>0</v>
      </c>
      <c r="W42" s="803" t="s">
        <v>544</v>
      </c>
      <c r="X42" s="804"/>
      <c r="Y42" s="803">
        <v>0</v>
      </c>
      <c r="Z42" s="805">
        <v>0</v>
      </c>
      <c r="AA42" s="805">
        <v>0</v>
      </c>
      <c r="AB42" s="804">
        <v>0</v>
      </c>
      <c r="AD42" s="766" t="s">
        <v>544</v>
      </c>
      <c r="AE42" s="767"/>
      <c r="AF42" s="766">
        <v>0</v>
      </c>
      <c r="AG42" s="768">
        <v>0</v>
      </c>
      <c r="AH42" s="768">
        <v>0</v>
      </c>
      <c r="AI42" s="767">
        <v>0</v>
      </c>
      <c r="AK42" s="757" t="s">
        <v>544</v>
      </c>
      <c r="AL42" s="758"/>
      <c r="AM42" s="759">
        <v>0</v>
      </c>
      <c r="AN42" s="760">
        <v>0</v>
      </c>
      <c r="AO42" s="760">
        <v>0</v>
      </c>
      <c r="AP42" s="761">
        <v>0</v>
      </c>
      <c r="AR42" s="808" t="s">
        <v>544</v>
      </c>
      <c r="AS42" s="816"/>
      <c r="AT42" s="817">
        <v>0</v>
      </c>
      <c r="AU42" s="818">
        <v>0</v>
      </c>
      <c r="AV42" s="818">
        <v>0</v>
      </c>
      <c r="AW42" s="816">
        <v>0</v>
      </c>
      <c r="AY42" s="780" t="s">
        <v>544</v>
      </c>
      <c r="AZ42" s="777"/>
      <c r="BA42" s="780">
        <v>0</v>
      </c>
      <c r="BB42" s="781">
        <v>0</v>
      </c>
      <c r="BC42" s="781">
        <v>0</v>
      </c>
      <c r="BD42" s="782">
        <v>0</v>
      </c>
      <c r="BF42" s="795" t="s">
        <v>544</v>
      </c>
      <c r="BG42" s="796"/>
      <c r="BH42" s="795">
        <v>0</v>
      </c>
      <c r="BI42" s="797">
        <v>0</v>
      </c>
      <c r="BJ42" s="797">
        <v>0</v>
      </c>
      <c r="BK42" s="798">
        <v>0</v>
      </c>
      <c r="BL42" s="633"/>
      <c r="BM42" s="787" t="s">
        <v>544</v>
      </c>
      <c r="BN42" s="788"/>
      <c r="BO42" s="789">
        <v>0</v>
      </c>
      <c r="BP42" s="790">
        <v>0</v>
      </c>
      <c r="BQ42" s="790">
        <v>0</v>
      </c>
      <c r="BR42" s="791">
        <v>0</v>
      </c>
      <c r="BS42" s="633"/>
      <c r="BT42" s="773" t="s">
        <v>544</v>
      </c>
      <c r="BU42" s="770"/>
      <c r="BV42" s="773">
        <v>0</v>
      </c>
      <c r="BW42" s="774">
        <v>0</v>
      </c>
      <c r="BX42" s="774">
        <v>0</v>
      </c>
      <c r="BY42" s="775">
        <v>0</v>
      </c>
      <c r="CA42" s="748" t="s">
        <v>544</v>
      </c>
      <c r="CB42" s="749"/>
      <c r="CC42" s="750">
        <v>0</v>
      </c>
      <c r="CD42" s="751">
        <v>0</v>
      </c>
      <c r="CE42" s="751">
        <v>0</v>
      </c>
      <c r="CF42" s="752">
        <v>0</v>
      </c>
    </row>
    <row r="43" spans="2:84">
      <c r="B43" s="673" t="s">
        <v>435</v>
      </c>
      <c r="C43" s="679" t="s">
        <v>1262</v>
      </c>
      <c r="D43" s="681">
        <v>0</v>
      </c>
      <c r="E43" s="677">
        <v>0</v>
      </c>
      <c r="F43" s="677">
        <v>0</v>
      </c>
      <c r="G43" s="674">
        <v>0</v>
      </c>
      <c r="I43" s="675" t="s">
        <v>435</v>
      </c>
      <c r="J43" s="679" t="s">
        <v>1262</v>
      </c>
      <c r="K43" s="681">
        <v>0</v>
      </c>
      <c r="L43" s="677">
        <v>0</v>
      </c>
      <c r="M43" s="677">
        <v>0</v>
      </c>
      <c r="N43" s="674">
        <v>0</v>
      </c>
      <c r="P43" s="676" t="s">
        <v>435</v>
      </c>
      <c r="Q43" s="677" t="s">
        <v>1262</v>
      </c>
      <c r="R43" s="681">
        <v>0</v>
      </c>
      <c r="S43" s="677">
        <v>0</v>
      </c>
      <c r="T43" s="677">
        <v>0</v>
      </c>
      <c r="U43" s="674">
        <v>0</v>
      </c>
      <c r="W43" s="801" t="s">
        <v>435</v>
      </c>
      <c r="X43" s="677" t="s">
        <v>1262</v>
      </c>
      <c r="Y43" s="681">
        <v>0</v>
      </c>
      <c r="Z43" s="677">
        <v>0</v>
      </c>
      <c r="AA43" s="677">
        <v>0</v>
      </c>
      <c r="AB43" s="674">
        <v>0</v>
      </c>
      <c r="AD43" s="764" t="s">
        <v>435</v>
      </c>
      <c r="AE43" s="677" t="s">
        <v>1262</v>
      </c>
      <c r="AF43" s="681">
        <v>0</v>
      </c>
      <c r="AG43" s="677">
        <v>0</v>
      </c>
      <c r="AH43" s="677">
        <v>0</v>
      </c>
      <c r="AI43" s="674">
        <v>0</v>
      </c>
      <c r="AK43" s="755" t="s">
        <v>435</v>
      </c>
      <c r="AL43" s="689" t="s">
        <v>1262</v>
      </c>
      <c r="AM43" s="681">
        <v>0</v>
      </c>
      <c r="AN43" s="677">
        <v>0</v>
      </c>
      <c r="AO43" s="677">
        <v>0</v>
      </c>
      <c r="AP43" s="674">
        <v>0</v>
      </c>
      <c r="AR43" s="809" t="s">
        <v>435</v>
      </c>
      <c r="AS43" s="810" t="s">
        <v>1262</v>
      </c>
      <c r="AT43" s="812">
        <v>0</v>
      </c>
      <c r="AU43" s="812">
        <v>0</v>
      </c>
      <c r="AV43" s="812">
        <v>0</v>
      </c>
      <c r="AW43" s="813">
        <v>0</v>
      </c>
      <c r="AY43" s="778" t="s">
        <v>435</v>
      </c>
      <c r="AZ43" s="689" t="s">
        <v>1262</v>
      </c>
      <c r="BA43" s="681">
        <v>0</v>
      </c>
      <c r="BB43" s="677">
        <v>0</v>
      </c>
      <c r="BC43" s="677">
        <v>0</v>
      </c>
      <c r="BD43" s="674">
        <v>0</v>
      </c>
      <c r="BF43" s="794" t="s">
        <v>435</v>
      </c>
      <c r="BG43" s="679" t="s">
        <v>1262</v>
      </c>
      <c r="BH43" s="681">
        <v>0</v>
      </c>
      <c r="BI43" s="677">
        <v>0</v>
      </c>
      <c r="BJ43" s="677">
        <v>0</v>
      </c>
      <c r="BK43" s="674">
        <v>0</v>
      </c>
      <c r="BL43" s="633"/>
      <c r="BM43" s="785" t="s">
        <v>435</v>
      </c>
      <c r="BN43" s="689" t="s">
        <v>1262</v>
      </c>
      <c r="BO43" s="681">
        <v>0</v>
      </c>
      <c r="BP43" s="677">
        <v>0</v>
      </c>
      <c r="BQ43" s="677">
        <v>0</v>
      </c>
      <c r="BR43" s="674">
        <v>0</v>
      </c>
      <c r="BS43" s="633"/>
      <c r="BT43" s="771" t="s">
        <v>435</v>
      </c>
      <c r="BU43" s="679" t="s">
        <v>1262</v>
      </c>
      <c r="BV43" s="681">
        <v>0</v>
      </c>
      <c r="BW43" s="677">
        <v>0</v>
      </c>
      <c r="BX43" s="677">
        <v>0</v>
      </c>
      <c r="BY43" s="674">
        <v>0</v>
      </c>
      <c r="CA43" s="746" t="s">
        <v>435</v>
      </c>
      <c r="CB43" s="689" t="s">
        <v>1262</v>
      </c>
      <c r="CC43" s="681">
        <v>0</v>
      </c>
      <c r="CD43" s="677">
        <v>0</v>
      </c>
      <c r="CE43" s="677">
        <v>0</v>
      </c>
      <c r="CF43" s="674">
        <v>0</v>
      </c>
    </row>
    <row r="44" spans="2:84">
      <c r="B44" s="673"/>
      <c r="C44" s="679" t="s">
        <v>1263</v>
      </c>
      <c r="D44" s="681">
        <v>0</v>
      </c>
      <c r="E44" s="677">
        <v>0</v>
      </c>
      <c r="F44" s="677">
        <v>0</v>
      </c>
      <c r="G44" s="674">
        <v>0</v>
      </c>
      <c r="I44" s="675"/>
      <c r="J44" s="679" t="s">
        <v>1263</v>
      </c>
      <c r="K44" s="681">
        <v>0</v>
      </c>
      <c r="L44" s="677">
        <v>0</v>
      </c>
      <c r="M44" s="677">
        <v>0</v>
      </c>
      <c r="N44" s="674">
        <v>0</v>
      </c>
      <c r="P44" s="680"/>
      <c r="Q44" s="677" t="s">
        <v>1263</v>
      </c>
      <c r="R44" s="681">
        <v>0</v>
      </c>
      <c r="S44" s="677">
        <v>0</v>
      </c>
      <c r="T44" s="677">
        <v>0</v>
      </c>
      <c r="U44" s="674">
        <v>0</v>
      </c>
      <c r="W44" s="806"/>
      <c r="X44" s="677" t="s">
        <v>1263</v>
      </c>
      <c r="Y44" s="681">
        <v>0</v>
      </c>
      <c r="Z44" s="677">
        <v>0</v>
      </c>
      <c r="AA44" s="677">
        <v>0</v>
      </c>
      <c r="AB44" s="674">
        <v>0</v>
      </c>
      <c r="AD44" s="769"/>
      <c r="AE44" s="677" t="s">
        <v>1263</v>
      </c>
      <c r="AF44" s="681">
        <v>0</v>
      </c>
      <c r="AG44" s="677">
        <v>0</v>
      </c>
      <c r="AH44" s="677">
        <v>0</v>
      </c>
      <c r="AI44" s="674">
        <v>0</v>
      </c>
      <c r="AK44" s="762"/>
      <c r="AL44" s="679" t="s">
        <v>1263</v>
      </c>
      <c r="AM44" s="681">
        <v>0</v>
      </c>
      <c r="AN44" s="677">
        <v>0</v>
      </c>
      <c r="AO44" s="677">
        <v>0</v>
      </c>
      <c r="AP44" s="674">
        <v>0</v>
      </c>
      <c r="AR44" s="819"/>
      <c r="AS44" s="813" t="s">
        <v>1263</v>
      </c>
      <c r="AT44" s="812">
        <v>0</v>
      </c>
      <c r="AU44" s="812">
        <v>0</v>
      </c>
      <c r="AV44" s="812">
        <v>0</v>
      </c>
      <c r="AW44" s="813">
        <v>0</v>
      </c>
      <c r="AY44" s="778"/>
      <c r="AZ44" s="679" t="s">
        <v>1263</v>
      </c>
      <c r="BA44" s="681">
        <v>0</v>
      </c>
      <c r="BB44" s="677">
        <v>0</v>
      </c>
      <c r="BC44" s="677">
        <v>0</v>
      </c>
      <c r="BD44" s="674">
        <v>0</v>
      </c>
      <c r="BF44" s="794"/>
      <c r="BG44" s="679" t="s">
        <v>1263</v>
      </c>
      <c r="BH44" s="681">
        <v>0</v>
      </c>
      <c r="BI44" s="677">
        <v>0</v>
      </c>
      <c r="BJ44" s="677">
        <v>0</v>
      </c>
      <c r="BK44" s="674">
        <v>0</v>
      </c>
      <c r="BL44" s="633"/>
      <c r="BM44" s="792"/>
      <c r="BN44" s="679" t="s">
        <v>1263</v>
      </c>
      <c r="BO44" s="681">
        <v>0</v>
      </c>
      <c r="BP44" s="677">
        <v>0</v>
      </c>
      <c r="BQ44" s="677">
        <v>0</v>
      </c>
      <c r="BR44" s="674">
        <v>0</v>
      </c>
      <c r="BS44" s="633"/>
      <c r="BT44" s="771"/>
      <c r="BU44" s="679" t="s">
        <v>1263</v>
      </c>
      <c r="BV44" s="681">
        <v>0</v>
      </c>
      <c r="BW44" s="677">
        <v>0</v>
      </c>
      <c r="BX44" s="677">
        <v>0</v>
      </c>
      <c r="BY44" s="674">
        <v>0</v>
      </c>
      <c r="CA44" s="753"/>
      <c r="CB44" s="679" t="s">
        <v>1263</v>
      </c>
      <c r="CC44" s="681">
        <v>0</v>
      </c>
      <c r="CD44" s="677">
        <v>0</v>
      </c>
      <c r="CE44" s="677">
        <v>0</v>
      </c>
      <c r="CF44" s="674">
        <v>0</v>
      </c>
    </row>
    <row r="45" spans="2:84">
      <c r="B45" s="673"/>
      <c r="C45" s="679" t="s">
        <v>1264</v>
      </c>
      <c r="D45" s="681">
        <v>0</v>
      </c>
      <c r="E45" s="677">
        <v>0</v>
      </c>
      <c r="F45" s="677">
        <v>0</v>
      </c>
      <c r="G45" s="674">
        <v>0</v>
      </c>
      <c r="I45" s="675"/>
      <c r="J45" s="679" t="s">
        <v>1264</v>
      </c>
      <c r="K45" s="681">
        <v>0</v>
      </c>
      <c r="L45" s="677">
        <v>0</v>
      </c>
      <c r="M45" s="677">
        <v>0</v>
      </c>
      <c r="N45" s="674">
        <v>0</v>
      </c>
      <c r="P45" s="680"/>
      <c r="Q45" s="677" t="s">
        <v>1264</v>
      </c>
      <c r="R45" s="681">
        <v>0</v>
      </c>
      <c r="S45" s="677">
        <v>0</v>
      </c>
      <c r="T45" s="677">
        <v>0</v>
      </c>
      <c r="U45" s="674">
        <v>0</v>
      </c>
      <c r="W45" s="806"/>
      <c r="X45" s="677" t="s">
        <v>1264</v>
      </c>
      <c r="Y45" s="681">
        <v>0</v>
      </c>
      <c r="Z45" s="677">
        <v>0</v>
      </c>
      <c r="AA45" s="677">
        <v>0</v>
      </c>
      <c r="AB45" s="674">
        <v>0</v>
      </c>
      <c r="AD45" s="769"/>
      <c r="AE45" s="677" t="s">
        <v>1264</v>
      </c>
      <c r="AF45" s="681">
        <v>0</v>
      </c>
      <c r="AG45" s="677">
        <v>0</v>
      </c>
      <c r="AH45" s="677">
        <v>0</v>
      </c>
      <c r="AI45" s="674">
        <v>0</v>
      </c>
      <c r="AK45" s="762"/>
      <c r="AL45" s="679" t="s">
        <v>1264</v>
      </c>
      <c r="AM45" s="681">
        <v>0</v>
      </c>
      <c r="AN45" s="677">
        <v>0</v>
      </c>
      <c r="AO45" s="677">
        <v>0</v>
      </c>
      <c r="AP45" s="674">
        <v>0</v>
      </c>
      <c r="AR45" s="819"/>
      <c r="AS45" s="813" t="s">
        <v>1264</v>
      </c>
      <c r="AT45" s="812">
        <v>0</v>
      </c>
      <c r="AU45" s="812">
        <v>0</v>
      </c>
      <c r="AV45" s="812">
        <v>0</v>
      </c>
      <c r="AW45" s="813">
        <v>0</v>
      </c>
      <c r="AY45" s="778"/>
      <c r="AZ45" s="679" t="s">
        <v>1264</v>
      </c>
      <c r="BA45" s="681">
        <v>0</v>
      </c>
      <c r="BB45" s="677">
        <v>0</v>
      </c>
      <c r="BC45" s="677">
        <v>0</v>
      </c>
      <c r="BD45" s="674">
        <v>0</v>
      </c>
      <c r="BF45" s="794"/>
      <c r="BG45" s="679" t="s">
        <v>1264</v>
      </c>
      <c r="BH45" s="681">
        <v>0</v>
      </c>
      <c r="BI45" s="677">
        <v>0</v>
      </c>
      <c r="BJ45" s="677">
        <v>0</v>
      </c>
      <c r="BK45" s="674">
        <v>0</v>
      </c>
      <c r="BL45" s="633"/>
      <c r="BM45" s="792"/>
      <c r="BN45" s="679" t="s">
        <v>1264</v>
      </c>
      <c r="BO45" s="681">
        <v>0</v>
      </c>
      <c r="BP45" s="677">
        <v>0</v>
      </c>
      <c r="BQ45" s="677">
        <v>0</v>
      </c>
      <c r="BR45" s="674">
        <v>0</v>
      </c>
      <c r="BS45" s="633"/>
      <c r="BT45" s="771"/>
      <c r="BU45" s="679" t="s">
        <v>1264</v>
      </c>
      <c r="BV45" s="681">
        <v>0</v>
      </c>
      <c r="BW45" s="677">
        <v>0</v>
      </c>
      <c r="BX45" s="677">
        <v>0</v>
      </c>
      <c r="BY45" s="674">
        <v>0</v>
      </c>
      <c r="CA45" s="753"/>
      <c r="CB45" s="679" t="s">
        <v>1264</v>
      </c>
      <c r="CC45" s="681">
        <v>0</v>
      </c>
      <c r="CD45" s="677">
        <v>0</v>
      </c>
      <c r="CE45" s="677">
        <v>0</v>
      </c>
      <c r="CF45" s="674">
        <v>0</v>
      </c>
    </row>
    <row r="46" spans="2:84">
      <c r="B46" s="673"/>
      <c r="C46" s="679" t="s">
        <v>1265</v>
      </c>
      <c r="D46" s="681">
        <v>0</v>
      </c>
      <c r="E46" s="677">
        <v>0</v>
      </c>
      <c r="F46" s="677">
        <v>0</v>
      </c>
      <c r="G46" s="674">
        <v>0</v>
      </c>
      <c r="I46" s="675"/>
      <c r="J46" s="679" t="s">
        <v>1265</v>
      </c>
      <c r="K46" s="681">
        <v>0</v>
      </c>
      <c r="L46" s="677">
        <v>0</v>
      </c>
      <c r="M46" s="677">
        <v>0</v>
      </c>
      <c r="N46" s="674">
        <v>0</v>
      </c>
      <c r="P46" s="680"/>
      <c r="Q46" s="677" t="s">
        <v>1265</v>
      </c>
      <c r="R46" s="681">
        <v>0</v>
      </c>
      <c r="S46" s="677">
        <v>0</v>
      </c>
      <c r="T46" s="677">
        <v>0</v>
      </c>
      <c r="U46" s="674">
        <v>0</v>
      </c>
      <c r="W46" s="806"/>
      <c r="X46" s="677" t="s">
        <v>1265</v>
      </c>
      <c r="Y46" s="681">
        <v>0</v>
      </c>
      <c r="Z46" s="677">
        <v>0</v>
      </c>
      <c r="AA46" s="677">
        <v>0</v>
      </c>
      <c r="AB46" s="674">
        <v>0</v>
      </c>
      <c r="AD46" s="769"/>
      <c r="AE46" s="677" t="s">
        <v>1265</v>
      </c>
      <c r="AF46" s="681">
        <v>0</v>
      </c>
      <c r="AG46" s="677">
        <v>0</v>
      </c>
      <c r="AH46" s="677">
        <v>0</v>
      </c>
      <c r="AI46" s="674">
        <v>0</v>
      </c>
      <c r="AK46" s="762"/>
      <c r="AL46" s="679" t="s">
        <v>1265</v>
      </c>
      <c r="AM46" s="681">
        <v>0</v>
      </c>
      <c r="AN46" s="677">
        <v>0</v>
      </c>
      <c r="AO46" s="677">
        <v>0</v>
      </c>
      <c r="AP46" s="674">
        <v>0</v>
      </c>
      <c r="AR46" s="819"/>
      <c r="AS46" s="813" t="s">
        <v>1265</v>
      </c>
      <c r="AT46" s="812">
        <v>0</v>
      </c>
      <c r="AU46" s="812">
        <v>0</v>
      </c>
      <c r="AV46" s="812">
        <v>0</v>
      </c>
      <c r="AW46" s="813">
        <v>0</v>
      </c>
      <c r="AY46" s="778"/>
      <c r="AZ46" s="679" t="s">
        <v>1265</v>
      </c>
      <c r="BA46" s="681">
        <v>0</v>
      </c>
      <c r="BB46" s="677">
        <v>0</v>
      </c>
      <c r="BC46" s="677">
        <v>0</v>
      </c>
      <c r="BD46" s="674">
        <v>0</v>
      </c>
      <c r="BF46" s="794"/>
      <c r="BG46" s="679" t="s">
        <v>1265</v>
      </c>
      <c r="BH46" s="681">
        <v>0</v>
      </c>
      <c r="BI46" s="677">
        <v>0</v>
      </c>
      <c r="BJ46" s="677">
        <v>0</v>
      </c>
      <c r="BK46" s="674">
        <v>0</v>
      </c>
      <c r="BL46" s="633"/>
      <c r="BM46" s="792"/>
      <c r="BN46" s="679" t="s">
        <v>1265</v>
      </c>
      <c r="BO46" s="681">
        <v>0</v>
      </c>
      <c r="BP46" s="677">
        <v>0</v>
      </c>
      <c r="BQ46" s="677">
        <v>0</v>
      </c>
      <c r="BR46" s="674">
        <v>0</v>
      </c>
      <c r="BS46" s="633"/>
      <c r="BT46" s="771"/>
      <c r="BU46" s="679" t="s">
        <v>1265</v>
      </c>
      <c r="BV46" s="681">
        <v>0</v>
      </c>
      <c r="BW46" s="677">
        <v>0</v>
      </c>
      <c r="BX46" s="677">
        <v>0</v>
      </c>
      <c r="BY46" s="674">
        <v>0</v>
      </c>
      <c r="CA46" s="753"/>
      <c r="CB46" s="679" t="s">
        <v>1265</v>
      </c>
      <c r="CC46" s="681">
        <v>0</v>
      </c>
      <c r="CD46" s="677">
        <v>0</v>
      </c>
      <c r="CE46" s="677">
        <v>0</v>
      </c>
      <c r="CF46" s="674">
        <v>0</v>
      </c>
    </row>
    <row r="47" spans="2:84">
      <c r="B47" s="673"/>
      <c r="C47" s="679" t="s">
        <v>1638</v>
      </c>
      <c r="D47" s="681">
        <v>0</v>
      </c>
      <c r="E47" s="677">
        <v>0</v>
      </c>
      <c r="F47" s="677">
        <v>0</v>
      </c>
      <c r="G47" s="674">
        <v>0</v>
      </c>
      <c r="I47" s="675"/>
      <c r="J47" s="679" t="s">
        <v>1638</v>
      </c>
      <c r="K47" s="681">
        <v>0</v>
      </c>
      <c r="L47" s="677">
        <v>0</v>
      </c>
      <c r="M47" s="677">
        <v>0</v>
      </c>
      <c r="N47" s="674">
        <v>0</v>
      </c>
      <c r="P47" s="680"/>
      <c r="Q47" s="677" t="s">
        <v>1638</v>
      </c>
      <c r="R47" s="681">
        <v>0</v>
      </c>
      <c r="S47" s="677">
        <v>0</v>
      </c>
      <c r="T47" s="677">
        <v>0</v>
      </c>
      <c r="U47" s="674">
        <v>0</v>
      </c>
      <c r="W47" s="806"/>
      <c r="X47" s="677" t="s">
        <v>1638</v>
      </c>
      <c r="Y47" s="681">
        <v>0</v>
      </c>
      <c r="Z47" s="677">
        <v>0</v>
      </c>
      <c r="AA47" s="677">
        <v>0</v>
      </c>
      <c r="AB47" s="674">
        <v>0</v>
      </c>
      <c r="AD47" s="769"/>
      <c r="AE47" s="677" t="s">
        <v>1638</v>
      </c>
      <c r="AF47" s="681">
        <v>0</v>
      </c>
      <c r="AG47" s="677">
        <v>0</v>
      </c>
      <c r="AH47" s="677">
        <v>0</v>
      </c>
      <c r="AI47" s="674">
        <v>0</v>
      </c>
      <c r="AK47" s="762"/>
      <c r="AL47" s="679" t="s">
        <v>1638</v>
      </c>
      <c r="AM47" s="681">
        <v>0</v>
      </c>
      <c r="AN47" s="677">
        <v>0</v>
      </c>
      <c r="AO47" s="677">
        <v>0</v>
      </c>
      <c r="AP47" s="674">
        <v>0</v>
      </c>
      <c r="AR47" s="819"/>
      <c r="AS47" s="813" t="s">
        <v>1638</v>
      </c>
      <c r="AT47" s="812">
        <v>0</v>
      </c>
      <c r="AU47" s="812">
        <v>0</v>
      </c>
      <c r="AV47" s="812">
        <v>0</v>
      </c>
      <c r="AW47" s="813">
        <v>0</v>
      </c>
      <c r="AY47" s="778"/>
      <c r="AZ47" s="679" t="s">
        <v>1638</v>
      </c>
      <c r="BA47" s="681">
        <v>0</v>
      </c>
      <c r="BB47" s="677">
        <v>0</v>
      </c>
      <c r="BC47" s="677">
        <v>0</v>
      </c>
      <c r="BD47" s="674">
        <v>0</v>
      </c>
      <c r="BF47" s="794"/>
      <c r="BG47" s="679" t="s">
        <v>1638</v>
      </c>
      <c r="BH47" s="681">
        <v>0</v>
      </c>
      <c r="BI47" s="677">
        <v>0</v>
      </c>
      <c r="BJ47" s="677">
        <v>0</v>
      </c>
      <c r="BK47" s="674">
        <v>0</v>
      </c>
      <c r="BL47" s="633"/>
      <c r="BM47" s="792"/>
      <c r="BN47" s="679" t="s">
        <v>1638</v>
      </c>
      <c r="BO47" s="681">
        <v>0</v>
      </c>
      <c r="BP47" s="677">
        <v>0</v>
      </c>
      <c r="BQ47" s="677">
        <v>0</v>
      </c>
      <c r="BR47" s="674">
        <v>0</v>
      </c>
      <c r="BS47" s="633"/>
      <c r="BT47" s="771"/>
      <c r="BU47" s="679" t="s">
        <v>1638</v>
      </c>
      <c r="BV47" s="681">
        <v>0</v>
      </c>
      <c r="BW47" s="677">
        <v>0</v>
      </c>
      <c r="BX47" s="677">
        <v>0</v>
      </c>
      <c r="BY47" s="674">
        <v>0</v>
      </c>
      <c r="CA47" s="753"/>
      <c r="CB47" s="679" t="s">
        <v>1638</v>
      </c>
      <c r="CC47" s="681">
        <v>0</v>
      </c>
      <c r="CD47" s="677">
        <v>0</v>
      </c>
      <c r="CE47" s="677">
        <v>0</v>
      </c>
      <c r="CF47" s="674">
        <v>0</v>
      </c>
    </row>
    <row r="48" spans="2:84" ht="13.8" thickBot="1">
      <c r="B48" s="673"/>
      <c r="C48" s="679" t="s">
        <v>1639</v>
      </c>
      <c r="D48" s="681">
        <v>0</v>
      </c>
      <c r="E48" s="677">
        <v>0</v>
      </c>
      <c r="F48" s="677">
        <v>0</v>
      </c>
      <c r="G48" s="674">
        <v>0</v>
      </c>
      <c r="I48" s="728"/>
      <c r="J48" s="690" t="s">
        <v>1639</v>
      </c>
      <c r="K48" s="681">
        <v>0</v>
      </c>
      <c r="L48" s="677">
        <v>0</v>
      </c>
      <c r="M48" s="677">
        <v>0</v>
      </c>
      <c r="N48" s="674">
        <v>0</v>
      </c>
      <c r="P48" s="730"/>
      <c r="Q48" s="677" t="s">
        <v>1639</v>
      </c>
      <c r="R48" s="681">
        <v>0</v>
      </c>
      <c r="S48" s="677">
        <v>0</v>
      </c>
      <c r="T48" s="677">
        <v>0</v>
      </c>
      <c r="U48" s="674">
        <v>0</v>
      </c>
      <c r="W48" s="802"/>
      <c r="X48" s="677" t="s">
        <v>1639</v>
      </c>
      <c r="Y48" s="681">
        <v>0</v>
      </c>
      <c r="Z48" s="677">
        <v>0</v>
      </c>
      <c r="AA48" s="677">
        <v>0</v>
      </c>
      <c r="AB48" s="674">
        <v>0</v>
      </c>
      <c r="AD48" s="765"/>
      <c r="AE48" s="677" t="s">
        <v>1639</v>
      </c>
      <c r="AF48" s="681">
        <v>0</v>
      </c>
      <c r="AG48" s="677">
        <v>0</v>
      </c>
      <c r="AH48" s="677">
        <v>0</v>
      </c>
      <c r="AI48" s="674">
        <v>0</v>
      </c>
      <c r="AK48" s="756"/>
      <c r="AL48" s="690" t="s">
        <v>1639</v>
      </c>
      <c r="AM48" s="681">
        <v>0</v>
      </c>
      <c r="AN48" s="677">
        <v>0</v>
      </c>
      <c r="AO48" s="677">
        <v>0</v>
      </c>
      <c r="AP48" s="674">
        <v>0</v>
      </c>
      <c r="AR48" s="814"/>
      <c r="AS48" s="815" t="s">
        <v>1639</v>
      </c>
      <c r="AT48" s="812">
        <v>0</v>
      </c>
      <c r="AU48" s="812">
        <v>0</v>
      </c>
      <c r="AV48" s="812">
        <v>0</v>
      </c>
      <c r="AW48" s="813">
        <v>0</v>
      </c>
      <c r="AY48" s="779"/>
      <c r="AZ48" s="690" t="s">
        <v>1639</v>
      </c>
      <c r="BA48" s="681">
        <v>0</v>
      </c>
      <c r="BB48" s="677">
        <v>0</v>
      </c>
      <c r="BC48" s="677">
        <v>0</v>
      </c>
      <c r="BD48" s="674">
        <v>0</v>
      </c>
      <c r="BF48" s="793"/>
      <c r="BG48" s="690" t="s">
        <v>1639</v>
      </c>
      <c r="BH48" s="681">
        <v>0</v>
      </c>
      <c r="BI48" s="677">
        <v>0</v>
      </c>
      <c r="BJ48" s="677">
        <v>0</v>
      </c>
      <c r="BK48" s="674">
        <v>0</v>
      </c>
      <c r="BL48" s="633"/>
      <c r="BM48" s="786"/>
      <c r="BN48" s="690" t="s">
        <v>1639</v>
      </c>
      <c r="BO48" s="681">
        <v>0</v>
      </c>
      <c r="BP48" s="677">
        <v>0</v>
      </c>
      <c r="BQ48" s="677">
        <v>0</v>
      </c>
      <c r="BR48" s="674">
        <v>0</v>
      </c>
      <c r="BS48" s="633"/>
      <c r="BT48" s="772"/>
      <c r="BU48" s="690" t="s">
        <v>1639</v>
      </c>
      <c r="BV48" s="681">
        <v>0</v>
      </c>
      <c r="BW48" s="677">
        <v>0</v>
      </c>
      <c r="BX48" s="677">
        <v>0</v>
      </c>
      <c r="BY48" s="674">
        <v>0</v>
      </c>
      <c r="CA48" s="747"/>
      <c r="CB48" s="690" t="s">
        <v>1639</v>
      </c>
      <c r="CC48" s="681">
        <v>0</v>
      </c>
      <c r="CD48" s="677">
        <v>0</v>
      </c>
      <c r="CE48" s="677">
        <v>0</v>
      </c>
      <c r="CF48" s="674">
        <v>0</v>
      </c>
    </row>
    <row r="49" spans="2:84" ht="13.8" thickBot="1">
      <c r="B49" s="664" t="s">
        <v>545</v>
      </c>
      <c r="C49" s="664"/>
      <c r="D49" s="729">
        <v>0</v>
      </c>
      <c r="E49" s="683">
        <v>0</v>
      </c>
      <c r="F49" s="683">
        <v>0</v>
      </c>
      <c r="G49" s="682">
        <v>0</v>
      </c>
      <c r="I49" s="667" t="s">
        <v>545</v>
      </c>
      <c r="J49" s="667"/>
      <c r="K49" s="691">
        <v>0</v>
      </c>
      <c r="L49" s="685">
        <v>0</v>
      </c>
      <c r="M49" s="685">
        <v>0</v>
      </c>
      <c r="N49" s="684">
        <v>0</v>
      </c>
      <c r="P49" s="686" t="s">
        <v>545</v>
      </c>
      <c r="Q49" s="687"/>
      <c r="R49" s="686">
        <v>0</v>
      </c>
      <c r="S49" s="688">
        <v>0</v>
      </c>
      <c r="T49" s="688">
        <v>0</v>
      </c>
      <c r="U49" s="687">
        <v>0</v>
      </c>
      <c r="W49" s="803" t="s">
        <v>545</v>
      </c>
      <c r="X49" s="804"/>
      <c r="Y49" s="803">
        <v>0</v>
      </c>
      <c r="Z49" s="805">
        <v>0</v>
      </c>
      <c r="AA49" s="805">
        <v>0</v>
      </c>
      <c r="AB49" s="804">
        <v>0</v>
      </c>
      <c r="AD49" s="766" t="s">
        <v>545</v>
      </c>
      <c r="AE49" s="767"/>
      <c r="AF49" s="766">
        <v>0</v>
      </c>
      <c r="AG49" s="768">
        <v>0</v>
      </c>
      <c r="AH49" s="768">
        <v>0</v>
      </c>
      <c r="AI49" s="767">
        <v>0</v>
      </c>
      <c r="AK49" s="757" t="s">
        <v>545</v>
      </c>
      <c r="AL49" s="758"/>
      <c r="AM49" s="759">
        <v>0</v>
      </c>
      <c r="AN49" s="760">
        <v>0</v>
      </c>
      <c r="AO49" s="760">
        <v>0</v>
      </c>
      <c r="AP49" s="761">
        <v>0</v>
      </c>
      <c r="AR49" s="808" t="s">
        <v>545</v>
      </c>
      <c r="AS49" s="816"/>
      <c r="AT49" s="817">
        <v>0</v>
      </c>
      <c r="AU49" s="818">
        <v>0</v>
      </c>
      <c r="AV49" s="818">
        <v>0</v>
      </c>
      <c r="AW49" s="816">
        <v>0</v>
      </c>
      <c r="AY49" s="780" t="s">
        <v>545</v>
      </c>
      <c r="AZ49" s="777"/>
      <c r="BA49" s="780">
        <v>0</v>
      </c>
      <c r="BB49" s="781">
        <v>0</v>
      </c>
      <c r="BC49" s="781">
        <v>0</v>
      </c>
      <c r="BD49" s="782">
        <v>0</v>
      </c>
      <c r="BF49" s="795" t="s">
        <v>545</v>
      </c>
      <c r="BG49" s="796"/>
      <c r="BH49" s="795">
        <v>0</v>
      </c>
      <c r="BI49" s="797">
        <v>0</v>
      </c>
      <c r="BJ49" s="797">
        <v>0</v>
      </c>
      <c r="BK49" s="798">
        <v>0</v>
      </c>
      <c r="BL49" s="633"/>
      <c r="BM49" s="787" t="s">
        <v>545</v>
      </c>
      <c r="BN49" s="788"/>
      <c r="BO49" s="789">
        <v>0</v>
      </c>
      <c r="BP49" s="790">
        <v>0</v>
      </c>
      <c r="BQ49" s="790">
        <v>0</v>
      </c>
      <c r="BR49" s="791">
        <v>0</v>
      </c>
      <c r="BS49" s="633"/>
      <c r="BT49" s="773" t="s">
        <v>545</v>
      </c>
      <c r="BU49" s="770"/>
      <c r="BV49" s="773">
        <v>0</v>
      </c>
      <c r="BW49" s="774">
        <v>0</v>
      </c>
      <c r="BX49" s="774">
        <v>0</v>
      </c>
      <c r="BY49" s="775">
        <v>0</v>
      </c>
      <c r="CA49" s="748" t="s">
        <v>545</v>
      </c>
      <c r="CB49" s="749"/>
      <c r="CC49" s="750">
        <v>0</v>
      </c>
      <c r="CD49" s="751">
        <v>0</v>
      </c>
      <c r="CE49" s="751">
        <v>0</v>
      </c>
      <c r="CF49" s="752">
        <v>0</v>
      </c>
    </row>
    <row r="50" spans="2:84">
      <c r="B50" s="673" t="s">
        <v>436</v>
      </c>
      <c r="C50" s="679" t="s">
        <v>1266</v>
      </c>
      <c r="D50" s="681">
        <v>0</v>
      </c>
      <c r="E50" s="677">
        <v>0</v>
      </c>
      <c r="F50" s="677">
        <v>0</v>
      </c>
      <c r="G50" s="674">
        <v>0</v>
      </c>
      <c r="I50" s="675" t="s">
        <v>436</v>
      </c>
      <c r="J50" s="679" t="s">
        <v>1266</v>
      </c>
      <c r="K50" s="681">
        <v>0</v>
      </c>
      <c r="L50" s="677">
        <v>0</v>
      </c>
      <c r="M50" s="677">
        <v>0</v>
      </c>
      <c r="N50" s="674">
        <v>0</v>
      </c>
      <c r="P50" s="676" t="s">
        <v>436</v>
      </c>
      <c r="Q50" s="677" t="s">
        <v>1266</v>
      </c>
      <c r="R50" s="681">
        <v>0</v>
      </c>
      <c r="S50" s="677">
        <v>0</v>
      </c>
      <c r="T50" s="677">
        <v>0</v>
      </c>
      <c r="U50" s="674">
        <v>0</v>
      </c>
      <c r="W50" s="801" t="s">
        <v>436</v>
      </c>
      <c r="X50" s="677" t="s">
        <v>1266</v>
      </c>
      <c r="Y50" s="681">
        <v>0</v>
      </c>
      <c r="Z50" s="677">
        <v>0</v>
      </c>
      <c r="AA50" s="677">
        <v>0</v>
      </c>
      <c r="AB50" s="674">
        <v>0</v>
      </c>
      <c r="AD50" s="764" t="s">
        <v>436</v>
      </c>
      <c r="AE50" s="677" t="s">
        <v>1266</v>
      </c>
      <c r="AF50" s="681">
        <v>0</v>
      </c>
      <c r="AG50" s="677">
        <v>0</v>
      </c>
      <c r="AH50" s="677">
        <v>0</v>
      </c>
      <c r="AI50" s="674">
        <v>0</v>
      </c>
      <c r="AK50" s="755" t="s">
        <v>436</v>
      </c>
      <c r="AL50" s="689" t="s">
        <v>1266</v>
      </c>
      <c r="AM50" s="681">
        <v>0</v>
      </c>
      <c r="AN50" s="677">
        <v>0</v>
      </c>
      <c r="AO50" s="677">
        <v>0</v>
      </c>
      <c r="AP50" s="674">
        <v>0</v>
      </c>
      <c r="AR50" s="809" t="s">
        <v>436</v>
      </c>
      <c r="AS50" s="810" t="s">
        <v>1266</v>
      </c>
      <c r="AT50" s="812">
        <v>0</v>
      </c>
      <c r="AU50" s="812">
        <v>0</v>
      </c>
      <c r="AV50" s="812">
        <v>0</v>
      </c>
      <c r="AW50" s="813">
        <v>0</v>
      </c>
      <c r="AY50" s="778" t="s">
        <v>436</v>
      </c>
      <c r="AZ50" s="689" t="s">
        <v>1266</v>
      </c>
      <c r="BA50" s="681">
        <v>0</v>
      </c>
      <c r="BB50" s="677">
        <v>0</v>
      </c>
      <c r="BC50" s="677">
        <v>0</v>
      </c>
      <c r="BD50" s="674">
        <v>0</v>
      </c>
      <c r="BF50" s="794" t="s">
        <v>436</v>
      </c>
      <c r="BG50" s="679" t="s">
        <v>1266</v>
      </c>
      <c r="BH50" s="681">
        <v>0</v>
      </c>
      <c r="BI50" s="677">
        <v>0</v>
      </c>
      <c r="BJ50" s="677">
        <v>0</v>
      </c>
      <c r="BK50" s="674">
        <v>0</v>
      </c>
      <c r="BL50" s="633"/>
      <c r="BM50" s="785" t="s">
        <v>436</v>
      </c>
      <c r="BN50" s="689" t="s">
        <v>1266</v>
      </c>
      <c r="BO50" s="681">
        <v>0</v>
      </c>
      <c r="BP50" s="677">
        <v>0</v>
      </c>
      <c r="BQ50" s="677">
        <v>0</v>
      </c>
      <c r="BR50" s="674">
        <v>0</v>
      </c>
      <c r="BS50" s="633"/>
      <c r="BT50" s="771" t="s">
        <v>436</v>
      </c>
      <c r="BU50" s="679" t="s">
        <v>1266</v>
      </c>
      <c r="BV50" s="681">
        <v>0</v>
      </c>
      <c r="BW50" s="677">
        <v>0</v>
      </c>
      <c r="BX50" s="677">
        <v>0</v>
      </c>
      <c r="BY50" s="674">
        <v>0</v>
      </c>
      <c r="CA50" s="746" t="s">
        <v>436</v>
      </c>
      <c r="CB50" s="689" t="s">
        <v>1266</v>
      </c>
      <c r="CC50" s="681">
        <v>0</v>
      </c>
      <c r="CD50" s="677">
        <v>0</v>
      </c>
      <c r="CE50" s="677">
        <v>0</v>
      </c>
      <c r="CF50" s="674">
        <v>0</v>
      </c>
    </row>
    <row r="51" spans="2:84">
      <c r="B51" s="673"/>
      <c r="C51" s="679" t="s">
        <v>1267</v>
      </c>
      <c r="D51" s="681">
        <v>0</v>
      </c>
      <c r="E51" s="677">
        <v>0</v>
      </c>
      <c r="F51" s="677">
        <v>0</v>
      </c>
      <c r="G51" s="674">
        <v>0</v>
      </c>
      <c r="I51" s="675"/>
      <c r="J51" s="679" t="s">
        <v>1267</v>
      </c>
      <c r="K51" s="681">
        <v>0</v>
      </c>
      <c r="L51" s="677">
        <v>0</v>
      </c>
      <c r="M51" s="677">
        <v>0</v>
      </c>
      <c r="N51" s="674">
        <v>0</v>
      </c>
      <c r="P51" s="680"/>
      <c r="Q51" s="677" t="s">
        <v>1267</v>
      </c>
      <c r="R51" s="681">
        <v>0</v>
      </c>
      <c r="S51" s="677">
        <v>0</v>
      </c>
      <c r="T51" s="677">
        <v>0</v>
      </c>
      <c r="U51" s="674">
        <v>0</v>
      </c>
      <c r="W51" s="806"/>
      <c r="X51" s="677" t="s">
        <v>1267</v>
      </c>
      <c r="Y51" s="681">
        <v>0</v>
      </c>
      <c r="Z51" s="677">
        <v>0</v>
      </c>
      <c r="AA51" s="677">
        <v>0</v>
      </c>
      <c r="AB51" s="674">
        <v>0</v>
      </c>
      <c r="AD51" s="769"/>
      <c r="AE51" s="677" t="s">
        <v>1267</v>
      </c>
      <c r="AF51" s="681">
        <v>0</v>
      </c>
      <c r="AG51" s="677">
        <v>0</v>
      </c>
      <c r="AH51" s="677">
        <v>0</v>
      </c>
      <c r="AI51" s="674">
        <v>0</v>
      </c>
      <c r="AK51" s="762"/>
      <c r="AL51" s="679" t="s">
        <v>1267</v>
      </c>
      <c r="AM51" s="681">
        <v>0</v>
      </c>
      <c r="AN51" s="677">
        <v>0</v>
      </c>
      <c r="AO51" s="677">
        <v>0</v>
      </c>
      <c r="AP51" s="674">
        <v>0</v>
      </c>
      <c r="AR51" s="819"/>
      <c r="AS51" s="813" t="s">
        <v>1267</v>
      </c>
      <c r="AT51" s="812">
        <v>0</v>
      </c>
      <c r="AU51" s="812">
        <v>0</v>
      </c>
      <c r="AV51" s="812">
        <v>0</v>
      </c>
      <c r="AW51" s="813">
        <v>0</v>
      </c>
      <c r="AY51" s="778"/>
      <c r="AZ51" s="679" t="s">
        <v>1267</v>
      </c>
      <c r="BA51" s="681">
        <v>0</v>
      </c>
      <c r="BB51" s="677">
        <v>0</v>
      </c>
      <c r="BC51" s="677">
        <v>0</v>
      </c>
      <c r="BD51" s="674">
        <v>0</v>
      </c>
      <c r="BF51" s="794"/>
      <c r="BG51" s="679" t="s">
        <v>1267</v>
      </c>
      <c r="BH51" s="681">
        <v>0</v>
      </c>
      <c r="BI51" s="677">
        <v>0</v>
      </c>
      <c r="BJ51" s="677">
        <v>0</v>
      </c>
      <c r="BK51" s="674">
        <v>0</v>
      </c>
      <c r="BL51" s="633"/>
      <c r="BM51" s="792"/>
      <c r="BN51" s="679" t="s">
        <v>1267</v>
      </c>
      <c r="BO51" s="681">
        <v>0</v>
      </c>
      <c r="BP51" s="677">
        <v>0</v>
      </c>
      <c r="BQ51" s="677">
        <v>0</v>
      </c>
      <c r="BR51" s="674">
        <v>0</v>
      </c>
      <c r="BS51" s="633"/>
      <c r="BT51" s="771"/>
      <c r="BU51" s="679" t="s">
        <v>1267</v>
      </c>
      <c r="BV51" s="681">
        <v>0</v>
      </c>
      <c r="BW51" s="677">
        <v>0</v>
      </c>
      <c r="BX51" s="677">
        <v>0</v>
      </c>
      <c r="BY51" s="674">
        <v>0</v>
      </c>
      <c r="CA51" s="753"/>
      <c r="CB51" s="679" t="s">
        <v>1267</v>
      </c>
      <c r="CC51" s="681">
        <v>0</v>
      </c>
      <c r="CD51" s="677">
        <v>0</v>
      </c>
      <c r="CE51" s="677">
        <v>0</v>
      </c>
      <c r="CF51" s="674">
        <v>0</v>
      </c>
    </row>
    <row r="52" spans="2:84">
      <c r="B52" s="673"/>
      <c r="C52" s="679" t="s">
        <v>1268</v>
      </c>
      <c r="D52" s="681">
        <v>0</v>
      </c>
      <c r="E52" s="677">
        <v>0</v>
      </c>
      <c r="F52" s="677">
        <v>0</v>
      </c>
      <c r="G52" s="674">
        <v>0</v>
      </c>
      <c r="I52" s="675"/>
      <c r="J52" s="679" t="s">
        <v>1268</v>
      </c>
      <c r="K52" s="681">
        <v>0</v>
      </c>
      <c r="L52" s="677">
        <v>0</v>
      </c>
      <c r="M52" s="677">
        <v>0</v>
      </c>
      <c r="N52" s="674">
        <v>0</v>
      </c>
      <c r="P52" s="680"/>
      <c r="Q52" s="677" t="s">
        <v>1268</v>
      </c>
      <c r="R52" s="681">
        <v>0</v>
      </c>
      <c r="S52" s="677">
        <v>0</v>
      </c>
      <c r="T52" s="677">
        <v>0</v>
      </c>
      <c r="U52" s="674">
        <v>0</v>
      </c>
      <c r="W52" s="806"/>
      <c r="X52" s="677" t="s">
        <v>1268</v>
      </c>
      <c r="Y52" s="681">
        <v>0</v>
      </c>
      <c r="Z52" s="677">
        <v>0</v>
      </c>
      <c r="AA52" s="677">
        <v>0</v>
      </c>
      <c r="AB52" s="674">
        <v>0</v>
      </c>
      <c r="AD52" s="769"/>
      <c r="AE52" s="677" t="s">
        <v>1268</v>
      </c>
      <c r="AF52" s="681">
        <v>0</v>
      </c>
      <c r="AG52" s="677">
        <v>0</v>
      </c>
      <c r="AH52" s="677">
        <v>0</v>
      </c>
      <c r="AI52" s="674">
        <v>0</v>
      </c>
      <c r="AK52" s="762"/>
      <c r="AL52" s="679" t="s">
        <v>1268</v>
      </c>
      <c r="AM52" s="681">
        <v>0</v>
      </c>
      <c r="AN52" s="677">
        <v>0</v>
      </c>
      <c r="AO52" s="677">
        <v>0</v>
      </c>
      <c r="AP52" s="674">
        <v>0</v>
      </c>
      <c r="AR52" s="819"/>
      <c r="AS52" s="813" t="s">
        <v>1268</v>
      </c>
      <c r="AT52" s="812">
        <v>0</v>
      </c>
      <c r="AU52" s="812">
        <v>0</v>
      </c>
      <c r="AV52" s="812">
        <v>0</v>
      </c>
      <c r="AW52" s="813">
        <v>0</v>
      </c>
      <c r="AY52" s="778"/>
      <c r="AZ52" s="679" t="s">
        <v>1268</v>
      </c>
      <c r="BA52" s="681">
        <v>0</v>
      </c>
      <c r="BB52" s="677">
        <v>0</v>
      </c>
      <c r="BC52" s="677">
        <v>0</v>
      </c>
      <c r="BD52" s="674">
        <v>0</v>
      </c>
      <c r="BF52" s="794"/>
      <c r="BG52" s="679" t="s">
        <v>1268</v>
      </c>
      <c r="BH52" s="681">
        <v>0</v>
      </c>
      <c r="BI52" s="677">
        <v>0</v>
      </c>
      <c r="BJ52" s="677">
        <v>0</v>
      </c>
      <c r="BK52" s="674">
        <v>0</v>
      </c>
      <c r="BL52" s="633"/>
      <c r="BM52" s="792"/>
      <c r="BN52" s="679" t="s">
        <v>1268</v>
      </c>
      <c r="BO52" s="681">
        <v>0</v>
      </c>
      <c r="BP52" s="677">
        <v>0</v>
      </c>
      <c r="BQ52" s="677">
        <v>0</v>
      </c>
      <c r="BR52" s="674">
        <v>0</v>
      </c>
      <c r="BS52" s="633"/>
      <c r="BT52" s="771"/>
      <c r="BU52" s="679" t="s">
        <v>1268</v>
      </c>
      <c r="BV52" s="681">
        <v>0</v>
      </c>
      <c r="BW52" s="677">
        <v>0</v>
      </c>
      <c r="BX52" s="677">
        <v>0</v>
      </c>
      <c r="BY52" s="674">
        <v>0</v>
      </c>
      <c r="CA52" s="753"/>
      <c r="CB52" s="679" t="s">
        <v>1268</v>
      </c>
      <c r="CC52" s="681">
        <v>0</v>
      </c>
      <c r="CD52" s="677">
        <v>0</v>
      </c>
      <c r="CE52" s="677">
        <v>0</v>
      </c>
      <c r="CF52" s="674">
        <v>0</v>
      </c>
    </row>
    <row r="53" spans="2:84">
      <c r="B53" s="673"/>
      <c r="C53" s="679" t="s">
        <v>1269</v>
      </c>
      <c r="D53" s="681">
        <v>0</v>
      </c>
      <c r="E53" s="677">
        <v>0</v>
      </c>
      <c r="F53" s="677">
        <v>0</v>
      </c>
      <c r="G53" s="674">
        <v>0</v>
      </c>
      <c r="I53" s="675"/>
      <c r="J53" s="679" t="s">
        <v>1269</v>
      </c>
      <c r="K53" s="681">
        <v>0</v>
      </c>
      <c r="L53" s="677">
        <v>0</v>
      </c>
      <c r="M53" s="677">
        <v>0</v>
      </c>
      <c r="N53" s="674">
        <v>0</v>
      </c>
      <c r="P53" s="680"/>
      <c r="Q53" s="677" t="s">
        <v>1269</v>
      </c>
      <c r="R53" s="681">
        <v>0</v>
      </c>
      <c r="S53" s="677">
        <v>0</v>
      </c>
      <c r="T53" s="677">
        <v>0</v>
      </c>
      <c r="U53" s="674">
        <v>0</v>
      </c>
      <c r="W53" s="806"/>
      <c r="X53" s="677" t="s">
        <v>1269</v>
      </c>
      <c r="Y53" s="681">
        <v>0</v>
      </c>
      <c r="Z53" s="677">
        <v>0</v>
      </c>
      <c r="AA53" s="677">
        <v>0</v>
      </c>
      <c r="AB53" s="674">
        <v>0</v>
      </c>
      <c r="AD53" s="769"/>
      <c r="AE53" s="677" t="s">
        <v>1269</v>
      </c>
      <c r="AF53" s="681">
        <v>0</v>
      </c>
      <c r="AG53" s="677">
        <v>0</v>
      </c>
      <c r="AH53" s="677">
        <v>0</v>
      </c>
      <c r="AI53" s="674">
        <v>0</v>
      </c>
      <c r="AK53" s="762"/>
      <c r="AL53" s="679" t="s">
        <v>1269</v>
      </c>
      <c r="AM53" s="681">
        <v>0</v>
      </c>
      <c r="AN53" s="677">
        <v>0</v>
      </c>
      <c r="AO53" s="677">
        <v>0</v>
      </c>
      <c r="AP53" s="674">
        <v>0</v>
      </c>
      <c r="AR53" s="819"/>
      <c r="AS53" s="813" t="s">
        <v>1269</v>
      </c>
      <c r="AT53" s="812">
        <v>0</v>
      </c>
      <c r="AU53" s="812">
        <v>0</v>
      </c>
      <c r="AV53" s="812">
        <v>0</v>
      </c>
      <c r="AW53" s="813">
        <v>0</v>
      </c>
      <c r="AY53" s="778"/>
      <c r="AZ53" s="679" t="s">
        <v>1269</v>
      </c>
      <c r="BA53" s="681">
        <v>0</v>
      </c>
      <c r="BB53" s="677">
        <v>0</v>
      </c>
      <c r="BC53" s="677">
        <v>0</v>
      </c>
      <c r="BD53" s="674">
        <v>0</v>
      </c>
      <c r="BF53" s="794"/>
      <c r="BG53" s="679" t="s">
        <v>1269</v>
      </c>
      <c r="BH53" s="681">
        <v>0</v>
      </c>
      <c r="BI53" s="677">
        <v>0</v>
      </c>
      <c r="BJ53" s="677">
        <v>0</v>
      </c>
      <c r="BK53" s="674">
        <v>0</v>
      </c>
      <c r="BL53" s="633"/>
      <c r="BM53" s="792"/>
      <c r="BN53" s="679" t="s">
        <v>1269</v>
      </c>
      <c r="BO53" s="681">
        <v>0</v>
      </c>
      <c r="BP53" s="677">
        <v>0</v>
      </c>
      <c r="BQ53" s="677">
        <v>0</v>
      </c>
      <c r="BR53" s="674">
        <v>0</v>
      </c>
      <c r="BS53" s="633"/>
      <c r="BT53" s="771"/>
      <c r="BU53" s="679" t="s">
        <v>1269</v>
      </c>
      <c r="BV53" s="681">
        <v>0</v>
      </c>
      <c r="BW53" s="677">
        <v>0</v>
      </c>
      <c r="BX53" s="677">
        <v>0</v>
      </c>
      <c r="BY53" s="674">
        <v>0</v>
      </c>
      <c r="CA53" s="753"/>
      <c r="CB53" s="679" t="s">
        <v>1269</v>
      </c>
      <c r="CC53" s="681">
        <v>0</v>
      </c>
      <c r="CD53" s="677">
        <v>0</v>
      </c>
      <c r="CE53" s="677">
        <v>0</v>
      </c>
      <c r="CF53" s="674">
        <v>0</v>
      </c>
    </row>
    <row r="54" spans="2:84">
      <c r="B54" s="673"/>
      <c r="C54" s="679" t="s">
        <v>1270</v>
      </c>
      <c r="D54" s="681">
        <v>0</v>
      </c>
      <c r="E54" s="677">
        <v>0</v>
      </c>
      <c r="F54" s="677">
        <v>0</v>
      </c>
      <c r="G54" s="674">
        <v>0</v>
      </c>
      <c r="I54" s="675"/>
      <c r="J54" s="679" t="s">
        <v>1270</v>
      </c>
      <c r="K54" s="681">
        <v>0</v>
      </c>
      <c r="L54" s="677">
        <v>0</v>
      </c>
      <c r="M54" s="677">
        <v>0</v>
      </c>
      <c r="N54" s="674">
        <v>0</v>
      </c>
      <c r="P54" s="680"/>
      <c r="Q54" s="677" t="s">
        <v>1270</v>
      </c>
      <c r="R54" s="681">
        <v>0</v>
      </c>
      <c r="S54" s="677">
        <v>0</v>
      </c>
      <c r="T54" s="677">
        <v>0</v>
      </c>
      <c r="U54" s="674">
        <v>0</v>
      </c>
      <c r="W54" s="806"/>
      <c r="X54" s="677" t="s">
        <v>1270</v>
      </c>
      <c r="Y54" s="681">
        <v>0</v>
      </c>
      <c r="Z54" s="677">
        <v>0</v>
      </c>
      <c r="AA54" s="677">
        <v>0</v>
      </c>
      <c r="AB54" s="674">
        <v>0</v>
      </c>
      <c r="AD54" s="769"/>
      <c r="AE54" s="677" t="s">
        <v>1270</v>
      </c>
      <c r="AF54" s="681">
        <v>0</v>
      </c>
      <c r="AG54" s="677">
        <v>0</v>
      </c>
      <c r="AH54" s="677">
        <v>0</v>
      </c>
      <c r="AI54" s="674">
        <v>0</v>
      </c>
      <c r="AK54" s="762"/>
      <c r="AL54" s="679" t="s">
        <v>1270</v>
      </c>
      <c r="AM54" s="681">
        <v>0</v>
      </c>
      <c r="AN54" s="677">
        <v>0</v>
      </c>
      <c r="AO54" s="677">
        <v>0</v>
      </c>
      <c r="AP54" s="674">
        <v>0</v>
      </c>
      <c r="AR54" s="819"/>
      <c r="AS54" s="813" t="s">
        <v>1270</v>
      </c>
      <c r="AT54" s="812">
        <v>0</v>
      </c>
      <c r="AU54" s="812">
        <v>0</v>
      </c>
      <c r="AV54" s="812">
        <v>0</v>
      </c>
      <c r="AW54" s="813">
        <v>0</v>
      </c>
      <c r="AY54" s="778"/>
      <c r="AZ54" s="679" t="s">
        <v>1270</v>
      </c>
      <c r="BA54" s="681">
        <v>0</v>
      </c>
      <c r="BB54" s="677">
        <v>0</v>
      </c>
      <c r="BC54" s="677">
        <v>0</v>
      </c>
      <c r="BD54" s="674">
        <v>0</v>
      </c>
      <c r="BF54" s="794"/>
      <c r="BG54" s="679" t="s">
        <v>1270</v>
      </c>
      <c r="BH54" s="681">
        <v>0</v>
      </c>
      <c r="BI54" s="677">
        <v>0</v>
      </c>
      <c r="BJ54" s="677">
        <v>0</v>
      </c>
      <c r="BK54" s="674">
        <v>0</v>
      </c>
      <c r="BL54" s="633"/>
      <c r="BM54" s="792"/>
      <c r="BN54" s="679" t="s">
        <v>1270</v>
      </c>
      <c r="BO54" s="681">
        <v>0</v>
      </c>
      <c r="BP54" s="677">
        <v>0</v>
      </c>
      <c r="BQ54" s="677">
        <v>0</v>
      </c>
      <c r="BR54" s="674">
        <v>0</v>
      </c>
      <c r="BS54" s="633"/>
      <c r="BT54" s="771"/>
      <c r="BU54" s="679" t="s">
        <v>1270</v>
      </c>
      <c r="BV54" s="681">
        <v>0</v>
      </c>
      <c r="BW54" s="677">
        <v>0</v>
      </c>
      <c r="BX54" s="677">
        <v>0</v>
      </c>
      <c r="BY54" s="674">
        <v>0</v>
      </c>
      <c r="CA54" s="753"/>
      <c r="CB54" s="679" t="s">
        <v>1270</v>
      </c>
      <c r="CC54" s="681">
        <v>0</v>
      </c>
      <c r="CD54" s="677">
        <v>0</v>
      </c>
      <c r="CE54" s="677">
        <v>0</v>
      </c>
      <c r="CF54" s="674">
        <v>0</v>
      </c>
    </row>
    <row r="55" spans="2:84">
      <c r="B55" s="673"/>
      <c r="C55" s="679" t="s">
        <v>1271</v>
      </c>
      <c r="D55" s="681">
        <v>0</v>
      </c>
      <c r="E55" s="677">
        <v>0</v>
      </c>
      <c r="F55" s="677">
        <v>0</v>
      </c>
      <c r="G55" s="674">
        <v>0</v>
      </c>
      <c r="I55" s="675"/>
      <c r="J55" s="679" t="s">
        <v>1271</v>
      </c>
      <c r="K55" s="681">
        <v>0</v>
      </c>
      <c r="L55" s="677">
        <v>0</v>
      </c>
      <c r="M55" s="677">
        <v>0</v>
      </c>
      <c r="N55" s="674">
        <v>0</v>
      </c>
      <c r="P55" s="680"/>
      <c r="Q55" s="677" t="s">
        <v>1271</v>
      </c>
      <c r="R55" s="681">
        <v>0</v>
      </c>
      <c r="S55" s="677">
        <v>0</v>
      </c>
      <c r="T55" s="677">
        <v>0</v>
      </c>
      <c r="U55" s="674">
        <v>0</v>
      </c>
      <c r="W55" s="806"/>
      <c r="X55" s="677" t="s">
        <v>1271</v>
      </c>
      <c r="Y55" s="681">
        <v>0</v>
      </c>
      <c r="Z55" s="677">
        <v>0</v>
      </c>
      <c r="AA55" s="677">
        <v>0</v>
      </c>
      <c r="AB55" s="674">
        <v>0</v>
      </c>
      <c r="AD55" s="769"/>
      <c r="AE55" s="677" t="s">
        <v>1271</v>
      </c>
      <c r="AF55" s="681">
        <v>0</v>
      </c>
      <c r="AG55" s="677">
        <v>0</v>
      </c>
      <c r="AH55" s="677">
        <v>0</v>
      </c>
      <c r="AI55" s="674">
        <v>0</v>
      </c>
      <c r="AK55" s="762"/>
      <c r="AL55" s="679" t="s">
        <v>1271</v>
      </c>
      <c r="AM55" s="681">
        <v>0</v>
      </c>
      <c r="AN55" s="677">
        <v>0</v>
      </c>
      <c r="AO55" s="677">
        <v>0</v>
      </c>
      <c r="AP55" s="674">
        <v>0</v>
      </c>
      <c r="AR55" s="819"/>
      <c r="AS55" s="813" t="s">
        <v>1271</v>
      </c>
      <c r="AT55" s="812">
        <v>0</v>
      </c>
      <c r="AU55" s="812">
        <v>0</v>
      </c>
      <c r="AV55" s="812">
        <v>0</v>
      </c>
      <c r="AW55" s="813">
        <v>0</v>
      </c>
      <c r="AY55" s="778"/>
      <c r="AZ55" s="679" t="s">
        <v>1271</v>
      </c>
      <c r="BA55" s="681">
        <v>0</v>
      </c>
      <c r="BB55" s="677">
        <v>0</v>
      </c>
      <c r="BC55" s="677">
        <v>0</v>
      </c>
      <c r="BD55" s="674">
        <v>0</v>
      </c>
      <c r="BF55" s="794"/>
      <c r="BG55" s="679" t="s">
        <v>1271</v>
      </c>
      <c r="BH55" s="681">
        <v>0</v>
      </c>
      <c r="BI55" s="677">
        <v>0</v>
      </c>
      <c r="BJ55" s="677">
        <v>0</v>
      </c>
      <c r="BK55" s="674">
        <v>0</v>
      </c>
      <c r="BL55" s="633"/>
      <c r="BM55" s="792"/>
      <c r="BN55" s="679" t="s">
        <v>1271</v>
      </c>
      <c r="BO55" s="681">
        <v>0</v>
      </c>
      <c r="BP55" s="677">
        <v>0</v>
      </c>
      <c r="BQ55" s="677">
        <v>0</v>
      </c>
      <c r="BR55" s="674">
        <v>0</v>
      </c>
      <c r="BS55" s="633"/>
      <c r="BT55" s="771"/>
      <c r="BU55" s="679" t="s">
        <v>1271</v>
      </c>
      <c r="BV55" s="681">
        <v>0</v>
      </c>
      <c r="BW55" s="677">
        <v>0</v>
      </c>
      <c r="BX55" s="677">
        <v>0</v>
      </c>
      <c r="BY55" s="674">
        <v>0</v>
      </c>
      <c r="CA55" s="753"/>
      <c r="CB55" s="679" t="s">
        <v>1271</v>
      </c>
      <c r="CC55" s="681">
        <v>0</v>
      </c>
      <c r="CD55" s="677">
        <v>0</v>
      </c>
      <c r="CE55" s="677">
        <v>0</v>
      </c>
      <c r="CF55" s="674">
        <v>0</v>
      </c>
    </row>
    <row r="56" spans="2:84">
      <c r="B56" s="673"/>
      <c r="C56" s="679" t="s">
        <v>1272</v>
      </c>
      <c r="D56" s="681">
        <v>0</v>
      </c>
      <c r="E56" s="677">
        <v>0</v>
      </c>
      <c r="F56" s="677">
        <v>0</v>
      </c>
      <c r="G56" s="674">
        <v>0</v>
      </c>
      <c r="I56" s="675"/>
      <c r="J56" s="679" t="s">
        <v>1272</v>
      </c>
      <c r="K56" s="681">
        <v>0</v>
      </c>
      <c r="L56" s="677">
        <v>0</v>
      </c>
      <c r="M56" s="677">
        <v>0</v>
      </c>
      <c r="N56" s="674">
        <v>0</v>
      </c>
      <c r="P56" s="680"/>
      <c r="Q56" s="677" t="s">
        <v>1272</v>
      </c>
      <c r="R56" s="681">
        <v>0</v>
      </c>
      <c r="S56" s="677">
        <v>0</v>
      </c>
      <c r="T56" s="677">
        <v>0</v>
      </c>
      <c r="U56" s="674">
        <v>0</v>
      </c>
      <c r="W56" s="806"/>
      <c r="X56" s="677" t="s">
        <v>1272</v>
      </c>
      <c r="Y56" s="681">
        <v>0</v>
      </c>
      <c r="Z56" s="677">
        <v>0</v>
      </c>
      <c r="AA56" s="677">
        <v>0</v>
      </c>
      <c r="AB56" s="674">
        <v>0</v>
      </c>
      <c r="AD56" s="769"/>
      <c r="AE56" s="677" t="s">
        <v>1272</v>
      </c>
      <c r="AF56" s="681">
        <v>0</v>
      </c>
      <c r="AG56" s="677">
        <v>0</v>
      </c>
      <c r="AH56" s="677">
        <v>0</v>
      </c>
      <c r="AI56" s="674">
        <v>0</v>
      </c>
      <c r="AK56" s="762"/>
      <c r="AL56" s="679" t="s">
        <v>1272</v>
      </c>
      <c r="AM56" s="681">
        <v>0</v>
      </c>
      <c r="AN56" s="677">
        <v>0</v>
      </c>
      <c r="AO56" s="677">
        <v>0</v>
      </c>
      <c r="AP56" s="674">
        <v>0</v>
      </c>
      <c r="AR56" s="819"/>
      <c r="AS56" s="813" t="s">
        <v>1272</v>
      </c>
      <c r="AT56" s="812">
        <v>0</v>
      </c>
      <c r="AU56" s="812">
        <v>0</v>
      </c>
      <c r="AV56" s="812">
        <v>0</v>
      </c>
      <c r="AW56" s="813">
        <v>0</v>
      </c>
      <c r="AY56" s="778"/>
      <c r="AZ56" s="679" t="s">
        <v>1272</v>
      </c>
      <c r="BA56" s="681">
        <v>0</v>
      </c>
      <c r="BB56" s="677">
        <v>0</v>
      </c>
      <c r="BC56" s="677">
        <v>0</v>
      </c>
      <c r="BD56" s="674">
        <v>0</v>
      </c>
      <c r="BF56" s="794"/>
      <c r="BG56" s="679" t="s">
        <v>1272</v>
      </c>
      <c r="BH56" s="681">
        <v>0</v>
      </c>
      <c r="BI56" s="677">
        <v>0</v>
      </c>
      <c r="BJ56" s="677">
        <v>0</v>
      </c>
      <c r="BK56" s="674">
        <v>0</v>
      </c>
      <c r="BL56" s="633"/>
      <c r="BM56" s="792"/>
      <c r="BN56" s="679" t="s">
        <v>1272</v>
      </c>
      <c r="BO56" s="681">
        <v>0</v>
      </c>
      <c r="BP56" s="677">
        <v>0</v>
      </c>
      <c r="BQ56" s="677">
        <v>0</v>
      </c>
      <c r="BR56" s="674">
        <v>0</v>
      </c>
      <c r="BS56" s="633"/>
      <c r="BT56" s="771"/>
      <c r="BU56" s="679" t="s">
        <v>1272</v>
      </c>
      <c r="BV56" s="681">
        <v>0</v>
      </c>
      <c r="BW56" s="677">
        <v>0</v>
      </c>
      <c r="BX56" s="677">
        <v>0</v>
      </c>
      <c r="BY56" s="674">
        <v>0</v>
      </c>
      <c r="CA56" s="753"/>
      <c r="CB56" s="679" t="s">
        <v>1272</v>
      </c>
      <c r="CC56" s="681">
        <v>0</v>
      </c>
      <c r="CD56" s="677">
        <v>0</v>
      </c>
      <c r="CE56" s="677">
        <v>0</v>
      </c>
      <c r="CF56" s="674">
        <v>0</v>
      </c>
    </row>
    <row r="57" spans="2:84" ht="13.8" thickBot="1">
      <c r="B57" s="673"/>
      <c r="C57" s="679" t="s">
        <v>1273</v>
      </c>
      <c r="D57" s="681">
        <v>0</v>
      </c>
      <c r="E57" s="677">
        <v>0</v>
      </c>
      <c r="F57" s="677">
        <v>0</v>
      </c>
      <c r="G57" s="674">
        <v>0</v>
      </c>
      <c r="I57" s="728"/>
      <c r="J57" s="690" t="s">
        <v>1273</v>
      </c>
      <c r="K57" s="681">
        <v>0</v>
      </c>
      <c r="L57" s="677">
        <v>0</v>
      </c>
      <c r="M57" s="677">
        <v>0</v>
      </c>
      <c r="N57" s="674">
        <v>0</v>
      </c>
      <c r="P57" s="730"/>
      <c r="Q57" s="677" t="s">
        <v>1273</v>
      </c>
      <c r="R57" s="681">
        <v>0</v>
      </c>
      <c r="S57" s="677">
        <v>0</v>
      </c>
      <c r="T57" s="677">
        <v>0</v>
      </c>
      <c r="U57" s="674">
        <v>0</v>
      </c>
      <c r="W57" s="802"/>
      <c r="X57" s="677" t="s">
        <v>1273</v>
      </c>
      <c r="Y57" s="681">
        <v>0</v>
      </c>
      <c r="Z57" s="677">
        <v>0</v>
      </c>
      <c r="AA57" s="677">
        <v>0</v>
      </c>
      <c r="AB57" s="674">
        <v>0</v>
      </c>
      <c r="AD57" s="765"/>
      <c r="AE57" s="677" t="s">
        <v>1273</v>
      </c>
      <c r="AF57" s="681">
        <v>0</v>
      </c>
      <c r="AG57" s="677">
        <v>0</v>
      </c>
      <c r="AH57" s="677">
        <v>0</v>
      </c>
      <c r="AI57" s="674">
        <v>0</v>
      </c>
      <c r="AK57" s="756"/>
      <c r="AL57" s="690" t="s">
        <v>1273</v>
      </c>
      <c r="AM57" s="681">
        <v>0</v>
      </c>
      <c r="AN57" s="677">
        <v>0</v>
      </c>
      <c r="AO57" s="677">
        <v>0</v>
      </c>
      <c r="AP57" s="674">
        <v>0</v>
      </c>
      <c r="AR57" s="814"/>
      <c r="AS57" s="815" t="s">
        <v>1273</v>
      </c>
      <c r="AT57" s="812">
        <v>0</v>
      </c>
      <c r="AU57" s="812">
        <v>0</v>
      </c>
      <c r="AV57" s="812">
        <v>0</v>
      </c>
      <c r="AW57" s="813">
        <v>0</v>
      </c>
      <c r="AY57" s="779"/>
      <c r="AZ57" s="690" t="s">
        <v>1273</v>
      </c>
      <c r="BA57" s="681">
        <v>0</v>
      </c>
      <c r="BB57" s="677">
        <v>0</v>
      </c>
      <c r="BC57" s="677">
        <v>0</v>
      </c>
      <c r="BD57" s="674">
        <v>0</v>
      </c>
      <c r="BF57" s="793"/>
      <c r="BG57" s="690" t="s">
        <v>1273</v>
      </c>
      <c r="BH57" s="681">
        <v>0</v>
      </c>
      <c r="BI57" s="677">
        <v>0</v>
      </c>
      <c r="BJ57" s="677">
        <v>0</v>
      </c>
      <c r="BK57" s="674">
        <v>0</v>
      </c>
      <c r="BL57" s="633"/>
      <c r="BM57" s="786"/>
      <c r="BN57" s="690" t="s">
        <v>1273</v>
      </c>
      <c r="BO57" s="681">
        <v>0</v>
      </c>
      <c r="BP57" s="677">
        <v>0</v>
      </c>
      <c r="BQ57" s="677">
        <v>0</v>
      </c>
      <c r="BR57" s="674">
        <v>0</v>
      </c>
      <c r="BS57" s="633"/>
      <c r="BT57" s="772"/>
      <c r="BU57" s="690" t="s">
        <v>1273</v>
      </c>
      <c r="BV57" s="681">
        <v>0</v>
      </c>
      <c r="BW57" s="677">
        <v>0</v>
      </c>
      <c r="BX57" s="677">
        <v>0</v>
      </c>
      <c r="BY57" s="674">
        <v>0</v>
      </c>
      <c r="CA57" s="747"/>
      <c r="CB57" s="690" t="s">
        <v>1273</v>
      </c>
      <c r="CC57" s="681">
        <v>0</v>
      </c>
      <c r="CD57" s="677">
        <v>0</v>
      </c>
      <c r="CE57" s="677">
        <v>0</v>
      </c>
      <c r="CF57" s="674">
        <v>0</v>
      </c>
    </row>
    <row r="58" spans="2:84" ht="13.8" thickBot="1">
      <c r="B58" s="664" t="s">
        <v>546</v>
      </c>
      <c r="C58" s="664"/>
      <c r="D58" s="729">
        <v>0</v>
      </c>
      <c r="E58" s="683">
        <v>0</v>
      </c>
      <c r="F58" s="683">
        <v>0</v>
      </c>
      <c r="G58" s="682">
        <v>0</v>
      </c>
      <c r="I58" s="667" t="s">
        <v>546</v>
      </c>
      <c r="J58" s="667"/>
      <c r="K58" s="691">
        <v>0</v>
      </c>
      <c r="L58" s="685">
        <v>0</v>
      </c>
      <c r="M58" s="685">
        <v>0</v>
      </c>
      <c r="N58" s="684">
        <v>0</v>
      </c>
      <c r="P58" s="686" t="s">
        <v>546</v>
      </c>
      <c r="Q58" s="687"/>
      <c r="R58" s="686">
        <v>0</v>
      </c>
      <c r="S58" s="688">
        <v>0</v>
      </c>
      <c r="T58" s="688">
        <v>0</v>
      </c>
      <c r="U58" s="687">
        <v>0</v>
      </c>
      <c r="W58" s="803" t="s">
        <v>546</v>
      </c>
      <c r="X58" s="804"/>
      <c r="Y58" s="803">
        <v>0</v>
      </c>
      <c r="Z58" s="805">
        <v>0</v>
      </c>
      <c r="AA58" s="805">
        <v>0</v>
      </c>
      <c r="AB58" s="804">
        <v>0</v>
      </c>
      <c r="AD58" s="766" t="s">
        <v>546</v>
      </c>
      <c r="AE58" s="767"/>
      <c r="AF58" s="766">
        <v>0</v>
      </c>
      <c r="AG58" s="768">
        <v>0</v>
      </c>
      <c r="AH58" s="768">
        <v>0</v>
      </c>
      <c r="AI58" s="767">
        <v>0</v>
      </c>
      <c r="AK58" s="757" t="s">
        <v>546</v>
      </c>
      <c r="AL58" s="758"/>
      <c r="AM58" s="759">
        <v>0</v>
      </c>
      <c r="AN58" s="760">
        <v>0</v>
      </c>
      <c r="AO58" s="760">
        <v>0</v>
      </c>
      <c r="AP58" s="761">
        <v>0</v>
      </c>
      <c r="AR58" s="808" t="s">
        <v>546</v>
      </c>
      <c r="AS58" s="816"/>
      <c r="AT58" s="817">
        <v>0</v>
      </c>
      <c r="AU58" s="818">
        <v>0</v>
      </c>
      <c r="AV58" s="818">
        <v>0</v>
      </c>
      <c r="AW58" s="816">
        <v>0</v>
      </c>
      <c r="AY58" s="780" t="s">
        <v>546</v>
      </c>
      <c r="AZ58" s="777"/>
      <c r="BA58" s="780">
        <v>0</v>
      </c>
      <c r="BB58" s="781">
        <v>0</v>
      </c>
      <c r="BC58" s="781">
        <v>0</v>
      </c>
      <c r="BD58" s="782">
        <v>0</v>
      </c>
      <c r="BF58" s="795" t="s">
        <v>546</v>
      </c>
      <c r="BG58" s="796"/>
      <c r="BH58" s="795">
        <v>0</v>
      </c>
      <c r="BI58" s="797">
        <v>0</v>
      </c>
      <c r="BJ58" s="797">
        <v>0</v>
      </c>
      <c r="BK58" s="798">
        <v>0</v>
      </c>
      <c r="BL58" s="633"/>
      <c r="BM58" s="787" t="s">
        <v>546</v>
      </c>
      <c r="BN58" s="788"/>
      <c r="BO58" s="789">
        <v>0</v>
      </c>
      <c r="BP58" s="790">
        <v>0</v>
      </c>
      <c r="BQ58" s="790">
        <v>0</v>
      </c>
      <c r="BR58" s="791">
        <v>0</v>
      </c>
      <c r="BS58" s="633"/>
      <c r="BT58" s="773" t="s">
        <v>546</v>
      </c>
      <c r="BU58" s="770"/>
      <c r="BV58" s="773">
        <v>0</v>
      </c>
      <c r="BW58" s="774">
        <v>0</v>
      </c>
      <c r="BX58" s="774">
        <v>0</v>
      </c>
      <c r="BY58" s="775">
        <v>0</v>
      </c>
      <c r="CA58" s="748" t="s">
        <v>546</v>
      </c>
      <c r="CB58" s="749"/>
      <c r="CC58" s="750">
        <v>0</v>
      </c>
      <c r="CD58" s="751">
        <v>0</v>
      </c>
      <c r="CE58" s="751">
        <v>0</v>
      </c>
      <c r="CF58" s="752">
        <v>0</v>
      </c>
    </row>
    <row r="59" spans="2:84">
      <c r="B59" s="673" t="s">
        <v>437</v>
      </c>
      <c r="C59" s="679" t="s">
        <v>1274</v>
      </c>
      <c r="D59" s="681">
        <v>0</v>
      </c>
      <c r="E59" s="677">
        <v>0</v>
      </c>
      <c r="F59" s="677">
        <v>0</v>
      </c>
      <c r="G59" s="674">
        <v>0</v>
      </c>
      <c r="I59" s="675" t="s">
        <v>437</v>
      </c>
      <c r="J59" s="679" t="s">
        <v>1274</v>
      </c>
      <c r="K59" s="681">
        <v>0</v>
      </c>
      <c r="L59" s="677">
        <v>0</v>
      </c>
      <c r="M59" s="677">
        <v>0</v>
      </c>
      <c r="N59" s="674">
        <v>0</v>
      </c>
      <c r="P59" s="676" t="s">
        <v>437</v>
      </c>
      <c r="Q59" s="677" t="s">
        <v>1274</v>
      </c>
      <c r="R59" s="681">
        <v>0</v>
      </c>
      <c r="S59" s="677">
        <v>0</v>
      </c>
      <c r="T59" s="677">
        <v>0</v>
      </c>
      <c r="U59" s="674">
        <v>0</v>
      </c>
      <c r="W59" s="801" t="s">
        <v>437</v>
      </c>
      <c r="X59" s="677" t="s">
        <v>1274</v>
      </c>
      <c r="Y59" s="681">
        <v>0</v>
      </c>
      <c r="Z59" s="677">
        <v>0</v>
      </c>
      <c r="AA59" s="677">
        <v>0</v>
      </c>
      <c r="AB59" s="674">
        <v>0</v>
      </c>
      <c r="AD59" s="764" t="s">
        <v>437</v>
      </c>
      <c r="AE59" s="677" t="s">
        <v>1274</v>
      </c>
      <c r="AF59" s="681">
        <v>0</v>
      </c>
      <c r="AG59" s="677">
        <v>0</v>
      </c>
      <c r="AH59" s="677">
        <v>0</v>
      </c>
      <c r="AI59" s="674">
        <v>0</v>
      </c>
      <c r="AK59" s="755" t="s">
        <v>437</v>
      </c>
      <c r="AL59" s="689" t="s">
        <v>1274</v>
      </c>
      <c r="AM59" s="681">
        <v>0</v>
      </c>
      <c r="AN59" s="677">
        <v>0</v>
      </c>
      <c r="AO59" s="677">
        <v>0</v>
      </c>
      <c r="AP59" s="674">
        <v>0</v>
      </c>
      <c r="AR59" s="809" t="s">
        <v>437</v>
      </c>
      <c r="AS59" s="810" t="s">
        <v>1274</v>
      </c>
      <c r="AT59" s="812">
        <v>0</v>
      </c>
      <c r="AU59" s="812">
        <v>0</v>
      </c>
      <c r="AV59" s="812">
        <v>0</v>
      </c>
      <c r="AW59" s="813">
        <v>0</v>
      </c>
      <c r="AY59" s="778" t="s">
        <v>437</v>
      </c>
      <c r="AZ59" s="689" t="s">
        <v>1274</v>
      </c>
      <c r="BA59" s="681">
        <v>0</v>
      </c>
      <c r="BB59" s="677">
        <v>0</v>
      </c>
      <c r="BC59" s="677">
        <v>0</v>
      </c>
      <c r="BD59" s="674">
        <v>0</v>
      </c>
      <c r="BF59" s="794" t="s">
        <v>437</v>
      </c>
      <c r="BG59" s="679" t="s">
        <v>1274</v>
      </c>
      <c r="BH59" s="681">
        <v>0</v>
      </c>
      <c r="BI59" s="677">
        <v>0</v>
      </c>
      <c r="BJ59" s="677">
        <v>0</v>
      </c>
      <c r="BK59" s="674">
        <v>0</v>
      </c>
      <c r="BL59" s="633"/>
      <c r="BM59" s="785" t="s">
        <v>437</v>
      </c>
      <c r="BN59" s="689" t="s">
        <v>1274</v>
      </c>
      <c r="BO59" s="681">
        <v>0</v>
      </c>
      <c r="BP59" s="677">
        <v>0</v>
      </c>
      <c r="BQ59" s="677">
        <v>0</v>
      </c>
      <c r="BR59" s="674">
        <v>0</v>
      </c>
      <c r="BS59" s="633"/>
      <c r="BT59" s="771" t="s">
        <v>437</v>
      </c>
      <c r="BU59" s="679" t="s">
        <v>1274</v>
      </c>
      <c r="BV59" s="681">
        <v>0</v>
      </c>
      <c r="BW59" s="677">
        <v>0</v>
      </c>
      <c r="BX59" s="677">
        <v>0</v>
      </c>
      <c r="BY59" s="674">
        <v>0</v>
      </c>
      <c r="CA59" s="746" t="s">
        <v>437</v>
      </c>
      <c r="CB59" s="689" t="s">
        <v>1274</v>
      </c>
      <c r="CC59" s="681">
        <v>0</v>
      </c>
      <c r="CD59" s="677">
        <v>0</v>
      </c>
      <c r="CE59" s="677">
        <v>0</v>
      </c>
      <c r="CF59" s="674">
        <v>0</v>
      </c>
    </row>
    <row r="60" spans="2:84">
      <c r="B60" s="673"/>
      <c r="C60" s="679" t="s">
        <v>1275</v>
      </c>
      <c r="D60" s="681">
        <v>0</v>
      </c>
      <c r="E60" s="677">
        <v>0</v>
      </c>
      <c r="F60" s="677">
        <v>0</v>
      </c>
      <c r="G60" s="674">
        <v>0</v>
      </c>
      <c r="I60" s="675"/>
      <c r="J60" s="679" t="s">
        <v>1275</v>
      </c>
      <c r="K60" s="681">
        <v>0</v>
      </c>
      <c r="L60" s="677">
        <v>0</v>
      </c>
      <c r="M60" s="677">
        <v>0</v>
      </c>
      <c r="N60" s="674">
        <v>0</v>
      </c>
      <c r="P60" s="680"/>
      <c r="Q60" s="677" t="s">
        <v>1275</v>
      </c>
      <c r="R60" s="681">
        <v>0</v>
      </c>
      <c r="S60" s="677">
        <v>0</v>
      </c>
      <c r="T60" s="677">
        <v>0</v>
      </c>
      <c r="U60" s="674">
        <v>0</v>
      </c>
      <c r="W60" s="806"/>
      <c r="X60" s="677" t="s">
        <v>1275</v>
      </c>
      <c r="Y60" s="681">
        <v>0</v>
      </c>
      <c r="Z60" s="677">
        <v>0</v>
      </c>
      <c r="AA60" s="677">
        <v>0</v>
      </c>
      <c r="AB60" s="674">
        <v>0</v>
      </c>
      <c r="AD60" s="769"/>
      <c r="AE60" s="677" t="s">
        <v>1275</v>
      </c>
      <c r="AF60" s="681">
        <v>0</v>
      </c>
      <c r="AG60" s="677">
        <v>0</v>
      </c>
      <c r="AH60" s="677">
        <v>0</v>
      </c>
      <c r="AI60" s="674">
        <v>0</v>
      </c>
      <c r="AK60" s="762"/>
      <c r="AL60" s="679" t="s">
        <v>1275</v>
      </c>
      <c r="AM60" s="681">
        <v>0</v>
      </c>
      <c r="AN60" s="677">
        <v>0</v>
      </c>
      <c r="AO60" s="677">
        <v>0</v>
      </c>
      <c r="AP60" s="674">
        <v>0</v>
      </c>
      <c r="AR60" s="819"/>
      <c r="AS60" s="813" t="s">
        <v>1275</v>
      </c>
      <c r="AT60" s="812">
        <v>0</v>
      </c>
      <c r="AU60" s="812">
        <v>0</v>
      </c>
      <c r="AV60" s="812">
        <v>0</v>
      </c>
      <c r="AW60" s="813">
        <v>0</v>
      </c>
      <c r="AY60" s="778"/>
      <c r="AZ60" s="679" t="s">
        <v>1275</v>
      </c>
      <c r="BA60" s="681">
        <v>0</v>
      </c>
      <c r="BB60" s="677">
        <v>0</v>
      </c>
      <c r="BC60" s="677">
        <v>0</v>
      </c>
      <c r="BD60" s="674">
        <v>0</v>
      </c>
      <c r="BF60" s="794"/>
      <c r="BG60" s="679" t="s">
        <v>1275</v>
      </c>
      <c r="BH60" s="681">
        <v>0</v>
      </c>
      <c r="BI60" s="677">
        <v>0</v>
      </c>
      <c r="BJ60" s="677">
        <v>0</v>
      </c>
      <c r="BK60" s="674">
        <v>0</v>
      </c>
      <c r="BL60" s="633"/>
      <c r="BM60" s="792"/>
      <c r="BN60" s="679" t="s">
        <v>1275</v>
      </c>
      <c r="BO60" s="681">
        <v>0</v>
      </c>
      <c r="BP60" s="677">
        <v>0</v>
      </c>
      <c r="BQ60" s="677">
        <v>0</v>
      </c>
      <c r="BR60" s="674">
        <v>0</v>
      </c>
      <c r="BS60" s="633"/>
      <c r="BT60" s="771"/>
      <c r="BU60" s="679" t="s">
        <v>1275</v>
      </c>
      <c r="BV60" s="681">
        <v>0</v>
      </c>
      <c r="BW60" s="677">
        <v>0</v>
      </c>
      <c r="BX60" s="677">
        <v>0</v>
      </c>
      <c r="BY60" s="674">
        <v>0</v>
      </c>
      <c r="CA60" s="753"/>
      <c r="CB60" s="679" t="s">
        <v>1275</v>
      </c>
      <c r="CC60" s="681">
        <v>0</v>
      </c>
      <c r="CD60" s="677">
        <v>0</v>
      </c>
      <c r="CE60" s="677">
        <v>0</v>
      </c>
      <c r="CF60" s="674">
        <v>0</v>
      </c>
    </row>
    <row r="61" spans="2:84">
      <c r="B61" s="673"/>
      <c r="C61" s="679" t="s">
        <v>1640</v>
      </c>
      <c r="D61" s="681">
        <v>0</v>
      </c>
      <c r="E61" s="677">
        <v>0</v>
      </c>
      <c r="F61" s="677">
        <v>0</v>
      </c>
      <c r="G61" s="674">
        <v>0</v>
      </c>
      <c r="I61" s="675"/>
      <c r="J61" s="679" t="s">
        <v>1640</v>
      </c>
      <c r="K61" s="681">
        <v>0</v>
      </c>
      <c r="L61" s="677">
        <v>0</v>
      </c>
      <c r="M61" s="677">
        <v>0</v>
      </c>
      <c r="N61" s="674">
        <v>0</v>
      </c>
      <c r="P61" s="680"/>
      <c r="Q61" s="677" t="s">
        <v>1640</v>
      </c>
      <c r="R61" s="681">
        <v>0</v>
      </c>
      <c r="S61" s="677">
        <v>0</v>
      </c>
      <c r="T61" s="677">
        <v>0</v>
      </c>
      <c r="U61" s="674">
        <v>0</v>
      </c>
      <c r="W61" s="806"/>
      <c r="X61" s="677" t="s">
        <v>1640</v>
      </c>
      <c r="Y61" s="681">
        <v>0</v>
      </c>
      <c r="Z61" s="677">
        <v>0</v>
      </c>
      <c r="AA61" s="677">
        <v>0</v>
      </c>
      <c r="AB61" s="674">
        <v>0</v>
      </c>
      <c r="AD61" s="769"/>
      <c r="AE61" s="677" t="s">
        <v>1640</v>
      </c>
      <c r="AF61" s="681">
        <v>0</v>
      </c>
      <c r="AG61" s="677">
        <v>0</v>
      </c>
      <c r="AH61" s="677">
        <v>0</v>
      </c>
      <c r="AI61" s="674">
        <v>0</v>
      </c>
      <c r="AK61" s="762"/>
      <c r="AL61" s="679" t="s">
        <v>1640</v>
      </c>
      <c r="AM61" s="681">
        <v>0</v>
      </c>
      <c r="AN61" s="677">
        <v>0</v>
      </c>
      <c r="AO61" s="677">
        <v>0</v>
      </c>
      <c r="AP61" s="674">
        <v>0</v>
      </c>
      <c r="AR61" s="819"/>
      <c r="AS61" s="813" t="s">
        <v>1640</v>
      </c>
      <c r="AT61" s="812">
        <v>0</v>
      </c>
      <c r="AU61" s="812">
        <v>0</v>
      </c>
      <c r="AV61" s="812">
        <v>0</v>
      </c>
      <c r="AW61" s="813">
        <v>0</v>
      </c>
      <c r="AY61" s="778"/>
      <c r="AZ61" s="679" t="s">
        <v>1640</v>
      </c>
      <c r="BA61" s="681">
        <v>0</v>
      </c>
      <c r="BB61" s="677">
        <v>0</v>
      </c>
      <c r="BC61" s="677">
        <v>0</v>
      </c>
      <c r="BD61" s="674">
        <v>0</v>
      </c>
      <c r="BF61" s="794"/>
      <c r="BG61" s="679" t="s">
        <v>1640</v>
      </c>
      <c r="BH61" s="681">
        <v>0</v>
      </c>
      <c r="BI61" s="677">
        <v>0</v>
      </c>
      <c r="BJ61" s="677">
        <v>0</v>
      </c>
      <c r="BK61" s="674">
        <v>0</v>
      </c>
      <c r="BL61" s="633"/>
      <c r="BM61" s="792"/>
      <c r="BN61" s="679" t="s">
        <v>1640</v>
      </c>
      <c r="BO61" s="681">
        <v>0</v>
      </c>
      <c r="BP61" s="677">
        <v>0</v>
      </c>
      <c r="BQ61" s="677">
        <v>0</v>
      </c>
      <c r="BR61" s="674">
        <v>0</v>
      </c>
      <c r="BS61" s="633"/>
      <c r="BT61" s="771"/>
      <c r="BU61" s="679" t="s">
        <v>1640</v>
      </c>
      <c r="BV61" s="681">
        <v>0</v>
      </c>
      <c r="BW61" s="677">
        <v>0</v>
      </c>
      <c r="BX61" s="677">
        <v>0</v>
      </c>
      <c r="BY61" s="674">
        <v>0</v>
      </c>
      <c r="CA61" s="753"/>
      <c r="CB61" s="679" t="s">
        <v>1640</v>
      </c>
      <c r="CC61" s="681">
        <v>0</v>
      </c>
      <c r="CD61" s="677">
        <v>0</v>
      </c>
      <c r="CE61" s="677">
        <v>0</v>
      </c>
      <c r="CF61" s="674">
        <v>0</v>
      </c>
    </row>
    <row r="62" spans="2:84">
      <c r="B62" s="673"/>
      <c r="C62" s="679" t="s">
        <v>1276</v>
      </c>
      <c r="D62" s="681">
        <v>0</v>
      </c>
      <c r="E62" s="677">
        <v>0</v>
      </c>
      <c r="F62" s="677">
        <v>0</v>
      </c>
      <c r="G62" s="674">
        <v>0</v>
      </c>
      <c r="I62" s="675"/>
      <c r="J62" s="679" t="s">
        <v>1276</v>
      </c>
      <c r="K62" s="681">
        <v>0</v>
      </c>
      <c r="L62" s="677">
        <v>0</v>
      </c>
      <c r="M62" s="677">
        <v>0</v>
      </c>
      <c r="N62" s="674">
        <v>0</v>
      </c>
      <c r="P62" s="680"/>
      <c r="Q62" s="677" t="s">
        <v>1276</v>
      </c>
      <c r="R62" s="681">
        <v>0</v>
      </c>
      <c r="S62" s="677">
        <v>0</v>
      </c>
      <c r="T62" s="677">
        <v>0</v>
      </c>
      <c r="U62" s="674">
        <v>0</v>
      </c>
      <c r="W62" s="806"/>
      <c r="X62" s="677" t="s">
        <v>1276</v>
      </c>
      <c r="Y62" s="681">
        <v>0</v>
      </c>
      <c r="Z62" s="677">
        <v>0</v>
      </c>
      <c r="AA62" s="677">
        <v>0</v>
      </c>
      <c r="AB62" s="674">
        <v>0</v>
      </c>
      <c r="AD62" s="769"/>
      <c r="AE62" s="677" t="s">
        <v>1276</v>
      </c>
      <c r="AF62" s="681">
        <v>0</v>
      </c>
      <c r="AG62" s="677">
        <v>0</v>
      </c>
      <c r="AH62" s="677">
        <v>0</v>
      </c>
      <c r="AI62" s="674">
        <v>0</v>
      </c>
      <c r="AK62" s="762"/>
      <c r="AL62" s="679" t="s">
        <v>1276</v>
      </c>
      <c r="AM62" s="681">
        <v>0</v>
      </c>
      <c r="AN62" s="677">
        <v>0</v>
      </c>
      <c r="AO62" s="677">
        <v>0</v>
      </c>
      <c r="AP62" s="674">
        <v>0</v>
      </c>
      <c r="AR62" s="819"/>
      <c r="AS62" s="813" t="s">
        <v>1276</v>
      </c>
      <c r="AT62" s="812">
        <v>0</v>
      </c>
      <c r="AU62" s="812">
        <v>0</v>
      </c>
      <c r="AV62" s="812">
        <v>0</v>
      </c>
      <c r="AW62" s="813">
        <v>0</v>
      </c>
      <c r="AY62" s="778"/>
      <c r="AZ62" s="679" t="s">
        <v>1276</v>
      </c>
      <c r="BA62" s="681">
        <v>0</v>
      </c>
      <c r="BB62" s="677">
        <v>0</v>
      </c>
      <c r="BC62" s="677">
        <v>0</v>
      </c>
      <c r="BD62" s="674">
        <v>0</v>
      </c>
      <c r="BF62" s="794"/>
      <c r="BG62" s="679" t="s">
        <v>1276</v>
      </c>
      <c r="BH62" s="681">
        <v>0</v>
      </c>
      <c r="BI62" s="677">
        <v>0</v>
      </c>
      <c r="BJ62" s="677">
        <v>0</v>
      </c>
      <c r="BK62" s="674">
        <v>0</v>
      </c>
      <c r="BL62" s="633"/>
      <c r="BM62" s="792"/>
      <c r="BN62" s="679" t="s">
        <v>1276</v>
      </c>
      <c r="BO62" s="681">
        <v>0</v>
      </c>
      <c r="BP62" s="677">
        <v>0</v>
      </c>
      <c r="BQ62" s="677">
        <v>0</v>
      </c>
      <c r="BR62" s="674">
        <v>0</v>
      </c>
      <c r="BS62" s="633"/>
      <c r="BT62" s="771"/>
      <c r="BU62" s="679" t="s">
        <v>1276</v>
      </c>
      <c r="BV62" s="681">
        <v>0</v>
      </c>
      <c r="BW62" s="677">
        <v>0</v>
      </c>
      <c r="BX62" s="677">
        <v>0</v>
      </c>
      <c r="BY62" s="674">
        <v>0</v>
      </c>
      <c r="CA62" s="753"/>
      <c r="CB62" s="679" t="s">
        <v>1276</v>
      </c>
      <c r="CC62" s="681">
        <v>0</v>
      </c>
      <c r="CD62" s="677">
        <v>0</v>
      </c>
      <c r="CE62" s="677">
        <v>0</v>
      </c>
      <c r="CF62" s="674">
        <v>0</v>
      </c>
    </row>
    <row r="63" spans="2:84" ht="13.8" thickBot="1">
      <c r="B63" s="673"/>
      <c r="C63" s="679" t="s">
        <v>1641</v>
      </c>
      <c r="D63" s="681">
        <v>0</v>
      </c>
      <c r="E63" s="677">
        <v>0</v>
      </c>
      <c r="F63" s="677">
        <v>0</v>
      </c>
      <c r="G63" s="674">
        <v>0</v>
      </c>
      <c r="I63" s="728"/>
      <c r="J63" s="690" t="s">
        <v>1641</v>
      </c>
      <c r="K63" s="681">
        <v>0</v>
      </c>
      <c r="L63" s="677">
        <v>0</v>
      </c>
      <c r="M63" s="677">
        <v>0</v>
      </c>
      <c r="N63" s="674">
        <v>0</v>
      </c>
      <c r="P63" s="730"/>
      <c r="Q63" s="677" t="s">
        <v>1641</v>
      </c>
      <c r="R63" s="681">
        <v>0</v>
      </c>
      <c r="S63" s="677">
        <v>0</v>
      </c>
      <c r="T63" s="677">
        <v>0</v>
      </c>
      <c r="U63" s="674">
        <v>0</v>
      </c>
      <c r="W63" s="802"/>
      <c r="X63" s="677" t="s">
        <v>1641</v>
      </c>
      <c r="Y63" s="681">
        <v>0</v>
      </c>
      <c r="Z63" s="677">
        <v>0</v>
      </c>
      <c r="AA63" s="677">
        <v>0</v>
      </c>
      <c r="AB63" s="674">
        <v>0</v>
      </c>
      <c r="AD63" s="765"/>
      <c r="AE63" s="677" t="s">
        <v>1641</v>
      </c>
      <c r="AF63" s="681">
        <v>0</v>
      </c>
      <c r="AG63" s="677">
        <v>0</v>
      </c>
      <c r="AH63" s="677">
        <v>0</v>
      </c>
      <c r="AI63" s="674">
        <v>0</v>
      </c>
      <c r="AK63" s="756"/>
      <c r="AL63" s="690" t="s">
        <v>1641</v>
      </c>
      <c r="AM63" s="681">
        <v>0</v>
      </c>
      <c r="AN63" s="677">
        <v>0</v>
      </c>
      <c r="AO63" s="677">
        <v>0</v>
      </c>
      <c r="AP63" s="674">
        <v>0</v>
      </c>
      <c r="AR63" s="814"/>
      <c r="AS63" s="815" t="s">
        <v>1641</v>
      </c>
      <c r="AT63" s="812">
        <v>0</v>
      </c>
      <c r="AU63" s="812">
        <v>0</v>
      </c>
      <c r="AV63" s="812">
        <v>0</v>
      </c>
      <c r="AW63" s="813">
        <v>0</v>
      </c>
      <c r="AY63" s="779"/>
      <c r="AZ63" s="690" t="s">
        <v>1641</v>
      </c>
      <c r="BA63" s="681">
        <v>0</v>
      </c>
      <c r="BB63" s="677">
        <v>0</v>
      </c>
      <c r="BC63" s="677">
        <v>0</v>
      </c>
      <c r="BD63" s="674">
        <v>0</v>
      </c>
      <c r="BF63" s="793"/>
      <c r="BG63" s="690" t="s">
        <v>1641</v>
      </c>
      <c r="BH63" s="681">
        <v>0</v>
      </c>
      <c r="BI63" s="677">
        <v>0</v>
      </c>
      <c r="BJ63" s="677">
        <v>0</v>
      </c>
      <c r="BK63" s="674">
        <v>0</v>
      </c>
      <c r="BL63" s="633"/>
      <c r="BM63" s="786"/>
      <c r="BN63" s="690" t="s">
        <v>1641</v>
      </c>
      <c r="BO63" s="681">
        <v>0</v>
      </c>
      <c r="BP63" s="677">
        <v>0</v>
      </c>
      <c r="BQ63" s="677">
        <v>0</v>
      </c>
      <c r="BR63" s="674">
        <v>0</v>
      </c>
      <c r="BS63" s="633"/>
      <c r="BT63" s="772"/>
      <c r="BU63" s="690" t="s">
        <v>1641</v>
      </c>
      <c r="BV63" s="681">
        <v>0</v>
      </c>
      <c r="BW63" s="677">
        <v>0</v>
      </c>
      <c r="BX63" s="677">
        <v>0</v>
      </c>
      <c r="BY63" s="674">
        <v>0</v>
      </c>
      <c r="CA63" s="747"/>
      <c r="CB63" s="690" t="s">
        <v>1641</v>
      </c>
      <c r="CC63" s="681">
        <v>0</v>
      </c>
      <c r="CD63" s="677">
        <v>0</v>
      </c>
      <c r="CE63" s="677">
        <v>0</v>
      </c>
      <c r="CF63" s="674">
        <v>0</v>
      </c>
    </row>
    <row r="64" spans="2:84" ht="13.8" thickBot="1">
      <c r="B64" s="664" t="s">
        <v>547</v>
      </c>
      <c r="C64" s="664"/>
      <c r="D64" s="729">
        <v>0</v>
      </c>
      <c r="E64" s="683">
        <v>0</v>
      </c>
      <c r="F64" s="683">
        <v>0</v>
      </c>
      <c r="G64" s="682">
        <v>0</v>
      </c>
      <c r="I64" s="667" t="s">
        <v>547</v>
      </c>
      <c r="J64" s="667"/>
      <c r="K64" s="691">
        <v>0</v>
      </c>
      <c r="L64" s="685">
        <v>0</v>
      </c>
      <c r="M64" s="685">
        <v>0</v>
      </c>
      <c r="N64" s="684">
        <v>0</v>
      </c>
      <c r="P64" s="686" t="s">
        <v>547</v>
      </c>
      <c r="Q64" s="687"/>
      <c r="R64" s="686">
        <v>0</v>
      </c>
      <c r="S64" s="688">
        <v>0</v>
      </c>
      <c r="T64" s="688">
        <v>0</v>
      </c>
      <c r="U64" s="687">
        <v>0</v>
      </c>
      <c r="W64" s="803" t="s">
        <v>547</v>
      </c>
      <c r="X64" s="804"/>
      <c r="Y64" s="803">
        <v>0</v>
      </c>
      <c r="Z64" s="805">
        <v>0</v>
      </c>
      <c r="AA64" s="805">
        <v>0</v>
      </c>
      <c r="AB64" s="804">
        <v>0</v>
      </c>
      <c r="AD64" s="766" t="s">
        <v>547</v>
      </c>
      <c r="AE64" s="767"/>
      <c r="AF64" s="766">
        <v>0</v>
      </c>
      <c r="AG64" s="768">
        <v>0</v>
      </c>
      <c r="AH64" s="768">
        <v>0</v>
      </c>
      <c r="AI64" s="767">
        <v>0</v>
      </c>
      <c r="AK64" s="757" t="s">
        <v>547</v>
      </c>
      <c r="AL64" s="758"/>
      <c r="AM64" s="759">
        <v>0</v>
      </c>
      <c r="AN64" s="760">
        <v>0</v>
      </c>
      <c r="AO64" s="760">
        <v>0</v>
      </c>
      <c r="AP64" s="761">
        <v>0</v>
      </c>
      <c r="AR64" s="808" t="s">
        <v>547</v>
      </c>
      <c r="AS64" s="816"/>
      <c r="AT64" s="817">
        <v>0</v>
      </c>
      <c r="AU64" s="818">
        <v>0</v>
      </c>
      <c r="AV64" s="818">
        <v>0</v>
      </c>
      <c r="AW64" s="816">
        <v>0</v>
      </c>
      <c r="AY64" s="780" t="s">
        <v>547</v>
      </c>
      <c r="AZ64" s="777"/>
      <c r="BA64" s="780">
        <v>0</v>
      </c>
      <c r="BB64" s="781">
        <v>0</v>
      </c>
      <c r="BC64" s="781">
        <v>0</v>
      </c>
      <c r="BD64" s="782">
        <v>0</v>
      </c>
      <c r="BF64" s="795" t="s">
        <v>547</v>
      </c>
      <c r="BG64" s="796"/>
      <c r="BH64" s="795">
        <v>0</v>
      </c>
      <c r="BI64" s="797">
        <v>0</v>
      </c>
      <c r="BJ64" s="797">
        <v>0</v>
      </c>
      <c r="BK64" s="798">
        <v>0</v>
      </c>
      <c r="BL64" s="633"/>
      <c r="BM64" s="787" t="s">
        <v>547</v>
      </c>
      <c r="BN64" s="788"/>
      <c r="BO64" s="789">
        <v>0</v>
      </c>
      <c r="BP64" s="790">
        <v>0</v>
      </c>
      <c r="BQ64" s="790">
        <v>0</v>
      </c>
      <c r="BR64" s="791">
        <v>0</v>
      </c>
      <c r="BS64" s="633"/>
      <c r="BT64" s="773" t="s">
        <v>547</v>
      </c>
      <c r="BU64" s="770"/>
      <c r="BV64" s="773">
        <v>0</v>
      </c>
      <c r="BW64" s="774">
        <v>0</v>
      </c>
      <c r="BX64" s="774">
        <v>0</v>
      </c>
      <c r="BY64" s="775">
        <v>0</v>
      </c>
      <c r="CA64" s="748" t="s">
        <v>547</v>
      </c>
      <c r="CB64" s="749"/>
      <c r="CC64" s="750">
        <v>0</v>
      </c>
      <c r="CD64" s="751">
        <v>0</v>
      </c>
      <c r="CE64" s="751">
        <v>0</v>
      </c>
      <c r="CF64" s="752">
        <v>0</v>
      </c>
    </row>
    <row r="65" spans="2:84">
      <c r="B65" s="673" t="s">
        <v>438</v>
      </c>
      <c r="C65" s="679" t="s">
        <v>1277</v>
      </c>
      <c r="D65" s="681">
        <v>0</v>
      </c>
      <c r="E65" s="677">
        <v>0</v>
      </c>
      <c r="F65" s="677">
        <v>0</v>
      </c>
      <c r="G65" s="674">
        <v>0</v>
      </c>
      <c r="I65" s="675" t="s">
        <v>438</v>
      </c>
      <c r="J65" s="679" t="s">
        <v>1277</v>
      </c>
      <c r="K65" s="681">
        <v>0</v>
      </c>
      <c r="L65" s="677">
        <v>0</v>
      </c>
      <c r="M65" s="677">
        <v>0</v>
      </c>
      <c r="N65" s="674">
        <v>0</v>
      </c>
      <c r="P65" s="676" t="s">
        <v>438</v>
      </c>
      <c r="Q65" s="677" t="s">
        <v>1277</v>
      </c>
      <c r="R65" s="681">
        <v>0</v>
      </c>
      <c r="S65" s="677">
        <v>0</v>
      </c>
      <c r="T65" s="677">
        <v>0</v>
      </c>
      <c r="U65" s="674">
        <v>0</v>
      </c>
      <c r="W65" s="801" t="s">
        <v>438</v>
      </c>
      <c r="X65" s="677" t="s">
        <v>1277</v>
      </c>
      <c r="Y65" s="681">
        <v>0</v>
      </c>
      <c r="Z65" s="677">
        <v>0</v>
      </c>
      <c r="AA65" s="677">
        <v>0</v>
      </c>
      <c r="AB65" s="674">
        <v>0</v>
      </c>
      <c r="AD65" s="764" t="s">
        <v>438</v>
      </c>
      <c r="AE65" s="677" t="s">
        <v>1277</v>
      </c>
      <c r="AF65" s="681">
        <v>0</v>
      </c>
      <c r="AG65" s="677">
        <v>0</v>
      </c>
      <c r="AH65" s="677">
        <v>0</v>
      </c>
      <c r="AI65" s="674">
        <v>0</v>
      </c>
      <c r="AK65" s="755" t="s">
        <v>438</v>
      </c>
      <c r="AL65" s="689" t="s">
        <v>1277</v>
      </c>
      <c r="AM65" s="681">
        <v>0</v>
      </c>
      <c r="AN65" s="677">
        <v>0</v>
      </c>
      <c r="AO65" s="677">
        <v>0</v>
      </c>
      <c r="AP65" s="674">
        <v>0</v>
      </c>
      <c r="AR65" s="809" t="s">
        <v>438</v>
      </c>
      <c r="AS65" s="810" t="s">
        <v>1277</v>
      </c>
      <c r="AT65" s="812">
        <v>0</v>
      </c>
      <c r="AU65" s="812">
        <v>0</v>
      </c>
      <c r="AV65" s="812">
        <v>0</v>
      </c>
      <c r="AW65" s="813">
        <v>0</v>
      </c>
      <c r="AY65" s="778" t="s">
        <v>438</v>
      </c>
      <c r="AZ65" s="689" t="s">
        <v>1277</v>
      </c>
      <c r="BA65" s="681">
        <v>0</v>
      </c>
      <c r="BB65" s="677">
        <v>0</v>
      </c>
      <c r="BC65" s="677">
        <v>0</v>
      </c>
      <c r="BD65" s="674">
        <v>0</v>
      </c>
      <c r="BF65" s="794" t="s">
        <v>438</v>
      </c>
      <c r="BG65" s="679" t="s">
        <v>1277</v>
      </c>
      <c r="BH65" s="681">
        <v>0</v>
      </c>
      <c r="BI65" s="677">
        <v>0</v>
      </c>
      <c r="BJ65" s="677">
        <v>0</v>
      </c>
      <c r="BK65" s="674">
        <v>0</v>
      </c>
      <c r="BL65" s="633"/>
      <c r="BM65" s="785" t="s">
        <v>438</v>
      </c>
      <c r="BN65" s="689" t="s">
        <v>1277</v>
      </c>
      <c r="BO65" s="681">
        <v>0</v>
      </c>
      <c r="BP65" s="677">
        <v>0</v>
      </c>
      <c r="BQ65" s="677">
        <v>0</v>
      </c>
      <c r="BR65" s="674">
        <v>0</v>
      </c>
      <c r="BS65" s="633"/>
      <c r="BT65" s="771" t="s">
        <v>438</v>
      </c>
      <c r="BU65" s="679" t="s">
        <v>1277</v>
      </c>
      <c r="BV65" s="681">
        <v>0</v>
      </c>
      <c r="BW65" s="677">
        <v>0</v>
      </c>
      <c r="BX65" s="677">
        <v>0</v>
      </c>
      <c r="BY65" s="674">
        <v>0</v>
      </c>
      <c r="CA65" s="746" t="s">
        <v>438</v>
      </c>
      <c r="CB65" s="689" t="s">
        <v>1277</v>
      </c>
      <c r="CC65" s="681">
        <v>0</v>
      </c>
      <c r="CD65" s="677">
        <v>0</v>
      </c>
      <c r="CE65" s="677">
        <v>0</v>
      </c>
      <c r="CF65" s="674">
        <v>0</v>
      </c>
    </row>
    <row r="66" spans="2:84">
      <c r="B66" s="673"/>
      <c r="C66" s="679" t="s">
        <v>1278</v>
      </c>
      <c r="D66" s="681">
        <v>0</v>
      </c>
      <c r="E66" s="677">
        <v>0</v>
      </c>
      <c r="F66" s="677">
        <v>0</v>
      </c>
      <c r="G66" s="674">
        <v>0</v>
      </c>
      <c r="I66" s="675"/>
      <c r="J66" s="679" t="s">
        <v>1278</v>
      </c>
      <c r="K66" s="681">
        <v>0</v>
      </c>
      <c r="L66" s="677">
        <v>0</v>
      </c>
      <c r="M66" s="677">
        <v>0</v>
      </c>
      <c r="N66" s="674">
        <v>0</v>
      </c>
      <c r="P66" s="680"/>
      <c r="Q66" s="677" t="s">
        <v>1278</v>
      </c>
      <c r="R66" s="681">
        <v>0</v>
      </c>
      <c r="S66" s="677">
        <v>0</v>
      </c>
      <c r="T66" s="677">
        <v>0</v>
      </c>
      <c r="U66" s="674">
        <v>0</v>
      </c>
      <c r="W66" s="806"/>
      <c r="X66" s="677" t="s">
        <v>1278</v>
      </c>
      <c r="Y66" s="681">
        <v>0</v>
      </c>
      <c r="Z66" s="677">
        <v>0</v>
      </c>
      <c r="AA66" s="677">
        <v>0</v>
      </c>
      <c r="AB66" s="674">
        <v>0</v>
      </c>
      <c r="AD66" s="769"/>
      <c r="AE66" s="677" t="s">
        <v>1278</v>
      </c>
      <c r="AF66" s="681">
        <v>0</v>
      </c>
      <c r="AG66" s="677">
        <v>0</v>
      </c>
      <c r="AH66" s="677">
        <v>0</v>
      </c>
      <c r="AI66" s="674">
        <v>0</v>
      </c>
      <c r="AK66" s="762"/>
      <c r="AL66" s="679" t="s">
        <v>1278</v>
      </c>
      <c r="AM66" s="681">
        <v>0</v>
      </c>
      <c r="AN66" s="677">
        <v>0</v>
      </c>
      <c r="AO66" s="677">
        <v>0</v>
      </c>
      <c r="AP66" s="674">
        <v>0</v>
      </c>
      <c r="AR66" s="819"/>
      <c r="AS66" s="813" t="s">
        <v>1278</v>
      </c>
      <c r="AT66" s="812">
        <v>0</v>
      </c>
      <c r="AU66" s="812">
        <v>0</v>
      </c>
      <c r="AV66" s="812">
        <v>0</v>
      </c>
      <c r="AW66" s="813">
        <v>0</v>
      </c>
      <c r="AY66" s="778"/>
      <c r="AZ66" s="679" t="s">
        <v>1278</v>
      </c>
      <c r="BA66" s="681">
        <v>0</v>
      </c>
      <c r="BB66" s="677">
        <v>0</v>
      </c>
      <c r="BC66" s="677">
        <v>0</v>
      </c>
      <c r="BD66" s="674">
        <v>0</v>
      </c>
      <c r="BF66" s="794"/>
      <c r="BG66" s="679" t="s">
        <v>1278</v>
      </c>
      <c r="BH66" s="681">
        <v>0</v>
      </c>
      <c r="BI66" s="677">
        <v>0</v>
      </c>
      <c r="BJ66" s="677">
        <v>0</v>
      </c>
      <c r="BK66" s="674">
        <v>0</v>
      </c>
      <c r="BL66" s="633"/>
      <c r="BM66" s="792"/>
      <c r="BN66" s="679" t="s">
        <v>1278</v>
      </c>
      <c r="BO66" s="681">
        <v>0</v>
      </c>
      <c r="BP66" s="677">
        <v>0</v>
      </c>
      <c r="BQ66" s="677">
        <v>0</v>
      </c>
      <c r="BR66" s="674">
        <v>0</v>
      </c>
      <c r="BS66" s="633"/>
      <c r="BT66" s="771"/>
      <c r="BU66" s="679" t="s">
        <v>1278</v>
      </c>
      <c r="BV66" s="681">
        <v>0</v>
      </c>
      <c r="BW66" s="677">
        <v>0</v>
      </c>
      <c r="BX66" s="677">
        <v>0</v>
      </c>
      <c r="BY66" s="674">
        <v>0</v>
      </c>
      <c r="CA66" s="753"/>
      <c r="CB66" s="679" t="s">
        <v>1278</v>
      </c>
      <c r="CC66" s="681">
        <v>0</v>
      </c>
      <c r="CD66" s="677">
        <v>0</v>
      </c>
      <c r="CE66" s="677">
        <v>0</v>
      </c>
      <c r="CF66" s="674">
        <v>0</v>
      </c>
    </row>
    <row r="67" spans="2:84">
      <c r="B67" s="673"/>
      <c r="C67" s="679" t="s">
        <v>1279</v>
      </c>
      <c r="D67" s="681">
        <v>0</v>
      </c>
      <c r="E67" s="677">
        <v>0</v>
      </c>
      <c r="F67" s="677">
        <v>0</v>
      </c>
      <c r="G67" s="674">
        <v>0</v>
      </c>
      <c r="I67" s="675"/>
      <c r="J67" s="679" t="s">
        <v>1279</v>
      </c>
      <c r="K67" s="681">
        <v>0</v>
      </c>
      <c r="L67" s="677">
        <v>0</v>
      </c>
      <c r="M67" s="677">
        <v>0</v>
      </c>
      <c r="N67" s="674">
        <v>0</v>
      </c>
      <c r="P67" s="680"/>
      <c r="Q67" s="677" t="s">
        <v>1279</v>
      </c>
      <c r="R67" s="681">
        <v>0</v>
      </c>
      <c r="S67" s="677">
        <v>0</v>
      </c>
      <c r="T67" s="677">
        <v>0</v>
      </c>
      <c r="U67" s="674">
        <v>0</v>
      </c>
      <c r="W67" s="806"/>
      <c r="X67" s="677" t="s">
        <v>1279</v>
      </c>
      <c r="Y67" s="681">
        <v>0</v>
      </c>
      <c r="Z67" s="677">
        <v>0</v>
      </c>
      <c r="AA67" s="677">
        <v>0</v>
      </c>
      <c r="AB67" s="674">
        <v>0</v>
      </c>
      <c r="AD67" s="769"/>
      <c r="AE67" s="677" t="s">
        <v>1279</v>
      </c>
      <c r="AF67" s="681">
        <v>0</v>
      </c>
      <c r="AG67" s="677">
        <v>0</v>
      </c>
      <c r="AH67" s="677">
        <v>0</v>
      </c>
      <c r="AI67" s="674">
        <v>0</v>
      </c>
      <c r="AK67" s="762"/>
      <c r="AL67" s="679" t="s">
        <v>1279</v>
      </c>
      <c r="AM67" s="681">
        <v>0</v>
      </c>
      <c r="AN67" s="677">
        <v>0</v>
      </c>
      <c r="AO67" s="677">
        <v>0</v>
      </c>
      <c r="AP67" s="674">
        <v>0</v>
      </c>
      <c r="AR67" s="819"/>
      <c r="AS67" s="813" t="s">
        <v>1279</v>
      </c>
      <c r="AT67" s="812">
        <v>0</v>
      </c>
      <c r="AU67" s="812">
        <v>0</v>
      </c>
      <c r="AV67" s="812">
        <v>0</v>
      </c>
      <c r="AW67" s="813">
        <v>0</v>
      </c>
      <c r="AY67" s="778"/>
      <c r="AZ67" s="679" t="s">
        <v>1279</v>
      </c>
      <c r="BA67" s="681">
        <v>0</v>
      </c>
      <c r="BB67" s="677">
        <v>0</v>
      </c>
      <c r="BC67" s="677">
        <v>0</v>
      </c>
      <c r="BD67" s="674">
        <v>0</v>
      </c>
      <c r="BF67" s="794"/>
      <c r="BG67" s="679" t="s">
        <v>1279</v>
      </c>
      <c r="BH67" s="681">
        <v>0</v>
      </c>
      <c r="BI67" s="677">
        <v>0</v>
      </c>
      <c r="BJ67" s="677">
        <v>0</v>
      </c>
      <c r="BK67" s="674">
        <v>0</v>
      </c>
      <c r="BL67" s="633"/>
      <c r="BM67" s="792"/>
      <c r="BN67" s="679" t="s">
        <v>1279</v>
      </c>
      <c r="BO67" s="681">
        <v>0</v>
      </c>
      <c r="BP67" s="677">
        <v>0</v>
      </c>
      <c r="BQ67" s="677">
        <v>0</v>
      </c>
      <c r="BR67" s="674">
        <v>0</v>
      </c>
      <c r="BS67" s="633"/>
      <c r="BT67" s="771"/>
      <c r="BU67" s="679" t="s">
        <v>1279</v>
      </c>
      <c r="BV67" s="681">
        <v>0</v>
      </c>
      <c r="BW67" s="677">
        <v>0</v>
      </c>
      <c r="BX67" s="677">
        <v>0</v>
      </c>
      <c r="BY67" s="674">
        <v>0</v>
      </c>
      <c r="CA67" s="753"/>
      <c r="CB67" s="679" t="s">
        <v>1279</v>
      </c>
      <c r="CC67" s="681">
        <v>0</v>
      </c>
      <c r="CD67" s="677">
        <v>0</v>
      </c>
      <c r="CE67" s="677">
        <v>0</v>
      </c>
      <c r="CF67" s="674">
        <v>0</v>
      </c>
    </row>
    <row r="68" spans="2:84">
      <c r="B68" s="673"/>
      <c r="C68" s="679" t="s">
        <v>1280</v>
      </c>
      <c r="D68" s="681">
        <v>0</v>
      </c>
      <c r="E68" s="677">
        <v>0</v>
      </c>
      <c r="F68" s="677">
        <v>0</v>
      </c>
      <c r="G68" s="674">
        <v>0</v>
      </c>
      <c r="I68" s="675"/>
      <c r="J68" s="679" t="s">
        <v>1280</v>
      </c>
      <c r="K68" s="681">
        <v>0</v>
      </c>
      <c r="L68" s="677">
        <v>0</v>
      </c>
      <c r="M68" s="677">
        <v>0</v>
      </c>
      <c r="N68" s="674">
        <v>0</v>
      </c>
      <c r="P68" s="680"/>
      <c r="Q68" s="677" t="s">
        <v>1280</v>
      </c>
      <c r="R68" s="681">
        <v>0</v>
      </c>
      <c r="S68" s="677">
        <v>0</v>
      </c>
      <c r="T68" s="677">
        <v>0</v>
      </c>
      <c r="U68" s="674">
        <v>0</v>
      </c>
      <c r="W68" s="806"/>
      <c r="X68" s="677" t="s">
        <v>1280</v>
      </c>
      <c r="Y68" s="681">
        <v>0</v>
      </c>
      <c r="Z68" s="677">
        <v>0</v>
      </c>
      <c r="AA68" s="677">
        <v>0</v>
      </c>
      <c r="AB68" s="674">
        <v>0</v>
      </c>
      <c r="AD68" s="769"/>
      <c r="AE68" s="677" t="s">
        <v>1280</v>
      </c>
      <c r="AF68" s="681">
        <v>0</v>
      </c>
      <c r="AG68" s="677">
        <v>0</v>
      </c>
      <c r="AH68" s="677">
        <v>0</v>
      </c>
      <c r="AI68" s="674">
        <v>0</v>
      </c>
      <c r="AK68" s="762"/>
      <c r="AL68" s="679" t="s">
        <v>1280</v>
      </c>
      <c r="AM68" s="681">
        <v>0</v>
      </c>
      <c r="AN68" s="677">
        <v>0</v>
      </c>
      <c r="AO68" s="677">
        <v>0</v>
      </c>
      <c r="AP68" s="674">
        <v>0</v>
      </c>
      <c r="AR68" s="819"/>
      <c r="AS68" s="813" t="s">
        <v>1280</v>
      </c>
      <c r="AT68" s="812">
        <v>0</v>
      </c>
      <c r="AU68" s="812">
        <v>0</v>
      </c>
      <c r="AV68" s="812">
        <v>0</v>
      </c>
      <c r="AW68" s="813">
        <v>0</v>
      </c>
      <c r="AY68" s="778"/>
      <c r="AZ68" s="679" t="s">
        <v>1280</v>
      </c>
      <c r="BA68" s="681">
        <v>0</v>
      </c>
      <c r="BB68" s="677">
        <v>0</v>
      </c>
      <c r="BC68" s="677">
        <v>0</v>
      </c>
      <c r="BD68" s="674">
        <v>0</v>
      </c>
      <c r="BF68" s="794"/>
      <c r="BG68" s="679" t="s">
        <v>1280</v>
      </c>
      <c r="BH68" s="681">
        <v>0</v>
      </c>
      <c r="BI68" s="677">
        <v>0</v>
      </c>
      <c r="BJ68" s="677">
        <v>0</v>
      </c>
      <c r="BK68" s="674">
        <v>0</v>
      </c>
      <c r="BL68" s="633"/>
      <c r="BM68" s="792"/>
      <c r="BN68" s="679" t="s">
        <v>1280</v>
      </c>
      <c r="BO68" s="681">
        <v>0</v>
      </c>
      <c r="BP68" s="677">
        <v>0</v>
      </c>
      <c r="BQ68" s="677">
        <v>0</v>
      </c>
      <c r="BR68" s="674">
        <v>0</v>
      </c>
      <c r="BS68" s="633"/>
      <c r="BT68" s="771"/>
      <c r="BU68" s="679" t="s">
        <v>1280</v>
      </c>
      <c r="BV68" s="681">
        <v>0</v>
      </c>
      <c r="BW68" s="677">
        <v>0</v>
      </c>
      <c r="BX68" s="677">
        <v>0</v>
      </c>
      <c r="BY68" s="674">
        <v>0</v>
      </c>
      <c r="CA68" s="753"/>
      <c r="CB68" s="679" t="s">
        <v>1280</v>
      </c>
      <c r="CC68" s="681">
        <v>0</v>
      </c>
      <c r="CD68" s="677">
        <v>0</v>
      </c>
      <c r="CE68" s="677">
        <v>0</v>
      </c>
      <c r="CF68" s="674">
        <v>0</v>
      </c>
    </row>
    <row r="69" spans="2:84">
      <c r="B69" s="673"/>
      <c r="C69" s="679" t="s">
        <v>1642</v>
      </c>
      <c r="D69" s="681">
        <v>0</v>
      </c>
      <c r="E69" s="677">
        <v>0</v>
      </c>
      <c r="F69" s="677">
        <v>0</v>
      </c>
      <c r="G69" s="674">
        <v>0</v>
      </c>
      <c r="I69" s="675"/>
      <c r="J69" s="679" t="s">
        <v>1642</v>
      </c>
      <c r="K69" s="681">
        <v>0</v>
      </c>
      <c r="L69" s="677">
        <v>0</v>
      </c>
      <c r="M69" s="677">
        <v>0</v>
      </c>
      <c r="N69" s="674">
        <v>0</v>
      </c>
      <c r="P69" s="680"/>
      <c r="Q69" s="677" t="s">
        <v>1642</v>
      </c>
      <c r="R69" s="681">
        <v>0</v>
      </c>
      <c r="S69" s="677">
        <v>0</v>
      </c>
      <c r="T69" s="677">
        <v>0</v>
      </c>
      <c r="U69" s="674">
        <v>0</v>
      </c>
      <c r="W69" s="806"/>
      <c r="X69" s="677" t="s">
        <v>1642</v>
      </c>
      <c r="Y69" s="681">
        <v>0</v>
      </c>
      <c r="Z69" s="677">
        <v>0</v>
      </c>
      <c r="AA69" s="677">
        <v>0</v>
      </c>
      <c r="AB69" s="674">
        <v>0</v>
      </c>
      <c r="AD69" s="769"/>
      <c r="AE69" s="677" t="s">
        <v>1642</v>
      </c>
      <c r="AF69" s="681">
        <v>0</v>
      </c>
      <c r="AG69" s="677">
        <v>0</v>
      </c>
      <c r="AH69" s="677">
        <v>0</v>
      </c>
      <c r="AI69" s="674">
        <v>0</v>
      </c>
      <c r="AK69" s="762"/>
      <c r="AL69" s="679" t="s">
        <v>1642</v>
      </c>
      <c r="AM69" s="681">
        <v>0</v>
      </c>
      <c r="AN69" s="677">
        <v>0</v>
      </c>
      <c r="AO69" s="677">
        <v>0</v>
      </c>
      <c r="AP69" s="674">
        <v>0</v>
      </c>
      <c r="AR69" s="819"/>
      <c r="AS69" s="813" t="s">
        <v>1642</v>
      </c>
      <c r="AT69" s="812">
        <v>0</v>
      </c>
      <c r="AU69" s="812">
        <v>0</v>
      </c>
      <c r="AV69" s="812">
        <v>0</v>
      </c>
      <c r="AW69" s="813">
        <v>0</v>
      </c>
      <c r="AY69" s="778"/>
      <c r="AZ69" s="679" t="s">
        <v>1642</v>
      </c>
      <c r="BA69" s="681">
        <v>0</v>
      </c>
      <c r="BB69" s="677">
        <v>0</v>
      </c>
      <c r="BC69" s="677">
        <v>0</v>
      </c>
      <c r="BD69" s="674">
        <v>0</v>
      </c>
      <c r="BF69" s="794"/>
      <c r="BG69" s="679" t="s">
        <v>1642</v>
      </c>
      <c r="BH69" s="681">
        <v>0</v>
      </c>
      <c r="BI69" s="677">
        <v>0</v>
      </c>
      <c r="BJ69" s="677">
        <v>0</v>
      </c>
      <c r="BK69" s="674">
        <v>0</v>
      </c>
      <c r="BL69" s="633"/>
      <c r="BM69" s="792"/>
      <c r="BN69" s="679" t="s">
        <v>1642</v>
      </c>
      <c r="BO69" s="681">
        <v>0</v>
      </c>
      <c r="BP69" s="677">
        <v>0</v>
      </c>
      <c r="BQ69" s="677">
        <v>0</v>
      </c>
      <c r="BR69" s="674">
        <v>0</v>
      </c>
      <c r="BS69" s="633"/>
      <c r="BT69" s="771"/>
      <c r="BU69" s="679" t="s">
        <v>1642</v>
      </c>
      <c r="BV69" s="681">
        <v>0</v>
      </c>
      <c r="BW69" s="677">
        <v>0</v>
      </c>
      <c r="BX69" s="677">
        <v>0</v>
      </c>
      <c r="BY69" s="674">
        <v>0</v>
      </c>
      <c r="CA69" s="753"/>
      <c r="CB69" s="679" t="s">
        <v>1642</v>
      </c>
      <c r="CC69" s="681">
        <v>0</v>
      </c>
      <c r="CD69" s="677">
        <v>0</v>
      </c>
      <c r="CE69" s="677">
        <v>0</v>
      </c>
      <c r="CF69" s="674">
        <v>0</v>
      </c>
    </row>
    <row r="70" spans="2:84" ht="13.8" thickBot="1">
      <c r="B70" s="673"/>
      <c r="C70" s="679" t="s">
        <v>1643</v>
      </c>
      <c r="D70" s="681">
        <v>0</v>
      </c>
      <c r="E70" s="677">
        <v>0</v>
      </c>
      <c r="F70" s="677">
        <v>0</v>
      </c>
      <c r="G70" s="674">
        <v>0</v>
      </c>
      <c r="I70" s="728"/>
      <c r="J70" s="690" t="s">
        <v>1643</v>
      </c>
      <c r="K70" s="681">
        <v>0</v>
      </c>
      <c r="L70" s="677">
        <v>0</v>
      </c>
      <c r="M70" s="677">
        <v>0</v>
      </c>
      <c r="N70" s="674">
        <v>0</v>
      </c>
      <c r="P70" s="730"/>
      <c r="Q70" s="677" t="s">
        <v>1643</v>
      </c>
      <c r="R70" s="681">
        <v>0</v>
      </c>
      <c r="S70" s="677">
        <v>0</v>
      </c>
      <c r="T70" s="677">
        <v>0</v>
      </c>
      <c r="U70" s="674">
        <v>0</v>
      </c>
      <c r="W70" s="802"/>
      <c r="X70" s="677" t="s">
        <v>1643</v>
      </c>
      <c r="Y70" s="681">
        <v>0</v>
      </c>
      <c r="Z70" s="677">
        <v>0</v>
      </c>
      <c r="AA70" s="677">
        <v>0</v>
      </c>
      <c r="AB70" s="674">
        <v>0</v>
      </c>
      <c r="AD70" s="765"/>
      <c r="AE70" s="677" t="s">
        <v>1643</v>
      </c>
      <c r="AF70" s="681">
        <v>0</v>
      </c>
      <c r="AG70" s="677">
        <v>0</v>
      </c>
      <c r="AH70" s="677">
        <v>0</v>
      </c>
      <c r="AI70" s="674">
        <v>0</v>
      </c>
      <c r="AK70" s="756"/>
      <c r="AL70" s="690" t="s">
        <v>1643</v>
      </c>
      <c r="AM70" s="681">
        <v>0</v>
      </c>
      <c r="AN70" s="677">
        <v>0</v>
      </c>
      <c r="AO70" s="677">
        <v>0</v>
      </c>
      <c r="AP70" s="674">
        <v>0</v>
      </c>
      <c r="AR70" s="814"/>
      <c r="AS70" s="815" t="s">
        <v>1643</v>
      </c>
      <c r="AT70" s="812">
        <v>0</v>
      </c>
      <c r="AU70" s="812">
        <v>0</v>
      </c>
      <c r="AV70" s="812">
        <v>0</v>
      </c>
      <c r="AW70" s="813">
        <v>0</v>
      </c>
      <c r="AY70" s="779"/>
      <c r="AZ70" s="690" t="s">
        <v>1643</v>
      </c>
      <c r="BA70" s="681">
        <v>0</v>
      </c>
      <c r="BB70" s="677">
        <v>0</v>
      </c>
      <c r="BC70" s="677">
        <v>0</v>
      </c>
      <c r="BD70" s="674">
        <v>0</v>
      </c>
      <c r="BF70" s="793"/>
      <c r="BG70" s="690" t="s">
        <v>1643</v>
      </c>
      <c r="BH70" s="681">
        <v>0</v>
      </c>
      <c r="BI70" s="677">
        <v>0</v>
      </c>
      <c r="BJ70" s="677">
        <v>0</v>
      </c>
      <c r="BK70" s="674">
        <v>0</v>
      </c>
      <c r="BL70" s="633"/>
      <c r="BM70" s="786"/>
      <c r="BN70" s="690" t="s">
        <v>1643</v>
      </c>
      <c r="BO70" s="681">
        <v>0</v>
      </c>
      <c r="BP70" s="677">
        <v>0</v>
      </c>
      <c r="BQ70" s="677">
        <v>0</v>
      </c>
      <c r="BR70" s="674">
        <v>0</v>
      </c>
      <c r="BS70" s="633"/>
      <c r="BT70" s="772"/>
      <c r="BU70" s="690" t="s">
        <v>1643</v>
      </c>
      <c r="BV70" s="681">
        <v>0</v>
      </c>
      <c r="BW70" s="677">
        <v>0</v>
      </c>
      <c r="BX70" s="677">
        <v>0</v>
      </c>
      <c r="BY70" s="674">
        <v>0</v>
      </c>
      <c r="CA70" s="747"/>
      <c r="CB70" s="690" t="s">
        <v>1643</v>
      </c>
      <c r="CC70" s="681">
        <v>0</v>
      </c>
      <c r="CD70" s="677">
        <v>0</v>
      </c>
      <c r="CE70" s="677">
        <v>0</v>
      </c>
      <c r="CF70" s="674">
        <v>0</v>
      </c>
    </row>
    <row r="71" spans="2:84" ht="13.8" thickBot="1">
      <c r="B71" s="664" t="s">
        <v>548</v>
      </c>
      <c r="C71" s="664"/>
      <c r="D71" s="729">
        <v>0</v>
      </c>
      <c r="E71" s="683">
        <v>0</v>
      </c>
      <c r="F71" s="683">
        <v>0</v>
      </c>
      <c r="G71" s="682">
        <v>0</v>
      </c>
      <c r="I71" s="667" t="s">
        <v>548</v>
      </c>
      <c r="J71" s="667"/>
      <c r="K71" s="691">
        <v>0</v>
      </c>
      <c r="L71" s="685">
        <v>0</v>
      </c>
      <c r="M71" s="685">
        <v>0</v>
      </c>
      <c r="N71" s="684">
        <v>0</v>
      </c>
      <c r="P71" s="686" t="s">
        <v>548</v>
      </c>
      <c r="Q71" s="687"/>
      <c r="R71" s="686">
        <v>0</v>
      </c>
      <c r="S71" s="688">
        <v>0</v>
      </c>
      <c r="T71" s="688">
        <v>0</v>
      </c>
      <c r="U71" s="687">
        <v>0</v>
      </c>
      <c r="W71" s="803" t="s">
        <v>548</v>
      </c>
      <c r="X71" s="804"/>
      <c r="Y71" s="803">
        <v>0</v>
      </c>
      <c r="Z71" s="805">
        <v>0</v>
      </c>
      <c r="AA71" s="805">
        <v>0</v>
      </c>
      <c r="AB71" s="804">
        <v>0</v>
      </c>
      <c r="AD71" s="766" t="s">
        <v>548</v>
      </c>
      <c r="AE71" s="767"/>
      <c r="AF71" s="766">
        <v>0</v>
      </c>
      <c r="AG71" s="768">
        <v>0</v>
      </c>
      <c r="AH71" s="768">
        <v>0</v>
      </c>
      <c r="AI71" s="767">
        <v>0</v>
      </c>
      <c r="AK71" s="757" t="s">
        <v>548</v>
      </c>
      <c r="AL71" s="758"/>
      <c r="AM71" s="759">
        <v>0</v>
      </c>
      <c r="AN71" s="760">
        <v>0</v>
      </c>
      <c r="AO71" s="760">
        <v>0</v>
      </c>
      <c r="AP71" s="761">
        <v>0</v>
      </c>
      <c r="AR71" s="808" t="s">
        <v>548</v>
      </c>
      <c r="AS71" s="816"/>
      <c r="AT71" s="817">
        <v>0</v>
      </c>
      <c r="AU71" s="818">
        <v>0</v>
      </c>
      <c r="AV71" s="818">
        <v>0</v>
      </c>
      <c r="AW71" s="816">
        <v>0</v>
      </c>
      <c r="AY71" s="780" t="s">
        <v>548</v>
      </c>
      <c r="AZ71" s="777"/>
      <c r="BA71" s="780">
        <v>0</v>
      </c>
      <c r="BB71" s="781">
        <v>0</v>
      </c>
      <c r="BC71" s="781">
        <v>0</v>
      </c>
      <c r="BD71" s="782">
        <v>0</v>
      </c>
      <c r="BF71" s="795" t="s">
        <v>548</v>
      </c>
      <c r="BG71" s="796"/>
      <c r="BH71" s="795">
        <v>0</v>
      </c>
      <c r="BI71" s="797">
        <v>0</v>
      </c>
      <c r="BJ71" s="797">
        <v>0</v>
      </c>
      <c r="BK71" s="798">
        <v>0</v>
      </c>
      <c r="BL71" s="633"/>
      <c r="BM71" s="787" t="s">
        <v>548</v>
      </c>
      <c r="BN71" s="788"/>
      <c r="BO71" s="789">
        <v>0</v>
      </c>
      <c r="BP71" s="790">
        <v>0</v>
      </c>
      <c r="BQ71" s="790">
        <v>0</v>
      </c>
      <c r="BR71" s="791">
        <v>0</v>
      </c>
      <c r="BS71" s="633"/>
      <c r="BT71" s="773" t="s">
        <v>548</v>
      </c>
      <c r="BU71" s="770"/>
      <c r="BV71" s="773">
        <v>0</v>
      </c>
      <c r="BW71" s="774">
        <v>0</v>
      </c>
      <c r="BX71" s="774">
        <v>0</v>
      </c>
      <c r="BY71" s="775">
        <v>0</v>
      </c>
      <c r="CA71" s="748" t="s">
        <v>548</v>
      </c>
      <c r="CB71" s="749"/>
      <c r="CC71" s="750">
        <v>0</v>
      </c>
      <c r="CD71" s="751">
        <v>0</v>
      </c>
      <c r="CE71" s="751">
        <v>0</v>
      </c>
      <c r="CF71" s="752">
        <v>0</v>
      </c>
    </row>
    <row r="72" spans="2:84">
      <c r="B72" s="673" t="s">
        <v>439</v>
      </c>
      <c r="C72" s="679" t="s">
        <v>1281</v>
      </c>
      <c r="D72" s="681">
        <v>0</v>
      </c>
      <c r="E72" s="677">
        <v>0</v>
      </c>
      <c r="F72" s="677">
        <v>0</v>
      </c>
      <c r="G72" s="674">
        <v>0</v>
      </c>
      <c r="I72" s="675" t="s">
        <v>439</v>
      </c>
      <c r="J72" s="679" t="s">
        <v>1281</v>
      </c>
      <c r="K72" s="681">
        <v>0</v>
      </c>
      <c r="L72" s="677">
        <v>0</v>
      </c>
      <c r="M72" s="677">
        <v>0</v>
      </c>
      <c r="N72" s="674">
        <v>0</v>
      </c>
      <c r="P72" s="676" t="s">
        <v>439</v>
      </c>
      <c r="Q72" s="677" t="s">
        <v>1281</v>
      </c>
      <c r="R72" s="681">
        <v>0</v>
      </c>
      <c r="S72" s="677">
        <v>0</v>
      </c>
      <c r="T72" s="677">
        <v>0</v>
      </c>
      <c r="U72" s="674">
        <v>0</v>
      </c>
      <c r="W72" s="801" t="s">
        <v>439</v>
      </c>
      <c r="X72" s="677" t="s">
        <v>1281</v>
      </c>
      <c r="Y72" s="681">
        <v>0</v>
      </c>
      <c r="Z72" s="677">
        <v>0</v>
      </c>
      <c r="AA72" s="677">
        <v>0</v>
      </c>
      <c r="AB72" s="674">
        <v>0</v>
      </c>
      <c r="AD72" s="764" t="s">
        <v>439</v>
      </c>
      <c r="AE72" s="677" t="s">
        <v>1281</v>
      </c>
      <c r="AF72" s="681">
        <v>0</v>
      </c>
      <c r="AG72" s="677">
        <v>0</v>
      </c>
      <c r="AH72" s="677">
        <v>0</v>
      </c>
      <c r="AI72" s="674">
        <v>0</v>
      </c>
      <c r="AK72" s="755" t="s">
        <v>439</v>
      </c>
      <c r="AL72" s="689" t="s">
        <v>1281</v>
      </c>
      <c r="AM72" s="681">
        <v>0</v>
      </c>
      <c r="AN72" s="677">
        <v>0</v>
      </c>
      <c r="AO72" s="677">
        <v>0</v>
      </c>
      <c r="AP72" s="674">
        <v>0</v>
      </c>
      <c r="AR72" s="809" t="s">
        <v>439</v>
      </c>
      <c r="AS72" s="810" t="s">
        <v>1281</v>
      </c>
      <c r="AT72" s="812">
        <v>0</v>
      </c>
      <c r="AU72" s="812">
        <v>0</v>
      </c>
      <c r="AV72" s="812">
        <v>0</v>
      </c>
      <c r="AW72" s="813">
        <v>0</v>
      </c>
      <c r="AY72" s="778" t="s">
        <v>439</v>
      </c>
      <c r="AZ72" s="689" t="s">
        <v>1281</v>
      </c>
      <c r="BA72" s="681">
        <v>0</v>
      </c>
      <c r="BB72" s="677">
        <v>0</v>
      </c>
      <c r="BC72" s="677">
        <v>0</v>
      </c>
      <c r="BD72" s="674">
        <v>0</v>
      </c>
      <c r="BF72" s="794" t="s">
        <v>439</v>
      </c>
      <c r="BG72" s="679" t="s">
        <v>1281</v>
      </c>
      <c r="BH72" s="681">
        <v>0</v>
      </c>
      <c r="BI72" s="677">
        <v>0</v>
      </c>
      <c r="BJ72" s="677">
        <v>0</v>
      </c>
      <c r="BK72" s="674">
        <v>0</v>
      </c>
      <c r="BL72" s="633"/>
      <c r="BM72" s="785" t="s">
        <v>439</v>
      </c>
      <c r="BN72" s="689" t="s">
        <v>1281</v>
      </c>
      <c r="BO72" s="681">
        <v>0</v>
      </c>
      <c r="BP72" s="677">
        <v>0</v>
      </c>
      <c r="BQ72" s="677">
        <v>0</v>
      </c>
      <c r="BR72" s="674">
        <v>0</v>
      </c>
      <c r="BS72" s="633"/>
      <c r="BT72" s="771" t="s">
        <v>439</v>
      </c>
      <c r="BU72" s="679" t="s">
        <v>1281</v>
      </c>
      <c r="BV72" s="681">
        <v>0</v>
      </c>
      <c r="BW72" s="677">
        <v>0</v>
      </c>
      <c r="BX72" s="677">
        <v>0</v>
      </c>
      <c r="BY72" s="674">
        <v>0</v>
      </c>
      <c r="CA72" s="746" t="s">
        <v>439</v>
      </c>
      <c r="CB72" s="689" t="s">
        <v>1281</v>
      </c>
      <c r="CC72" s="681">
        <v>0</v>
      </c>
      <c r="CD72" s="677">
        <v>0</v>
      </c>
      <c r="CE72" s="677">
        <v>0</v>
      </c>
      <c r="CF72" s="674">
        <v>0</v>
      </c>
    </row>
    <row r="73" spans="2:84">
      <c r="B73" s="673"/>
      <c r="C73" s="679" t="s">
        <v>1282</v>
      </c>
      <c r="D73" s="681">
        <v>0</v>
      </c>
      <c r="E73" s="677">
        <v>0</v>
      </c>
      <c r="F73" s="677">
        <v>0</v>
      </c>
      <c r="G73" s="674">
        <v>0</v>
      </c>
      <c r="I73" s="675"/>
      <c r="J73" s="679" t="s">
        <v>1282</v>
      </c>
      <c r="K73" s="681">
        <v>0</v>
      </c>
      <c r="L73" s="677">
        <v>0</v>
      </c>
      <c r="M73" s="677">
        <v>0</v>
      </c>
      <c r="N73" s="674">
        <v>0</v>
      </c>
      <c r="P73" s="680"/>
      <c r="Q73" s="677" t="s">
        <v>1282</v>
      </c>
      <c r="R73" s="681">
        <v>0</v>
      </c>
      <c r="S73" s="677">
        <v>0</v>
      </c>
      <c r="T73" s="677">
        <v>0</v>
      </c>
      <c r="U73" s="674">
        <v>0</v>
      </c>
      <c r="W73" s="806"/>
      <c r="X73" s="677" t="s">
        <v>1282</v>
      </c>
      <c r="Y73" s="681">
        <v>0</v>
      </c>
      <c r="Z73" s="677">
        <v>0</v>
      </c>
      <c r="AA73" s="677">
        <v>0</v>
      </c>
      <c r="AB73" s="674">
        <v>0</v>
      </c>
      <c r="AD73" s="769"/>
      <c r="AE73" s="677" t="s">
        <v>1282</v>
      </c>
      <c r="AF73" s="681">
        <v>0</v>
      </c>
      <c r="AG73" s="677">
        <v>0</v>
      </c>
      <c r="AH73" s="677">
        <v>0</v>
      </c>
      <c r="AI73" s="674">
        <v>0</v>
      </c>
      <c r="AK73" s="762"/>
      <c r="AL73" s="679" t="s">
        <v>1282</v>
      </c>
      <c r="AM73" s="681">
        <v>0</v>
      </c>
      <c r="AN73" s="677">
        <v>0</v>
      </c>
      <c r="AO73" s="677">
        <v>0</v>
      </c>
      <c r="AP73" s="674">
        <v>0</v>
      </c>
      <c r="AR73" s="819"/>
      <c r="AS73" s="813" t="s">
        <v>1282</v>
      </c>
      <c r="AT73" s="812">
        <v>0</v>
      </c>
      <c r="AU73" s="812">
        <v>0</v>
      </c>
      <c r="AV73" s="812">
        <v>0</v>
      </c>
      <c r="AW73" s="813">
        <v>0</v>
      </c>
      <c r="AY73" s="778"/>
      <c r="AZ73" s="679" t="s">
        <v>1282</v>
      </c>
      <c r="BA73" s="681">
        <v>0</v>
      </c>
      <c r="BB73" s="677">
        <v>0</v>
      </c>
      <c r="BC73" s="677">
        <v>0</v>
      </c>
      <c r="BD73" s="674">
        <v>0</v>
      </c>
      <c r="BF73" s="794"/>
      <c r="BG73" s="679" t="s">
        <v>1282</v>
      </c>
      <c r="BH73" s="681">
        <v>0</v>
      </c>
      <c r="BI73" s="677">
        <v>0</v>
      </c>
      <c r="BJ73" s="677">
        <v>0</v>
      </c>
      <c r="BK73" s="674">
        <v>0</v>
      </c>
      <c r="BL73" s="633"/>
      <c r="BM73" s="792"/>
      <c r="BN73" s="679" t="s">
        <v>1282</v>
      </c>
      <c r="BO73" s="681">
        <v>0</v>
      </c>
      <c r="BP73" s="677">
        <v>0</v>
      </c>
      <c r="BQ73" s="677">
        <v>0</v>
      </c>
      <c r="BR73" s="674">
        <v>0</v>
      </c>
      <c r="BS73" s="633"/>
      <c r="BT73" s="771"/>
      <c r="BU73" s="679" t="s">
        <v>1282</v>
      </c>
      <c r="BV73" s="681">
        <v>0</v>
      </c>
      <c r="BW73" s="677">
        <v>0</v>
      </c>
      <c r="BX73" s="677">
        <v>0</v>
      </c>
      <c r="BY73" s="674">
        <v>0</v>
      </c>
      <c r="CA73" s="753"/>
      <c r="CB73" s="679" t="s">
        <v>1282</v>
      </c>
      <c r="CC73" s="681">
        <v>0</v>
      </c>
      <c r="CD73" s="677">
        <v>0</v>
      </c>
      <c r="CE73" s="677">
        <v>0</v>
      </c>
      <c r="CF73" s="674">
        <v>0</v>
      </c>
    </row>
    <row r="74" spans="2:84">
      <c r="B74" s="673"/>
      <c r="C74" s="679" t="s">
        <v>1283</v>
      </c>
      <c r="D74" s="681">
        <v>0</v>
      </c>
      <c r="E74" s="677">
        <v>0</v>
      </c>
      <c r="F74" s="677">
        <v>0</v>
      </c>
      <c r="G74" s="674">
        <v>0</v>
      </c>
      <c r="I74" s="675"/>
      <c r="J74" s="679" t="s">
        <v>1283</v>
      </c>
      <c r="K74" s="681">
        <v>0</v>
      </c>
      <c r="L74" s="677">
        <v>0</v>
      </c>
      <c r="M74" s="677">
        <v>0</v>
      </c>
      <c r="N74" s="674">
        <v>0</v>
      </c>
      <c r="P74" s="680"/>
      <c r="Q74" s="677" t="s">
        <v>1283</v>
      </c>
      <c r="R74" s="681">
        <v>0</v>
      </c>
      <c r="S74" s="677">
        <v>0</v>
      </c>
      <c r="T74" s="677">
        <v>0</v>
      </c>
      <c r="U74" s="674">
        <v>0</v>
      </c>
      <c r="W74" s="806"/>
      <c r="X74" s="677" t="s">
        <v>1283</v>
      </c>
      <c r="Y74" s="681">
        <v>0</v>
      </c>
      <c r="Z74" s="677">
        <v>0</v>
      </c>
      <c r="AA74" s="677">
        <v>0</v>
      </c>
      <c r="AB74" s="674">
        <v>0</v>
      </c>
      <c r="AD74" s="769"/>
      <c r="AE74" s="677" t="s">
        <v>1283</v>
      </c>
      <c r="AF74" s="681">
        <v>0</v>
      </c>
      <c r="AG74" s="677">
        <v>0</v>
      </c>
      <c r="AH74" s="677">
        <v>0</v>
      </c>
      <c r="AI74" s="674">
        <v>0</v>
      </c>
      <c r="AK74" s="762"/>
      <c r="AL74" s="679" t="s">
        <v>1283</v>
      </c>
      <c r="AM74" s="681">
        <v>0</v>
      </c>
      <c r="AN74" s="677">
        <v>0</v>
      </c>
      <c r="AO74" s="677">
        <v>0</v>
      </c>
      <c r="AP74" s="674">
        <v>0</v>
      </c>
      <c r="AR74" s="819"/>
      <c r="AS74" s="813" t="s">
        <v>1283</v>
      </c>
      <c r="AT74" s="812">
        <v>0</v>
      </c>
      <c r="AU74" s="812">
        <v>0</v>
      </c>
      <c r="AV74" s="812">
        <v>0</v>
      </c>
      <c r="AW74" s="813">
        <v>0</v>
      </c>
      <c r="AY74" s="778"/>
      <c r="AZ74" s="679" t="s">
        <v>1283</v>
      </c>
      <c r="BA74" s="681">
        <v>0</v>
      </c>
      <c r="BB74" s="677">
        <v>0</v>
      </c>
      <c r="BC74" s="677">
        <v>0</v>
      </c>
      <c r="BD74" s="674">
        <v>0</v>
      </c>
      <c r="BF74" s="794"/>
      <c r="BG74" s="679" t="s">
        <v>1283</v>
      </c>
      <c r="BH74" s="681">
        <v>0</v>
      </c>
      <c r="BI74" s="677">
        <v>0</v>
      </c>
      <c r="BJ74" s="677">
        <v>0</v>
      </c>
      <c r="BK74" s="674">
        <v>0</v>
      </c>
      <c r="BL74" s="633"/>
      <c r="BM74" s="792"/>
      <c r="BN74" s="679" t="s">
        <v>1283</v>
      </c>
      <c r="BO74" s="681">
        <v>0</v>
      </c>
      <c r="BP74" s="677">
        <v>0</v>
      </c>
      <c r="BQ74" s="677">
        <v>0</v>
      </c>
      <c r="BR74" s="674">
        <v>0</v>
      </c>
      <c r="BS74" s="633"/>
      <c r="BT74" s="771"/>
      <c r="BU74" s="679" t="s">
        <v>1283</v>
      </c>
      <c r="BV74" s="681">
        <v>0</v>
      </c>
      <c r="BW74" s="677">
        <v>0</v>
      </c>
      <c r="BX74" s="677">
        <v>0</v>
      </c>
      <c r="BY74" s="674">
        <v>0</v>
      </c>
      <c r="CA74" s="753"/>
      <c r="CB74" s="679" t="s">
        <v>1283</v>
      </c>
      <c r="CC74" s="681">
        <v>0</v>
      </c>
      <c r="CD74" s="677">
        <v>0</v>
      </c>
      <c r="CE74" s="677">
        <v>0</v>
      </c>
      <c r="CF74" s="674">
        <v>0</v>
      </c>
    </row>
    <row r="75" spans="2:84">
      <c r="B75" s="673"/>
      <c r="C75" s="679" t="s">
        <v>1284</v>
      </c>
      <c r="D75" s="681">
        <v>0</v>
      </c>
      <c r="E75" s="677">
        <v>0</v>
      </c>
      <c r="F75" s="677">
        <v>0</v>
      </c>
      <c r="G75" s="674">
        <v>0</v>
      </c>
      <c r="I75" s="675"/>
      <c r="J75" s="679" t="s">
        <v>1284</v>
      </c>
      <c r="K75" s="681">
        <v>0</v>
      </c>
      <c r="L75" s="677">
        <v>0</v>
      </c>
      <c r="M75" s="677">
        <v>0</v>
      </c>
      <c r="N75" s="674">
        <v>0</v>
      </c>
      <c r="P75" s="680"/>
      <c r="Q75" s="677" t="s">
        <v>1284</v>
      </c>
      <c r="R75" s="681">
        <v>0</v>
      </c>
      <c r="S75" s="677">
        <v>0</v>
      </c>
      <c r="T75" s="677">
        <v>0</v>
      </c>
      <c r="U75" s="674">
        <v>0</v>
      </c>
      <c r="W75" s="806"/>
      <c r="X75" s="677" t="s">
        <v>1284</v>
      </c>
      <c r="Y75" s="681">
        <v>0</v>
      </c>
      <c r="Z75" s="677">
        <v>0</v>
      </c>
      <c r="AA75" s="677">
        <v>0</v>
      </c>
      <c r="AB75" s="674">
        <v>0</v>
      </c>
      <c r="AD75" s="769"/>
      <c r="AE75" s="677" t="s">
        <v>1284</v>
      </c>
      <c r="AF75" s="681">
        <v>0</v>
      </c>
      <c r="AG75" s="677">
        <v>0</v>
      </c>
      <c r="AH75" s="677">
        <v>0</v>
      </c>
      <c r="AI75" s="674">
        <v>0</v>
      </c>
      <c r="AK75" s="762"/>
      <c r="AL75" s="679" t="s">
        <v>1284</v>
      </c>
      <c r="AM75" s="681">
        <v>0</v>
      </c>
      <c r="AN75" s="677">
        <v>0</v>
      </c>
      <c r="AO75" s="677">
        <v>0</v>
      </c>
      <c r="AP75" s="674">
        <v>0</v>
      </c>
      <c r="AR75" s="819"/>
      <c r="AS75" s="813" t="s">
        <v>1284</v>
      </c>
      <c r="AT75" s="812">
        <v>0</v>
      </c>
      <c r="AU75" s="812">
        <v>0</v>
      </c>
      <c r="AV75" s="812">
        <v>0</v>
      </c>
      <c r="AW75" s="813">
        <v>0</v>
      </c>
      <c r="AY75" s="778"/>
      <c r="AZ75" s="679" t="s">
        <v>1284</v>
      </c>
      <c r="BA75" s="681">
        <v>0</v>
      </c>
      <c r="BB75" s="677">
        <v>0</v>
      </c>
      <c r="BC75" s="677">
        <v>0</v>
      </c>
      <c r="BD75" s="674">
        <v>0</v>
      </c>
      <c r="BF75" s="794"/>
      <c r="BG75" s="679" t="s">
        <v>1284</v>
      </c>
      <c r="BH75" s="681">
        <v>0</v>
      </c>
      <c r="BI75" s="677">
        <v>0</v>
      </c>
      <c r="BJ75" s="677">
        <v>0</v>
      </c>
      <c r="BK75" s="674">
        <v>0</v>
      </c>
      <c r="BL75" s="633"/>
      <c r="BM75" s="792"/>
      <c r="BN75" s="679" t="s">
        <v>1284</v>
      </c>
      <c r="BO75" s="681">
        <v>0</v>
      </c>
      <c r="BP75" s="677">
        <v>0</v>
      </c>
      <c r="BQ75" s="677">
        <v>0</v>
      </c>
      <c r="BR75" s="674">
        <v>0</v>
      </c>
      <c r="BS75" s="633"/>
      <c r="BT75" s="771"/>
      <c r="BU75" s="679" t="s">
        <v>1284</v>
      </c>
      <c r="BV75" s="681">
        <v>0</v>
      </c>
      <c r="BW75" s="677">
        <v>0</v>
      </c>
      <c r="BX75" s="677">
        <v>0</v>
      </c>
      <c r="BY75" s="674">
        <v>0</v>
      </c>
      <c r="CA75" s="753"/>
      <c r="CB75" s="679" t="s">
        <v>1284</v>
      </c>
      <c r="CC75" s="681">
        <v>0</v>
      </c>
      <c r="CD75" s="677">
        <v>0</v>
      </c>
      <c r="CE75" s="677">
        <v>0</v>
      </c>
      <c r="CF75" s="674">
        <v>0</v>
      </c>
    </row>
    <row r="76" spans="2:84">
      <c r="B76" s="673"/>
      <c r="C76" s="679" t="s">
        <v>1644</v>
      </c>
      <c r="D76" s="681">
        <v>0</v>
      </c>
      <c r="E76" s="677">
        <v>0</v>
      </c>
      <c r="F76" s="677">
        <v>0</v>
      </c>
      <c r="G76" s="674">
        <v>0</v>
      </c>
      <c r="I76" s="675"/>
      <c r="J76" s="679" t="s">
        <v>1644</v>
      </c>
      <c r="K76" s="681">
        <v>0</v>
      </c>
      <c r="L76" s="677">
        <v>0</v>
      </c>
      <c r="M76" s="677">
        <v>0</v>
      </c>
      <c r="N76" s="674">
        <v>0</v>
      </c>
      <c r="P76" s="680"/>
      <c r="Q76" s="677" t="s">
        <v>1644</v>
      </c>
      <c r="R76" s="681">
        <v>0</v>
      </c>
      <c r="S76" s="677">
        <v>0</v>
      </c>
      <c r="T76" s="677">
        <v>0</v>
      </c>
      <c r="U76" s="674">
        <v>0</v>
      </c>
      <c r="W76" s="806"/>
      <c r="X76" s="677" t="s">
        <v>1644</v>
      </c>
      <c r="Y76" s="681">
        <v>0</v>
      </c>
      <c r="Z76" s="677">
        <v>0</v>
      </c>
      <c r="AA76" s="677">
        <v>0</v>
      </c>
      <c r="AB76" s="674">
        <v>0</v>
      </c>
      <c r="AD76" s="769"/>
      <c r="AE76" s="677" t="s">
        <v>1644</v>
      </c>
      <c r="AF76" s="681">
        <v>0</v>
      </c>
      <c r="AG76" s="677">
        <v>0</v>
      </c>
      <c r="AH76" s="677">
        <v>0</v>
      </c>
      <c r="AI76" s="674">
        <v>0</v>
      </c>
      <c r="AK76" s="762"/>
      <c r="AL76" s="679" t="s">
        <v>1644</v>
      </c>
      <c r="AM76" s="681">
        <v>0</v>
      </c>
      <c r="AN76" s="677">
        <v>0</v>
      </c>
      <c r="AO76" s="677">
        <v>0</v>
      </c>
      <c r="AP76" s="674">
        <v>0</v>
      </c>
      <c r="AR76" s="819"/>
      <c r="AS76" s="813" t="s">
        <v>1644</v>
      </c>
      <c r="AT76" s="812">
        <v>0</v>
      </c>
      <c r="AU76" s="812">
        <v>0</v>
      </c>
      <c r="AV76" s="812">
        <v>0</v>
      </c>
      <c r="AW76" s="813">
        <v>0</v>
      </c>
      <c r="AY76" s="778"/>
      <c r="AZ76" s="679" t="s">
        <v>1644</v>
      </c>
      <c r="BA76" s="681">
        <v>0</v>
      </c>
      <c r="BB76" s="677">
        <v>0</v>
      </c>
      <c r="BC76" s="677">
        <v>0</v>
      </c>
      <c r="BD76" s="674">
        <v>0</v>
      </c>
      <c r="BF76" s="794"/>
      <c r="BG76" s="679" t="s">
        <v>1644</v>
      </c>
      <c r="BH76" s="681">
        <v>0</v>
      </c>
      <c r="BI76" s="677">
        <v>0</v>
      </c>
      <c r="BJ76" s="677">
        <v>0</v>
      </c>
      <c r="BK76" s="674">
        <v>0</v>
      </c>
      <c r="BL76" s="633"/>
      <c r="BM76" s="792"/>
      <c r="BN76" s="679" t="s">
        <v>1644</v>
      </c>
      <c r="BO76" s="681">
        <v>0</v>
      </c>
      <c r="BP76" s="677">
        <v>0</v>
      </c>
      <c r="BQ76" s="677">
        <v>0</v>
      </c>
      <c r="BR76" s="674">
        <v>0</v>
      </c>
      <c r="BS76" s="633"/>
      <c r="BT76" s="771"/>
      <c r="BU76" s="679" t="s">
        <v>1644</v>
      </c>
      <c r="BV76" s="681">
        <v>0</v>
      </c>
      <c r="BW76" s="677">
        <v>0</v>
      </c>
      <c r="BX76" s="677">
        <v>0</v>
      </c>
      <c r="BY76" s="674">
        <v>0</v>
      </c>
      <c r="CA76" s="753"/>
      <c r="CB76" s="679" t="s">
        <v>1644</v>
      </c>
      <c r="CC76" s="681">
        <v>0</v>
      </c>
      <c r="CD76" s="677">
        <v>0</v>
      </c>
      <c r="CE76" s="677">
        <v>0</v>
      </c>
      <c r="CF76" s="674">
        <v>0</v>
      </c>
    </row>
    <row r="77" spans="2:84" ht="13.8" thickBot="1">
      <c r="B77" s="673"/>
      <c r="C77" s="679" t="s">
        <v>1645</v>
      </c>
      <c r="D77" s="681">
        <v>0</v>
      </c>
      <c r="E77" s="677">
        <v>0</v>
      </c>
      <c r="F77" s="677">
        <v>0</v>
      </c>
      <c r="G77" s="674">
        <v>0</v>
      </c>
      <c r="I77" s="728"/>
      <c r="J77" s="690" t="s">
        <v>1645</v>
      </c>
      <c r="K77" s="681">
        <v>0</v>
      </c>
      <c r="L77" s="677">
        <v>0</v>
      </c>
      <c r="M77" s="677">
        <v>0</v>
      </c>
      <c r="N77" s="674">
        <v>0</v>
      </c>
      <c r="P77" s="730"/>
      <c r="Q77" s="677" t="s">
        <v>1645</v>
      </c>
      <c r="R77" s="681">
        <v>0</v>
      </c>
      <c r="S77" s="677">
        <v>0</v>
      </c>
      <c r="T77" s="677">
        <v>0</v>
      </c>
      <c r="U77" s="674">
        <v>0</v>
      </c>
      <c r="W77" s="802"/>
      <c r="X77" s="677" t="s">
        <v>1645</v>
      </c>
      <c r="Y77" s="681">
        <v>0</v>
      </c>
      <c r="Z77" s="677">
        <v>0</v>
      </c>
      <c r="AA77" s="677">
        <v>0</v>
      </c>
      <c r="AB77" s="674">
        <v>0</v>
      </c>
      <c r="AD77" s="765"/>
      <c r="AE77" s="677" t="s">
        <v>1645</v>
      </c>
      <c r="AF77" s="681">
        <v>0</v>
      </c>
      <c r="AG77" s="677">
        <v>0</v>
      </c>
      <c r="AH77" s="677">
        <v>0</v>
      </c>
      <c r="AI77" s="674">
        <v>0</v>
      </c>
      <c r="AK77" s="756"/>
      <c r="AL77" s="690" t="s">
        <v>1645</v>
      </c>
      <c r="AM77" s="681">
        <v>0</v>
      </c>
      <c r="AN77" s="677">
        <v>0</v>
      </c>
      <c r="AO77" s="677">
        <v>0</v>
      </c>
      <c r="AP77" s="674">
        <v>0</v>
      </c>
      <c r="AR77" s="814"/>
      <c r="AS77" s="815" t="s">
        <v>1645</v>
      </c>
      <c r="AT77" s="812">
        <v>0</v>
      </c>
      <c r="AU77" s="812">
        <v>0</v>
      </c>
      <c r="AV77" s="812">
        <v>0</v>
      </c>
      <c r="AW77" s="813">
        <v>0</v>
      </c>
      <c r="AY77" s="779"/>
      <c r="AZ77" s="690" t="s">
        <v>1645</v>
      </c>
      <c r="BA77" s="681">
        <v>0</v>
      </c>
      <c r="BB77" s="677">
        <v>0</v>
      </c>
      <c r="BC77" s="677">
        <v>0</v>
      </c>
      <c r="BD77" s="674">
        <v>0</v>
      </c>
      <c r="BF77" s="793"/>
      <c r="BG77" s="690" t="s">
        <v>1645</v>
      </c>
      <c r="BH77" s="681">
        <v>0</v>
      </c>
      <c r="BI77" s="677">
        <v>0</v>
      </c>
      <c r="BJ77" s="677">
        <v>0</v>
      </c>
      <c r="BK77" s="674">
        <v>0</v>
      </c>
      <c r="BL77" s="633"/>
      <c r="BM77" s="786"/>
      <c r="BN77" s="690" t="s">
        <v>1645</v>
      </c>
      <c r="BO77" s="681">
        <v>0</v>
      </c>
      <c r="BP77" s="677">
        <v>0</v>
      </c>
      <c r="BQ77" s="677">
        <v>0</v>
      </c>
      <c r="BR77" s="674">
        <v>0</v>
      </c>
      <c r="BS77" s="633"/>
      <c r="BT77" s="772"/>
      <c r="BU77" s="690" t="s">
        <v>1645</v>
      </c>
      <c r="BV77" s="681">
        <v>0</v>
      </c>
      <c r="BW77" s="677">
        <v>0</v>
      </c>
      <c r="BX77" s="677">
        <v>0</v>
      </c>
      <c r="BY77" s="674">
        <v>0</v>
      </c>
      <c r="CA77" s="747"/>
      <c r="CB77" s="690" t="s">
        <v>1645</v>
      </c>
      <c r="CC77" s="681">
        <v>0</v>
      </c>
      <c r="CD77" s="677">
        <v>0</v>
      </c>
      <c r="CE77" s="677">
        <v>0</v>
      </c>
      <c r="CF77" s="674">
        <v>0</v>
      </c>
    </row>
    <row r="78" spans="2:84" ht="13.8" thickBot="1">
      <c r="B78" s="664" t="s">
        <v>549</v>
      </c>
      <c r="C78" s="664"/>
      <c r="D78" s="729">
        <v>0</v>
      </c>
      <c r="E78" s="683">
        <v>0</v>
      </c>
      <c r="F78" s="683">
        <v>0</v>
      </c>
      <c r="G78" s="682">
        <v>0</v>
      </c>
      <c r="I78" s="667" t="s">
        <v>549</v>
      </c>
      <c r="J78" s="667"/>
      <c r="K78" s="691">
        <v>0</v>
      </c>
      <c r="L78" s="685">
        <v>0</v>
      </c>
      <c r="M78" s="685">
        <v>0</v>
      </c>
      <c r="N78" s="684">
        <v>0</v>
      </c>
      <c r="P78" s="686" t="s">
        <v>549</v>
      </c>
      <c r="Q78" s="687"/>
      <c r="R78" s="686">
        <v>0</v>
      </c>
      <c r="S78" s="688">
        <v>0</v>
      </c>
      <c r="T78" s="688">
        <v>0</v>
      </c>
      <c r="U78" s="687">
        <v>0</v>
      </c>
      <c r="W78" s="803" t="s">
        <v>549</v>
      </c>
      <c r="X78" s="804"/>
      <c r="Y78" s="803">
        <v>0</v>
      </c>
      <c r="Z78" s="805">
        <v>0</v>
      </c>
      <c r="AA78" s="805">
        <v>0</v>
      </c>
      <c r="AB78" s="804">
        <v>0</v>
      </c>
      <c r="AD78" s="766" t="s">
        <v>549</v>
      </c>
      <c r="AE78" s="767"/>
      <c r="AF78" s="766">
        <v>0</v>
      </c>
      <c r="AG78" s="768">
        <v>0</v>
      </c>
      <c r="AH78" s="768">
        <v>0</v>
      </c>
      <c r="AI78" s="767">
        <v>0</v>
      </c>
      <c r="AK78" s="757" t="s">
        <v>549</v>
      </c>
      <c r="AL78" s="758"/>
      <c r="AM78" s="759">
        <v>0</v>
      </c>
      <c r="AN78" s="760">
        <v>0</v>
      </c>
      <c r="AO78" s="760">
        <v>0</v>
      </c>
      <c r="AP78" s="761">
        <v>0</v>
      </c>
      <c r="AR78" s="808" t="s">
        <v>549</v>
      </c>
      <c r="AS78" s="816"/>
      <c r="AT78" s="817">
        <v>0</v>
      </c>
      <c r="AU78" s="818">
        <v>0</v>
      </c>
      <c r="AV78" s="818">
        <v>0</v>
      </c>
      <c r="AW78" s="816">
        <v>0</v>
      </c>
      <c r="AY78" s="780" t="s">
        <v>549</v>
      </c>
      <c r="AZ78" s="777"/>
      <c r="BA78" s="780">
        <v>0</v>
      </c>
      <c r="BB78" s="781">
        <v>0</v>
      </c>
      <c r="BC78" s="781">
        <v>0</v>
      </c>
      <c r="BD78" s="782">
        <v>0</v>
      </c>
      <c r="BF78" s="795" t="s">
        <v>549</v>
      </c>
      <c r="BG78" s="796"/>
      <c r="BH78" s="795">
        <v>0</v>
      </c>
      <c r="BI78" s="797">
        <v>0</v>
      </c>
      <c r="BJ78" s="797">
        <v>0</v>
      </c>
      <c r="BK78" s="798">
        <v>0</v>
      </c>
      <c r="BL78" s="633"/>
      <c r="BM78" s="787" t="s">
        <v>549</v>
      </c>
      <c r="BN78" s="788"/>
      <c r="BO78" s="789">
        <v>0</v>
      </c>
      <c r="BP78" s="790">
        <v>0</v>
      </c>
      <c r="BQ78" s="790">
        <v>0</v>
      </c>
      <c r="BR78" s="791">
        <v>0</v>
      </c>
      <c r="BS78" s="633"/>
      <c r="BT78" s="773" t="s">
        <v>549</v>
      </c>
      <c r="BU78" s="770"/>
      <c r="BV78" s="773">
        <v>0</v>
      </c>
      <c r="BW78" s="774">
        <v>0</v>
      </c>
      <c r="BX78" s="774">
        <v>0</v>
      </c>
      <c r="BY78" s="775">
        <v>0</v>
      </c>
      <c r="CA78" s="748" t="s">
        <v>549</v>
      </c>
      <c r="CB78" s="749"/>
      <c r="CC78" s="750">
        <v>0</v>
      </c>
      <c r="CD78" s="751">
        <v>0</v>
      </c>
      <c r="CE78" s="751">
        <v>0</v>
      </c>
      <c r="CF78" s="752">
        <v>0</v>
      </c>
    </row>
    <row r="79" spans="2:84">
      <c r="B79" s="673" t="s">
        <v>440</v>
      </c>
      <c r="C79" s="679" t="s">
        <v>1285</v>
      </c>
      <c r="D79" s="681">
        <v>0</v>
      </c>
      <c r="E79" s="677">
        <v>0</v>
      </c>
      <c r="F79" s="677">
        <v>0</v>
      </c>
      <c r="G79" s="674">
        <v>0</v>
      </c>
      <c r="I79" s="675" t="s">
        <v>440</v>
      </c>
      <c r="J79" s="679" t="s">
        <v>1285</v>
      </c>
      <c r="K79" s="681">
        <v>0</v>
      </c>
      <c r="L79" s="677">
        <v>0</v>
      </c>
      <c r="M79" s="677">
        <v>0</v>
      </c>
      <c r="N79" s="674">
        <v>0</v>
      </c>
      <c r="P79" s="676" t="s">
        <v>440</v>
      </c>
      <c r="Q79" s="677" t="s">
        <v>1285</v>
      </c>
      <c r="R79" s="681">
        <v>0</v>
      </c>
      <c r="S79" s="677">
        <v>0</v>
      </c>
      <c r="T79" s="677">
        <v>0</v>
      </c>
      <c r="U79" s="674">
        <v>0</v>
      </c>
      <c r="W79" s="801" t="s">
        <v>440</v>
      </c>
      <c r="X79" s="677" t="s">
        <v>1285</v>
      </c>
      <c r="Y79" s="681">
        <v>0</v>
      </c>
      <c r="Z79" s="677">
        <v>0</v>
      </c>
      <c r="AA79" s="677">
        <v>0</v>
      </c>
      <c r="AB79" s="674">
        <v>0</v>
      </c>
      <c r="AD79" s="764" t="s">
        <v>440</v>
      </c>
      <c r="AE79" s="677" t="s">
        <v>1285</v>
      </c>
      <c r="AF79" s="681">
        <v>0</v>
      </c>
      <c r="AG79" s="677">
        <v>0</v>
      </c>
      <c r="AH79" s="677">
        <v>0</v>
      </c>
      <c r="AI79" s="674">
        <v>0</v>
      </c>
      <c r="AK79" s="755" t="s">
        <v>440</v>
      </c>
      <c r="AL79" s="689" t="s">
        <v>1285</v>
      </c>
      <c r="AM79" s="681">
        <v>0</v>
      </c>
      <c r="AN79" s="677">
        <v>0</v>
      </c>
      <c r="AO79" s="677">
        <v>0</v>
      </c>
      <c r="AP79" s="674">
        <v>0</v>
      </c>
      <c r="AR79" s="809" t="s">
        <v>440</v>
      </c>
      <c r="AS79" s="810" t="s">
        <v>1285</v>
      </c>
      <c r="AT79" s="812">
        <v>0</v>
      </c>
      <c r="AU79" s="812">
        <v>0</v>
      </c>
      <c r="AV79" s="812">
        <v>0</v>
      </c>
      <c r="AW79" s="813">
        <v>0</v>
      </c>
      <c r="AY79" s="778" t="s">
        <v>440</v>
      </c>
      <c r="AZ79" s="689" t="s">
        <v>1285</v>
      </c>
      <c r="BA79" s="681">
        <v>0</v>
      </c>
      <c r="BB79" s="677">
        <v>0</v>
      </c>
      <c r="BC79" s="677">
        <v>0</v>
      </c>
      <c r="BD79" s="674">
        <v>0</v>
      </c>
      <c r="BF79" s="794" t="s">
        <v>440</v>
      </c>
      <c r="BG79" s="679" t="s">
        <v>1285</v>
      </c>
      <c r="BH79" s="681">
        <v>0</v>
      </c>
      <c r="BI79" s="677">
        <v>0</v>
      </c>
      <c r="BJ79" s="677">
        <v>0</v>
      </c>
      <c r="BK79" s="674">
        <v>0</v>
      </c>
      <c r="BL79" s="633"/>
      <c r="BM79" s="785" t="s">
        <v>440</v>
      </c>
      <c r="BN79" s="689" t="s">
        <v>1285</v>
      </c>
      <c r="BO79" s="681">
        <v>0</v>
      </c>
      <c r="BP79" s="677">
        <v>0</v>
      </c>
      <c r="BQ79" s="677">
        <v>0</v>
      </c>
      <c r="BR79" s="674">
        <v>0</v>
      </c>
      <c r="BS79" s="633"/>
      <c r="BT79" s="771" t="s">
        <v>440</v>
      </c>
      <c r="BU79" s="679" t="s">
        <v>1285</v>
      </c>
      <c r="BV79" s="681">
        <v>0</v>
      </c>
      <c r="BW79" s="677">
        <v>0</v>
      </c>
      <c r="BX79" s="677">
        <v>0</v>
      </c>
      <c r="BY79" s="674">
        <v>0</v>
      </c>
      <c r="CA79" s="746" t="s">
        <v>440</v>
      </c>
      <c r="CB79" s="689" t="s">
        <v>1285</v>
      </c>
      <c r="CC79" s="681">
        <v>0</v>
      </c>
      <c r="CD79" s="677">
        <v>0</v>
      </c>
      <c r="CE79" s="677">
        <v>0</v>
      </c>
      <c r="CF79" s="674">
        <v>0</v>
      </c>
    </row>
    <row r="80" spans="2:84">
      <c r="B80" s="673"/>
      <c r="C80" s="679" t="s">
        <v>1286</v>
      </c>
      <c r="D80" s="681">
        <v>0</v>
      </c>
      <c r="E80" s="677">
        <v>0</v>
      </c>
      <c r="F80" s="677">
        <v>0</v>
      </c>
      <c r="G80" s="674">
        <v>0</v>
      </c>
      <c r="I80" s="675"/>
      <c r="J80" s="679" t="s">
        <v>1286</v>
      </c>
      <c r="K80" s="681">
        <v>0</v>
      </c>
      <c r="L80" s="677">
        <v>0</v>
      </c>
      <c r="M80" s="677">
        <v>0</v>
      </c>
      <c r="N80" s="674">
        <v>0</v>
      </c>
      <c r="P80" s="680"/>
      <c r="Q80" s="677" t="s">
        <v>1286</v>
      </c>
      <c r="R80" s="681">
        <v>0</v>
      </c>
      <c r="S80" s="677">
        <v>0</v>
      </c>
      <c r="T80" s="677">
        <v>0</v>
      </c>
      <c r="U80" s="674">
        <v>0</v>
      </c>
      <c r="W80" s="806"/>
      <c r="X80" s="677" t="s">
        <v>1286</v>
      </c>
      <c r="Y80" s="681">
        <v>0</v>
      </c>
      <c r="Z80" s="677">
        <v>0</v>
      </c>
      <c r="AA80" s="677">
        <v>0</v>
      </c>
      <c r="AB80" s="674">
        <v>0</v>
      </c>
      <c r="AD80" s="769"/>
      <c r="AE80" s="677" t="s">
        <v>1286</v>
      </c>
      <c r="AF80" s="681">
        <v>0</v>
      </c>
      <c r="AG80" s="677">
        <v>0</v>
      </c>
      <c r="AH80" s="677">
        <v>0</v>
      </c>
      <c r="AI80" s="674">
        <v>0</v>
      </c>
      <c r="AK80" s="762"/>
      <c r="AL80" s="679" t="s">
        <v>1286</v>
      </c>
      <c r="AM80" s="681">
        <v>0</v>
      </c>
      <c r="AN80" s="677">
        <v>0</v>
      </c>
      <c r="AO80" s="677">
        <v>0</v>
      </c>
      <c r="AP80" s="674">
        <v>0</v>
      </c>
      <c r="AR80" s="819"/>
      <c r="AS80" s="813" t="s">
        <v>1286</v>
      </c>
      <c r="AT80" s="812">
        <v>0</v>
      </c>
      <c r="AU80" s="812">
        <v>0</v>
      </c>
      <c r="AV80" s="812">
        <v>0</v>
      </c>
      <c r="AW80" s="813">
        <v>0</v>
      </c>
      <c r="AY80" s="778"/>
      <c r="AZ80" s="679" t="s">
        <v>1286</v>
      </c>
      <c r="BA80" s="681">
        <v>0</v>
      </c>
      <c r="BB80" s="677">
        <v>0</v>
      </c>
      <c r="BC80" s="677">
        <v>0</v>
      </c>
      <c r="BD80" s="674">
        <v>0</v>
      </c>
      <c r="BF80" s="794"/>
      <c r="BG80" s="679" t="s">
        <v>1286</v>
      </c>
      <c r="BH80" s="681">
        <v>0</v>
      </c>
      <c r="BI80" s="677">
        <v>0</v>
      </c>
      <c r="BJ80" s="677">
        <v>0</v>
      </c>
      <c r="BK80" s="674">
        <v>0</v>
      </c>
      <c r="BL80" s="633"/>
      <c r="BM80" s="792"/>
      <c r="BN80" s="679" t="s">
        <v>1286</v>
      </c>
      <c r="BO80" s="681">
        <v>0</v>
      </c>
      <c r="BP80" s="677">
        <v>0</v>
      </c>
      <c r="BQ80" s="677">
        <v>0</v>
      </c>
      <c r="BR80" s="674">
        <v>0</v>
      </c>
      <c r="BS80" s="633"/>
      <c r="BT80" s="771"/>
      <c r="BU80" s="679" t="s">
        <v>1286</v>
      </c>
      <c r="BV80" s="681">
        <v>0</v>
      </c>
      <c r="BW80" s="677">
        <v>0</v>
      </c>
      <c r="BX80" s="677">
        <v>0</v>
      </c>
      <c r="BY80" s="674">
        <v>0</v>
      </c>
      <c r="CA80" s="753"/>
      <c r="CB80" s="679" t="s">
        <v>1286</v>
      </c>
      <c r="CC80" s="681">
        <v>0</v>
      </c>
      <c r="CD80" s="677">
        <v>0</v>
      </c>
      <c r="CE80" s="677">
        <v>0</v>
      </c>
      <c r="CF80" s="674">
        <v>0</v>
      </c>
    </row>
    <row r="81" spans="2:84">
      <c r="B81" s="673"/>
      <c r="C81" s="679" t="s">
        <v>1287</v>
      </c>
      <c r="D81" s="681">
        <v>0</v>
      </c>
      <c r="E81" s="677">
        <v>0</v>
      </c>
      <c r="F81" s="677">
        <v>0</v>
      </c>
      <c r="G81" s="674">
        <v>0</v>
      </c>
      <c r="I81" s="675"/>
      <c r="J81" s="679" t="s">
        <v>1287</v>
      </c>
      <c r="K81" s="681">
        <v>0</v>
      </c>
      <c r="L81" s="677">
        <v>0</v>
      </c>
      <c r="M81" s="677">
        <v>0</v>
      </c>
      <c r="N81" s="674">
        <v>0</v>
      </c>
      <c r="P81" s="680"/>
      <c r="Q81" s="677" t="s">
        <v>1287</v>
      </c>
      <c r="R81" s="681">
        <v>0</v>
      </c>
      <c r="S81" s="677">
        <v>0</v>
      </c>
      <c r="T81" s="677">
        <v>0</v>
      </c>
      <c r="U81" s="674">
        <v>0</v>
      </c>
      <c r="W81" s="806"/>
      <c r="X81" s="677" t="s">
        <v>1287</v>
      </c>
      <c r="Y81" s="681">
        <v>0</v>
      </c>
      <c r="Z81" s="677">
        <v>0</v>
      </c>
      <c r="AA81" s="677">
        <v>0</v>
      </c>
      <c r="AB81" s="674">
        <v>0</v>
      </c>
      <c r="AD81" s="769"/>
      <c r="AE81" s="677" t="s">
        <v>1287</v>
      </c>
      <c r="AF81" s="681">
        <v>0</v>
      </c>
      <c r="AG81" s="677">
        <v>0</v>
      </c>
      <c r="AH81" s="677">
        <v>0</v>
      </c>
      <c r="AI81" s="674">
        <v>0</v>
      </c>
      <c r="AK81" s="762"/>
      <c r="AL81" s="679" t="s">
        <v>1287</v>
      </c>
      <c r="AM81" s="681">
        <v>0</v>
      </c>
      <c r="AN81" s="677">
        <v>0</v>
      </c>
      <c r="AO81" s="677">
        <v>0</v>
      </c>
      <c r="AP81" s="674">
        <v>0</v>
      </c>
      <c r="AR81" s="819"/>
      <c r="AS81" s="813" t="s">
        <v>1287</v>
      </c>
      <c r="AT81" s="812">
        <v>0</v>
      </c>
      <c r="AU81" s="812">
        <v>0</v>
      </c>
      <c r="AV81" s="812">
        <v>0</v>
      </c>
      <c r="AW81" s="813">
        <v>0</v>
      </c>
      <c r="AY81" s="778"/>
      <c r="AZ81" s="679" t="s">
        <v>1287</v>
      </c>
      <c r="BA81" s="681">
        <v>0</v>
      </c>
      <c r="BB81" s="677">
        <v>0</v>
      </c>
      <c r="BC81" s="677">
        <v>0</v>
      </c>
      <c r="BD81" s="674">
        <v>0</v>
      </c>
      <c r="BF81" s="794"/>
      <c r="BG81" s="679" t="s">
        <v>1287</v>
      </c>
      <c r="BH81" s="681">
        <v>0</v>
      </c>
      <c r="BI81" s="677">
        <v>0</v>
      </c>
      <c r="BJ81" s="677">
        <v>0</v>
      </c>
      <c r="BK81" s="674">
        <v>0</v>
      </c>
      <c r="BL81" s="633"/>
      <c r="BM81" s="792"/>
      <c r="BN81" s="679" t="s">
        <v>1287</v>
      </c>
      <c r="BO81" s="681">
        <v>0</v>
      </c>
      <c r="BP81" s="677">
        <v>0</v>
      </c>
      <c r="BQ81" s="677">
        <v>0</v>
      </c>
      <c r="BR81" s="674">
        <v>0</v>
      </c>
      <c r="BS81" s="633"/>
      <c r="BT81" s="771"/>
      <c r="BU81" s="679" t="s">
        <v>1287</v>
      </c>
      <c r="BV81" s="681">
        <v>0</v>
      </c>
      <c r="BW81" s="677">
        <v>0</v>
      </c>
      <c r="BX81" s="677">
        <v>0</v>
      </c>
      <c r="BY81" s="674">
        <v>0</v>
      </c>
      <c r="CA81" s="753"/>
      <c r="CB81" s="679" t="s">
        <v>1287</v>
      </c>
      <c r="CC81" s="681">
        <v>0</v>
      </c>
      <c r="CD81" s="677">
        <v>0</v>
      </c>
      <c r="CE81" s="677">
        <v>0</v>
      </c>
      <c r="CF81" s="674">
        <v>0</v>
      </c>
    </row>
    <row r="82" spans="2:84">
      <c r="B82" s="673"/>
      <c r="C82" s="679" t="s">
        <v>1646</v>
      </c>
      <c r="D82" s="681">
        <v>0</v>
      </c>
      <c r="E82" s="677">
        <v>0</v>
      </c>
      <c r="F82" s="677">
        <v>0</v>
      </c>
      <c r="G82" s="674">
        <v>0</v>
      </c>
      <c r="I82" s="675"/>
      <c r="J82" s="679" t="s">
        <v>1646</v>
      </c>
      <c r="K82" s="681">
        <v>0</v>
      </c>
      <c r="L82" s="677">
        <v>0</v>
      </c>
      <c r="M82" s="677">
        <v>0</v>
      </c>
      <c r="N82" s="674">
        <v>0</v>
      </c>
      <c r="P82" s="680"/>
      <c r="Q82" s="677" t="s">
        <v>1646</v>
      </c>
      <c r="R82" s="681">
        <v>0</v>
      </c>
      <c r="S82" s="677">
        <v>0</v>
      </c>
      <c r="T82" s="677">
        <v>0</v>
      </c>
      <c r="U82" s="674">
        <v>0</v>
      </c>
      <c r="W82" s="806"/>
      <c r="X82" s="677" t="s">
        <v>1646</v>
      </c>
      <c r="Y82" s="681">
        <v>0</v>
      </c>
      <c r="Z82" s="677">
        <v>0</v>
      </c>
      <c r="AA82" s="677">
        <v>0</v>
      </c>
      <c r="AB82" s="674">
        <v>0</v>
      </c>
      <c r="AD82" s="769"/>
      <c r="AE82" s="677" t="s">
        <v>1646</v>
      </c>
      <c r="AF82" s="681">
        <v>0</v>
      </c>
      <c r="AG82" s="677">
        <v>0</v>
      </c>
      <c r="AH82" s="677">
        <v>0</v>
      </c>
      <c r="AI82" s="674">
        <v>0</v>
      </c>
      <c r="AK82" s="762"/>
      <c r="AL82" s="679" t="s">
        <v>1646</v>
      </c>
      <c r="AM82" s="681">
        <v>0</v>
      </c>
      <c r="AN82" s="677">
        <v>0</v>
      </c>
      <c r="AO82" s="677">
        <v>0</v>
      </c>
      <c r="AP82" s="674">
        <v>0</v>
      </c>
      <c r="AR82" s="819"/>
      <c r="AS82" s="813" t="s">
        <v>1646</v>
      </c>
      <c r="AT82" s="812">
        <v>0</v>
      </c>
      <c r="AU82" s="812">
        <v>0</v>
      </c>
      <c r="AV82" s="812">
        <v>0</v>
      </c>
      <c r="AW82" s="813">
        <v>0</v>
      </c>
      <c r="AY82" s="778"/>
      <c r="AZ82" s="679" t="s">
        <v>1646</v>
      </c>
      <c r="BA82" s="681">
        <v>0</v>
      </c>
      <c r="BB82" s="677">
        <v>0</v>
      </c>
      <c r="BC82" s="677">
        <v>0</v>
      </c>
      <c r="BD82" s="674">
        <v>0</v>
      </c>
      <c r="BF82" s="794"/>
      <c r="BG82" s="679" t="s">
        <v>1646</v>
      </c>
      <c r="BH82" s="681">
        <v>0</v>
      </c>
      <c r="BI82" s="677">
        <v>0</v>
      </c>
      <c r="BJ82" s="677">
        <v>0</v>
      </c>
      <c r="BK82" s="674">
        <v>0</v>
      </c>
      <c r="BL82" s="633"/>
      <c r="BM82" s="792"/>
      <c r="BN82" s="679" t="s">
        <v>1646</v>
      </c>
      <c r="BO82" s="681">
        <v>0</v>
      </c>
      <c r="BP82" s="677">
        <v>0</v>
      </c>
      <c r="BQ82" s="677">
        <v>0</v>
      </c>
      <c r="BR82" s="674">
        <v>0</v>
      </c>
      <c r="BS82" s="633"/>
      <c r="BT82" s="771"/>
      <c r="BU82" s="679" t="s">
        <v>1646</v>
      </c>
      <c r="BV82" s="681">
        <v>0</v>
      </c>
      <c r="BW82" s="677">
        <v>0</v>
      </c>
      <c r="BX82" s="677">
        <v>0</v>
      </c>
      <c r="BY82" s="674">
        <v>0</v>
      </c>
      <c r="CA82" s="753"/>
      <c r="CB82" s="679" t="s">
        <v>1646</v>
      </c>
      <c r="CC82" s="681">
        <v>0</v>
      </c>
      <c r="CD82" s="677">
        <v>0</v>
      </c>
      <c r="CE82" s="677">
        <v>0</v>
      </c>
      <c r="CF82" s="674">
        <v>0</v>
      </c>
    </row>
    <row r="83" spans="2:84" ht="13.8" thickBot="1">
      <c r="B83" s="673"/>
      <c r="C83" s="679" t="s">
        <v>1647</v>
      </c>
      <c r="D83" s="681">
        <v>0</v>
      </c>
      <c r="E83" s="677">
        <v>0</v>
      </c>
      <c r="F83" s="677">
        <v>0</v>
      </c>
      <c r="G83" s="674">
        <v>0</v>
      </c>
      <c r="I83" s="728"/>
      <c r="J83" s="690" t="s">
        <v>1647</v>
      </c>
      <c r="K83" s="681">
        <v>0</v>
      </c>
      <c r="L83" s="677">
        <v>0</v>
      </c>
      <c r="M83" s="677">
        <v>0</v>
      </c>
      <c r="N83" s="674">
        <v>0</v>
      </c>
      <c r="P83" s="730"/>
      <c r="Q83" s="677" t="s">
        <v>1647</v>
      </c>
      <c r="R83" s="681">
        <v>0</v>
      </c>
      <c r="S83" s="677">
        <v>0</v>
      </c>
      <c r="T83" s="677">
        <v>0</v>
      </c>
      <c r="U83" s="674">
        <v>0</v>
      </c>
      <c r="W83" s="802"/>
      <c r="X83" s="677" t="s">
        <v>1647</v>
      </c>
      <c r="Y83" s="681">
        <v>0</v>
      </c>
      <c r="Z83" s="677">
        <v>0</v>
      </c>
      <c r="AA83" s="677">
        <v>0</v>
      </c>
      <c r="AB83" s="674">
        <v>0</v>
      </c>
      <c r="AD83" s="765"/>
      <c r="AE83" s="677" t="s">
        <v>1647</v>
      </c>
      <c r="AF83" s="681">
        <v>0</v>
      </c>
      <c r="AG83" s="677">
        <v>0</v>
      </c>
      <c r="AH83" s="677">
        <v>0</v>
      </c>
      <c r="AI83" s="674">
        <v>0</v>
      </c>
      <c r="AK83" s="756"/>
      <c r="AL83" s="690" t="s">
        <v>1647</v>
      </c>
      <c r="AM83" s="681">
        <v>0</v>
      </c>
      <c r="AN83" s="677">
        <v>0</v>
      </c>
      <c r="AO83" s="677">
        <v>0</v>
      </c>
      <c r="AP83" s="674">
        <v>0</v>
      </c>
      <c r="AR83" s="814"/>
      <c r="AS83" s="815" t="s">
        <v>1647</v>
      </c>
      <c r="AT83" s="812">
        <v>0</v>
      </c>
      <c r="AU83" s="812">
        <v>0</v>
      </c>
      <c r="AV83" s="812">
        <v>0</v>
      </c>
      <c r="AW83" s="813">
        <v>0</v>
      </c>
      <c r="AY83" s="779"/>
      <c r="AZ83" s="690" t="s">
        <v>1647</v>
      </c>
      <c r="BA83" s="681">
        <v>0</v>
      </c>
      <c r="BB83" s="677">
        <v>0</v>
      </c>
      <c r="BC83" s="677">
        <v>0</v>
      </c>
      <c r="BD83" s="674">
        <v>0</v>
      </c>
      <c r="BF83" s="793"/>
      <c r="BG83" s="690" t="s">
        <v>1647</v>
      </c>
      <c r="BH83" s="681">
        <v>0</v>
      </c>
      <c r="BI83" s="677">
        <v>0</v>
      </c>
      <c r="BJ83" s="677">
        <v>0</v>
      </c>
      <c r="BK83" s="674">
        <v>0</v>
      </c>
      <c r="BL83" s="633"/>
      <c r="BM83" s="786"/>
      <c r="BN83" s="690" t="s">
        <v>1647</v>
      </c>
      <c r="BO83" s="681">
        <v>0</v>
      </c>
      <c r="BP83" s="677">
        <v>0</v>
      </c>
      <c r="BQ83" s="677">
        <v>0</v>
      </c>
      <c r="BR83" s="674">
        <v>0</v>
      </c>
      <c r="BS83" s="633"/>
      <c r="BT83" s="772"/>
      <c r="BU83" s="690" t="s">
        <v>1647</v>
      </c>
      <c r="BV83" s="681">
        <v>0</v>
      </c>
      <c r="BW83" s="677">
        <v>0</v>
      </c>
      <c r="BX83" s="677">
        <v>0</v>
      </c>
      <c r="BY83" s="674">
        <v>0</v>
      </c>
      <c r="CA83" s="747"/>
      <c r="CB83" s="690" t="s">
        <v>1647</v>
      </c>
      <c r="CC83" s="681">
        <v>0</v>
      </c>
      <c r="CD83" s="677">
        <v>0</v>
      </c>
      <c r="CE83" s="677">
        <v>0</v>
      </c>
      <c r="CF83" s="674">
        <v>0</v>
      </c>
    </row>
    <row r="84" spans="2:84" ht="13.8" thickBot="1">
      <c r="B84" s="664" t="s">
        <v>550</v>
      </c>
      <c r="C84" s="664"/>
      <c r="D84" s="729">
        <v>0</v>
      </c>
      <c r="E84" s="683">
        <v>0</v>
      </c>
      <c r="F84" s="683">
        <v>0</v>
      </c>
      <c r="G84" s="682">
        <v>0</v>
      </c>
      <c r="I84" s="667" t="s">
        <v>550</v>
      </c>
      <c r="J84" s="667"/>
      <c r="K84" s="691">
        <v>0</v>
      </c>
      <c r="L84" s="685">
        <v>0</v>
      </c>
      <c r="M84" s="685">
        <v>0</v>
      </c>
      <c r="N84" s="684">
        <v>0</v>
      </c>
      <c r="P84" s="686" t="s">
        <v>550</v>
      </c>
      <c r="Q84" s="687"/>
      <c r="R84" s="686">
        <v>0</v>
      </c>
      <c r="S84" s="688">
        <v>0</v>
      </c>
      <c r="T84" s="688">
        <v>0</v>
      </c>
      <c r="U84" s="687">
        <v>0</v>
      </c>
      <c r="W84" s="803" t="s">
        <v>550</v>
      </c>
      <c r="X84" s="804"/>
      <c r="Y84" s="803">
        <v>0</v>
      </c>
      <c r="Z84" s="805">
        <v>0</v>
      </c>
      <c r="AA84" s="805">
        <v>0</v>
      </c>
      <c r="AB84" s="804">
        <v>0</v>
      </c>
      <c r="AD84" s="766" t="s">
        <v>550</v>
      </c>
      <c r="AE84" s="767"/>
      <c r="AF84" s="766">
        <v>0</v>
      </c>
      <c r="AG84" s="768">
        <v>0</v>
      </c>
      <c r="AH84" s="768">
        <v>0</v>
      </c>
      <c r="AI84" s="767">
        <v>0</v>
      </c>
      <c r="AK84" s="757" t="s">
        <v>550</v>
      </c>
      <c r="AL84" s="758"/>
      <c r="AM84" s="759">
        <v>0</v>
      </c>
      <c r="AN84" s="760">
        <v>0</v>
      </c>
      <c r="AO84" s="760">
        <v>0</v>
      </c>
      <c r="AP84" s="761">
        <v>0</v>
      </c>
      <c r="AR84" s="808" t="s">
        <v>550</v>
      </c>
      <c r="AS84" s="816"/>
      <c r="AT84" s="817">
        <v>0</v>
      </c>
      <c r="AU84" s="818">
        <v>0</v>
      </c>
      <c r="AV84" s="818">
        <v>0</v>
      </c>
      <c r="AW84" s="816">
        <v>0</v>
      </c>
      <c r="AY84" s="780" t="s">
        <v>550</v>
      </c>
      <c r="AZ84" s="777"/>
      <c r="BA84" s="780">
        <v>0</v>
      </c>
      <c r="BB84" s="781">
        <v>0</v>
      </c>
      <c r="BC84" s="781">
        <v>0</v>
      </c>
      <c r="BD84" s="782">
        <v>0</v>
      </c>
      <c r="BF84" s="795" t="s">
        <v>550</v>
      </c>
      <c r="BG84" s="796"/>
      <c r="BH84" s="795">
        <v>0</v>
      </c>
      <c r="BI84" s="797">
        <v>0</v>
      </c>
      <c r="BJ84" s="797">
        <v>0</v>
      </c>
      <c r="BK84" s="798">
        <v>0</v>
      </c>
      <c r="BL84" s="633"/>
      <c r="BM84" s="787" t="s">
        <v>550</v>
      </c>
      <c r="BN84" s="788"/>
      <c r="BO84" s="789">
        <v>0</v>
      </c>
      <c r="BP84" s="790">
        <v>0</v>
      </c>
      <c r="BQ84" s="790">
        <v>0</v>
      </c>
      <c r="BR84" s="791">
        <v>0</v>
      </c>
      <c r="BS84" s="633"/>
      <c r="BT84" s="773" t="s">
        <v>550</v>
      </c>
      <c r="BU84" s="770"/>
      <c r="BV84" s="773">
        <v>0</v>
      </c>
      <c r="BW84" s="774">
        <v>0</v>
      </c>
      <c r="BX84" s="774">
        <v>0</v>
      </c>
      <c r="BY84" s="775">
        <v>0</v>
      </c>
      <c r="CA84" s="748" t="s">
        <v>550</v>
      </c>
      <c r="CB84" s="749"/>
      <c r="CC84" s="750">
        <v>0</v>
      </c>
      <c r="CD84" s="751">
        <v>0</v>
      </c>
      <c r="CE84" s="751">
        <v>0</v>
      </c>
      <c r="CF84" s="752">
        <v>0</v>
      </c>
    </row>
    <row r="85" spans="2:84">
      <c r="B85" s="673" t="s">
        <v>441</v>
      </c>
      <c r="C85" s="679" t="s">
        <v>1288</v>
      </c>
      <c r="D85" s="681">
        <v>0</v>
      </c>
      <c r="E85" s="677">
        <v>0</v>
      </c>
      <c r="F85" s="677">
        <v>0</v>
      </c>
      <c r="G85" s="674">
        <v>0</v>
      </c>
      <c r="I85" s="675" t="s">
        <v>441</v>
      </c>
      <c r="J85" s="679" t="s">
        <v>1288</v>
      </c>
      <c r="K85" s="681">
        <v>0</v>
      </c>
      <c r="L85" s="677">
        <v>0</v>
      </c>
      <c r="M85" s="677">
        <v>0</v>
      </c>
      <c r="N85" s="674">
        <v>0</v>
      </c>
      <c r="P85" s="676" t="s">
        <v>441</v>
      </c>
      <c r="Q85" s="677" t="s">
        <v>1288</v>
      </c>
      <c r="R85" s="681">
        <v>0</v>
      </c>
      <c r="S85" s="677">
        <v>0</v>
      </c>
      <c r="T85" s="677">
        <v>0</v>
      </c>
      <c r="U85" s="674">
        <v>0</v>
      </c>
      <c r="W85" s="801" t="s">
        <v>441</v>
      </c>
      <c r="X85" s="677" t="s">
        <v>1288</v>
      </c>
      <c r="Y85" s="681">
        <v>0</v>
      </c>
      <c r="Z85" s="677">
        <v>0</v>
      </c>
      <c r="AA85" s="677">
        <v>0</v>
      </c>
      <c r="AB85" s="674">
        <v>0</v>
      </c>
      <c r="AD85" s="764" t="s">
        <v>441</v>
      </c>
      <c r="AE85" s="677" t="s">
        <v>1288</v>
      </c>
      <c r="AF85" s="681">
        <v>0</v>
      </c>
      <c r="AG85" s="677">
        <v>0</v>
      </c>
      <c r="AH85" s="677">
        <v>0</v>
      </c>
      <c r="AI85" s="674">
        <v>0</v>
      </c>
      <c r="AK85" s="755" t="s">
        <v>441</v>
      </c>
      <c r="AL85" s="689" t="s">
        <v>1288</v>
      </c>
      <c r="AM85" s="681">
        <v>0</v>
      </c>
      <c r="AN85" s="677">
        <v>0</v>
      </c>
      <c r="AO85" s="677">
        <v>0</v>
      </c>
      <c r="AP85" s="674">
        <v>0</v>
      </c>
      <c r="AR85" s="809" t="s">
        <v>441</v>
      </c>
      <c r="AS85" s="810" t="s">
        <v>1288</v>
      </c>
      <c r="AT85" s="812">
        <v>0</v>
      </c>
      <c r="AU85" s="812">
        <v>0</v>
      </c>
      <c r="AV85" s="812">
        <v>0</v>
      </c>
      <c r="AW85" s="813">
        <v>0</v>
      </c>
      <c r="AY85" s="778" t="s">
        <v>441</v>
      </c>
      <c r="AZ85" s="689" t="s">
        <v>1288</v>
      </c>
      <c r="BA85" s="681">
        <v>0</v>
      </c>
      <c r="BB85" s="677">
        <v>0</v>
      </c>
      <c r="BC85" s="677">
        <v>0</v>
      </c>
      <c r="BD85" s="674">
        <v>0</v>
      </c>
      <c r="BF85" s="794" t="s">
        <v>441</v>
      </c>
      <c r="BG85" s="679" t="s">
        <v>1288</v>
      </c>
      <c r="BH85" s="681">
        <v>0</v>
      </c>
      <c r="BI85" s="677">
        <v>0</v>
      </c>
      <c r="BJ85" s="677">
        <v>0</v>
      </c>
      <c r="BK85" s="674">
        <v>0</v>
      </c>
      <c r="BL85" s="633"/>
      <c r="BM85" s="785" t="s">
        <v>441</v>
      </c>
      <c r="BN85" s="689" t="s">
        <v>1288</v>
      </c>
      <c r="BO85" s="681">
        <v>0</v>
      </c>
      <c r="BP85" s="677">
        <v>0</v>
      </c>
      <c r="BQ85" s="677">
        <v>0</v>
      </c>
      <c r="BR85" s="674">
        <v>0</v>
      </c>
      <c r="BS85" s="633"/>
      <c r="BT85" s="771" t="s">
        <v>441</v>
      </c>
      <c r="BU85" s="679" t="s">
        <v>1288</v>
      </c>
      <c r="BV85" s="681">
        <v>0</v>
      </c>
      <c r="BW85" s="677">
        <v>0</v>
      </c>
      <c r="BX85" s="677">
        <v>0</v>
      </c>
      <c r="BY85" s="674">
        <v>0</v>
      </c>
      <c r="CA85" s="746" t="s">
        <v>441</v>
      </c>
      <c r="CB85" s="689" t="s">
        <v>1288</v>
      </c>
      <c r="CC85" s="681">
        <v>0</v>
      </c>
      <c r="CD85" s="677">
        <v>0</v>
      </c>
      <c r="CE85" s="677">
        <v>0</v>
      </c>
      <c r="CF85" s="674">
        <v>0</v>
      </c>
    </row>
    <row r="86" spans="2:84">
      <c r="B86" s="673"/>
      <c r="C86" s="679" t="s">
        <v>1289</v>
      </c>
      <c r="D86" s="681">
        <v>0</v>
      </c>
      <c r="E86" s="677">
        <v>0</v>
      </c>
      <c r="F86" s="677">
        <v>0</v>
      </c>
      <c r="G86" s="674">
        <v>0</v>
      </c>
      <c r="I86" s="675"/>
      <c r="J86" s="679" t="s">
        <v>1289</v>
      </c>
      <c r="K86" s="681">
        <v>0</v>
      </c>
      <c r="L86" s="677">
        <v>0</v>
      </c>
      <c r="M86" s="677">
        <v>0</v>
      </c>
      <c r="N86" s="674">
        <v>0</v>
      </c>
      <c r="P86" s="680"/>
      <c r="Q86" s="677" t="s">
        <v>1289</v>
      </c>
      <c r="R86" s="681">
        <v>0</v>
      </c>
      <c r="S86" s="677">
        <v>0</v>
      </c>
      <c r="T86" s="677">
        <v>0</v>
      </c>
      <c r="U86" s="674">
        <v>0</v>
      </c>
      <c r="W86" s="806"/>
      <c r="X86" s="677" t="s">
        <v>1289</v>
      </c>
      <c r="Y86" s="681">
        <v>0</v>
      </c>
      <c r="Z86" s="677">
        <v>0</v>
      </c>
      <c r="AA86" s="677">
        <v>0</v>
      </c>
      <c r="AB86" s="674">
        <v>0</v>
      </c>
      <c r="AD86" s="769"/>
      <c r="AE86" s="677" t="s">
        <v>1289</v>
      </c>
      <c r="AF86" s="681">
        <v>0</v>
      </c>
      <c r="AG86" s="677">
        <v>0</v>
      </c>
      <c r="AH86" s="677">
        <v>0</v>
      </c>
      <c r="AI86" s="674">
        <v>0</v>
      </c>
      <c r="AK86" s="762"/>
      <c r="AL86" s="679" t="s">
        <v>1289</v>
      </c>
      <c r="AM86" s="681">
        <v>0</v>
      </c>
      <c r="AN86" s="677">
        <v>0</v>
      </c>
      <c r="AO86" s="677">
        <v>0</v>
      </c>
      <c r="AP86" s="674">
        <v>0</v>
      </c>
      <c r="AR86" s="819"/>
      <c r="AS86" s="813" t="s">
        <v>1289</v>
      </c>
      <c r="AT86" s="812">
        <v>0</v>
      </c>
      <c r="AU86" s="812">
        <v>0</v>
      </c>
      <c r="AV86" s="812">
        <v>0</v>
      </c>
      <c r="AW86" s="813">
        <v>0</v>
      </c>
      <c r="AY86" s="778"/>
      <c r="AZ86" s="679" t="s">
        <v>1289</v>
      </c>
      <c r="BA86" s="681">
        <v>0</v>
      </c>
      <c r="BB86" s="677">
        <v>0</v>
      </c>
      <c r="BC86" s="677">
        <v>0</v>
      </c>
      <c r="BD86" s="674">
        <v>0</v>
      </c>
      <c r="BF86" s="794"/>
      <c r="BG86" s="679" t="s">
        <v>1289</v>
      </c>
      <c r="BH86" s="681">
        <v>0</v>
      </c>
      <c r="BI86" s="677">
        <v>0</v>
      </c>
      <c r="BJ86" s="677">
        <v>0</v>
      </c>
      <c r="BK86" s="674">
        <v>0</v>
      </c>
      <c r="BL86" s="633"/>
      <c r="BM86" s="792"/>
      <c r="BN86" s="679" t="s">
        <v>1289</v>
      </c>
      <c r="BO86" s="681">
        <v>0</v>
      </c>
      <c r="BP86" s="677">
        <v>0</v>
      </c>
      <c r="BQ86" s="677">
        <v>0</v>
      </c>
      <c r="BR86" s="674">
        <v>0</v>
      </c>
      <c r="BS86" s="633"/>
      <c r="BT86" s="771"/>
      <c r="BU86" s="679" t="s">
        <v>1289</v>
      </c>
      <c r="BV86" s="681">
        <v>0</v>
      </c>
      <c r="BW86" s="677">
        <v>0</v>
      </c>
      <c r="BX86" s="677">
        <v>0</v>
      </c>
      <c r="BY86" s="674">
        <v>0</v>
      </c>
      <c r="CA86" s="753"/>
      <c r="CB86" s="679" t="s">
        <v>1289</v>
      </c>
      <c r="CC86" s="681">
        <v>0</v>
      </c>
      <c r="CD86" s="677">
        <v>0</v>
      </c>
      <c r="CE86" s="677">
        <v>0</v>
      </c>
      <c r="CF86" s="674">
        <v>0</v>
      </c>
    </row>
    <row r="87" spans="2:84" ht="13.8" thickBot="1">
      <c r="B87" s="673"/>
      <c r="C87" s="679" t="s">
        <v>1290</v>
      </c>
      <c r="D87" s="681">
        <v>0</v>
      </c>
      <c r="E87" s="677">
        <v>0</v>
      </c>
      <c r="F87" s="677">
        <v>0</v>
      </c>
      <c r="G87" s="674">
        <v>0</v>
      </c>
      <c r="I87" s="728"/>
      <c r="J87" s="690" t="s">
        <v>1290</v>
      </c>
      <c r="K87" s="681">
        <v>0</v>
      </c>
      <c r="L87" s="677">
        <v>0</v>
      </c>
      <c r="M87" s="677">
        <v>0</v>
      </c>
      <c r="N87" s="674">
        <v>0</v>
      </c>
      <c r="P87" s="730"/>
      <c r="Q87" s="677" t="s">
        <v>1290</v>
      </c>
      <c r="R87" s="681">
        <v>0</v>
      </c>
      <c r="S87" s="677">
        <v>0</v>
      </c>
      <c r="T87" s="677">
        <v>0</v>
      </c>
      <c r="U87" s="674">
        <v>0</v>
      </c>
      <c r="W87" s="802"/>
      <c r="X87" s="677" t="s">
        <v>1290</v>
      </c>
      <c r="Y87" s="681">
        <v>0</v>
      </c>
      <c r="Z87" s="677">
        <v>0</v>
      </c>
      <c r="AA87" s="677">
        <v>0</v>
      </c>
      <c r="AB87" s="674">
        <v>0</v>
      </c>
      <c r="AD87" s="765"/>
      <c r="AE87" s="677" t="s">
        <v>1290</v>
      </c>
      <c r="AF87" s="681">
        <v>0</v>
      </c>
      <c r="AG87" s="677">
        <v>0</v>
      </c>
      <c r="AH87" s="677">
        <v>0</v>
      </c>
      <c r="AI87" s="674">
        <v>0</v>
      </c>
      <c r="AK87" s="756"/>
      <c r="AL87" s="690" t="s">
        <v>1290</v>
      </c>
      <c r="AM87" s="681">
        <v>0</v>
      </c>
      <c r="AN87" s="677">
        <v>0</v>
      </c>
      <c r="AO87" s="677">
        <v>0</v>
      </c>
      <c r="AP87" s="674">
        <v>0</v>
      </c>
      <c r="AR87" s="814"/>
      <c r="AS87" s="815" t="s">
        <v>1290</v>
      </c>
      <c r="AT87" s="812">
        <v>0</v>
      </c>
      <c r="AU87" s="812">
        <v>0</v>
      </c>
      <c r="AV87" s="812">
        <v>0</v>
      </c>
      <c r="AW87" s="813">
        <v>0</v>
      </c>
      <c r="AY87" s="779"/>
      <c r="AZ87" s="690" t="s">
        <v>1290</v>
      </c>
      <c r="BA87" s="681">
        <v>0</v>
      </c>
      <c r="BB87" s="677">
        <v>0</v>
      </c>
      <c r="BC87" s="677">
        <v>0</v>
      </c>
      <c r="BD87" s="674">
        <v>0</v>
      </c>
      <c r="BF87" s="793"/>
      <c r="BG87" s="690" t="s">
        <v>1290</v>
      </c>
      <c r="BH87" s="681">
        <v>0</v>
      </c>
      <c r="BI87" s="677">
        <v>0</v>
      </c>
      <c r="BJ87" s="677">
        <v>0</v>
      </c>
      <c r="BK87" s="674">
        <v>0</v>
      </c>
      <c r="BL87" s="633"/>
      <c r="BM87" s="786"/>
      <c r="BN87" s="690" t="s">
        <v>1290</v>
      </c>
      <c r="BO87" s="681">
        <v>0</v>
      </c>
      <c r="BP87" s="677">
        <v>0</v>
      </c>
      <c r="BQ87" s="677">
        <v>0</v>
      </c>
      <c r="BR87" s="674">
        <v>0</v>
      </c>
      <c r="BS87" s="633"/>
      <c r="BT87" s="772"/>
      <c r="BU87" s="690" t="s">
        <v>1290</v>
      </c>
      <c r="BV87" s="681">
        <v>0</v>
      </c>
      <c r="BW87" s="677">
        <v>0</v>
      </c>
      <c r="BX87" s="677">
        <v>0</v>
      </c>
      <c r="BY87" s="674">
        <v>0</v>
      </c>
      <c r="CA87" s="747"/>
      <c r="CB87" s="690" t="s">
        <v>1290</v>
      </c>
      <c r="CC87" s="681">
        <v>0</v>
      </c>
      <c r="CD87" s="677">
        <v>0</v>
      </c>
      <c r="CE87" s="677">
        <v>0</v>
      </c>
      <c r="CF87" s="674">
        <v>0</v>
      </c>
    </row>
    <row r="88" spans="2:84" ht="13.8" thickBot="1">
      <c r="B88" s="664" t="s">
        <v>551</v>
      </c>
      <c r="C88" s="664"/>
      <c r="D88" s="729">
        <v>0</v>
      </c>
      <c r="E88" s="683">
        <v>0</v>
      </c>
      <c r="F88" s="683">
        <v>0</v>
      </c>
      <c r="G88" s="682">
        <v>0</v>
      </c>
      <c r="I88" s="667" t="s">
        <v>551</v>
      </c>
      <c r="J88" s="667"/>
      <c r="K88" s="691">
        <v>0</v>
      </c>
      <c r="L88" s="685">
        <v>0</v>
      </c>
      <c r="M88" s="685">
        <v>0</v>
      </c>
      <c r="N88" s="684">
        <v>0</v>
      </c>
      <c r="P88" s="686" t="s">
        <v>551</v>
      </c>
      <c r="Q88" s="687"/>
      <c r="R88" s="686">
        <v>0</v>
      </c>
      <c r="S88" s="688">
        <v>0</v>
      </c>
      <c r="T88" s="688">
        <v>0</v>
      </c>
      <c r="U88" s="687">
        <v>0</v>
      </c>
      <c r="W88" s="803" t="s">
        <v>551</v>
      </c>
      <c r="X88" s="804"/>
      <c r="Y88" s="803">
        <v>0</v>
      </c>
      <c r="Z88" s="805">
        <v>0</v>
      </c>
      <c r="AA88" s="805">
        <v>0</v>
      </c>
      <c r="AB88" s="804">
        <v>0</v>
      </c>
      <c r="AD88" s="766" t="s">
        <v>551</v>
      </c>
      <c r="AE88" s="767"/>
      <c r="AF88" s="766">
        <v>0</v>
      </c>
      <c r="AG88" s="768">
        <v>0</v>
      </c>
      <c r="AH88" s="768">
        <v>0</v>
      </c>
      <c r="AI88" s="767">
        <v>0</v>
      </c>
      <c r="AK88" s="757" t="s">
        <v>551</v>
      </c>
      <c r="AL88" s="758"/>
      <c r="AM88" s="759">
        <v>0</v>
      </c>
      <c r="AN88" s="760">
        <v>0</v>
      </c>
      <c r="AO88" s="760">
        <v>0</v>
      </c>
      <c r="AP88" s="761">
        <v>0</v>
      </c>
      <c r="AR88" s="808" t="s">
        <v>551</v>
      </c>
      <c r="AS88" s="816"/>
      <c r="AT88" s="817">
        <v>0</v>
      </c>
      <c r="AU88" s="818">
        <v>0</v>
      </c>
      <c r="AV88" s="818">
        <v>0</v>
      </c>
      <c r="AW88" s="816">
        <v>0</v>
      </c>
      <c r="AY88" s="780" t="s">
        <v>551</v>
      </c>
      <c r="AZ88" s="777"/>
      <c r="BA88" s="780">
        <v>0</v>
      </c>
      <c r="BB88" s="781">
        <v>0</v>
      </c>
      <c r="BC88" s="781">
        <v>0</v>
      </c>
      <c r="BD88" s="782">
        <v>0</v>
      </c>
      <c r="BF88" s="795" t="s">
        <v>551</v>
      </c>
      <c r="BG88" s="796"/>
      <c r="BH88" s="795">
        <v>0</v>
      </c>
      <c r="BI88" s="797">
        <v>0</v>
      </c>
      <c r="BJ88" s="797">
        <v>0</v>
      </c>
      <c r="BK88" s="798">
        <v>0</v>
      </c>
      <c r="BL88" s="633"/>
      <c r="BM88" s="787" t="s">
        <v>551</v>
      </c>
      <c r="BN88" s="788"/>
      <c r="BO88" s="789">
        <v>0</v>
      </c>
      <c r="BP88" s="790">
        <v>0</v>
      </c>
      <c r="BQ88" s="790">
        <v>0</v>
      </c>
      <c r="BR88" s="791">
        <v>0</v>
      </c>
      <c r="BS88" s="633"/>
      <c r="BT88" s="773" t="s">
        <v>551</v>
      </c>
      <c r="BU88" s="770"/>
      <c r="BV88" s="773">
        <v>0</v>
      </c>
      <c r="BW88" s="774">
        <v>0</v>
      </c>
      <c r="BX88" s="774">
        <v>0</v>
      </c>
      <c r="BY88" s="775">
        <v>0</v>
      </c>
      <c r="CA88" s="748" t="s">
        <v>551</v>
      </c>
      <c r="CB88" s="749"/>
      <c r="CC88" s="750">
        <v>0</v>
      </c>
      <c r="CD88" s="751">
        <v>0</v>
      </c>
      <c r="CE88" s="751">
        <v>0</v>
      </c>
      <c r="CF88" s="752">
        <v>0</v>
      </c>
    </row>
    <row r="89" spans="2:84">
      <c r="B89" s="673" t="s">
        <v>442</v>
      </c>
      <c r="C89" s="679" t="s">
        <v>1291</v>
      </c>
      <c r="D89" s="681">
        <v>0</v>
      </c>
      <c r="E89" s="677">
        <v>0</v>
      </c>
      <c r="F89" s="677">
        <v>0</v>
      </c>
      <c r="G89" s="674">
        <v>0</v>
      </c>
      <c r="I89" s="675" t="s">
        <v>442</v>
      </c>
      <c r="J89" s="679" t="s">
        <v>1291</v>
      </c>
      <c r="K89" s="681">
        <v>0</v>
      </c>
      <c r="L89" s="677">
        <v>0</v>
      </c>
      <c r="M89" s="677">
        <v>0</v>
      </c>
      <c r="N89" s="674">
        <v>0</v>
      </c>
      <c r="P89" s="676" t="s">
        <v>442</v>
      </c>
      <c r="Q89" s="677" t="s">
        <v>1291</v>
      </c>
      <c r="R89" s="681">
        <v>0</v>
      </c>
      <c r="S89" s="677">
        <v>0</v>
      </c>
      <c r="T89" s="677">
        <v>0</v>
      </c>
      <c r="U89" s="674">
        <v>0</v>
      </c>
      <c r="W89" s="801" t="s">
        <v>442</v>
      </c>
      <c r="X89" s="677" t="s">
        <v>1291</v>
      </c>
      <c r="Y89" s="681">
        <v>0</v>
      </c>
      <c r="Z89" s="677">
        <v>0</v>
      </c>
      <c r="AA89" s="677">
        <v>0</v>
      </c>
      <c r="AB89" s="674">
        <v>0</v>
      </c>
      <c r="AD89" s="764" t="s">
        <v>442</v>
      </c>
      <c r="AE89" s="677" t="s">
        <v>1291</v>
      </c>
      <c r="AF89" s="681">
        <v>0</v>
      </c>
      <c r="AG89" s="677">
        <v>0</v>
      </c>
      <c r="AH89" s="677">
        <v>0</v>
      </c>
      <c r="AI89" s="674">
        <v>0</v>
      </c>
      <c r="AK89" s="755" t="s">
        <v>442</v>
      </c>
      <c r="AL89" s="689" t="s">
        <v>1291</v>
      </c>
      <c r="AM89" s="681">
        <v>0</v>
      </c>
      <c r="AN89" s="677">
        <v>0</v>
      </c>
      <c r="AO89" s="677">
        <v>0</v>
      </c>
      <c r="AP89" s="674">
        <v>0</v>
      </c>
      <c r="AR89" s="809" t="s">
        <v>442</v>
      </c>
      <c r="AS89" s="810" t="s">
        <v>1291</v>
      </c>
      <c r="AT89" s="812">
        <v>0</v>
      </c>
      <c r="AU89" s="812">
        <v>0</v>
      </c>
      <c r="AV89" s="812">
        <v>0</v>
      </c>
      <c r="AW89" s="813">
        <v>0</v>
      </c>
      <c r="AY89" s="778" t="s">
        <v>442</v>
      </c>
      <c r="AZ89" s="689" t="s">
        <v>1291</v>
      </c>
      <c r="BA89" s="681">
        <v>0</v>
      </c>
      <c r="BB89" s="677">
        <v>0</v>
      </c>
      <c r="BC89" s="677">
        <v>0</v>
      </c>
      <c r="BD89" s="674">
        <v>0</v>
      </c>
      <c r="BF89" s="794" t="s">
        <v>442</v>
      </c>
      <c r="BG89" s="679" t="s">
        <v>1291</v>
      </c>
      <c r="BH89" s="681">
        <v>0</v>
      </c>
      <c r="BI89" s="677">
        <v>0</v>
      </c>
      <c r="BJ89" s="677">
        <v>0</v>
      </c>
      <c r="BK89" s="674">
        <v>0</v>
      </c>
      <c r="BL89" s="633"/>
      <c r="BM89" s="785" t="s">
        <v>442</v>
      </c>
      <c r="BN89" s="689" t="s">
        <v>1291</v>
      </c>
      <c r="BO89" s="681">
        <v>0</v>
      </c>
      <c r="BP89" s="677">
        <v>0</v>
      </c>
      <c r="BQ89" s="677">
        <v>0</v>
      </c>
      <c r="BR89" s="674">
        <v>0</v>
      </c>
      <c r="BS89" s="633"/>
      <c r="BT89" s="771" t="s">
        <v>442</v>
      </c>
      <c r="BU89" s="679" t="s">
        <v>1291</v>
      </c>
      <c r="BV89" s="681">
        <v>0</v>
      </c>
      <c r="BW89" s="677">
        <v>0</v>
      </c>
      <c r="BX89" s="677">
        <v>0</v>
      </c>
      <c r="BY89" s="674">
        <v>0</v>
      </c>
      <c r="CA89" s="746" t="s">
        <v>442</v>
      </c>
      <c r="CB89" s="689" t="s">
        <v>1291</v>
      </c>
      <c r="CC89" s="681">
        <v>0</v>
      </c>
      <c r="CD89" s="677">
        <v>0</v>
      </c>
      <c r="CE89" s="677">
        <v>0</v>
      </c>
      <c r="CF89" s="674">
        <v>0</v>
      </c>
    </row>
    <row r="90" spans="2:84">
      <c r="B90" s="673"/>
      <c r="C90" s="679" t="s">
        <v>1292</v>
      </c>
      <c r="D90" s="681">
        <v>0</v>
      </c>
      <c r="E90" s="677">
        <v>0</v>
      </c>
      <c r="F90" s="677">
        <v>0</v>
      </c>
      <c r="G90" s="674">
        <v>0</v>
      </c>
      <c r="I90" s="675"/>
      <c r="J90" s="679" t="s">
        <v>1292</v>
      </c>
      <c r="K90" s="681">
        <v>0</v>
      </c>
      <c r="L90" s="677">
        <v>0</v>
      </c>
      <c r="M90" s="677">
        <v>0</v>
      </c>
      <c r="N90" s="674">
        <v>0</v>
      </c>
      <c r="P90" s="680"/>
      <c r="Q90" s="677" t="s">
        <v>1292</v>
      </c>
      <c r="R90" s="681">
        <v>0</v>
      </c>
      <c r="S90" s="677">
        <v>0</v>
      </c>
      <c r="T90" s="677">
        <v>0</v>
      </c>
      <c r="U90" s="674">
        <v>0</v>
      </c>
      <c r="W90" s="806"/>
      <c r="X90" s="677" t="s">
        <v>1292</v>
      </c>
      <c r="Y90" s="681">
        <v>0</v>
      </c>
      <c r="Z90" s="677">
        <v>0</v>
      </c>
      <c r="AA90" s="677">
        <v>0</v>
      </c>
      <c r="AB90" s="674">
        <v>0</v>
      </c>
      <c r="AD90" s="769"/>
      <c r="AE90" s="677" t="s">
        <v>1292</v>
      </c>
      <c r="AF90" s="681">
        <v>0</v>
      </c>
      <c r="AG90" s="677">
        <v>0</v>
      </c>
      <c r="AH90" s="677">
        <v>0</v>
      </c>
      <c r="AI90" s="674">
        <v>0</v>
      </c>
      <c r="AK90" s="762"/>
      <c r="AL90" s="679" t="s">
        <v>1292</v>
      </c>
      <c r="AM90" s="681">
        <v>0</v>
      </c>
      <c r="AN90" s="677">
        <v>0</v>
      </c>
      <c r="AO90" s="677">
        <v>0</v>
      </c>
      <c r="AP90" s="674">
        <v>0</v>
      </c>
      <c r="AR90" s="819"/>
      <c r="AS90" s="813" t="s">
        <v>1292</v>
      </c>
      <c r="AT90" s="812">
        <v>0</v>
      </c>
      <c r="AU90" s="812">
        <v>0</v>
      </c>
      <c r="AV90" s="812">
        <v>0</v>
      </c>
      <c r="AW90" s="813">
        <v>0</v>
      </c>
      <c r="AY90" s="778"/>
      <c r="AZ90" s="679" t="s">
        <v>1292</v>
      </c>
      <c r="BA90" s="681">
        <v>0</v>
      </c>
      <c r="BB90" s="677">
        <v>0</v>
      </c>
      <c r="BC90" s="677">
        <v>0</v>
      </c>
      <c r="BD90" s="674">
        <v>0</v>
      </c>
      <c r="BF90" s="794"/>
      <c r="BG90" s="679" t="s">
        <v>1292</v>
      </c>
      <c r="BH90" s="681">
        <v>0</v>
      </c>
      <c r="BI90" s="677">
        <v>0</v>
      </c>
      <c r="BJ90" s="677">
        <v>0</v>
      </c>
      <c r="BK90" s="674">
        <v>0</v>
      </c>
      <c r="BL90" s="633"/>
      <c r="BM90" s="792"/>
      <c r="BN90" s="679" t="s">
        <v>1292</v>
      </c>
      <c r="BO90" s="681">
        <v>0</v>
      </c>
      <c r="BP90" s="677">
        <v>0</v>
      </c>
      <c r="BQ90" s="677">
        <v>0</v>
      </c>
      <c r="BR90" s="674">
        <v>0</v>
      </c>
      <c r="BS90" s="633"/>
      <c r="BT90" s="771"/>
      <c r="BU90" s="679" t="s">
        <v>1292</v>
      </c>
      <c r="BV90" s="681">
        <v>0</v>
      </c>
      <c r="BW90" s="677">
        <v>0</v>
      </c>
      <c r="BX90" s="677">
        <v>0</v>
      </c>
      <c r="BY90" s="674">
        <v>0</v>
      </c>
      <c r="CA90" s="753"/>
      <c r="CB90" s="679" t="s">
        <v>1292</v>
      </c>
      <c r="CC90" s="681">
        <v>0</v>
      </c>
      <c r="CD90" s="677">
        <v>0</v>
      </c>
      <c r="CE90" s="677">
        <v>0</v>
      </c>
      <c r="CF90" s="674">
        <v>0</v>
      </c>
    </row>
    <row r="91" spans="2:84">
      <c r="B91" s="673"/>
      <c r="C91" s="679" t="s">
        <v>1293</v>
      </c>
      <c r="D91" s="681">
        <v>0</v>
      </c>
      <c r="E91" s="677">
        <v>0</v>
      </c>
      <c r="F91" s="677">
        <v>0</v>
      </c>
      <c r="G91" s="674">
        <v>0</v>
      </c>
      <c r="I91" s="675"/>
      <c r="J91" s="679" t="s">
        <v>1293</v>
      </c>
      <c r="K91" s="681">
        <v>0</v>
      </c>
      <c r="L91" s="677">
        <v>0</v>
      </c>
      <c r="M91" s="677">
        <v>0</v>
      </c>
      <c r="N91" s="674">
        <v>0</v>
      </c>
      <c r="P91" s="680"/>
      <c r="Q91" s="677" t="s">
        <v>1293</v>
      </c>
      <c r="R91" s="681">
        <v>0</v>
      </c>
      <c r="S91" s="677">
        <v>0</v>
      </c>
      <c r="T91" s="677">
        <v>0</v>
      </c>
      <c r="U91" s="674">
        <v>0</v>
      </c>
      <c r="W91" s="806"/>
      <c r="X91" s="677" t="s">
        <v>1293</v>
      </c>
      <c r="Y91" s="681">
        <v>0</v>
      </c>
      <c r="Z91" s="677">
        <v>0</v>
      </c>
      <c r="AA91" s="677">
        <v>0</v>
      </c>
      <c r="AB91" s="674">
        <v>0</v>
      </c>
      <c r="AD91" s="769"/>
      <c r="AE91" s="677" t="s">
        <v>1293</v>
      </c>
      <c r="AF91" s="681">
        <v>0</v>
      </c>
      <c r="AG91" s="677">
        <v>0</v>
      </c>
      <c r="AH91" s="677">
        <v>0</v>
      </c>
      <c r="AI91" s="674">
        <v>0</v>
      </c>
      <c r="AK91" s="762"/>
      <c r="AL91" s="679" t="s">
        <v>1293</v>
      </c>
      <c r="AM91" s="681">
        <v>0</v>
      </c>
      <c r="AN91" s="677">
        <v>0</v>
      </c>
      <c r="AO91" s="677">
        <v>0</v>
      </c>
      <c r="AP91" s="674">
        <v>0</v>
      </c>
      <c r="AR91" s="819"/>
      <c r="AS91" s="813" t="s">
        <v>1293</v>
      </c>
      <c r="AT91" s="812">
        <v>0</v>
      </c>
      <c r="AU91" s="812">
        <v>0</v>
      </c>
      <c r="AV91" s="812">
        <v>0</v>
      </c>
      <c r="AW91" s="813">
        <v>0</v>
      </c>
      <c r="AY91" s="778"/>
      <c r="AZ91" s="679" t="s">
        <v>1293</v>
      </c>
      <c r="BA91" s="681">
        <v>0</v>
      </c>
      <c r="BB91" s="677">
        <v>0</v>
      </c>
      <c r="BC91" s="677">
        <v>0</v>
      </c>
      <c r="BD91" s="674">
        <v>0</v>
      </c>
      <c r="BF91" s="794"/>
      <c r="BG91" s="679" t="s">
        <v>1293</v>
      </c>
      <c r="BH91" s="681">
        <v>0</v>
      </c>
      <c r="BI91" s="677">
        <v>0</v>
      </c>
      <c r="BJ91" s="677">
        <v>0</v>
      </c>
      <c r="BK91" s="674">
        <v>0</v>
      </c>
      <c r="BL91" s="633"/>
      <c r="BM91" s="792"/>
      <c r="BN91" s="679" t="s">
        <v>1293</v>
      </c>
      <c r="BO91" s="681">
        <v>0</v>
      </c>
      <c r="BP91" s="677">
        <v>0</v>
      </c>
      <c r="BQ91" s="677">
        <v>0</v>
      </c>
      <c r="BR91" s="674">
        <v>0</v>
      </c>
      <c r="BS91" s="633"/>
      <c r="BT91" s="771"/>
      <c r="BU91" s="679" t="s">
        <v>1293</v>
      </c>
      <c r="BV91" s="681">
        <v>0</v>
      </c>
      <c r="BW91" s="677">
        <v>0</v>
      </c>
      <c r="BX91" s="677">
        <v>0</v>
      </c>
      <c r="BY91" s="674">
        <v>0</v>
      </c>
      <c r="CA91" s="753"/>
      <c r="CB91" s="679" t="s">
        <v>1293</v>
      </c>
      <c r="CC91" s="681">
        <v>0</v>
      </c>
      <c r="CD91" s="677">
        <v>0</v>
      </c>
      <c r="CE91" s="677">
        <v>0</v>
      </c>
      <c r="CF91" s="674">
        <v>0</v>
      </c>
    </row>
    <row r="92" spans="2:84">
      <c r="B92" s="673"/>
      <c r="C92" s="679" t="s">
        <v>1294</v>
      </c>
      <c r="D92" s="681">
        <v>0</v>
      </c>
      <c r="E92" s="677">
        <v>0</v>
      </c>
      <c r="F92" s="677">
        <v>0</v>
      </c>
      <c r="G92" s="674">
        <v>0</v>
      </c>
      <c r="I92" s="675"/>
      <c r="J92" s="679" t="s">
        <v>1294</v>
      </c>
      <c r="K92" s="681">
        <v>0</v>
      </c>
      <c r="L92" s="677">
        <v>0</v>
      </c>
      <c r="M92" s="677">
        <v>0</v>
      </c>
      <c r="N92" s="674">
        <v>0</v>
      </c>
      <c r="P92" s="680"/>
      <c r="Q92" s="677" t="s">
        <v>1294</v>
      </c>
      <c r="R92" s="681">
        <v>0</v>
      </c>
      <c r="S92" s="677">
        <v>0</v>
      </c>
      <c r="T92" s="677">
        <v>0</v>
      </c>
      <c r="U92" s="674">
        <v>0</v>
      </c>
      <c r="W92" s="806"/>
      <c r="X92" s="677" t="s">
        <v>1294</v>
      </c>
      <c r="Y92" s="681">
        <v>0</v>
      </c>
      <c r="Z92" s="677">
        <v>0</v>
      </c>
      <c r="AA92" s="677">
        <v>0</v>
      </c>
      <c r="AB92" s="674">
        <v>0</v>
      </c>
      <c r="AD92" s="769"/>
      <c r="AE92" s="677" t="s">
        <v>1294</v>
      </c>
      <c r="AF92" s="681">
        <v>0</v>
      </c>
      <c r="AG92" s="677">
        <v>0</v>
      </c>
      <c r="AH92" s="677">
        <v>0</v>
      </c>
      <c r="AI92" s="674">
        <v>0</v>
      </c>
      <c r="AK92" s="762"/>
      <c r="AL92" s="679" t="s">
        <v>1294</v>
      </c>
      <c r="AM92" s="681">
        <v>0</v>
      </c>
      <c r="AN92" s="677">
        <v>0</v>
      </c>
      <c r="AO92" s="677">
        <v>0</v>
      </c>
      <c r="AP92" s="674">
        <v>0</v>
      </c>
      <c r="AR92" s="819"/>
      <c r="AS92" s="813" t="s">
        <v>1294</v>
      </c>
      <c r="AT92" s="812">
        <v>0</v>
      </c>
      <c r="AU92" s="812">
        <v>0</v>
      </c>
      <c r="AV92" s="812">
        <v>0</v>
      </c>
      <c r="AW92" s="813">
        <v>0</v>
      </c>
      <c r="AY92" s="778"/>
      <c r="AZ92" s="679" t="s">
        <v>1294</v>
      </c>
      <c r="BA92" s="681">
        <v>0</v>
      </c>
      <c r="BB92" s="677">
        <v>0</v>
      </c>
      <c r="BC92" s="677">
        <v>0</v>
      </c>
      <c r="BD92" s="674">
        <v>0</v>
      </c>
      <c r="BF92" s="794"/>
      <c r="BG92" s="679" t="s">
        <v>1294</v>
      </c>
      <c r="BH92" s="681">
        <v>0</v>
      </c>
      <c r="BI92" s="677">
        <v>0</v>
      </c>
      <c r="BJ92" s="677">
        <v>0</v>
      </c>
      <c r="BK92" s="674">
        <v>0</v>
      </c>
      <c r="BL92" s="633"/>
      <c r="BM92" s="792"/>
      <c r="BN92" s="679" t="s">
        <v>1294</v>
      </c>
      <c r="BO92" s="681">
        <v>0</v>
      </c>
      <c r="BP92" s="677">
        <v>0</v>
      </c>
      <c r="BQ92" s="677">
        <v>0</v>
      </c>
      <c r="BR92" s="674">
        <v>0</v>
      </c>
      <c r="BS92" s="633"/>
      <c r="BT92" s="771"/>
      <c r="BU92" s="679" t="s">
        <v>1294</v>
      </c>
      <c r="BV92" s="681">
        <v>0</v>
      </c>
      <c r="BW92" s="677">
        <v>0</v>
      </c>
      <c r="BX92" s="677">
        <v>0</v>
      </c>
      <c r="BY92" s="674">
        <v>0</v>
      </c>
      <c r="CA92" s="753"/>
      <c r="CB92" s="679" t="s">
        <v>1294</v>
      </c>
      <c r="CC92" s="681">
        <v>0</v>
      </c>
      <c r="CD92" s="677">
        <v>0</v>
      </c>
      <c r="CE92" s="677">
        <v>0</v>
      </c>
      <c r="CF92" s="674">
        <v>0</v>
      </c>
    </row>
    <row r="93" spans="2:84">
      <c r="B93" s="673"/>
      <c r="C93" s="679" t="s">
        <v>1648</v>
      </c>
      <c r="D93" s="681">
        <v>0</v>
      </c>
      <c r="E93" s="677">
        <v>0</v>
      </c>
      <c r="F93" s="677">
        <v>0</v>
      </c>
      <c r="G93" s="674">
        <v>0</v>
      </c>
      <c r="I93" s="675"/>
      <c r="J93" s="679" t="s">
        <v>1648</v>
      </c>
      <c r="K93" s="681">
        <v>0</v>
      </c>
      <c r="L93" s="677">
        <v>0</v>
      </c>
      <c r="M93" s="677">
        <v>0</v>
      </c>
      <c r="N93" s="674">
        <v>0</v>
      </c>
      <c r="P93" s="680"/>
      <c r="Q93" s="677" t="s">
        <v>1648</v>
      </c>
      <c r="R93" s="681">
        <v>0</v>
      </c>
      <c r="S93" s="677">
        <v>0</v>
      </c>
      <c r="T93" s="677">
        <v>0</v>
      </c>
      <c r="U93" s="674">
        <v>0</v>
      </c>
      <c r="W93" s="806"/>
      <c r="X93" s="677" t="s">
        <v>1648</v>
      </c>
      <c r="Y93" s="681">
        <v>0</v>
      </c>
      <c r="Z93" s="677">
        <v>0</v>
      </c>
      <c r="AA93" s="677">
        <v>0</v>
      </c>
      <c r="AB93" s="674">
        <v>0</v>
      </c>
      <c r="AD93" s="769"/>
      <c r="AE93" s="677" t="s">
        <v>1648</v>
      </c>
      <c r="AF93" s="681">
        <v>0</v>
      </c>
      <c r="AG93" s="677">
        <v>0</v>
      </c>
      <c r="AH93" s="677">
        <v>0</v>
      </c>
      <c r="AI93" s="674">
        <v>0</v>
      </c>
      <c r="AK93" s="762"/>
      <c r="AL93" s="679" t="s">
        <v>1648</v>
      </c>
      <c r="AM93" s="681">
        <v>0</v>
      </c>
      <c r="AN93" s="677">
        <v>0</v>
      </c>
      <c r="AO93" s="677">
        <v>0</v>
      </c>
      <c r="AP93" s="674">
        <v>0</v>
      </c>
      <c r="AR93" s="819"/>
      <c r="AS93" s="813" t="s">
        <v>1648</v>
      </c>
      <c r="AT93" s="812">
        <v>0</v>
      </c>
      <c r="AU93" s="812">
        <v>0</v>
      </c>
      <c r="AV93" s="812">
        <v>0</v>
      </c>
      <c r="AW93" s="813">
        <v>0</v>
      </c>
      <c r="AY93" s="778"/>
      <c r="AZ93" s="679" t="s">
        <v>1648</v>
      </c>
      <c r="BA93" s="681">
        <v>0</v>
      </c>
      <c r="BB93" s="677">
        <v>0</v>
      </c>
      <c r="BC93" s="677">
        <v>0</v>
      </c>
      <c r="BD93" s="674">
        <v>0</v>
      </c>
      <c r="BF93" s="794"/>
      <c r="BG93" s="679" t="s">
        <v>1648</v>
      </c>
      <c r="BH93" s="681">
        <v>0</v>
      </c>
      <c r="BI93" s="677">
        <v>0</v>
      </c>
      <c r="BJ93" s="677">
        <v>0</v>
      </c>
      <c r="BK93" s="674">
        <v>0</v>
      </c>
      <c r="BL93" s="633"/>
      <c r="BM93" s="792"/>
      <c r="BN93" s="679" t="s">
        <v>1648</v>
      </c>
      <c r="BO93" s="681">
        <v>0</v>
      </c>
      <c r="BP93" s="677">
        <v>0</v>
      </c>
      <c r="BQ93" s="677">
        <v>0</v>
      </c>
      <c r="BR93" s="674">
        <v>0</v>
      </c>
      <c r="BS93" s="633"/>
      <c r="BT93" s="771"/>
      <c r="BU93" s="679" t="s">
        <v>1648</v>
      </c>
      <c r="BV93" s="681">
        <v>0</v>
      </c>
      <c r="BW93" s="677">
        <v>0</v>
      </c>
      <c r="BX93" s="677">
        <v>0</v>
      </c>
      <c r="BY93" s="674">
        <v>0</v>
      </c>
      <c r="CA93" s="753"/>
      <c r="CB93" s="679" t="s">
        <v>1648</v>
      </c>
      <c r="CC93" s="681">
        <v>0</v>
      </c>
      <c r="CD93" s="677">
        <v>0</v>
      </c>
      <c r="CE93" s="677">
        <v>0</v>
      </c>
      <c r="CF93" s="674">
        <v>0</v>
      </c>
    </row>
    <row r="94" spans="2:84" ht="13.8" thickBot="1">
      <c r="B94" s="673"/>
      <c r="C94" s="679" t="s">
        <v>1649</v>
      </c>
      <c r="D94" s="681">
        <v>0</v>
      </c>
      <c r="E94" s="677">
        <v>0</v>
      </c>
      <c r="F94" s="677">
        <v>0</v>
      </c>
      <c r="G94" s="674">
        <v>0</v>
      </c>
      <c r="I94" s="728"/>
      <c r="J94" s="690" t="s">
        <v>1649</v>
      </c>
      <c r="K94" s="681">
        <v>0</v>
      </c>
      <c r="L94" s="677">
        <v>0</v>
      </c>
      <c r="M94" s="677">
        <v>0</v>
      </c>
      <c r="N94" s="674">
        <v>0</v>
      </c>
      <c r="P94" s="730"/>
      <c r="Q94" s="677" t="s">
        <v>1649</v>
      </c>
      <c r="R94" s="681">
        <v>0</v>
      </c>
      <c r="S94" s="677">
        <v>0</v>
      </c>
      <c r="T94" s="677">
        <v>0</v>
      </c>
      <c r="U94" s="674">
        <v>0</v>
      </c>
      <c r="W94" s="802"/>
      <c r="X94" s="677" t="s">
        <v>1649</v>
      </c>
      <c r="Y94" s="681">
        <v>0</v>
      </c>
      <c r="Z94" s="677">
        <v>0</v>
      </c>
      <c r="AA94" s="677">
        <v>0</v>
      </c>
      <c r="AB94" s="674">
        <v>0</v>
      </c>
      <c r="AD94" s="765"/>
      <c r="AE94" s="677" t="s">
        <v>1649</v>
      </c>
      <c r="AF94" s="681">
        <v>0</v>
      </c>
      <c r="AG94" s="677">
        <v>0</v>
      </c>
      <c r="AH94" s="677">
        <v>0</v>
      </c>
      <c r="AI94" s="674">
        <v>0</v>
      </c>
      <c r="AK94" s="756"/>
      <c r="AL94" s="690" t="s">
        <v>1649</v>
      </c>
      <c r="AM94" s="681">
        <v>0</v>
      </c>
      <c r="AN94" s="677">
        <v>0</v>
      </c>
      <c r="AO94" s="677">
        <v>0</v>
      </c>
      <c r="AP94" s="674">
        <v>0</v>
      </c>
      <c r="AR94" s="814"/>
      <c r="AS94" s="815" t="s">
        <v>1649</v>
      </c>
      <c r="AT94" s="812">
        <v>0</v>
      </c>
      <c r="AU94" s="812">
        <v>0</v>
      </c>
      <c r="AV94" s="812">
        <v>0</v>
      </c>
      <c r="AW94" s="813">
        <v>0</v>
      </c>
      <c r="AY94" s="779"/>
      <c r="AZ94" s="690" t="s">
        <v>1649</v>
      </c>
      <c r="BA94" s="681">
        <v>0</v>
      </c>
      <c r="BB94" s="677">
        <v>0</v>
      </c>
      <c r="BC94" s="677">
        <v>0</v>
      </c>
      <c r="BD94" s="674">
        <v>0</v>
      </c>
      <c r="BF94" s="793"/>
      <c r="BG94" s="690" t="s">
        <v>1649</v>
      </c>
      <c r="BH94" s="681">
        <v>0</v>
      </c>
      <c r="BI94" s="677">
        <v>0</v>
      </c>
      <c r="BJ94" s="677">
        <v>0</v>
      </c>
      <c r="BK94" s="674">
        <v>0</v>
      </c>
      <c r="BL94" s="633"/>
      <c r="BM94" s="786"/>
      <c r="BN94" s="690" t="s">
        <v>1649</v>
      </c>
      <c r="BO94" s="681">
        <v>0</v>
      </c>
      <c r="BP94" s="677">
        <v>0</v>
      </c>
      <c r="BQ94" s="677">
        <v>0</v>
      </c>
      <c r="BR94" s="674">
        <v>0</v>
      </c>
      <c r="BS94" s="633"/>
      <c r="BT94" s="772"/>
      <c r="BU94" s="690" t="s">
        <v>1649</v>
      </c>
      <c r="BV94" s="681">
        <v>0</v>
      </c>
      <c r="BW94" s="677">
        <v>0</v>
      </c>
      <c r="BX94" s="677">
        <v>0</v>
      </c>
      <c r="BY94" s="674">
        <v>0</v>
      </c>
      <c r="CA94" s="747"/>
      <c r="CB94" s="690" t="s">
        <v>1649</v>
      </c>
      <c r="CC94" s="681">
        <v>0</v>
      </c>
      <c r="CD94" s="677">
        <v>0</v>
      </c>
      <c r="CE94" s="677">
        <v>0</v>
      </c>
      <c r="CF94" s="674">
        <v>0</v>
      </c>
    </row>
    <row r="95" spans="2:84" ht="13.8" thickBot="1">
      <c r="B95" s="664" t="s">
        <v>552</v>
      </c>
      <c r="C95" s="664"/>
      <c r="D95" s="729">
        <v>0</v>
      </c>
      <c r="E95" s="683">
        <v>0</v>
      </c>
      <c r="F95" s="683">
        <v>0</v>
      </c>
      <c r="G95" s="682">
        <v>0</v>
      </c>
      <c r="I95" s="667" t="s">
        <v>552</v>
      </c>
      <c r="J95" s="667"/>
      <c r="K95" s="691">
        <v>0</v>
      </c>
      <c r="L95" s="685">
        <v>0</v>
      </c>
      <c r="M95" s="685">
        <v>0</v>
      </c>
      <c r="N95" s="684">
        <v>0</v>
      </c>
      <c r="P95" s="686" t="s">
        <v>552</v>
      </c>
      <c r="Q95" s="687"/>
      <c r="R95" s="686">
        <v>0</v>
      </c>
      <c r="S95" s="688">
        <v>0</v>
      </c>
      <c r="T95" s="688">
        <v>0</v>
      </c>
      <c r="U95" s="687">
        <v>0</v>
      </c>
      <c r="W95" s="803" t="s">
        <v>552</v>
      </c>
      <c r="X95" s="804"/>
      <c r="Y95" s="803">
        <v>0</v>
      </c>
      <c r="Z95" s="805">
        <v>0</v>
      </c>
      <c r="AA95" s="805">
        <v>0</v>
      </c>
      <c r="AB95" s="804">
        <v>0</v>
      </c>
      <c r="AD95" s="766" t="s">
        <v>552</v>
      </c>
      <c r="AE95" s="767"/>
      <c r="AF95" s="766">
        <v>0</v>
      </c>
      <c r="AG95" s="768">
        <v>0</v>
      </c>
      <c r="AH95" s="768">
        <v>0</v>
      </c>
      <c r="AI95" s="767">
        <v>0</v>
      </c>
      <c r="AK95" s="757" t="s">
        <v>552</v>
      </c>
      <c r="AL95" s="758"/>
      <c r="AM95" s="759">
        <v>0</v>
      </c>
      <c r="AN95" s="760">
        <v>0</v>
      </c>
      <c r="AO95" s="760">
        <v>0</v>
      </c>
      <c r="AP95" s="761">
        <v>0</v>
      </c>
      <c r="AR95" s="808" t="s">
        <v>552</v>
      </c>
      <c r="AS95" s="816"/>
      <c r="AT95" s="817">
        <v>0</v>
      </c>
      <c r="AU95" s="818">
        <v>0</v>
      </c>
      <c r="AV95" s="818">
        <v>0</v>
      </c>
      <c r="AW95" s="816">
        <v>0</v>
      </c>
      <c r="AY95" s="780" t="s">
        <v>552</v>
      </c>
      <c r="AZ95" s="777"/>
      <c r="BA95" s="780">
        <v>0</v>
      </c>
      <c r="BB95" s="781">
        <v>0</v>
      </c>
      <c r="BC95" s="781">
        <v>0</v>
      </c>
      <c r="BD95" s="782">
        <v>0</v>
      </c>
      <c r="BF95" s="795" t="s">
        <v>552</v>
      </c>
      <c r="BG95" s="796"/>
      <c r="BH95" s="795">
        <v>0</v>
      </c>
      <c r="BI95" s="797">
        <v>0</v>
      </c>
      <c r="BJ95" s="797">
        <v>0</v>
      </c>
      <c r="BK95" s="798">
        <v>0</v>
      </c>
      <c r="BL95" s="633"/>
      <c r="BM95" s="787" t="s">
        <v>552</v>
      </c>
      <c r="BN95" s="788"/>
      <c r="BO95" s="789">
        <v>0</v>
      </c>
      <c r="BP95" s="790">
        <v>0</v>
      </c>
      <c r="BQ95" s="790">
        <v>0</v>
      </c>
      <c r="BR95" s="791">
        <v>0</v>
      </c>
      <c r="BS95" s="633"/>
      <c r="BT95" s="773" t="s">
        <v>552</v>
      </c>
      <c r="BU95" s="770"/>
      <c r="BV95" s="773">
        <v>0</v>
      </c>
      <c r="BW95" s="774">
        <v>0</v>
      </c>
      <c r="BX95" s="774">
        <v>0</v>
      </c>
      <c r="BY95" s="775">
        <v>0</v>
      </c>
      <c r="CA95" s="748" t="s">
        <v>552</v>
      </c>
      <c r="CB95" s="749"/>
      <c r="CC95" s="750">
        <v>0</v>
      </c>
      <c r="CD95" s="751">
        <v>0</v>
      </c>
      <c r="CE95" s="751">
        <v>0</v>
      </c>
      <c r="CF95" s="752">
        <v>0</v>
      </c>
    </row>
    <row r="96" spans="2:84">
      <c r="B96" s="673" t="s">
        <v>443</v>
      </c>
      <c r="C96" s="679" t="s">
        <v>1299</v>
      </c>
      <c r="D96" s="681">
        <v>0</v>
      </c>
      <c r="E96" s="677">
        <v>0</v>
      </c>
      <c r="F96" s="677">
        <v>0</v>
      </c>
      <c r="G96" s="674">
        <v>0</v>
      </c>
      <c r="I96" s="675" t="s">
        <v>443</v>
      </c>
      <c r="J96" s="679" t="s">
        <v>1299</v>
      </c>
      <c r="K96" s="681">
        <v>0</v>
      </c>
      <c r="L96" s="677">
        <v>0</v>
      </c>
      <c r="M96" s="677">
        <v>0</v>
      </c>
      <c r="N96" s="674">
        <v>0</v>
      </c>
      <c r="P96" s="676" t="s">
        <v>443</v>
      </c>
      <c r="Q96" s="677" t="s">
        <v>1299</v>
      </c>
      <c r="R96" s="681">
        <v>0</v>
      </c>
      <c r="S96" s="677">
        <v>0</v>
      </c>
      <c r="T96" s="677">
        <v>0</v>
      </c>
      <c r="U96" s="674">
        <v>0</v>
      </c>
      <c r="W96" s="801" t="s">
        <v>443</v>
      </c>
      <c r="X96" s="677" t="s">
        <v>1299</v>
      </c>
      <c r="Y96" s="681">
        <v>0</v>
      </c>
      <c r="Z96" s="677">
        <v>0</v>
      </c>
      <c r="AA96" s="677">
        <v>0</v>
      </c>
      <c r="AB96" s="674">
        <v>0</v>
      </c>
      <c r="AD96" s="764" t="s">
        <v>443</v>
      </c>
      <c r="AE96" s="677" t="s">
        <v>1299</v>
      </c>
      <c r="AF96" s="681">
        <v>0</v>
      </c>
      <c r="AG96" s="677">
        <v>0</v>
      </c>
      <c r="AH96" s="677">
        <v>0</v>
      </c>
      <c r="AI96" s="674">
        <v>0</v>
      </c>
      <c r="AK96" s="755" t="s">
        <v>443</v>
      </c>
      <c r="AL96" s="689" t="s">
        <v>1299</v>
      </c>
      <c r="AM96" s="681">
        <v>0</v>
      </c>
      <c r="AN96" s="677">
        <v>0</v>
      </c>
      <c r="AO96" s="677">
        <v>0</v>
      </c>
      <c r="AP96" s="674">
        <v>0</v>
      </c>
      <c r="AR96" s="809" t="s">
        <v>443</v>
      </c>
      <c r="AS96" s="810" t="s">
        <v>1299</v>
      </c>
      <c r="AT96" s="812">
        <v>0</v>
      </c>
      <c r="AU96" s="812">
        <v>0</v>
      </c>
      <c r="AV96" s="812">
        <v>0</v>
      </c>
      <c r="AW96" s="813">
        <v>0</v>
      </c>
      <c r="AY96" s="778" t="s">
        <v>443</v>
      </c>
      <c r="AZ96" s="689" t="s">
        <v>1299</v>
      </c>
      <c r="BA96" s="681">
        <v>0</v>
      </c>
      <c r="BB96" s="677">
        <v>0</v>
      </c>
      <c r="BC96" s="677">
        <v>0</v>
      </c>
      <c r="BD96" s="674">
        <v>0</v>
      </c>
      <c r="BF96" s="794" t="s">
        <v>443</v>
      </c>
      <c r="BG96" s="679" t="s">
        <v>1299</v>
      </c>
      <c r="BH96" s="681">
        <v>0</v>
      </c>
      <c r="BI96" s="677">
        <v>0</v>
      </c>
      <c r="BJ96" s="677">
        <v>0</v>
      </c>
      <c r="BK96" s="674">
        <v>0</v>
      </c>
      <c r="BL96" s="633"/>
      <c r="BM96" s="785" t="s">
        <v>443</v>
      </c>
      <c r="BN96" s="689" t="s">
        <v>1299</v>
      </c>
      <c r="BO96" s="681">
        <v>0</v>
      </c>
      <c r="BP96" s="677">
        <v>0</v>
      </c>
      <c r="BQ96" s="677">
        <v>0</v>
      </c>
      <c r="BR96" s="674">
        <v>0</v>
      </c>
      <c r="BS96" s="633"/>
      <c r="BT96" s="771" t="s">
        <v>443</v>
      </c>
      <c r="BU96" s="679" t="s">
        <v>1299</v>
      </c>
      <c r="BV96" s="681">
        <v>0</v>
      </c>
      <c r="BW96" s="677">
        <v>0</v>
      </c>
      <c r="BX96" s="677">
        <v>0</v>
      </c>
      <c r="BY96" s="674">
        <v>0</v>
      </c>
      <c r="CA96" s="746" t="s">
        <v>443</v>
      </c>
      <c r="CB96" s="689" t="s">
        <v>1299</v>
      </c>
      <c r="CC96" s="681">
        <v>0</v>
      </c>
      <c r="CD96" s="677">
        <v>0</v>
      </c>
      <c r="CE96" s="677">
        <v>0</v>
      </c>
      <c r="CF96" s="674">
        <v>0</v>
      </c>
    </row>
    <row r="97" spans="2:84">
      <c r="B97" s="673"/>
      <c r="C97" s="679" t="s">
        <v>1298</v>
      </c>
      <c r="D97" s="681">
        <v>0</v>
      </c>
      <c r="E97" s="677">
        <v>0</v>
      </c>
      <c r="F97" s="677">
        <v>0</v>
      </c>
      <c r="G97" s="674">
        <v>0</v>
      </c>
      <c r="I97" s="675"/>
      <c r="J97" s="679" t="s">
        <v>1298</v>
      </c>
      <c r="K97" s="681">
        <v>0</v>
      </c>
      <c r="L97" s="677">
        <v>0</v>
      </c>
      <c r="M97" s="677">
        <v>0</v>
      </c>
      <c r="N97" s="674">
        <v>0</v>
      </c>
      <c r="P97" s="680"/>
      <c r="Q97" s="677" t="s">
        <v>1298</v>
      </c>
      <c r="R97" s="681">
        <v>0</v>
      </c>
      <c r="S97" s="677">
        <v>0</v>
      </c>
      <c r="T97" s="677">
        <v>0</v>
      </c>
      <c r="U97" s="674">
        <v>0</v>
      </c>
      <c r="W97" s="806"/>
      <c r="X97" s="677" t="s">
        <v>1298</v>
      </c>
      <c r="Y97" s="681">
        <v>0</v>
      </c>
      <c r="Z97" s="677">
        <v>0</v>
      </c>
      <c r="AA97" s="677">
        <v>0</v>
      </c>
      <c r="AB97" s="674">
        <v>0</v>
      </c>
      <c r="AD97" s="769"/>
      <c r="AE97" s="677" t="s">
        <v>1298</v>
      </c>
      <c r="AF97" s="681">
        <v>0</v>
      </c>
      <c r="AG97" s="677">
        <v>0</v>
      </c>
      <c r="AH97" s="677">
        <v>0</v>
      </c>
      <c r="AI97" s="674">
        <v>0</v>
      </c>
      <c r="AK97" s="762"/>
      <c r="AL97" s="679" t="s">
        <v>1298</v>
      </c>
      <c r="AM97" s="681">
        <v>0</v>
      </c>
      <c r="AN97" s="677">
        <v>0</v>
      </c>
      <c r="AO97" s="677">
        <v>0</v>
      </c>
      <c r="AP97" s="674">
        <v>0</v>
      </c>
      <c r="AR97" s="819"/>
      <c r="AS97" s="813" t="s">
        <v>1298</v>
      </c>
      <c r="AT97" s="812">
        <v>0</v>
      </c>
      <c r="AU97" s="812">
        <v>0</v>
      </c>
      <c r="AV97" s="812">
        <v>0</v>
      </c>
      <c r="AW97" s="813">
        <v>0</v>
      </c>
      <c r="AY97" s="778"/>
      <c r="AZ97" s="679" t="s">
        <v>1298</v>
      </c>
      <c r="BA97" s="681">
        <v>0</v>
      </c>
      <c r="BB97" s="677">
        <v>0</v>
      </c>
      <c r="BC97" s="677">
        <v>0</v>
      </c>
      <c r="BD97" s="674">
        <v>0</v>
      </c>
      <c r="BF97" s="794"/>
      <c r="BG97" s="679" t="s">
        <v>1298</v>
      </c>
      <c r="BH97" s="681">
        <v>0</v>
      </c>
      <c r="BI97" s="677">
        <v>0</v>
      </c>
      <c r="BJ97" s="677">
        <v>0</v>
      </c>
      <c r="BK97" s="674">
        <v>0</v>
      </c>
      <c r="BL97" s="633"/>
      <c r="BM97" s="792"/>
      <c r="BN97" s="679" t="s">
        <v>1298</v>
      </c>
      <c r="BO97" s="681">
        <v>0</v>
      </c>
      <c r="BP97" s="677">
        <v>0</v>
      </c>
      <c r="BQ97" s="677">
        <v>0</v>
      </c>
      <c r="BR97" s="674">
        <v>0</v>
      </c>
      <c r="BS97" s="633"/>
      <c r="BT97" s="771"/>
      <c r="BU97" s="679" t="s">
        <v>1298</v>
      </c>
      <c r="BV97" s="681">
        <v>0</v>
      </c>
      <c r="BW97" s="677">
        <v>0</v>
      </c>
      <c r="BX97" s="677">
        <v>0</v>
      </c>
      <c r="BY97" s="674">
        <v>0</v>
      </c>
      <c r="CA97" s="753"/>
      <c r="CB97" s="679" t="s">
        <v>1298</v>
      </c>
      <c r="CC97" s="681">
        <v>0</v>
      </c>
      <c r="CD97" s="677">
        <v>0</v>
      </c>
      <c r="CE97" s="677">
        <v>0</v>
      </c>
      <c r="CF97" s="674">
        <v>0</v>
      </c>
    </row>
    <row r="98" spans="2:84">
      <c r="B98" s="673"/>
      <c r="C98" s="679" t="s">
        <v>1295</v>
      </c>
      <c r="D98" s="681">
        <v>0</v>
      </c>
      <c r="E98" s="677">
        <v>0</v>
      </c>
      <c r="F98" s="677">
        <v>0</v>
      </c>
      <c r="G98" s="674">
        <v>0</v>
      </c>
      <c r="I98" s="675"/>
      <c r="J98" s="679" t="s">
        <v>1295</v>
      </c>
      <c r="K98" s="681">
        <v>0</v>
      </c>
      <c r="L98" s="677">
        <v>0</v>
      </c>
      <c r="M98" s="677">
        <v>0</v>
      </c>
      <c r="N98" s="674">
        <v>0</v>
      </c>
      <c r="P98" s="680"/>
      <c r="Q98" s="677" t="s">
        <v>1295</v>
      </c>
      <c r="R98" s="681">
        <v>0</v>
      </c>
      <c r="S98" s="677">
        <v>0</v>
      </c>
      <c r="T98" s="677">
        <v>0</v>
      </c>
      <c r="U98" s="674">
        <v>0</v>
      </c>
      <c r="W98" s="806"/>
      <c r="X98" s="677" t="s">
        <v>1295</v>
      </c>
      <c r="Y98" s="681">
        <v>0</v>
      </c>
      <c r="Z98" s="677">
        <v>0</v>
      </c>
      <c r="AA98" s="677">
        <v>0</v>
      </c>
      <c r="AB98" s="674">
        <v>0</v>
      </c>
      <c r="AD98" s="769"/>
      <c r="AE98" s="677" t="s">
        <v>1295</v>
      </c>
      <c r="AF98" s="681">
        <v>0</v>
      </c>
      <c r="AG98" s="677">
        <v>0</v>
      </c>
      <c r="AH98" s="677">
        <v>0</v>
      </c>
      <c r="AI98" s="674">
        <v>0</v>
      </c>
      <c r="AK98" s="762"/>
      <c r="AL98" s="679" t="s">
        <v>1295</v>
      </c>
      <c r="AM98" s="681">
        <v>0</v>
      </c>
      <c r="AN98" s="677">
        <v>0</v>
      </c>
      <c r="AO98" s="677">
        <v>0</v>
      </c>
      <c r="AP98" s="674">
        <v>0</v>
      </c>
      <c r="AR98" s="819"/>
      <c r="AS98" s="813" t="s">
        <v>1295</v>
      </c>
      <c r="AT98" s="812">
        <v>0</v>
      </c>
      <c r="AU98" s="812">
        <v>0</v>
      </c>
      <c r="AV98" s="812">
        <v>0</v>
      </c>
      <c r="AW98" s="813">
        <v>0</v>
      </c>
      <c r="AY98" s="778"/>
      <c r="AZ98" s="679" t="s">
        <v>1295</v>
      </c>
      <c r="BA98" s="681">
        <v>0</v>
      </c>
      <c r="BB98" s="677">
        <v>0</v>
      </c>
      <c r="BC98" s="677">
        <v>0</v>
      </c>
      <c r="BD98" s="674">
        <v>0</v>
      </c>
      <c r="BF98" s="794"/>
      <c r="BG98" s="679" t="s">
        <v>1295</v>
      </c>
      <c r="BH98" s="681">
        <v>0</v>
      </c>
      <c r="BI98" s="677">
        <v>0</v>
      </c>
      <c r="BJ98" s="677">
        <v>0</v>
      </c>
      <c r="BK98" s="674">
        <v>0</v>
      </c>
      <c r="BL98" s="633"/>
      <c r="BM98" s="792"/>
      <c r="BN98" s="679" t="s">
        <v>1295</v>
      </c>
      <c r="BO98" s="681">
        <v>0</v>
      </c>
      <c r="BP98" s="677">
        <v>0</v>
      </c>
      <c r="BQ98" s="677">
        <v>0</v>
      </c>
      <c r="BR98" s="674">
        <v>0</v>
      </c>
      <c r="BS98" s="633"/>
      <c r="BT98" s="771"/>
      <c r="BU98" s="679" t="s">
        <v>1295</v>
      </c>
      <c r="BV98" s="681">
        <v>0</v>
      </c>
      <c r="BW98" s="677">
        <v>0</v>
      </c>
      <c r="BX98" s="677">
        <v>0</v>
      </c>
      <c r="BY98" s="674">
        <v>0</v>
      </c>
      <c r="CA98" s="753"/>
      <c r="CB98" s="679" t="s">
        <v>1295</v>
      </c>
      <c r="CC98" s="681">
        <v>0</v>
      </c>
      <c r="CD98" s="677">
        <v>0</v>
      </c>
      <c r="CE98" s="677">
        <v>0</v>
      </c>
      <c r="CF98" s="674">
        <v>0</v>
      </c>
    </row>
    <row r="99" spans="2:84">
      <c r="B99" s="673"/>
      <c r="C99" s="679" t="s">
        <v>1296</v>
      </c>
      <c r="D99" s="681">
        <v>0</v>
      </c>
      <c r="E99" s="677">
        <v>0</v>
      </c>
      <c r="F99" s="677">
        <v>0</v>
      </c>
      <c r="G99" s="674">
        <v>0</v>
      </c>
      <c r="I99" s="675"/>
      <c r="J99" s="679" t="s">
        <v>1296</v>
      </c>
      <c r="K99" s="681">
        <v>0</v>
      </c>
      <c r="L99" s="677">
        <v>0</v>
      </c>
      <c r="M99" s="677">
        <v>0</v>
      </c>
      <c r="N99" s="674">
        <v>0</v>
      </c>
      <c r="P99" s="680"/>
      <c r="Q99" s="677" t="s">
        <v>1296</v>
      </c>
      <c r="R99" s="681">
        <v>0</v>
      </c>
      <c r="S99" s="677">
        <v>0</v>
      </c>
      <c r="T99" s="677">
        <v>0</v>
      </c>
      <c r="U99" s="674">
        <v>0</v>
      </c>
      <c r="W99" s="806"/>
      <c r="X99" s="677" t="s">
        <v>1296</v>
      </c>
      <c r="Y99" s="681">
        <v>0</v>
      </c>
      <c r="Z99" s="677">
        <v>0</v>
      </c>
      <c r="AA99" s="677">
        <v>0</v>
      </c>
      <c r="AB99" s="674">
        <v>0</v>
      </c>
      <c r="AD99" s="769"/>
      <c r="AE99" s="677" t="s">
        <v>1296</v>
      </c>
      <c r="AF99" s="681">
        <v>0</v>
      </c>
      <c r="AG99" s="677">
        <v>0</v>
      </c>
      <c r="AH99" s="677">
        <v>0</v>
      </c>
      <c r="AI99" s="674">
        <v>0</v>
      </c>
      <c r="AK99" s="762"/>
      <c r="AL99" s="679" t="s">
        <v>1296</v>
      </c>
      <c r="AM99" s="681">
        <v>0</v>
      </c>
      <c r="AN99" s="677">
        <v>0</v>
      </c>
      <c r="AO99" s="677">
        <v>0</v>
      </c>
      <c r="AP99" s="674">
        <v>0</v>
      </c>
      <c r="AR99" s="819"/>
      <c r="AS99" s="813" t="s">
        <v>1296</v>
      </c>
      <c r="AT99" s="812">
        <v>0</v>
      </c>
      <c r="AU99" s="812">
        <v>0</v>
      </c>
      <c r="AV99" s="812">
        <v>0</v>
      </c>
      <c r="AW99" s="813">
        <v>0</v>
      </c>
      <c r="AY99" s="778"/>
      <c r="AZ99" s="679" t="s">
        <v>1296</v>
      </c>
      <c r="BA99" s="681">
        <v>0</v>
      </c>
      <c r="BB99" s="677">
        <v>0</v>
      </c>
      <c r="BC99" s="677">
        <v>0</v>
      </c>
      <c r="BD99" s="674">
        <v>0</v>
      </c>
      <c r="BF99" s="794"/>
      <c r="BG99" s="679" t="s">
        <v>1296</v>
      </c>
      <c r="BH99" s="681">
        <v>0</v>
      </c>
      <c r="BI99" s="677">
        <v>0</v>
      </c>
      <c r="BJ99" s="677">
        <v>0</v>
      </c>
      <c r="BK99" s="674">
        <v>0</v>
      </c>
      <c r="BL99" s="633"/>
      <c r="BM99" s="792"/>
      <c r="BN99" s="679" t="s">
        <v>1296</v>
      </c>
      <c r="BO99" s="681">
        <v>0</v>
      </c>
      <c r="BP99" s="677">
        <v>0</v>
      </c>
      <c r="BQ99" s="677">
        <v>0</v>
      </c>
      <c r="BR99" s="674">
        <v>0</v>
      </c>
      <c r="BS99" s="633"/>
      <c r="BT99" s="771"/>
      <c r="BU99" s="679" t="s">
        <v>1296</v>
      </c>
      <c r="BV99" s="681">
        <v>0</v>
      </c>
      <c r="BW99" s="677">
        <v>0</v>
      </c>
      <c r="BX99" s="677">
        <v>0</v>
      </c>
      <c r="BY99" s="674">
        <v>0</v>
      </c>
      <c r="CA99" s="753"/>
      <c r="CB99" s="679" t="s">
        <v>1296</v>
      </c>
      <c r="CC99" s="681">
        <v>0</v>
      </c>
      <c r="CD99" s="677">
        <v>0</v>
      </c>
      <c r="CE99" s="677">
        <v>0</v>
      </c>
      <c r="CF99" s="674">
        <v>0</v>
      </c>
    </row>
    <row r="100" spans="2:84" ht="13.8" thickBot="1">
      <c r="B100" s="673"/>
      <c r="C100" s="679" t="s">
        <v>1297</v>
      </c>
      <c r="D100" s="681">
        <v>0</v>
      </c>
      <c r="E100" s="677">
        <v>0</v>
      </c>
      <c r="F100" s="677">
        <v>0</v>
      </c>
      <c r="G100" s="674">
        <v>0</v>
      </c>
      <c r="I100" s="728"/>
      <c r="J100" s="690" t="s">
        <v>1297</v>
      </c>
      <c r="K100" s="681">
        <v>0</v>
      </c>
      <c r="L100" s="677">
        <v>0</v>
      </c>
      <c r="M100" s="677">
        <v>0</v>
      </c>
      <c r="N100" s="674">
        <v>0</v>
      </c>
      <c r="P100" s="730"/>
      <c r="Q100" s="677" t="s">
        <v>1297</v>
      </c>
      <c r="R100" s="681">
        <v>0</v>
      </c>
      <c r="S100" s="677">
        <v>0</v>
      </c>
      <c r="T100" s="677">
        <v>0</v>
      </c>
      <c r="U100" s="674">
        <v>0</v>
      </c>
      <c r="W100" s="802"/>
      <c r="X100" s="677" t="s">
        <v>1297</v>
      </c>
      <c r="Y100" s="681">
        <v>0</v>
      </c>
      <c r="Z100" s="677">
        <v>0</v>
      </c>
      <c r="AA100" s="677">
        <v>0</v>
      </c>
      <c r="AB100" s="674">
        <v>0</v>
      </c>
      <c r="AD100" s="765"/>
      <c r="AE100" s="677" t="s">
        <v>1297</v>
      </c>
      <c r="AF100" s="681">
        <v>0</v>
      </c>
      <c r="AG100" s="677">
        <v>0</v>
      </c>
      <c r="AH100" s="677">
        <v>0</v>
      </c>
      <c r="AI100" s="674">
        <v>0</v>
      </c>
      <c r="AK100" s="756"/>
      <c r="AL100" s="690" t="s">
        <v>1297</v>
      </c>
      <c r="AM100" s="681">
        <v>0</v>
      </c>
      <c r="AN100" s="677">
        <v>0</v>
      </c>
      <c r="AO100" s="677">
        <v>0</v>
      </c>
      <c r="AP100" s="674">
        <v>0</v>
      </c>
      <c r="AR100" s="814"/>
      <c r="AS100" s="815" t="s">
        <v>1297</v>
      </c>
      <c r="AT100" s="812">
        <v>0</v>
      </c>
      <c r="AU100" s="812">
        <v>0</v>
      </c>
      <c r="AV100" s="812">
        <v>0</v>
      </c>
      <c r="AW100" s="813">
        <v>0</v>
      </c>
      <c r="AY100" s="779"/>
      <c r="AZ100" s="690" t="s">
        <v>1297</v>
      </c>
      <c r="BA100" s="681">
        <v>0</v>
      </c>
      <c r="BB100" s="677">
        <v>0</v>
      </c>
      <c r="BC100" s="677">
        <v>0</v>
      </c>
      <c r="BD100" s="674">
        <v>0</v>
      </c>
      <c r="BF100" s="793"/>
      <c r="BG100" s="690" t="s">
        <v>1297</v>
      </c>
      <c r="BH100" s="681">
        <v>0</v>
      </c>
      <c r="BI100" s="677">
        <v>0</v>
      </c>
      <c r="BJ100" s="677">
        <v>0</v>
      </c>
      <c r="BK100" s="674">
        <v>0</v>
      </c>
      <c r="BL100" s="633"/>
      <c r="BM100" s="786"/>
      <c r="BN100" s="690" t="s">
        <v>1297</v>
      </c>
      <c r="BO100" s="681">
        <v>0</v>
      </c>
      <c r="BP100" s="677">
        <v>0</v>
      </c>
      <c r="BQ100" s="677">
        <v>0</v>
      </c>
      <c r="BR100" s="674">
        <v>0</v>
      </c>
      <c r="BS100" s="633"/>
      <c r="BT100" s="772"/>
      <c r="BU100" s="690" t="s">
        <v>1297</v>
      </c>
      <c r="BV100" s="681">
        <v>0</v>
      </c>
      <c r="BW100" s="677">
        <v>0</v>
      </c>
      <c r="BX100" s="677">
        <v>0</v>
      </c>
      <c r="BY100" s="674">
        <v>0</v>
      </c>
      <c r="CA100" s="747"/>
      <c r="CB100" s="690" t="s">
        <v>1297</v>
      </c>
      <c r="CC100" s="681">
        <v>0</v>
      </c>
      <c r="CD100" s="677">
        <v>0</v>
      </c>
      <c r="CE100" s="677">
        <v>0</v>
      </c>
      <c r="CF100" s="674">
        <v>0</v>
      </c>
    </row>
    <row r="101" spans="2:84" ht="13.8" thickBot="1">
      <c r="B101" s="664" t="s">
        <v>553</v>
      </c>
      <c r="C101" s="664"/>
      <c r="D101" s="729">
        <v>0</v>
      </c>
      <c r="E101" s="683">
        <v>0</v>
      </c>
      <c r="F101" s="683">
        <v>0</v>
      </c>
      <c r="G101" s="682">
        <v>0</v>
      </c>
      <c r="I101" s="667" t="s">
        <v>553</v>
      </c>
      <c r="J101" s="667"/>
      <c r="K101" s="691">
        <v>0</v>
      </c>
      <c r="L101" s="685">
        <v>0</v>
      </c>
      <c r="M101" s="685">
        <v>0</v>
      </c>
      <c r="N101" s="684">
        <v>0</v>
      </c>
      <c r="P101" s="686" t="s">
        <v>553</v>
      </c>
      <c r="Q101" s="687"/>
      <c r="R101" s="686">
        <v>0</v>
      </c>
      <c r="S101" s="688">
        <v>0</v>
      </c>
      <c r="T101" s="688">
        <v>0</v>
      </c>
      <c r="U101" s="687">
        <v>0</v>
      </c>
      <c r="W101" s="803" t="s">
        <v>553</v>
      </c>
      <c r="X101" s="804"/>
      <c r="Y101" s="803">
        <v>0</v>
      </c>
      <c r="Z101" s="805">
        <v>0</v>
      </c>
      <c r="AA101" s="805">
        <v>0</v>
      </c>
      <c r="AB101" s="804">
        <v>0</v>
      </c>
      <c r="AD101" s="766" t="s">
        <v>553</v>
      </c>
      <c r="AE101" s="767"/>
      <c r="AF101" s="766">
        <v>0</v>
      </c>
      <c r="AG101" s="768">
        <v>0</v>
      </c>
      <c r="AH101" s="768">
        <v>0</v>
      </c>
      <c r="AI101" s="767">
        <v>0</v>
      </c>
      <c r="AK101" s="757" t="s">
        <v>553</v>
      </c>
      <c r="AL101" s="758"/>
      <c r="AM101" s="759">
        <v>0</v>
      </c>
      <c r="AN101" s="760">
        <v>0</v>
      </c>
      <c r="AO101" s="760">
        <v>0</v>
      </c>
      <c r="AP101" s="761">
        <v>0</v>
      </c>
      <c r="AR101" s="808" t="s">
        <v>553</v>
      </c>
      <c r="AS101" s="816"/>
      <c r="AT101" s="817">
        <v>0</v>
      </c>
      <c r="AU101" s="818">
        <v>0</v>
      </c>
      <c r="AV101" s="818">
        <v>0</v>
      </c>
      <c r="AW101" s="816">
        <v>0</v>
      </c>
      <c r="AY101" s="780" t="s">
        <v>553</v>
      </c>
      <c r="AZ101" s="777"/>
      <c r="BA101" s="780">
        <v>0</v>
      </c>
      <c r="BB101" s="781">
        <v>0</v>
      </c>
      <c r="BC101" s="781">
        <v>0</v>
      </c>
      <c r="BD101" s="782">
        <v>0</v>
      </c>
      <c r="BF101" s="795" t="s">
        <v>553</v>
      </c>
      <c r="BG101" s="796"/>
      <c r="BH101" s="795">
        <v>0</v>
      </c>
      <c r="BI101" s="797">
        <v>0</v>
      </c>
      <c r="BJ101" s="797">
        <v>0</v>
      </c>
      <c r="BK101" s="798">
        <v>0</v>
      </c>
      <c r="BL101" s="633"/>
      <c r="BM101" s="787" t="s">
        <v>553</v>
      </c>
      <c r="BN101" s="788"/>
      <c r="BO101" s="789">
        <v>0</v>
      </c>
      <c r="BP101" s="790">
        <v>0</v>
      </c>
      <c r="BQ101" s="790">
        <v>0</v>
      </c>
      <c r="BR101" s="791">
        <v>0</v>
      </c>
      <c r="BS101" s="633"/>
      <c r="BT101" s="773" t="s">
        <v>553</v>
      </c>
      <c r="BU101" s="770"/>
      <c r="BV101" s="773">
        <v>0</v>
      </c>
      <c r="BW101" s="774">
        <v>0</v>
      </c>
      <c r="BX101" s="774">
        <v>0</v>
      </c>
      <c r="BY101" s="775">
        <v>0</v>
      </c>
      <c r="CA101" s="748" t="s">
        <v>553</v>
      </c>
      <c r="CB101" s="749"/>
      <c r="CC101" s="750">
        <v>0</v>
      </c>
      <c r="CD101" s="751">
        <v>0</v>
      </c>
      <c r="CE101" s="751">
        <v>0</v>
      </c>
      <c r="CF101" s="752">
        <v>0</v>
      </c>
    </row>
    <row r="102" spans="2:84">
      <c r="B102" s="673" t="s">
        <v>444</v>
      </c>
      <c r="C102" s="679" t="s">
        <v>1300</v>
      </c>
      <c r="D102" s="681">
        <v>0</v>
      </c>
      <c r="E102" s="677">
        <v>0</v>
      </c>
      <c r="F102" s="677">
        <v>0</v>
      </c>
      <c r="G102" s="674">
        <v>0</v>
      </c>
      <c r="I102" s="675" t="s">
        <v>444</v>
      </c>
      <c r="J102" s="679" t="s">
        <v>1300</v>
      </c>
      <c r="K102" s="681">
        <v>0</v>
      </c>
      <c r="L102" s="677">
        <v>0</v>
      </c>
      <c r="M102" s="677">
        <v>0</v>
      </c>
      <c r="N102" s="674">
        <v>0</v>
      </c>
      <c r="P102" s="676" t="s">
        <v>444</v>
      </c>
      <c r="Q102" s="677" t="s">
        <v>1300</v>
      </c>
      <c r="R102" s="681">
        <v>0</v>
      </c>
      <c r="S102" s="677">
        <v>0</v>
      </c>
      <c r="T102" s="677">
        <v>0</v>
      </c>
      <c r="U102" s="674">
        <v>0</v>
      </c>
      <c r="W102" s="801" t="s">
        <v>444</v>
      </c>
      <c r="X102" s="677" t="s">
        <v>1300</v>
      </c>
      <c r="Y102" s="681">
        <v>0</v>
      </c>
      <c r="Z102" s="677">
        <v>0</v>
      </c>
      <c r="AA102" s="677">
        <v>0</v>
      </c>
      <c r="AB102" s="674">
        <v>0</v>
      </c>
      <c r="AD102" s="764" t="s">
        <v>444</v>
      </c>
      <c r="AE102" s="677" t="s">
        <v>1300</v>
      </c>
      <c r="AF102" s="681">
        <v>0</v>
      </c>
      <c r="AG102" s="677">
        <v>0</v>
      </c>
      <c r="AH102" s="677">
        <v>0</v>
      </c>
      <c r="AI102" s="674">
        <v>0</v>
      </c>
      <c r="AK102" s="755" t="s">
        <v>444</v>
      </c>
      <c r="AL102" s="689" t="s">
        <v>1300</v>
      </c>
      <c r="AM102" s="681">
        <v>0</v>
      </c>
      <c r="AN102" s="677">
        <v>0</v>
      </c>
      <c r="AO102" s="677">
        <v>0</v>
      </c>
      <c r="AP102" s="674">
        <v>0</v>
      </c>
      <c r="AR102" s="809" t="s">
        <v>444</v>
      </c>
      <c r="AS102" s="810" t="s">
        <v>1300</v>
      </c>
      <c r="AT102" s="812">
        <v>0</v>
      </c>
      <c r="AU102" s="812">
        <v>0</v>
      </c>
      <c r="AV102" s="812">
        <v>0</v>
      </c>
      <c r="AW102" s="813">
        <v>0</v>
      </c>
      <c r="AY102" s="778" t="s">
        <v>444</v>
      </c>
      <c r="AZ102" s="689" t="s">
        <v>1300</v>
      </c>
      <c r="BA102" s="681">
        <v>0</v>
      </c>
      <c r="BB102" s="677">
        <v>0</v>
      </c>
      <c r="BC102" s="677">
        <v>0</v>
      </c>
      <c r="BD102" s="674">
        <v>0</v>
      </c>
      <c r="BF102" s="794" t="s">
        <v>444</v>
      </c>
      <c r="BG102" s="679" t="s">
        <v>1300</v>
      </c>
      <c r="BH102" s="681">
        <v>0</v>
      </c>
      <c r="BI102" s="677">
        <v>0</v>
      </c>
      <c r="BJ102" s="677">
        <v>0</v>
      </c>
      <c r="BK102" s="674">
        <v>0</v>
      </c>
      <c r="BL102" s="633"/>
      <c r="BM102" s="785" t="s">
        <v>444</v>
      </c>
      <c r="BN102" s="689" t="s">
        <v>1300</v>
      </c>
      <c r="BO102" s="681">
        <v>0</v>
      </c>
      <c r="BP102" s="677">
        <v>0</v>
      </c>
      <c r="BQ102" s="677">
        <v>0</v>
      </c>
      <c r="BR102" s="674">
        <v>0</v>
      </c>
      <c r="BS102" s="633"/>
      <c r="BT102" s="771" t="s">
        <v>444</v>
      </c>
      <c r="BU102" s="679" t="s">
        <v>1300</v>
      </c>
      <c r="BV102" s="681">
        <v>0</v>
      </c>
      <c r="BW102" s="677">
        <v>0</v>
      </c>
      <c r="BX102" s="677">
        <v>0</v>
      </c>
      <c r="BY102" s="674">
        <v>0</v>
      </c>
      <c r="CA102" s="746" t="s">
        <v>444</v>
      </c>
      <c r="CB102" s="689" t="s">
        <v>1300</v>
      </c>
      <c r="CC102" s="681">
        <v>0</v>
      </c>
      <c r="CD102" s="677">
        <v>0</v>
      </c>
      <c r="CE102" s="677">
        <v>0</v>
      </c>
      <c r="CF102" s="674">
        <v>0</v>
      </c>
    </row>
    <row r="103" spans="2:84">
      <c r="B103" s="673"/>
      <c r="C103" s="679" t="s">
        <v>1301</v>
      </c>
      <c r="D103" s="681">
        <v>0</v>
      </c>
      <c r="E103" s="677">
        <v>0</v>
      </c>
      <c r="F103" s="677">
        <v>0</v>
      </c>
      <c r="G103" s="674">
        <v>0</v>
      </c>
      <c r="I103" s="675"/>
      <c r="J103" s="679" t="s">
        <v>1301</v>
      </c>
      <c r="K103" s="681">
        <v>0</v>
      </c>
      <c r="L103" s="677">
        <v>0</v>
      </c>
      <c r="M103" s="677">
        <v>0</v>
      </c>
      <c r="N103" s="674">
        <v>0</v>
      </c>
      <c r="P103" s="680"/>
      <c r="Q103" s="677" t="s">
        <v>1301</v>
      </c>
      <c r="R103" s="681">
        <v>0</v>
      </c>
      <c r="S103" s="677">
        <v>0</v>
      </c>
      <c r="T103" s="677">
        <v>0</v>
      </c>
      <c r="U103" s="674">
        <v>0</v>
      </c>
      <c r="W103" s="806"/>
      <c r="X103" s="677" t="s">
        <v>1301</v>
      </c>
      <c r="Y103" s="681">
        <v>0</v>
      </c>
      <c r="Z103" s="677">
        <v>0</v>
      </c>
      <c r="AA103" s="677">
        <v>0</v>
      </c>
      <c r="AB103" s="674">
        <v>0</v>
      </c>
      <c r="AD103" s="769"/>
      <c r="AE103" s="677" t="s">
        <v>1301</v>
      </c>
      <c r="AF103" s="681">
        <v>0</v>
      </c>
      <c r="AG103" s="677">
        <v>0</v>
      </c>
      <c r="AH103" s="677">
        <v>0</v>
      </c>
      <c r="AI103" s="674">
        <v>0</v>
      </c>
      <c r="AK103" s="762"/>
      <c r="AL103" s="679" t="s">
        <v>1301</v>
      </c>
      <c r="AM103" s="681">
        <v>0</v>
      </c>
      <c r="AN103" s="677">
        <v>0</v>
      </c>
      <c r="AO103" s="677">
        <v>0</v>
      </c>
      <c r="AP103" s="674">
        <v>0</v>
      </c>
      <c r="AR103" s="819"/>
      <c r="AS103" s="813" t="s">
        <v>1301</v>
      </c>
      <c r="AT103" s="812">
        <v>0</v>
      </c>
      <c r="AU103" s="812">
        <v>0</v>
      </c>
      <c r="AV103" s="812">
        <v>0</v>
      </c>
      <c r="AW103" s="813">
        <v>0</v>
      </c>
      <c r="AY103" s="778"/>
      <c r="AZ103" s="679" t="s">
        <v>1301</v>
      </c>
      <c r="BA103" s="681">
        <v>0</v>
      </c>
      <c r="BB103" s="677">
        <v>0</v>
      </c>
      <c r="BC103" s="677">
        <v>0</v>
      </c>
      <c r="BD103" s="674">
        <v>0</v>
      </c>
      <c r="BF103" s="794"/>
      <c r="BG103" s="679" t="s">
        <v>1301</v>
      </c>
      <c r="BH103" s="681">
        <v>0</v>
      </c>
      <c r="BI103" s="677">
        <v>0</v>
      </c>
      <c r="BJ103" s="677">
        <v>0</v>
      </c>
      <c r="BK103" s="674">
        <v>0</v>
      </c>
      <c r="BL103" s="633"/>
      <c r="BM103" s="792"/>
      <c r="BN103" s="679" t="s">
        <v>1301</v>
      </c>
      <c r="BO103" s="681">
        <v>0</v>
      </c>
      <c r="BP103" s="677">
        <v>0</v>
      </c>
      <c r="BQ103" s="677">
        <v>0</v>
      </c>
      <c r="BR103" s="674">
        <v>0</v>
      </c>
      <c r="BS103" s="633"/>
      <c r="BT103" s="771"/>
      <c r="BU103" s="679" t="s">
        <v>1301</v>
      </c>
      <c r="BV103" s="681">
        <v>0</v>
      </c>
      <c r="BW103" s="677">
        <v>0</v>
      </c>
      <c r="BX103" s="677">
        <v>0</v>
      </c>
      <c r="BY103" s="674">
        <v>0</v>
      </c>
      <c r="CA103" s="753"/>
      <c r="CB103" s="679" t="s">
        <v>1301</v>
      </c>
      <c r="CC103" s="681">
        <v>0</v>
      </c>
      <c r="CD103" s="677">
        <v>0</v>
      </c>
      <c r="CE103" s="677">
        <v>0</v>
      </c>
      <c r="CF103" s="674">
        <v>0</v>
      </c>
    </row>
    <row r="104" spans="2:84">
      <c r="B104" s="673"/>
      <c r="C104" s="679" t="s">
        <v>1650</v>
      </c>
      <c r="D104" s="681">
        <v>0</v>
      </c>
      <c r="E104" s="677">
        <v>0</v>
      </c>
      <c r="F104" s="677">
        <v>0</v>
      </c>
      <c r="G104" s="674">
        <v>0</v>
      </c>
      <c r="I104" s="675"/>
      <c r="J104" s="679" t="s">
        <v>1650</v>
      </c>
      <c r="K104" s="681">
        <v>0</v>
      </c>
      <c r="L104" s="677">
        <v>0</v>
      </c>
      <c r="M104" s="677">
        <v>0</v>
      </c>
      <c r="N104" s="674">
        <v>0</v>
      </c>
      <c r="P104" s="680"/>
      <c r="Q104" s="677" t="s">
        <v>1650</v>
      </c>
      <c r="R104" s="681">
        <v>0</v>
      </c>
      <c r="S104" s="677">
        <v>0</v>
      </c>
      <c r="T104" s="677">
        <v>0</v>
      </c>
      <c r="U104" s="674">
        <v>0</v>
      </c>
      <c r="W104" s="806"/>
      <c r="X104" s="677" t="s">
        <v>1650</v>
      </c>
      <c r="Y104" s="681">
        <v>0</v>
      </c>
      <c r="Z104" s="677">
        <v>0</v>
      </c>
      <c r="AA104" s="677">
        <v>0</v>
      </c>
      <c r="AB104" s="674">
        <v>0</v>
      </c>
      <c r="AD104" s="769"/>
      <c r="AE104" s="677" t="s">
        <v>1650</v>
      </c>
      <c r="AF104" s="681">
        <v>0</v>
      </c>
      <c r="AG104" s="677">
        <v>0</v>
      </c>
      <c r="AH104" s="677">
        <v>0</v>
      </c>
      <c r="AI104" s="674">
        <v>0</v>
      </c>
      <c r="AK104" s="762"/>
      <c r="AL104" s="679" t="s">
        <v>1650</v>
      </c>
      <c r="AM104" s="681">
        <v>0</v>
      </c>
      <c r="AN104" s="677">
        <v>0</v>
      </c>
      <c r="AO104" s="677">
        <v>0</v>
      </c>
      <c r="AP104" s="674">
        <v>0</v>
      </c>
      <c r="AR104" s="819"/>
      <c r="AS104" s="813" t="s">
        <v>1650</v>
      </c>
      <c r="AT104" s="812">
        <v>0</v>
      </c>
      <c r="AU104" s="812">
        <v>0</v>
      </c>
      <c r="AV104" s="812">
        <v>0</v>
      </c>
      <c r="AW104" s="813">
        <v>0</v>
      </c>
      <c r="AY104" s="778"/>
      <c r="AZ104" s="679" t="s">
        <v>1650</v>
      </c>
      <c r="BA104" s="681">
        <v>0</v>
      </c>
      <c r="BB104" s="677">
        <v>0</v>
      </c>
      <c r="BC104" s="677">
        <v>0</v>
      </c>
      <c r="BD104" s="674">
        <v>0</v>
      </c>
      <c r="BF104" s="794"/>
      <c r="BG104" s="679" t="s">
        <v>1650</v>
      </c>
      <c r="BH104" s="681">
        <v>0</v>
      </c>
      <c r="BI104" s="677">
        <v>0</v>
      </c>
      <c r="BJ104" s="677">
        <v>0</v>
      </c>
      <c r="BK104" s="674">
        <v>0</v>
      </c>
      <c r="BL104" s="633"/>
      <c r="BM104" s="792"/>
      <c r="BN104" s="679" t="s">
        <v>1650</v>
      </c>
      <c r="BO104" s="681">
        <v>0</v>
      </c>
      <c r="BP104" s="677">
        <v>0</v>
      </c>
      <c r="BQ104" s="677">
        <v>0</v>
      </c>
      <c r="BR104" s="674">
        <v>0</v>
      </c>
      <c r="BS104" s="633"/>
      <c r="BT104" s="771"/>
      <c r="BU104" s="679" t="s">
        <v>1650</v>
      </c>
      <c r="BV104" s="681">
        <v>0</v>
      </c>
      <c r="BW104" s="677">
        <v>0</v>
      </c>
      <c r="BX104" s="677">
        <v>0</v>
      </c>
      <c r="BY104" s="674">
        <v>0</v>
      </c>
      <c r="CA104" s="753"/>
      <c r="CB104" s="679" t="s">
        <v>1650</v>
      </c>
      <c r="CC104" s="681">
        <v>0</v>
      </c>
      <c r="CD104" s="677">
        <v>0</v>
      </c>
      <c r="CE104" s="677">
        <v>0</v>
      </c>
      <c r="CF104" s="674">
        <v>0</v>
      </c>
    </row>
    <row r="105" spans="2:84" ht="13.8" thickBot="1">
      <c r="B105" s="673"/>
      <c r="C105" s="679" t="s">
        <v>1651</v>
      </c>
      <c r="D105" s="681">
        <v>0</v>
      </c>
      <c r="E105" s="677">
        <v>0</v>
      </c>
      <c r="F105" s="677">
        <v>0</v>
      </c>
      <c r="G105" s="674">
        <v>0</v>
      </c>
      <c r="I105" s="728"/>
      <c r="J105" s="690" t="s">
        <v>1651</v>
      </c>
      <c r="K105" s="681">
        <v>0</v>
      </c>
      <c r="L105" s="677">
        <v>0</v>
      </c>
      <c r="M105" s="677">
        <v>0</v>
      </c>
      <c r="N105" s="674">
        <v>0</v>
      </c>
      <c r="P105" s="730"/>
      <c r="Q105" s="677" t="s">
        <v>1651</v>
      </c>
      <c r="R105" s="681">
        <v>0</v>
      </c>
      <c r="S105" s="677">
        <v>0</v>
      </c>
      <c r="T105" s="677">
        <v>0</v>
      </c>
      <c r="U105" s="674">
        <v>0</v>
      </c>
      <c r="W105" s="802"/>
      <c r="X105" s="677" t="s">
        <v>1651</v>
      </c>
      <c r="Y105" s="681">
        <v>0</v>
      </c>
      <c r="Z105" s="677">
        <v>0</v>
      </c>
      <c r="AA105" s="677">
        <v>0</v>
      </c>
      <c r="AB105" s="674">
        <v>0</v>
      </c>
      <c r="AD105" s="765"/>
      <c r="AE105" s="677" t="s">
        <v>1651</v>
      </c>
      <c r="AF105" s="681">
        <v>0</v>
      </c>
      <c r="AG105" s="677">
        <v>0</v>
      </c>
      <c r="AH105" s="677">
        <v>0</v>
      </c>
      <c r="AI105" s="674">
        <v>0</v>
      </c>
      <c r="AK105" s="756"/>
      <c r="AL105" s="690" t="s">
        <v>1651</v>
      </c>
      <c r="AM105" s="681">
        <v>0</v>
      </c>
      <c r="AN105" s="677">
        <v>0</v>
      </c>
      <c r="AO105" s="677">
        <v>0</v>
      </c>
      <c r="AP105" s="674">
        <v>0</v>
      </c>
      <c r="AR105" s="814"/>
      <c r="AS105" s="815" t="s">
        <v>1651</v>
      </c>
      <c r="AT105" s="812">
        <v>0</v>
      </c>
      <c r="AU105" s="812">
        <v>0</v>
      </c>
      <c r="AV105" s="812">
        <v>0</v>
      </c>
      <c r="AW105" s="813">
        <v>0</v>
      </c>
      <c r="AY105" s="779"/>
      <c r="AZ105" s="690" t="s">
        <v>1651</v>
      </c>
      <c r="BA105" s="681">
        <v>0</v>
      </c>
      <c r="BB105" s="677">
        <v>0</v>
      </c>
      <c r="BC105" s="677">
        <v>0</v>
      </c>
      <c r="BD105" s="674">
        <v>0</v>
      </c>
      <c r="BF105" s="793"/>
      <c r="BG105" s="690" t="s">
        <v>1651</v>
      </c>
      <c r="BH105" s="681">
        <v>0</v>
      </c>
      <c r="BI105" s="677">
        <v>0</v>
      </c>
      <c r="BJ105" s="677">
        <v>0</v>
      </c>
      <c r="BK105" s="674">
        <v>0</v>
      </c>
      <c r="BL105" s="633"/>
      <c r="BM105" s="786"/>
      <c r="BN105" s="690" t="s">
        <v>1651</v>
      </c>
      <c r="BO105" s="681">
        <v>0</v>
      </c>
      <c r="BP105" s="677">
        <v>0</v>
      </c>
      <c r="BQ105" s="677">
        <v>0</v>
      </c>
      <c r="BR105" s="674">
        <v>0</v>
      </c>
      <c r="BS105" s="633"/>
      <c r="BT105" s="772"/>
      <c r="BU105" s="690" t="s">
        <v>1651</v>
      </c>
      <c r="BV105" s="681">
        <v>0</v>
      </c>
      <c r="BW105" s="677">
        <v>0</v>
      </c>
      <c r="BX105" s="677">
        <v>0</v>
      </c>
      <c r="BY105" s="674">
        <v>0</v>
      </c>
      <c r="CA105" s="747"/>
      <c r="CB105" s="690" t="s">
        <v>1651</v>
      </c>
      <c r="CC105" s="681">
        <v>0</v>
      </c>
      <c r="CD105" s="677">
        <v>0</v>
      </c>
      <c r="CE105" s="677">
        <v>0</v>
      </c>
      <c r="CF105" s="674">
        <v>0</v>
      </c>
    </row>
    <row r="106" spans="2:84" ht="13.8" thickBot="1">
      <c r="B106" s="664" t="s">
        <v>554</v>
      </c>
      <c r="C106" s="664"/>
      <c r="D106" s="729">
        <v>0</v>
      </c>
      <c r="E106" s="683">
        <v>0</v>
      </c>
      <c r="F106" s="683">
        <v>0</v>
      </c>
      <c r="G106" s="682">
        <v>0</v>
      </c>
      <c r="I106" s="667" t="s">
        <v>554</v>
      </c>
      <c r="J106" s="667"/>
      <c r="K106" s="691">
        <v>0</v>
      </c>
      <c r="L106" s="685">
        <v>0</v>
      </c>
      <c r="M106" s="685">
        <v>0</v>
      </c>
      <c r="N106" s="684">
        <v>0</v>
      </c>
      <c r="P106" s="686" t="s">
        <v>554</v>
      </c>
      <c r="Q106" s="687"/>
      <c r="R106" s="686">
        <v>0</v>
      </c>
      <c r="S106" s="688">
        <v>0</v>
      </c>
      <c r="T106" s="688">
        <v>0</v>
      </c>
      <c r="U106" s="687">
        <v>0</v>
      </c>
      <c r="W106" s="803" t="s">
        <v>554</v>
      </c>
      <c r="X106" s="804"/>
      <c r="Y106" s="803">
        <v>0</v>
      </c>
      <c r="Z106" s="805">
        <v>0</v>
      </c>
      <c r="AA106" s="805">
        <v>0</v>
      </c>
      <c r="AB106" s="804">
        <v>0</v>
      </c>
      <c r="AD106" s="766" t="s">
        <v>554</v>
      </c>
      <c r="AE106" s="767"/>
      <c r="AF106" s="766">
        <v>0</v>
      </c>
      <c r="AG106" s="768">
        <v>0</v>
      </c>
      <c r="AH106" s="768">
        <v>0</v>
      </c>
      <c r="AI106" s="767">
        <v>0</v>
      </c>
      <c r="AK106" s="757" t="s">
        <v>554</v>
      </c>
      <c r="AL106" s="758"/>
      <c r="AM106" s="759">
        <v>0</v>
      </c>
      <c r="AN106" s="760">
        <v>0</v>
      </c>
      <c r="AO106" s="760">
        <v>0</v>
      </c>
      <c r="AP106" s="761">
        <v>0</v>
      </c>
      <c r="AR106" s="808" t="s">
        <v>554</v>
      </c>
      <c r="AS106" s="816"/>
      <c r="AT106" s="817">
        <v>0</v>
      </c>
      <c r="AU106" s="818">
        <v>0</v>
      </c>
      <c r="AV106" s="818">
        <v>0</v>
      </c>
      <c r="AW106" s="816">
        <v>0</v>
      </c>
      <c r="AY106" s="780" t="s">
        <v>554</v>
      </c>
      <c r="AZ106" s="777"/>
      <c r="BA106" s="780">
        <v>0</v>
      </c>
      <c r="BB106" s="781">
        <v>0</v>
      </c>
      <c r="BC106" s="781">
        <v>0</v>
      </c>
      <c r="BD106" s="782">
        <v>0</v>
      </c>
      <c r="BF106" s="795" t="s">
        <v>554</v>
      </c>
      <c r="BG106" s="796"/>
      <c r="BH106" s="795">
        <v>0</v>
      </c>
      <c r="BI106" s="797">
        <v>0</v>
      </c>
      <c r="BJ106" s="797">
        <v>0</v>
      </c>
      <c r="BK106" s="798">
        <v>0</v>
      </c>
      <c r="BL106" s="633"/>
      <c r="BM106" s="787" t="s">
        <v>554</v>
      </c>
      <c r="BN106" s="788"/>
      <c r="BO106" s="789">
        <v>0</v>
      </c>
      <c r="BP106" s="790">
        <v>0</v>
      </c>
      <c r="BQ106" s="790">
        <v>0</v>
      </c>
      <c r="BR106" s="791">
        <v>0</v>
      </c>
      <c r="BS106" s="633"/>
      <c r="BT106" s="773" t="s">
        <v>554</v>
      </c>
      <c r="BU106" s="770"/>
      <c r="BV106" s="773">
        <v>0</v>
      </c>
      <c r="BW106" s="774">
        <v>0</v>
      </c>
      <c r="BX106" s="774">
        <v>0</v>
      </c>
      <c r="BY106" s="775">
        <v>0</v>
      </c>
      <c r="CA106" s="748" t="s">
        <v>554</v>
      </c>
      <c r="CB106" s="749"/>
      <c r="CC106" s="750">
        <v>0</v>
      </c>
      <c r="CD106" s="751">
        <v>0</v>
      </c>
      <c r="CE106" s="751">
        <v>0</v>
      </c>
      <c r="CF106" s="752">
        <v>0</v>
      </c>
    </row>
    <row r="107" spans="2:84">
      <c r="B107" s="673" t="s">
        <v>445</v>
      </c>
      <c r="C107" s="679" t="s">
        <v>1302</v>
      </c>
      <c r="D107" s="681">
        <v>0</v>
      </c>
      <c r="E107" s="677">
        <v>0</v>
      </c>
      <c r="F107" s="677">
        <v>0</v>
      </c>
      <c r="G107" s="674">
        <v>0</v>
      </c>
      <c r="I107" s="675" t="s">
        <v>445</v>
      </c>
      <c r="J107" s="679" t="s">
        <v>1302</v>
      </c>
      <c r="K107" s="681">
        <v>0</v>
      </c>
      <c r="L107" s="677">
        <v>0</v>
      </c>
      <c r="M107" s="677">
        <v>0</v>
      </c>
      <c r="N107" s="674">
        <v>0</v>
      </c>
      <c r="P107" s="676" t="s">
        <v>445</v>
      </c>
      <c r="Q107" s="677" t="s">
        <v>1302</v>
      </c>
      <c r="R107" s="681">
        <v>0</v>
      </c>
      <c r="S107" s="677">
        <v>0</v>
      </c>
      <c r="T107" s="677">
        <v>0</v>
      </c>
      <c r="U107" s="674">
        <v>0</v>
      </c>
      <c r="W107" s="801" t="s">
        <v>445</v>
      </c>
      <c r="X107" s="677" t="s">
        <v>1302</v>
      </c>
      <c r="Y107" s="681">
        <v>0</v>
      </c>
      <c r="Z107" s="677">
        <v>0</v>
      </c>
      <c r="AA107" s="677">
        <v>0</v>
      </c>
      <c r="AB107" s="674">
        <v>0</v>
      </c>
      <c r="AD107" s="764" t="s">
        <v>445</v>
      </c>
      <c r="AE107" s="677" t="s">
        <v>1302</v>
      </c>
      <c r="AF107" s="681">
        <v>0</v>
      </c>
      <c r="AG107" s="677">
        <v>0</v>
      </c>
      <c r="AH107" s="677">
        <v>0</v>
      </c>
      <c r="AI107" s="674">
        <v>0</v>
      </c>
      <c r="AK107" s="755" t="s">
        <v>445</v>
      </c>
      <c r="AL107" s="689" t="s">
        <v>1302</v>
      </c>
      <c r="AM107" s="681">
        <v>0</v>
      </c>
      <c r="AN107" s="677">
        <v>0</v>
      </c>
      <c r="AO107" s="677">
        <v>0</v>
      </c>
      <c r="AP107" s="674">
        <v>0</v>
      </c>
      <c r="AR107" s="809" t="s">
        <v>445</v>
      </c>
      <c r="AS107" s="810" t="s">
        <v>1302</v>
      </c>
      <c r="AT107" s="812">
        <v>0</v>
      </c>
      <c r="AU107" s="812">
        <v>0</v>
      </c>
      <c r="AV107" s="812">
        <v>0</v>
      </c>
      <c r="AW107" s="813">
        <v>0</v>
      </c>
      <c r="AY107" s="778" t="s">
        <v>445</v>
      </c>
      <c r="AZ107" s="689" t="s">
        <v>1302</v>
      </c>
      <c r="BA107" s="681">
        <v>0</v>
      </c>
      <c r="BB107" s="677">
        <v>0</v>
      </c>
      <c r="BC107" s="677">
        <v>0</v>
      </c>
      <c r="BD107" s="674">
        <v>0</v>
      </c>
      <c r="BF107" s="794" t="s">
        <v>445</v>
      </c>
      <c r="BG107" s="679" t="s">
        <v>1302</v>
      </c>
      <c r="BH107" s="681">
        <v>0</v>
      </c>
      <c r="BI107" s="677">
        <v>0</v>
      </c>
      <c r="BJ107" s="677">
        <v>0</v>
      </c>
      <c r="BK107" s="674">
        <v>0</v>
      </c>
      <c r="BL107" s="633"/>
      <c r="BM107" s="785" t="s">
        <v>445</v>
      </c>
      <c r="BN107" s="689" t="s">
        <v>1302</v>
      </c>
      <c r="BO107" s="681">
        <v>0</v>
      </c>
      <c r="BP107" s="677">
        <v>0</v>
      </c>
      <c r="BQ107" s="677">
        <v>0</v>
      </c>
      <c r="BR107" s="674">
        <v>0</v>
      </c>
      <c r="BS107" s="633"/>
      <c r="BT107" s="771" t="s">
        <v>445</v>
      </c>
      <c r="BU107" s="679" t="s">
        <v>1302</v>
      </c>
      <c r="BV107" s="681">
        <v>0</v>
      </c>
      <c r="BW107" s="677">
        <v>0</v>
      </c>
      <c r="BX107" s="677">
        <v>0</v>
      </c>
      <c r="BY107" s="674">
        <v>0</v>
      </c>
      <c r="CA107" s="746" t="s">
        <v>445</v>
      </c>
      <c r="CB107" s="689" t="s">
        <v>1302</v>
      </c>
      <c r="CC107" s="681">
        <v>0</v>
      </c>
      <c r="CD107" s="677">
        <v>0</v>
      </c>
      <c r="CE107" s="677">
        <v>0</v>
      </c>
      <c r="CF107" s="674">
        <v>0</v>
      </c>
    </row>
    <row r="108" spans="2:84">
      <c r="B108" s="673"/>
      <c r="C108" s="679" t="s">
        <v>1316</v>
      </c>
      <c r="D108" s="681">
        <v>0</v>
      </c>
      <c r="E108" s="677">
        <v>0</v>
      </c>
      <c r="F108" s="677">
        <v>0</v>
      </c>
      <c r="G108" s="674">
        <v>0</v>
      </c>
      <c r="I108" s="675"/>
      <c r="J108" s="679" t="s">
        <v>1316</v>
      </c>
      <c r="K108" s="681">
        <v>0</v>
      </c>
      <c r="L108" s="677">
        <v>0</v>
      </c>
      <c r="M108" s="677">
        <v>0</v>
      </c>
      <c r="N108" s="674">
        <v>0</v>
      </c>
      <c r="P108" s="680"/>
      <c r="Q108" s="677" t="s">
        <v>1316</v>
      </c>
      <c r="R108" s="681">
        <v>0</v>
      </c>
      <c r="S108" s="677">
        <v>0</v>
      </c>
      <c r="T108" s="677">
        <v>0</v>
      </c>
      <c r="U108" s="674">
        <v>0</v>
      </c>
      <c r="W108" s="806"/>
      <c r="X108" s="677" t="s">
        <v>1316</v>
      </c>
      <c r="Y108" s="681">
        <v>0</v>
      </c>
      <c r="Z108" s="677">
        <v>0</v>
      </c>
      <c r="AA108" s="677">
        <v>0</v>
      </c>
      <c r="AB108" s="674">
        <v>0</v>
      </c>
      <c r="AD108" s="769"/>
      <c r="AE108" s="677" t="s">
        <v>1316</v>
      </c>
      <c r="AF108" s="681">
        <v>0</v>
      </c>
      <c r="AG108" s="677">
        <v>0</v>
      </c>
      <c r="AH108" s="677">
        <v>0</v>
      </c>
      <c r="AI108" s="674">
        <v>0</v>
      </c>
      <c r="AK108" s="762"/>
      <c r="AL108" s="679" t="s">
        <v>1316</v>
      </c>
      <c r="AM108" s="681">
        <v>0</v>
      </c>
      <c r="AN108" s="677">
        <v>0</v>
      </c>
      <c r="AO108" s="677">
        <v>0</v>
      </c>
      <c r="AP108" s="674">
        <v>0</v>
      </c>
      <c r="AR108" s="819"/>
      <c r="AS108" s="813" t="s">
        <v>1316</v>
      </c>
      <c r="AT108" s="812">
        <v>0</v>
      </c>
      <c r="AU108" s="812">
        <v>0</v>
      </c>
      <c r="AV108" s="812">
        <v>0</v>
      </c>
      <c r="AW108" s="813">
        <v>0</v>
      </c>
      <c r="AY108" s="778"/>
      <c r="AZ108" s="679" t="s">
        <v>1316</v>
      </c>
      <c r="BA108" s="681">
        <v>0</v>
      </c>
      <c r="BB108" s="677">
        <v>0</v>
      </c>
      <c r="BC108" s="677">
        <v>0</v>
      </c>
      <c r="BD108" s="674">
        <v>0</v>
      </c>
      <c r="BF108" s="794"/>
      <c r="BG108" s="679" t="s">
        <v>1316</v>
      </c>
      <c r="BH108" s="681">
        <v>0</v>
      </c>
      <c r="BI108" s="677">
        <v>0</v>
      </c>
      <c r="BJ108" s="677">
        <v>0</v>
      </c>
      <c r="BK108" s="674">
        <v>0</v>
      </c>
      <c r="BL108" s="633"/>
      <c r="BM108" s="792"/>
      <c r="BN108" s="679" t="s">
        <v>1316</v>
      </c>
      <c r="BO108" s="681">
        <v>0</v>
      </c>
      <c r="BP108" s="677">
        <v>0</v>
      </c>
      <c r="BQ108" s="677">
        <v>0</v>
      </c>
      <c r="BR108" s="674">
        <v>0</v>
      </c>
      <c r="BS108" s="633"/>
      <c r="BT108" s="771"/>
      <c r="BU108" s="679" t="s">
        <v>1316</v>
      </c>
      <c r="BV108" s="681">
        <v>0</v>
      </c>
      <c r="BW108" s="677">
        <v>0</v>
      </c>
      <c r="BX108" s="677">
        <v>0</v>
      </c>
      <c r="BY108" s="674">
        <v>0</v>
      </c>
      <c r="CA108" s="753"/>
      <c r="CB108" s="679" t="s">
        <v>1316</v>
      </c>
      <c r="CC108" s="681">
        <v>0</v>
      </c>
      <c r="CD108" s="677">
        <v>0</v>
      </c>
      <c r="CE108" s="677">
        <v>0</v>
      </c>
      <c r="CF108" s="674">
        <v>0</v>
      </c>
    </row>
    <row r="109" spans="2:84">
      <c r="B109" s="673"/>
      <c r="C109" s="679" t="s">
        <v>1303</v>
      </c>
      <c r="D109" s="681">
        <v>0</v>
      </c>
      <c r="E109" s="677">
        <v>0</v>
      </c>
      <c r="F109" s="677">
        <v>0</v>
      </c>
      <c r="G109" s="674">
        <v>0</v>
      </c>
      <c r="I109" s="675"/>
      <c r="J109" s="679" t="s">
        <v>1303</v>
      </c>
      <c r="K109" s="681">
        <v>0</v>
      </c>
      <c r="L109" s="677">
        <v>0</v>
      </c>
      <c r="M109" s="677">
        <v>0</v>
      </c>
      <c r="N109" s="674">
        <v>0</v>
      </c>
      <c r="P109" s="680"/>
      <c r="Q109" s="677" t="s">
        <v>1303</v>
      </c>
      <c r="R109" s="681">
        <v>0</v>
      </c>
      <c r="S109" s="677">
        <v>0</v>
      </c>
      <c r="T109" s="677">
        <v>0</v>
      </c>
      <c r="U109" s="674">
        <v>0</v>
      </c>
      <c r="W109" s="806"/>
      <c r="X109" s="677" t="s">
        <v>1303</v>
      </c>
      <c r="Y109" s="681">
        <v>0</v>
      </c>
      <c r="Z109" s="677">
        <v>0</v>
      </c>
      <c r="AA109" s="677">
        <v>0</v>
      </c>
      <c r="AB109" s="674">
        <v>0</v>
      </c>
      <c r="AD109" s="769"/>
      <c r="AE109" s="677" t="s">
        <v>1303</v>
      </c>
      <c r="AF109" s="681">
        <v>0</v>
      </c>
      <c r="AG109" s="677">
        <v>0</v>
      </c>
      <c r="AH109" s="677">
        <v>0</v>
      </c>
      <c r="AI109" s="674">
        <v>0</v>
      </c>
      <c r="AK109" s="762"/>
      <c r="AL109" s="679" t="s">
        <v>1303</v>
      </c>
      <c r="AM109" s="681">
        <v>0</v>
      </c>
      <c r="AN109" s="677">
        <v>0</v>
      </c>
      <c r="AO109" s="677">
        <v>0</v>
      </c>
      <c r="AP109" s="674">
        <v>0</v>
      </c>
      <c r="AR109" s="819"/>
      <c r="AS109" s="813" t="s">
        <v>1303</v>
      </c>
      <c r="AT109" s="812">
        <v>0</v>
      </c>
      <c r="AU109" s="812">
        <v>0</v>
      </c>
      <c r="AV109" s="812">
        <v>0</v>
      </c>
      <c r="AW109" s="813">
        <v>0</v>
      </c>
      <c r="AY109" s="778"/>
      <c r="AZ109" s="679" t="s">
        <v>1303</v>
      </c>
      <c r="BA109" s="681">
        <v>0</v>
      </c>
      <c r="BB109" s="677">
        <v>0</v>
      </c>
      <c r="BC109" s="677">
        <v>0</v>
      </c>
      <c r="BD109" s="674">
        <v>0</v>
      </c>
      <c r="BF109" s="794"/>
      <c r="BG109" s="679" t="s">
        <v>1303</v>
      </c>
      <c r="BH109" s="681">
        <v>0</v>
      </c>
      <c r="BI109" s="677">
        <v>0</v>
      </c>
      <c r="BJ109" s="677">
        <v>0</v>
      </c>
      <c r="BK109" s="674">
        <v>0</v>
      </c>
      <c r="BL109" s="633"/>
      <c r="BM109" s="792"/>
      <c r="BN109" s="679" t="s">
        <v>1303</v>
      </c>
      <c r="BO109" s="681">
        <v>0</v>
      </c>
      <c r="BP109" s="677">
        <v>0</v>
      </c>
      <c r="BQ109" s="677">
        <v>0</v>
      </c>
      <c r="BR109" s="674">
        <v>0</v>
      </c>
      <c r="BS109" s="633"/>
      <c r="BT109" s="771"/>
      <c r="BU109" s="679" t="s">
        <v>1303</v>
      </c>
      <c r="BV109" s="681">
        <v>0</v>
      </c>
      <c r="BW109" s="677">
        <v>0</v>
      </c>
      <c r="BX109" s="677">
        <v>0</v>
      </c>
      <c r="BY109" s="674">
        <v>0</v>
      </c>
      <c r="CA109" s="753"/>
      <c r="CB109" s="679" t="s">
        <v>1303</v>
      </c>
      <c r="CC109" s="681">
        <v>0</v>
      </c>
      <c r="CD109" s="677">
        <v>0</v>
      </c>
      <c r="CE109" s="677">
        <v>0</v>
      </c>
      <c r="CF109" s="674">
        <v>0</v>
      </c>
    </row>
    <row r="110" spans="2:84">
      <c r="B110" s="673"/>
      <c r="C110" s="679" t="s">
        <v>1304</v>
      </c>
      <c r="D110" s="681">
        <v>0</v>
      </c>
      <c r="E110" s="677">
        <v>0</v>
      </c>
      <c r="F110" s="677">
        <v>0</v>
      </c>
      <c r="G110" s="674">
        <v>0</v>
      </c>
      <c r="I110" s="675"/>
      <c r="J110" s="679" t="s">
        <v>1304</v>
      </c>
      <c r="K110" s="681">
        <v>0</v>
      </c>
      <c r="L110" s="677">
        <v>0</v>
      </c>
      <c r="M110" s="677">
        <v>0</v>
      </c>
      <c r="N110" s="674">
        <v>0</v>
      </c>
      <c r="P110" s="680"/>
      <c r="Q110" s="677" t="s">
        <v>1304</v>
      </c>
      <c r="R110" s="681">
        <v>0</v>
      </c>
      <c r="S110" s="677">
        <v>0</v>
      </c>
      <c r="T110" s="677">
        <v>0</v>
      </c>
      <c r="U110" s="674">
        <v>0</v>
      </c>
      <c r="W110" s="806"/>
      <c r="X110" s="677" t="s">
        <v>1304</v>
      </c>
      <c r="Y110" s="681">
        <v>0</v>
      </c>
      <c r="Z110" s="677">
        <v>0</v>
      </c>
      <c r="AA110" s="677">
        <v>0</v>
      </c>
      <c r="AB110" s="674">
        <v>0</v>
      </c>
      <c r="AD110" s="769"/>
      <c r="AE110" s="677" t="s">
        <v>1304</v>
      </c>
      <c r="AF110" s="681">
        <v>0</v>
      </c>
      <c r="AG110" s="677">
        <v>0</v>
      </c>
      <c r="AH110" s="677">
        <v>0</v>
      </c>
      <c r="AI110" s="674">
        <v>0</v>
      </c>
      <c r="AK110" s="762"/>
      <c r="AL110" s="679" t="s">
        <v>1304</v>
      </c>
      <c r="AM110" s="681">
        <v>0</v>
      </c>
      <c r="AN110" s="677">
        <v>0</v>
      </c>
      <c r="AO110" s="677">
        <v>0</v>
      </c>
      <c r="AP110" s="674">
        <v>0</v>
      </c>
      <c r="AR110" s="819"/>
      <c r="AS110" s="813" t="s">
        <v>1304</v>
      </c>
      <c r="AT110" s="812">
        <v>0</v>
      </c>
      <c r="AU110" s="812">
        <v>0</v>
      </c>
      <c r="AV110" s="812">
        <v>0</v>
      </c>
      <c r="AW110" s="813">
        <v>0</v>
      </c>
      <c r="AY110" s="778"/>
      <c r="AZ110" s="679" t="s">
        <v>1304</v>
      </c>
      <c r="BA110" s="681">
        <v>0</v>
      </c>
      <c r="BB110" s="677">
        <v>0</v>
      </c>
      <c r="BC110" s="677">
        <v>0</v>
      </c>
      <c r="BD110" s="674">
        <v>0</v>
      </c>
      <c r="BF110" s="794"/>
      <c r="BG110" s="679" t="s">
        <v>1304</v>
      </c>
      <c r="BH110" s="681">
        <v>0</v>
      </c>
      <c r="BI110" s="677">
        <v>0</v>
      </c>
      <c r="BJ110" s="677">
        <v>0</v>
      </c>
      <c r="BK110" s="674">
        <v>0</v>
      </c>
      <c r="BL110" s="633"/>
      <c r="BM110" s="792"/>
      <c r="BN110" s="679" t="s">
        <v>1304</v>
      </c>
      <c r="BO110" s="681">
        <v>0</v>
      </c>
      <c r="BP110" s="677">
        <v>0</v>
      </c>
      <c r="BQ110" s="677">
        <v>0</v>
      </c>
      <c r="BR110" s="674">
        <v>0</v>
      </c>
      <c r="BS110" s="633"/>
      <c r="BT110" s="771"/>
      <c r="BU110" s="679" t="s">
        <v>1304</v>
      </c>
      <c r="BV110" s="681">
        <v>0</v>
      </c>
      <c r="BW110" s="677">
        <v>0</v>
      </c>
      <c r="BX110" s="677">
        <v>0</v>
      </c>
      <c r="BY110" s="674">
        <v>0</v>
      </c>
      <c r="CA110" s="753"/>
      <c r="CB110" s="679" t="s">
        <v>1304</v>
      </c>
      <c r="CC110" s="681">
        <v>0</v>
      </c>
      <c r="CD110" s="677">
        <v>0</v>
      </c>
      <c r="CE110" s="677">
        <v>0</v>
      </c>
      <c r="CF110" s="674">
        <v>0</v>
      </c>
    </row>
    <row r="111" spans="2:84">
      <c r="B111" s="673"/>
      <c r="C111" s="679" t="s">
        <v>1305</v>
      </c>
      <c r="D111" s="681">
        <v>0</v>
      </c>
      <c r="E111" s="677">
        <v>0</v>
      </c>
      <c r="F111" s="677">
        <v>0</v>
      </c>
      <c r="G111" s="674">
        <v>0</v>
      </c>
      <c r="I111" s="675"/>
      <c r="J111" s="679" t="s">
        <v>1305</v>
      </c>
      <c r="K111" s="681">
        <v>0</v>
      </c>
      <c r="L111" s="677">
        <v>0</v>
      </c>
      <c r="M111" s="677">
        <v>0</v>
      </c>
      <c r="N111" s="674">
        <v>0</v>
      </c>
      <c r="P111" s="680"/>
      <c r="Q111" s="677" t="s">
        <v>1305</v>
      </c>
      <c r="R111" s="681">
        <v>0</v>
      </c>
      <c r="S111" s="677">
        <v>0</v>
      </c>
      <c r="T111" s="677">
        <v>0</v>
      </c>
      <c r="U111" s="674">
        <v>0</v>
      </c>
      <c r="W111" s="806"/>
      <c r="X111" s="677" t="s">
        <v>1305</v>
      </c>
      <c r="Y111" s="681">
        <v>0</v>
      </c>
      <c r="Z111" s="677">
        <v>0</v>
      </c>
      <c r="AA111" s="677">
        <v>0</v>
      </c>
      <c r="AB111" s="674">
        <v>0</v>
      </c>
      <c r="AD111" s="769"/>
      <c r="AE111" s="677" t="s">
        <v>1305</v>
      </c>
      <c r="AF111" s="681">
        <v>0</v>
      </c>
      <c r="AG111" s="677">
        <v>0</v>
      </c>
      <c r="AH111" s="677">
        <v>0</v>
      </c>
      <c r="AI111" s="674">
        <v>0</v>
      </c>
      <c r="AK111" s="762"/>
      <c r="AL111" s="679" t="s">
        <v>1305</v>
      </c>
      <c r="AM111" s="681">
        <v>0</v>
      </c>
      <c r="AN111" s="677">
        <v>0</v>
      </c>
      <c r="AO111" s="677">
        <v>0</v>
      </c>
      <c r="AP111" s="674">
        <v>0</v>
      </c>
      <c r="AR111" s="819"/>
      <c r="AS111" s="813" t="s">
        <v>1305</v>
      </c>
      <c r="AT111" s="812">
        <v>0</v>
      </c>
      <c r="AU111" s="812">
        <v>0</v>
      </c>
      <c r="AV111" s="812">
        <v>0</v>
      </c>
      <c r="AW111" s="813">
        <v>0</v>
      </c>
      <c r="AY111" s="778"/>
      <c r="AZ111" s="679" t="s">
        <v>1305</v>
      </c>
      <c r="BA111" s="681">
        <v>0</v>
      </c>
      <c r="BB111" s="677">
        <v>0</v>
      </c>
      <c r="BC111" s="677">
        <v>0</v>
      </c>
      <c r="BD111" s="674">
        <v>0</v>
      </c>
      <c r="BF111" s="794"/>
      <c r="BG111" s="679" t="s">
        <v>1305</v>
      </c>
      <c r="BH111" s="681">
        <v>0</v>
      </c>
      <c r="BI111" s="677">
        <v>0</v>
      </c>
      <c r="BJ111" s="677">
        <v>0</v>
      </c>
      <c r="BK111" s="674">
        <v>0</v>
      </c>
      <c r="BL111" s="633"/>
      <c r="BM111" s="792"/>
      <c r="BN111" s="679" t="s">
        <v>1305</v>
      </c>
      <c r="BO111" s="681">
        <v>0</v>
      </c>
      <c r="BP111" s="677">
        <v>0</v>
      </c>
      <c r="BQ111" s="677">
        <v>0</v>
      </c>
      <c r="BR111" s="674">
        <v>0</v>
      </c>
      <c r="BS111" s="633"/>
      <c r="BT111" s="771"/>
      <c r="BU111" s="679" t="s">
        <v>1305</v>
      </c>
      <c r="BV111" s="681">
        <v>0</v>
      </c>
      <c r="BW111" s="677">
        <v>0</v>
      </c>
      <c r="BX111" s="677">
        <v>0</v>
      </c>
      <c r="BY111" s="674">
        <v>0</v>
      </c>
      <c r="CA111" s="753"/>
      <c r="CB111" s="679" t="s">
        <v>1305</v>
      </c>
      <c r="CC111" s="681">
        <v>0</v>
      </c>
      <c r="CD111" s="677">
        <v>0</v>
      </c>
      <c r="CE111" s="677">
        <v>0</v>
      </c>
      <c r="CF111" s="674">
        <v>0</v>
      </c>
    </row>
    <row r="112" spans="2:84">
      <c r="B112" s="673"/>
      <c r="C112" s="679" t="s">
        <v>1306</v>
      </c>
      <c r="D112" s="681">
        <v>0</v>
      </c>
      <c r="E112" s="677">
        <v>0</v>
      </c>
      <c r="F112" s="677">
        <v>0</v>
      </c>
      <c r="G112" s="674">
        <v>0</v>
      </c>
      <c r="I112" s="675"/>
      <c r="J112" s="679" t="s">
        <v>1306</v>
      </c>
      <c r="K112" s="681">
        <v>0</v>
      </c>
      <c r="L112" s="677">
        <v>0</v>
      </c>
      <c r="M112" s="677">
        <v>0</v>
      </c>
      <c r="N112" s="674">
        <v>0</v>
      </c>
      <c r="P112" s="680"/>
      <c r="Q112" s="677" t="s">
        <v>1306</v>
      </c>
      <c r="R112" s="681">
        <v>0</v>
      </c>
      <c r="S112" s="677">
        <v>0</v>
      </c>
      <c r="T112" s="677">
        <v>0</v>
      </c>
      <c r="U112" s="674">
        <v>0</v>
      </c>
      <c r="W112" s="806"/>
      <c r="X112" s="677" t="s">
        <v>1306</v>
      </c>
      <c r="Y112" s="681">
        <v>0</v>
      </c>
      <c r="Z112" s="677">
        <v>0</v>
      </c>
      <c r="AA112" s="677">
        <v>0</v>
      </c>
      <c r="AB112" s="674">
        <v>0</v>
      </c>
      <c r="AD112" s="769"/>
      <c r="AE112" s="677" t="s">
        <v>1306</v>
      </c>
      <c r="AF112" s="681">
        <v>0</v>
      </c>
      <c r="AG112" s="677">
        <v>0</v>
      </c>
      <c r="AH112" s="677">
        <v>0</v>
      </c>
      <c r="AI112" s="674">
        <v>0</v>
      </c>
      <c r="AK112" s="762"/>
      <c r="AL112" s="679" t="s">
        <v>1306</v>
      </c>
      <c r="AM112" s="681">
        <v>0</v>
      </c>
      <c r="AN112" s="677">
        <v>0</v>
      </c>
      <c r="AO112" s="677">
        <v>0</v>
      </c>
      <c r="AP112" s="674">
        <v>0</v>
      </c>
      <c r="AR112" s="819"/>
      <c r="AS112" s="813" t="s">
        <v>1306</v>
      </c>
      <c r="AT112" s="812">
        <v>0</v>
      </c>
      <c r="AU112" s="812">
        <v>0</v>
      </c>
      <c r="AV112" s="812">
        <v>0</v>
      </c>
      <c r="AW112" s="813">
        <v>0</v>
      </c>
      <c r="AY112" s="778"/>
      <c r="AZ112" s="679" t="s">
        <v>1306</v>
      </c>
      <c r="BA112" s="681">
        <v>0</v>
      </c>
      <c r="BB112" s="677">
        <v>0</v>
      </c>
      <c r="BC112" s="677">
        <v>0</v>
      </c>
      <c r="BD112" s="674">
        <v>0</v>
      </c>
      <c r="BF112" s="794"/>
      <c r="BG112" s="679" t="s">
        <v>1306</v>
      </c>
      <c r="BH112" s="681">
        <v>0</v>
      </c>
      <c r="BI112" s="677">
        <v>0</v>
      </c>
      <c r="BJ112" s="677">
        <v>0</v>
      </c>
      <c r="BK112" s="674">
        <v>0</v>
      </c>
      <c r="BL112" s="633"/>
      <c r="BM112" s="792"/>
      <c r="BN112" s="679" t="s">
        <v>1306</v>
      </c>
      <c r="BO112" s="681">
        <v>0</v>
      </c>
      <c r="BP112" s="677">
        <v>0</v>
      </c>
      <c r="BQ112" s="677">
        <v>0</v>
      </c>
      <c r="BR112" s="674">
        <v>0</v>
      </c>
      <c r="BS112" s="633"/>
      <c r="BT112" s="771"/>
      <c r="BU112" s="679" t="s">
        <v>1306</v>
      </c>
      <c r="BV112" s="681">
        <v>0</v>
      </c>
      <c r="BW112" s="677">
        <v>0</v>
      </c>
      <c r="BX112" s="677">
        <v>0</v>
      </c>
      <c r="BY112" s="674">
        <v>0</v>
      </c>
      <c r="CA112" s="753"/>
      <c r="CB112" s="679" t="s">
        <v>1306</v>
      </c>
      <c r="CC112" s="681">
        <v>0</v>
      </c>
      <c r="CD112" s="677">
        <v>0</v>
      </c>
      <c r="CE112" s="677">
        <v>0</v>
      </c>
      <c r="CF112" s="674">
        <v>0</v>
      </c>
    </row>
    <row r="113" spans="2:84">
      <c r="B113" s="673"/>
      <c r="C113" s="679" t="s">
        <v>1307</v>
      </c>
      <c r="D113" s="681">
        <v>0</v>
      </c>
      <c r="E113" s="677">
        <v>0</v>
      </c>
      <c r="F113" s="677">
        <v>0</v>
      </c>
      <c r="G113" s="674">
        <v>0</v>
      </c>
      <c r="I113" s="675"/>
      <c r="J113" s="679" t="s">
        <v>1307</v>
      </c>
      <c r="K113" s="681">
        <v>0</v>
      </c>
      <c r="L113" s="677">
        <v>0</v>
      </c>
      <c r="M113" s="677">
        <v>0</v>
      </c>
      <c r="N113" s="674">
        <v>0</v>
      </c>
      <c r="P113" s="680"/>
      <c r="Q113" s="677" t="s">
        <v>1307</v>
      </c>
      <c r="R113" s="681">
        <v>0</v>
      </c>
      <c r="S113" s="677">
        <v>0</v>
      </c>
      <c r="T113" s="677">
        <v>0</v>
      </c>
      <c r="U113" s="674">
        <v>0</v>
      </c>
      <c r="W113" s="806"/>
      <c r="X113" s="677" t="s">
        <v>1307</v>
      </c>
      <c r="Y113" s="681">
        <v>0</v>
      </c>
      <c r="Z113" s="677">
        <v>0</v>
      </c>
      <c r="AA113" s="677">
        <v>0</v>
      </c>
      <c r="AB113" s="674">
        <v>0</v>
      </c>
      <c r="AD113" s="769"/>
      <c r="AE113" s="677" t="s">
        <v>1307</v>
      </c>
      <c r="AF113" s="681">
        <v>0</v>
      </c>
      <c r="AG113" s="677">
        <v>0</v>
      </c>
      <c r="AH113" s="677">
        <v>0</v>
      </c>
      <c r="AI113" s="674">
        <v>0</v>
      </c>
      <c r="AK113" s="762"/>
      <c r="AL113" s="679" t="s">
        <v>1307</v>
      </c>
      <c r="AM113" s="681">
        <v>0</v>
      </c>
      <c r="AN113" s="677">
        <v>0</v>
      </c>
      <c r="AO113" s="677">
        <v>0</v>
      </c>
      <c r="AP113" s="674">
        <v>0</v>
      </c>
      <c r="AR113" s="819"/>
      <c r="AS113" s="813" t="s">
        <v>1307</v>
      </c>
      <c r="AT113" s="812">
        <v>0</v>
      </c>
      <c r="AU113" s="812">
        <v>0</v>
      </c>
      <c r="AV113" s="812">
        <v>0</v>
      </c>
      <c r="AW113" s="813">
        <v>0</v>
      </c>
      <c r="AY113" s="778"/>
      <c r="AZ113" s="679" t="s">
        <v>1307</v>
      </c>
      <c r="BA113" s="681">
        <v>0</v>
      </c>
      <c r="BB113" s="677">
        <v>0</v>
      </c>
      <c r="BC113" s="677">
        <v>0</v>
      </c>
      <c r="BD113" s="674">
        <v>0</v>
      </c>
      <c r="BF113" s="794"/>
      <c r="BG113" s="679" t="s">
        <v>1307</v>
      </c>
      <c r="BH113" s="681">
        <v>0</v>
      </c>
      <c r="BI113" s="677">
        <v>0</v>
      </c>
      <c r="BJ113" s="677">
        <v>0</v>
      </c>
      <c r="BK113" s="674">
        <v>0</v>
      </c>
      <c r="BL113" s="633"/>
      <c r="BM113" s="792"/>
      <c r="BN113" s="679" t="s">
        <v>1307</v>
      </c>
      <c r="BO113" s="681">
        <v>0</v>
      </c>
      <c r="BP113" s="677">
        <v>0</v>
      </c>
      <c r="BQ113" s="677">
        <v>0</v>
      </c>
      <c r="BR113" s="674">
        <v>0</v>
      </c>
      <c r="BS113" s="633"/>
      <c r="BT113" s="771"/>
      <c r="BU113" s="679" t="s">
        <v>1307</v>
      </c>
      <c r="BV113" s="681">
        <v>0</v>
      </c>
      <c r="BW113" s="677">
        <v>0</v>
      </c>
      <c r="BX113" s="677">
        <v>0</v>
      </c>
      <c r="BY113" s="674">
        <v>0</v>
      </c>
      <c r="CA113" s="753"/>
      <c r="CB113" s="679" t="s">
        <v>1307</v>
      </c>
      <c r="CC113" s="681">
        <v>0</v>
      </c>
      <c r="CD113" s="677">
        <v>0</v>
      </c>
      <c r="CE113" s="677">
        <v>0</v>
      </c>
      <c r="CF113" s="674">
        <v>0</v>
      </c>
    </row>
    <row r="114" spans="2:84">
      <c r="B114" s="673"/>
      <c r="C114" s="679" t="s">
        <v>1308</v>
      </c>
      <c r="D114" s="681">
        <v>0</v>
      </c>
      <c r="E114" s="677">
        <v>0</v>
      </c>
      <c r="F114" s="677">
        <v>0</v>
      </c>
      <c r="G114" s="674">
        <v>0</v>
      </c>
      <c r="I114" s="675"/>
      <c r="J114" s="679" t="s">
        <v>1308</v>
      </c>
      <c r="K114" s="681">
        <v>0</v>
      </c>
      <c r="L114" s="677">
        <v>0</v>
      </c>
      <c r="M114" s="677">
        <v>0</v>
      </c>
      <c r="N114" s="674">
        <v>0</v>
      </c>
      <c r="P114" s="680"/>
      <c r="Q114" s="677" t="s">
        <v>1308</v>
      </c>
      <c r="R114" s="681">
        <v>0</v>
      </c>
      <c r="S114" s="677">
        <v>0</v>
      </c>
      <c r="T114" s="677">
        <v>0</v>
      </c>
      <c r="U114" s="674">
        <v>0</v>
      </c>
      <c r="W114" s="806"/>
      <c r="X114" s="677" t="s">
        <v>1308</v>
      </c>
      <c r="Y114" s="681">
        <v>0</v>
      </c>
      <c r="Z114" s="677">
        <v>0</v>
      </c>
      <c r="AA114" s="677">
        <v>0</v>
      </c>
      <c r="AB114" s="674">
        <v>0</v>
      </c>
      <c r="AD114" s="769"/>
      <c r="AE114" s="677" t="s">
        <v>1308</v>
      </c>
      <c r="AF114" s="681">
        <v>0</v>
      </c>
      <c r="AG114" s="677">
        <v>0</v>
      </c>
      <c r="AH114" s="677">
        <v>0</v>
      </c>
      <c r="AI114" s="674">
        <v>0</v>
      </c>
      <c r="AK114" s="762"/>
      <c r="AL114" s="679" t="s">
        <v>1308</v>
      </c>
      <c r="AM114" s="681">
        <v>0</v>
      </c>
      <c r="AN114" s="677">
        <v>0</v>
      </c>
      <c r="AO114" s="677">
        <v>0</v>
      </c>
      <c r="AP114" s="674">
        <v>0</v>
      </c>
      <c r="AR114" s="819"/>
      <c r="AS114" s="813" t="s">
        <v>1308</v>
      </c>
      <c r="AT114" s="812">
        <v>0</v>
      </c>
      <c r="AU114" s="812">
        <v>0</v>
      </c>
      <c r="AV114" s="812">
        <v>0</v>
      </c>
      <c r="AW114" s="813">
        <v>0</v>
      </c>
      <c r="AY114" s="778"/>
      <c r="AZ114" s="679" t="s">
        <v>1308</v>
      </c>
      <c r="BA114" s="681">
        <v>0</v>
      </c>
      <c r="BB114" s="677">
        <v>0</v>
      </c>
      <c r="BC114" s="677">
        <v>0</v>
      </c>
      <c r="BD114" s="674">
        <v>0</v>
      </c>
      <c r="BF114" s="794"/>
      <c r="BG114" s="679" t="s">
        <v>1308</v>
      </c>
      <c r="BH114" s="681">
        <v>0</v>
      </c>
      <c r="BI114" s="677">
        <v>0</v>
      </c>
      <c r="BJ114" s="677">
        <v>0</v>
      </c>
      <c r="BK114" s="674">
        <v>0</v>
      </c>
      <c r="BL114" s="633"/>
      <c r="BM114" s="792"/>
      <c r="BN114" s="679" t="s">
        <v>1308</v>
      </c>
      <c r="BO114" s="681">
        <v>0</v>
      </c>
      <c r="BP114" s="677">
        <v>0</v>
      </c>
      <c r="BQ114" s="677">
        <v>0</v>
      </c>
      <c r="BR114" s="674">
        <v>0</v>
      </c>
      <c r="BS114" s="633"/>
      <c r="BT114" s="771"/>
      <c r="BU114" s="679" t="s">
        <v>1308</v>
      </c>
      <c r="BV114" s="681">
        <v>0</v>
      </c>
      <c r="BW114" s="677">
        <v>0</v>
      </c>
      <c r="BX114" s="677">
        <v>0</v>
      </c>
      <c r="BY114" s="674">
        <v>0</v>
      </c>
      <c r="CA114" s="753"/>
      <c r="CB114" s="679" t="s">
        <v>1308</v>
      </c>
      <c r="CC114" s="681">
        <v>0</v>
      </c>
      <c r="CD114" s="677">
        <v>0</v>
      </c>
      <c r="CE114" s="677">
        <v>0</v>
      </c>
      <c r="CF114" s="674">
        <v>0</v>
      </c>
    </row>
    <row r="115" spans="2:84">
      <c r="B115" s="673"/>
      <c r="C115" s="679" t="s">
        <v>1309</v>
      </c>
      <c r="D115" s="681">
        <v>0</v>
      </c>
      <c r="E115" s="677">
        <v>0</v>
      </c>
      <c r="F115" s="677">
        <v>0</v>
      </c>
      <c r="G115" s="674">
        <v>0</v>
      </c>
      <c r="I115" s="675"/>
      <c r="J115" s="679" t="s">
        <v>1309</v>
      </c>
      <c r="K115" s="681">
        <v>0</v>
      </c>
      <c r="L115" s="677">
        <v>0</v>
      </c>
      <c r="M115" s="677">
        <v>0</v>
      </c>
      <c r="N115" s="674">
        <v>0</v>
      </c>
      <c r="P115" s="680"/>
      <c r="Q115" s="677" t="s">
        <v>1309</v>
      </c>
      <c r="R115" s="681">
        <v>0</v>
      </c>
      <c r="S115" s="677">
        <v>0</v>
      </c>
      <c r="T115" s="677">
        <v>0</v>
      </c>
      <c r="U115" s="674">
        <v>0</v>
      </c>
      <c r="W115" s="806"/>
      <c r="X115" s="677" t="s">
        <v>1309</v>
      </c>
      <c r="Y115" s="681">
        <v>0</v>
      </c>
      <c r="Z115" s="677">
        <v>0</v>
      </c>
      <c r="AA115" s="677">
        <v>0</v>
      </c>
      <c r="AB115" s="674">
        <v>0</v>
      </c>
      <c r="AD115" s="769"/>
      <c r="AE115" s="677" t="s">
        <v>1309</v>
      </c>
      <c r="AF115" s="681">
        <v>0</v>
      </c>
      <c r="AG115" s="677">
        <v>0</v>
      </c>
      <c r="AH115" s="677">
        <v>0</v>
      </c>
      <c r="AI115" s="674">
        <v>0</v>
      </c>
      <c r="AK115" s="762"/>
      <c r="AL115" s="679" t="s">
        <v>1309</v>
      </c>
      <c r="AM115" s="681">
        <v>0</v>
      </c>
      <c r="AN115" s="677">
        <v>0</v>
      </c>
      <c r="AO115" s="677">
        <v>0</v>
      </c>
      <c r="AP115" s="674">
        <v>0</v>
      </c>
      <c r="AR115" s="819"/>
      <c r="AS115" s="813" t="s">
        <v>1309</v>
      </c>
      <c r="AT115" s="812">
        <v>0</v>
      </c>
      <c r="AU115" s="812">
        <v>0</v>
      </c>
      <c r="AV115" s="812">
        <v>0</v>
      </c>
      <c r="AW115" s="813">
        <v>0</v>
      </c>
      <c r="AY115" s="778"/>
      <c r="AZ115" s="679" t="s">
        <v>1309</v>
      </c>
      <c r="BA115" s="681">
        <v>0</v>
      </c>
      <c r="BB115" s="677">
        <v>0</v>
      </c>
      <c r="BC115" s="677">
        <v>0</v>
      </c>
      <c r="BD115" s="674">
        <v>0</v>
      </c>
      <c r="BF115" s="794"/>
      <c r="BG115" s="679" t="s">
        <v>1309</v>
      </c>
      <c r="BH115" s="681">
        <v>0</v>
      </c>
      <c r="BI115" s="677">
        <v>0</v>
      </c>
      <c r="BJ115" s="677">
        <v>0</v>
      </c>
      <c r="BK115" s="674">
        <v>0</v>
      </c>
      <c r="BL115" s="633"/>
      <c r="BM115" s="792"/>
      <c r="BN115" s="679" t="s">
        <v>1309</v>
      </c>
      <c r="BO115" s="681">
        <v>0</v>
      </c>
      <c r="BP115" s="677">
        <v>0</v>
      </c>
      <c r="BQ115" s="677">
        <v>0</v>
      </c>
      <c r="BR115" s="674">
        <v>0</v>
      </c>
      <c r="BS115" s="633"/>
      <c r="BT115" s="771"/>
      <c r="BU115" s="679" t="s">
        <v>1309</v>
      </c>
      <c r="BV115" s="681">
        <v>0</v>
      </c>
      <c r="BW115" s="677">
        <v>0</v>
      </c>
      <c r="BX115" s="677">
        <v>0</v>
      </c>
      <c r="BY115" s="674">
        <v>0</v>
      </c>
      <c r="CA115" s="753"/>
      <c r="CB115" s="679" t="s">
        <v>1309</v>
      </c>
      <c r="CC115" s="681">
        <v>0</v>
      </c>
      <c r="CD115" s="677">
        <v>0</v>
      </c>
      <c r="CE115" s="677">
        <v>0</v>
      </c>
      <c r="CF115" s="674">
        <v>0</v>
      </c>
    </row>
    <row r="116" spans="2:84">
      <c r="B116" s="673"/>
      <c r="C116" s="679" t="s">
        <v>1310</v>
      </c>
      <c r="D116" s="681">
        <v>0</v>
      </c>
      <c r="E116" s="677">
        <v>0</v>
      </c>
      <c r="F116" s="677">
        <v>0</v>
      </c>
      <c r="G116" s="674">
        <v>0</v>
      </c>
      <c r="I116" s="675"/>
      <c r="J116" s="679" t="s">
        <v>1310</v>
      </c>
      <c r="K116" s="681">
        <v>0</v>
      </c>
      <c r="L116" s="677">
        <v>0</v>
      </c>
      <c r="M116" s="677">
        <v>0</v>
      </c>
      <c r="N116" s="674">
        <v>0</v>
      </c>
      <c r="P116" s="680"/>
      <c r="Q116" s="677" t="s">
        <v>1310</v>
      </c>
      <c r="R116" s="681">
        <v>0</v>
      </c>
      <c r="S116" s="677">
        <v>0</v>
      </c>
      <c r="T116" s="677">
        <v>0</v>
      </c>
      <c r="U116" s="674">
        <v>0</v>
      </c>
      <c r="W116" s="806"/>
      <c r="X116" s="677" t="s">
        <v>1310</v>
      </c>
      <c r="Y116" s="681">
        <v>0</v>
      </c>
      <c r="Z116" s="677">
        <v>0</v>
      </c>
      <c r="AA116" s="677">
        <v>0</v>
      </c>
      <c r="AB116" s="674">
        <v>0</v>
      </c>
      <c r="AD116" s="769"/>
      <c r="AE116" s="677" t="s">
        <v>1310</v>
      </c>
      <c r="AF116" s="681">
        <v>0</v>
      </c>
      <c r="AG116" s="677">
        <v>0</v>
      </c>
      <c r="AH116" s="677">
        <v>0</v>
      </c>
      <c r="AI116" s="674">
        <v>0</v>
      </c>
      <c r="AK116" s="762"/>
      <c r="AL116" s="679" t="s">
        <v>1310</v>
      </c>
      <c r="AM116" s="681">
        <v>0</v>
      </c>
      <c r="AN116" s="677">
        <v>0</v>
      </c>
      <c r="AO116" s="677">
        <v>0</v>
      </c>
      <c r="AP116" s="674">
        <v>0</v>
      </c>
      <c r="AR116" s="819"/>
      <c r="AS116" s="813" t="s">
        <v>1310</v>
      </c>
      <c r="AT116" s="812">
        <v>0</v>
      </c>
      <c r="AU116" s="812">
        <v>0</v>
      </c>
      <c r="AV116" s="812">
        <v>0</v>
      </c>
      <c r="AW116" s="813">
        <v>0</v>
      </c>
      <c r="AY116" s="778"/>
      <c r="AZ116" s="679" t="s">
        <v>1310</v>
      </c>
      <c r="BA116" s="681">
        <v>0</v>
      </c>
      <c r="BB116" s="677">
        <v>0</v>
      </c>
      <c r="BC116" s="677">
        <v>0</v>
      </c>
      <c r="BD116" s="674">
        <v>0</v>
      </c>
      <c r="BF116" s="794"/>
      <c r="BG116" s="679" t="s">
        <v>1310</v>
      </c>
      <c r="BH116" s="681">
        <v>0</v>
      </c>
      <c r="BI116" s="677">
        <v>0</v>
      </c>
      <c r="BJ116" s="677">
        <v>0</v>
      </c>
      <c r="BK116" s="674">
        <v>0</v>
      </c>
      <c r="BL116" s="633"/>
      <c r="BM116" s="792"/>
      <c r="BN116" s="679" t="s">
        <v>1310</v>
      </c>
      <c r="BO116" s="681">
        <v>0</v>
      </c>
      <c r="BP116" s="677">
        <v>0</v>
      </c>
      <c r="BQ116" s="677">
        <v>0</v>
      </c>
      <c r="BR116" s="674">
        <v>0</v>
      </c>
      <c r="BS116" s="633"/>
      <c r="BT116" s="771"/>
      <c r="BU116" s="679" t="s">
        <v>1310</v>
      </c>
      <c r="BV116" s="681">
        <v>0</v>
      </c>
      <c r="BW116" s="677">
        <v>0</v>
      </c>
      <c r="BX116" s="677">
        <v>0</v>
      </c>
      <c r="BY116" s="674">
        <v>0</v>
      </c>
      <c r="CA116" s="753"/>
      <c r="CB116" s="679" t="s">
        <v>1310</v>
      </c>
      <c r="CC116" s="681">
        <v>0</v>
      </c>
      <c r="CD116" s="677">
        <v>0</v>
      </c>
      <c r="CE116" s="677">
        <v>0</v>
      </c>
      <c r="CF116" s="674">
        <v>0</v>
      </c>
    </row>
    <row r="117" spans="2:84">
      <c r="B117" s="673"/>
      <c r="C117" s="679" t="s">
        <v>1311</v>
      </c>
      <c r="D117" s="681">
        <v>0</v>
      </c>
      <c r="E117" s="677">
        <v>0</v>
      </c>
      <c r="F117" s="677">
        <v>0</v>
      </c>
      <c r="G117" s="674">
        <v>0</v>
      </c>
      <c r="I117" s="675"/>
      <c r="J117" s="679" t="s">
        <v>1311</v>
      </c>
      <c r="K117" s="681">
        <v>0</v>
      </c>
      <c r="L117" s="677">
        <v>0</v>
      </c>
      <c r="M117" s="677">
        <v>0</v>
      </c>
      <c r="N117" s="674">
        <v>0</v>
      </c>
      <c r="P117" s="680"/>
      <c r="Q117" s="677" t="s">
        <v>1311</v>
      </c>
      <c r="R117" s="681">
        <v>0</v>
      </c>
      <c r="S117" s="677">
        <v>0</v>
      </c>
      <c r="T117" s="677">
        <v>0</v>
      </c>
      <c r="U117" s="674">
        <v>0</v>
      </c>
      <c r="W117" s="806"/>
      <c r="X117" s="677" t="s">
        <v>1311</v>
      </c>
      <c r="Y117" s="681">
        <v>0</v>
      </c>
      <c r="Z117" s="677">
        <v>0</v>
      </c>
      <c r="AA117" s="677">
        <v>0</v>
      </c>
      <c r="AB117" s="674">
        <v>0</v>
      </c>
      <c r="AD117" s="769"/>
      <c r="AE117" s="677" t="s">
        <v>1311</v>
      </c>
      <c r="AF117" s="681">
        <v>0</v>
      </c>
      <c r="AG117" s="677">
        <v>0</v>
      </c>
      <c r="AH117" s="677">
        <v>0</v>
      </c>
      <c r="AI117" s="674">
        <v>0</v>
      </c>
      <c r="AK117" s="762"/>
      <c r="AL117" s="679" t="s">
        <v>1311</v>
      </c>
      <c r="AM117" s="681">
        <v>0</v>
      </c>
      <c r="AN117" s="677">
        <v>0</v>
      </c>
      <c r="AO117" s="677">
        <v>0</v>
      </c>
      <c r="AP117" s="674">
        <v>0</v>
      </c>
      <c r="AR117" s="819"/>
      <c r="AS117" s="813" t="s">
        <v>1311</v>
      </c>
      <c r="AT117" s="812">
        <v>0</v>
      </c>
      <c r="AU117" s="812">
        <v>0</v>
      </c>
      <c r="AV117" s="812">
        <v>0</v>
      </c>
      <c r="AW117" s="813">
        <v>0</v>
      </c>
      <c r="AY117" s="778"/>
      <c r="AZ117" s="679" t="s">
        <v>1311</v>
      </c>
      <c r="BA117" s="681">
        <v>0</v>
      </c>
      <c r="BB117" s="677">
        <v>0</v>
      </c>
      <c r="BC117" s="677">
        <v>0</v>
      </c>
      <c r="BD117" s="674">
        <v>0</v>
      </c>
      <c r="BF117" s="794"/>
      <c r="BG117" s="679" t="s">
        <v>1311</v>
      </c>
      <c r="BH117" s="681">
        <v>0</v>
      </c>
      <c r="BI117" s="677">
        <v>0</v>
      </c>
      <c r="BJ117" s="677">
        <v>0</v>
      </c>
      <c r="BK117" s="674">
        <v>0</v>
      </c>
      <c r="BL117" s="633"/>
      <c r="BM117" s="792"/>
      <c r="BN117" s="679" t="s">
        <v>1311</v>
      </c>
      <c r="BO117" s="681">
        <v>0</v>
      </c>
      <c r="BP117" s="677">
        <v>0</v>
      </c>
      <c r="BQ117" s="677">
        <v>0</v>
      </c>
      <c r="BR117" s="674">
        <v>0</v>
      </c>
      <c r="BS117" s="633"/>
      <c r="BT117" s="771"/>
      <c r="BU117" s="679" t="s">
        <v>1311</v>
      </c>
      <c r="BV117" s="681">
        <v>0</v>
      </c>
      <c r="BW117" s="677">
        <v>0</v>
      </c>
      <c r="BX117" s="677">
        <v>0</v>
      </c>
      <c r="BY117" s="674">
        <v>0</v>
      </c>
      <c r="CA117" s="753"/>
      <c r="CB117" s="679" t="s">
        <v>1311</v>
      </c>
      <c r="CC117" s="681">
        <v>0</v>
      </c>
      <c r="CD117" s="677">
        <v>0</v>
      </c>
      <c r="CE117" s="677">
        <v>0</v>
      </c>
      <c r="CF117" s="674">
        <v>0</v>
      </c>
    </row>
    <row r="118" spans="2:84">
      <c r="B118" s="673"/>
      <c r="C118" s="679" t="s">
        <v>1312</v>
      </c>
      <c r="D118" s="681">
        <v>0</v>
      </c>
      <c r="E118" s="677">
        <v>0</v>
      </c>
      <c r="F118" s="677">
        <v>0</v>
      </c>
      <c r="G118" s="674">
        <v>0</v>
      </c>
      <c r="I118" s="675"/>
      <c r="J118" s="679" t="s">
        <v>1312</v>
      </c>
      <c r="K118" s="681">
        <v>0</v>
      </c>
      <c r="L118" s="677">
        <v>0</v>
      </c>
      <c r="M118" s="677">
        <v>0</v>
      </c>
      <c r="N118" s="674">
        <v>0</v>
      </c>
      <c r="P118" s="680"/>
      <c r="Q118" s="677" t="s">
        <v>1312</v>
      </c>
      <c r="R118" s="681">
        <v>0</v>
      </c>
      <c r="S118" s="677">
        <v>0</v>
      </c>
      <c r="T118" s="677">
        <v>0</v>
      </c>
      <c r="U118" s="674">
        <v>0</v>
      </c>
      <c r="W118" s="806"/>
      <c r="X118" s="677" t="s">
        <v>1312</v>
      </c>
      <c r="Y118" s="681">
        <v>0</v>
      </c>
      <c r="Z118" s="677">
        <v>0</v>
      </c>
      <c r="AA118" s="677">
        <v>0</v>
      </c>
      <c r="AB118" s="674">
        <v>0</v>
      </c>
      <c r="AD118" s="769"/>
      <c r="AE118" s="677" t="s">
        <v>1312</v>
      </c>
      <c r="AF118" s="681">
        <v>0</v>
      </c>
      <c r="AG118" s="677">
        <v>0</v>
      </c>
      <c r="AH118" s="677">
        <v>0</v>
      </c>
      <c r="AI118" s="674">
        <v>0</v>
      </c>
      <c r="AK118" s="762"/>
      <c r="AL118" s="679" t="s">
        <v>1312</v>
      </c>
      <c r="AM118" s="681">
        <v>0</v>
      </c>
      <c r="AN118" s="677">
        <v>0</v>
      </c>
      <c r="AO118" s="677">
        <v>0</v>
      </c>
      <c r="AP118" s="674">
        <v>0</v>
      </c>
      <c r="AR118" s="819"/>
      <c r="AS118" s="813" t="s">
        <v>1312</v>
      </c>
      <c r="AT118" s="812">
        <v>0</v>
      </c>
      <c r="AU118" s="812">
        <v>0</v>
      </c>
      <c r="AV118" s="812">
        <v>0</v>
      </c>
      <c r="AW118" s="813">
        <v>0</v>
      </c>
      <c r="AY118" s="778"/>
      <c r="AZ118" s="679" t="s">
        <v>1312</v>
      </c>
      <c r="BA118" s="681">
        <v>0</v>
      </c>
      <c r="BB118" s="677">
        <v>0</v>
      </c>
      <c r="BC118" s="677">
        <v>0</v>
      </c>
      <c r="BD118" s="674">
        <v>0</v>
      </c>
      <c r="BF118" s="794"/>
      <c r="BG118" s="679" t="s">
        <v>1312</v>
      </c>
      <c r="BH118" s="681">
        <v>0</v>
      </c>
      <c r="BI118" s="677">
        <v>0</v>
      </c>
      <c r="BJ118" s="677">
        <v>0</v>
      </c>
      <c r="BK118" s="674">
        <v>0</v>
      </c>
      <c r="BL118" s="633"/>
      <c r="BM118" s="792"/>
      <c r="BN118" s="679" t="s">
        <v>1312</v>
      </c>
      <c r="BO118" s="681">
        <v>0</v>
      </c>
      <c r="BP118" s="677">
        <v>0</v>
      </c>
      <c r="BQ118" s="677">
        <v>0</v>
      </c>
      <c r="BR118" s="674">
        <v>0</v>
      </c>
      <c r="BS118" s="633"/>
      <c r="BT118" s="771"/>
      <c r="BU118" s="679" t="s">
        <v>1312</v>
      </c>
      <c r="BV118" s="681">
        <v>0</v>
      </c>
      <c r="BW118" s="677">
        <v>0</v>
      </c>
      <c r="BX118" s="677">
        <v>0</v>
      </c>
      <c r="BY118" s="674">
        <v>0</v>
      </c>
      <c r="CA118" s="753"/>
      <c r="CB118" s="679" t="s">
        <v>1312</v>
      </c>
      <c r="CC118" s="681">
        <v>0</v>
      </c>
      <c r="CD118" s="677">
        <v>0</v>
      </c>
      <c r="CE118" s="677">
        <v>0</v>
      </c>
      <c r="CF118" s="674">
        <v>0</v>
      </c>
    </row>
    <row r="119" spans="2:84">
      <c r="B119" s="673"/>
      <c r="C119" s="679" t="s">
        <v>1313</v>
      </c>
      <c r="D119" s="681">
        <v>0</v>
      </c>
      <c r="E119" s="677">
        <v>0</v>
      </c>
      <c r="F119" s="677">
        <v>0</v>
      </c>
      <c r="G119" s="674">
        <v>0</v>
      </c>
      <c r="I119" s="675"/>
      <c r="J119" s="679" t="s">
        <v>1313</v>
      </c>
      <c r="K119" s="681">
        <v>0</v>
      </c>
      <c r="L119" s="677">
        <v>0</v>
      </c>
      <c r="M119" s="677">
        <v>0</v>
      </c>
      <c r="N119" s="674">
        <v>0</v>
      </c>
      <c r="P119" s="680"/>
      <c r="Q119" s="677" t="s">
        <v>1313</v>
      </c>
      <c r="R119" s="681">
        <v>0</v>
      </c>
      <c r="S119" s="677">
        <v>0</v>
      </c>
      <c r="T119" s="677">
        <v>0</v>
      </c>
      <c r="U119" s="674">
        <v>0</v>
      </c>
      <c r="W119" s="806"/>
      <c r="X119" s="677" t="s">
        <v>1313</v>
      </c>
      <c r="Y119" s="681">
        <v>0</v>
      </c>
      <c r="Z119" s="677">
        <v>0</v>
      </c>
      <c r="AA119" s="677">
        <v>0</v>
      </c>
      <c r="AB119" s="674">
        <v>0</v>
      </c>
      <c r="AD119" s="769"/>
      <c r="AE119" s="677" t="s">
        <v>1313</v>
      </c>
      <c r="AF119" s="681">
        <v>0</v>
      </c>
      <c r="AG119" s="677">
        <v>0</v>
      </c>
      <c r="AH119" s="677">
        <v>0</v>
      </c>
      <c r="AI119" s="674">
        <v>0</v>
      </c>
      <c r="AK119" s="762"/>
      <c r="AL119" s="679" t="s">
        <v>1313</v>
      </c>
      <c r="AM119" s="681">
        <v>0</v>
      </c>
      <c r="AN119" s="677">
        <v>0</v>
      </c>
      <c r="AO119" s="677">
        <v>0</v>
      </c>
      <c r="AP119" s="674">
        <v>0</v>
      </c>
      <c r="AR119" s="819"/>
      <c r="AS119" s="813" t="s">
        <v>1313</v>
      </c>
      <c r="AT119" s="812">
        <v>0</v>
      </c>
      <c r="AU119" s="812">
        <v>0</v>
      </c>
      <c r="AV119" s="812">
        <v>0</v>
      </c>
      <c r="AW119" s="813">
        <v>0</v>
      </c>
      <c r="AY119" s="778"/>
      <c r="AZ119" s="679" t="s">
        <v>1313</v>
      </c>
      <c r="BA119" s="681">
        <v>0</v>
      </c>
      <c r="BB119" s="677">
        <v>0</v>
      </c>
      <c r="BC119" s="677">
        <v>0</v>
      </c>
      <c r="BD119" s="674">
        <v>0</v>
      </c>
      <c r="BF119" s="794"/>
      <c r="BG119" s="679" t="s">
        <v>1313</v>
      </c>
      <c r="BH119" s="681">
        <v>0</v>
      </c>
      <c r="BI119" s="677">
        <v>0</v>
      </c>
      <c r="BJ119" s="677">
        <v>0</v>
      </c>
      <c r="BK119" s="674">
        <v>0</v>
      </c>
      <c r="BL119" s="633"/>
      <c r="BM119" s="792"/>
      <c r="BN119" s="679" t="s">
        <v>1313</v>
      </c>
      <c r="BO119" s="681">
        <v>0</v>
      </c>
      <c r="BP119" s="677">
        <v>0</v>
      </c>
      <c r="BQ119" s="677">
        <v>0</v>
      </c>
      <c r="BR119" s="674">
        <v>0</v>
      </c>
      <c r="BS119" s="633"/>
      <c r="BT119" s="771"/>
      <c r="BU119" s="679" t="s">
        <v>1313</v>
      </c>
      <c r="BV119" s="681">
        <v>0</v>
      </c>
      <c r="BW119" s="677">
        <v>0</v>
      </c>
      <c r="BX119" s="677">
        <v>0</v>
      </c>
      <c r="BY119" s="674">
        <v>0</v>
      </c>
      <c r="CA119" s="753"/>
      <c r="CB119" s="679" t="s">
        <v>1313</v>
      </c>
      <c r="CC119" s="681">
        <v>0</v>
      </c>
      <c r="CD119" s="677">
        <v>0</v>
      </c>
      <c r="CE119" s="677">
        <v>0</v>
      </c>
      <c r="CF119" s="674">
        <v>0</v>
      </c>
    </row>
    <row r="120" spans="2:84">
      <c r="B120" s="673"/>
      <c r="C120" s="679" t="s">
        <v>1314</v>
      </c>
      <c r="D120" s="681">
        <v>0</v>
      </c>
      <c r="E120" s="677">
        <v>0</v>
      </c>
      <c r="F120" s="677">
        <v>0</v>
      </c>
      <c r="G120" s="674">
        <v>0</v>
      </c>
      <c r="I120" s="675"/>
      <c r="J120" s="679" t="s">
        <v>1314</v>
      </c>
      <c r="K120" s="681">
        <v>0</v>
      </c>
      <c r="L120" s="677">
        <v>0</v>
      </c>
      <c r="M120" s="677">
        <v>0</v>
      </c>
      <c r="N120" s="674">
        <v>0</v>
      </c>
      <c r="P120" s="680"/>
      <c r="Q120" s="677" t="s">
        <v>1314</v>
      </c>
      <c r="R120" s="681">
        <v>0</v>
      </c>
      <c r="S120" s="677">
        <v>0</v>
      </c>
      <c r="T120" s="677">
        <v>0</v>
      </c>
      <c r="U120" s="674">
        <v>0</v>
      </c>
      <c r="W120" s="806"/>
      <c r="X120" s="677" t="s">
        <v>1314</v>
      </c>
      <c r="Y120" s="681">
        <v>0</v>
      </c>
      <c r="Z120" s="677">
        <v>0</v>
      </c>
      <c r="AA120" s="677">
        <v>0</v>
      </c>
      <c r="AB120" s="674">
        <v>0</v>
      </c>
      <c r="AD120" s="769"/>
      <c r="AE120" s="677" t="s">
        <v>1314</v>
      </c>
      <c r="AF120" s="681">
        <v>0</v>
      </c>
      <c r="AG120" s="677">
        <v>0</v>
      </c>
      <c r="AH120" s="677">
        <v>0</v>
      </c>
      <c r="AI120" s="674">
        <v>0</v>
      </c>
      <c r="AK120" s="762"/>
      <c r="AL120" s="679" t="s">
        <v>1314</v>
      </c>
      <c r="AM120" s="681">
        <v>0</v>
      </c>
      <c r="AN120" s="677">
        <v>0</v>
      </c>
      <c r="AO120" s="677">
        <v>0</v>
      </c>
      <c r="AP120" s="674">
        <v>0</v>
      </c>
      <c r="AR120" s="819"/>
      <c r="AS120" s="813" t="s">
        <v>1314</v>
      </c>
      <c r="AT120" s="812">
        <v>0</v>
      </c>
      <c r="AU120" s="812">
        <v>0</v>
      </c>
      <c r="AV120" s="812">
        <v>0</v>
      </c>
      <c r="AW120" s="813">
        <v>0</v>
      </c>
      <c r="AY120" s="778"/>
      <c r="AZ120" s="679" t="s">
        <v>1314</v>
      </c>
      <c r="BA120" s="681">
        <v>0</v>
      </c>
      <c r="BB120" s="677">
        <v>0</v>
      </c>
      <c r="BC120" s="677">
        <v>0</v>
      </c>
      <c r="BD120" s="674">
        <v>0</v>
      </c>
      <c r="BF120" s="794"/>
      <c r="BG120" s="679" t="s">
        <v>1314</v>
      </c>
      <c r="BH120" s="681">
        <v>0</v>
      </c>
      <c r="BI120" s="677">
        <v>0</v>
      </c>
      <c r="BJ120" s="677">
        <v>0</v>
      </c>
      <c r="BK120" s="674">
        <v>0</v>
      </c>
      <c r="BL120" s="633"/>
      <c r="BM120" s="792"/>
      <c r="BN120" s="679" t="s">
        <v>1314</v>
      </c>
      <c r="BO120" s="681">
        <v>0</v>
      </c>
      <c r="BP120" s="677">
        <v>0</v>
      </c>
      <c r="BQ120" s="677">
        <v>0</v>
      </c>
      <c r="BR120" s="674">
        <v>0</v>
      </c>
      <c r="BS120" s="633"/>
      <c r="BT120" s="771"/>
      <c r="BU120" s="679" t="s">
        <v>1314</v>
      </c>
      <c r="BV120" s="681">
        <v>0</v>
      </c>
      <c r="BW120" s="677">
        <v>0</v>
      </c>
      <c r="BX120" s="677">
        <v>0</v>
      </c>
      <c r="BY120" s="674">
        <v>0</v>
      </c>
      <c r="CA120" s="753"/>
      <c r="CB120" s="679" t="s">
        <v>1314</v>
      </c>
      <c r="CC120" s="681">
        <v>0</v>
      </c>
      <c r="CD120" s="677">
        <v>0</v>
      </c>
      <c r="CE120" s="677">
        <v>0</v>
      </c>
      <c r="CF120" s="674">
        <v>0</v>
      </c>
    </row>
    <row r="121" spans="2:84">
      <c r="B121" s="673"/>
      <c r="C121" s="679" t="s">
        <v>1315</v>
      </c>
      <c r="D121" s="681">
        <v>0</v>
      </c>
      <c r="E121" s="677">
        <v>0</v>
      </c>
      <c r="F121" s="677">
        <v>0</v>
      </c>
      <c r="G121" s="674">
        <v>0</v>
      </c>
      <c r="I121" s="675"/>
      <c r="J121" s="679" t="s">
        <v>1315</v>
      </c>
      <c r="K121" s="681">
        <v>0</v>
      </c>
      <c r="L121" s="677">
        <v>0</v>
      </c>
      <c r="M121" s="677">
        <v>0</v>
      </c>
      <c r="N121" s="674">
        <v>0</v>
      </c>
      <c r="P121" s="680"/>
      <c r="Q121" s="677" t="s">
        <v>1315</v>
      </c>
      <c r="R121" s="681">
        <v>0</v>
      </c>
      <c r="S121" s="677">
        <v>0</v>
      </c>
      <c r="T121" s="677">
        <v>0</v>
      </c>
      <c r="U121" s="674">
        <v>0</v>
      </c>
      <c r="W121" s="806"/>
      <c r="X121" s="677" t="s">
        <v>1315</v>
      </c>
      <c r="Y121" s="681">
        <v>0</v>
      </c>
      <c r="Z121" s="677">
        <v>0</v>
      </c>
      <c r="AA121" s="677">
        <v>0</v>
      </c>
      <c r="AB121" s="674">
        <v>0</v>
      </c>
      <c r="AD121" s="769"/>
      <c r="AE121" s="677" t="s">
        <v>1315</v>
      </c>
      <c r="AF121" s="681">
        <v>0</v>
      </c>
      <c r="AG121" s="677">
        <v>0</v>
      </c>
      <c r="AH121" s="677">
        <v>0</v>
      </c>
      <c r="AI121" s="674">
        <v>0</v>
      </c>
      <c r="AK121" s="762"/>
      <c r="AL121" s="679" t="s">
        <v>1315</v>
      </c>
      <c r="AM121" s="681">
        <v>0</v>
      </c>
      <c r="AN121" s="677">
        <v>0</v>
      </c>
      <c r="AO121" s="677">
        <v>0</v>
      </c>
      <c r="AP121" s="674">
        <v>0</v>
      </c>
      <c r="AR121" s="819"/>
      <c r="AS121" s="813" t="s">
        <v>1315</v>
      </c>
      <c r="AT121" s="812">
        <v>0</v>
      </c>
      <c r="AU121" s="812">
        <v>0</v>
      </c>
      <c r="AV121" s="812">
        <v>0</v>
      </c>
      <c r="AW121" s="813">
        <v>0</v>
      </c>
      <c r="AY121" s="778"/>
      <c r="AZ121" s="679" t="s">
        <v>1315</v>
      </c>
      <c r="BA121" s="681">
        <v>0</v>
      </c>
      <c r="BB121" s="677">
        <v>0</v>
      </c>
      <c r="BC121" s="677">
        <v>0</v>
      </c>
      <c r="BD121" s="674">
        <v>0</v>
      </c>
      <c r="BF121" s="794"/>
      <c r="BG121" s="679" t="s">
        <v>1315</v>
      </c>
      <c r="BH121" s="681">
        <v>0</v>
      </c>
      <c r="BI121" s="677">
        <v>0</v>
      </c>
      <c r="BJ121" s="677">
        <v>0</v>
      </c>
      <c r="BK121" s="674">
        <v>0</v>
      </c>
      <c r="BL121" s="633"/>
      <c r="BM121" s="792"/>
      <c r="BN121" s="679" t="s">
        <v>1315</v>
      </c>
      <c r="BO121" s="681">
        <v>0</v>
      </c>
      <c r="BP121" s="677">
        <v>0</v>
      </c>
      <c r="BQ121" s="677">
        <v>0</v>
      </c>
      <c r="BR121" s="674">
        <v>0</v>
      </c>
      <c r="BS121" s="633"/>
      <c r="BT121" s="771"/>
      <c r="BU121" s="679" t="s">
        <v>1315</v>
      </c>
      <c r="BV121" s="681">
        <v>0</v>
      </c>
      <c r="BW121" s="677">
        <v>0</v>
      </c>
      <c r="BX121" s="677">
        <v>0</v>
      </c>
      <c r="BY121" s="674">
        <v>0</v>
      </c>
      <c r="CA121" s="753"/>
      <c r="CB121" s="679" t="s">
        <v>1315</v>
      </c>
      <c r="CC121" s="681">
        <v>0</v>
      </c>
      <c r="CD121" s="677">
        <v>0</v>
      </c>
      <c r="CE121" s="677">
        <v>0</v>
      </c>
      <c r="CF121" s="674">
        <v>0</v>
      </c>
    </row>
    <row r="122" spans="2:84">
      <c r="B122" s="673"/>
      <c r="C122" s="679" t="s">
        <v>1652</v>
      </c>
      <c r="D122" s="681">
        <v>0</v>
      </c>
      <c r="E122" s="677">
        <v>0</v>
      </c>
      <c r="F122" s="677">
        <v>0</v>
      </c>
      <c r="G122" s="674">
        <v>0</v>
      </c>
      <c r="I122" s="675"/>
      <c r="J122" s="679" t="s">
        <v>1652</v>
      </c>
      <c r="K122" s="681">
        <v>0</v>
      </c>
      <c r="L122" s="677">
        <v>0</v>
      </c>
      <c r="M122" s="677">
        <v>0</v>
      </c>
      <c r="N122" s="674">
        <v>0</v>
      </c>
      <c r="P122" s="680"/>
      <c r="Q122" s="677" t="s">
        <v>1652</v>
      </c>
      <c r="R122" s="681">
        <v>0</v>
      </c>
      <c r="S122" s="677">
        <v>0</v>
      </c>
      <c r="T122" s="677">
        <v>0</v>
      </c>
      <c r="U122" s="674">
        <v>0</v>
      </c>
      <c r="W122" s="806"/>
      <c r="X122" s="677" t="s">
        <v>1652</v>
      </c>
      <c r="Y122" s="681">
        <v>0</v>
      </c>
      <c r="Z122" s="677">
        <v>0</v>
      </c>
      <c r="AA122" s="677">
        <v>0</v>
      </c>
      <c r="AB122" s="674">
        <v>0</v>
      </c>
      <c r="AD122" s="769"/>
      <c r="AE122" s="677" t="s">
        <v>1652</v>
      </c>
      <c r="AF122" s="681">
        <v>0</v>
      </c>
      <c r="AG122" s="677">
        <v>0</v>
      </c>
      <c r="AH122" s="677">
        <v>0</v>
      </c>
      <c r="AI122" s="674">
        <v>0</v>
      </c>
      <c r="AK122" s="762"/>
      <c r="AL122" s="679" t="s">
        <v>1652</v>
      </c>
      <c r="AM122" s="681">
        <v>0</v>
      </c>
      <c r="AN122" s="677">
        <v>0</v>
      </c>
      <c r="AO122" s="677">
        <v>0</v>
      </c>
      <c r="AP122" s="674">
        <v>0</v>
      </c>
      <c r="AR122" s="819"/>
      <c r="AS122" s="813" t="s">
        <v>1652</v>
      </c>
      <c r="AT122" s="812">
        <v>0</v>
      </c>
      <c r="AU122" s="812">
        <v>0</v>
      </c>
      <c r="AV122" s="812">
        <v>0</v>
      </c>
      <c r="AW122" s="813">
        <v>0</v>
      </c>
      <c r="AY122" s="778"/>
      <c r="AZ122" s="679" t="s">
        <v>1652</v>
      </c>
      <c r="BA122" s="681">
        <v>0</v>
      </c>
      <c r="BB122" s="677">
        <v>0</v>
      </c>
      <c r="BC122" s="677">
        <v>0</v>
      </c>
      <c r="BD122" s="674">
        <v>0</v>
      </c>
      <c r="BF122" s="794"/>
      <c r="BG122" s="679" t="s">
        <v>1652</v>
      </c>
      <c r="BH122" s="681">
        <v>0</v>
      </c>
      <c r="BI122" s="677">
        <v>0</v>
      </c>
      <c r="BJ122" s="677">
        <v>0</v>
      </c>
      <c r="BK122" s="674">
        <v>0</v>
      </c>
      <c r="BL122" s="633"/>
      <c r="BM122" s="792"/>
      <c r="BN122" s="679" t="s">
        <v>1652</v>
      </c>
      <c r="BO122" s="681">
        <v>0</v>
      </c>
      <c r="BP122" s="677">
        <v>0</v>
      </c>
      <c r="BQ122" s="677">
        <v>0</v>
      </c>
      <c r="BR122" s="674">
        <v>0</v>
      </c>
      <c r="BS122" s="633"/>
      <c r="BT122" s="771"/>
      <c r="BU122" s="679" t="s">
        <v>1652</v>
      </c>
      <c r="BV122" s="681">
        <v>0</v>
      </c>
      <c r="BW122" s="677">
        <v>0</v>
      </c>
      <c r="BX122" s="677">
        <v>0</v>
      </c>
      <c r="BY122" s="674">
        <v>0</v>
      </c>
      <c r="CA122" s="753"/>
      <c r="CB122" s="679" t="s">
        <v>1652</v>
      </c>
      <c r="CC122" s="681">
        <v>0</v>
      </c>
      <c r="CD122" s="677">
        <v>0</v>
      </c>
      <c r="CE122" s="677">
        <v>0</v>
      </c>
      <c r="CF122" s="674">
        <v>0</v>
      </c>
    </row>
    <row r="123" spans="2:84" ht="13.8" thickBot="1">
      <c r="B123" s="673"/>
      <c r="C123" s="679" t="s">
        <v>1653</v>
      </c>
      <c r="D123" s="681">
        <v>0</v>
      </c>
      <c r="E123" s="677">
        <v>0</v>
      </c>
      <c r="F123" s="677">
        <v>0</v>
      </c>
      <c r="G123" s="674">
        <v>0</v>
      </c>
      <c r="I123" s="728"/>
      <c r="J123" s="690" t="s">
        <v>1653</v>
      </c>
      <c r="K123" s="681">
        <v>0</v>
      </c>
      <c r="L123" s="677">
        <v>0</v>
      </c>
      <c r="M123" s="677">
        <v>0</v>
      </c>
      <c r="N123" s="674">
        <v>0</v>
      </c>
      <c r="P123" s="730"/>
      <c r="Q123" s="677" t="s">
        <v>1653</v>
      </c>
      <c r="R123" s="681">
        <v>0</v>
      </c>
      <c r="S123" s="677">
        <v>0</v>
      </c>
      <c r="T123" s="677">
        <v>0</v>
      </c>
      <c r="U123" s="674">
        <v>0</v>
      </c>
      <c r="W123" s="802"/>
      <c r="X123" s="677" t="s">
        <v>1653</v>
      </c>
      <c r="Y123" s="681">
        <v>0</v>
      </c>
      <c r="Z123" s="677">
        <v>0</v>
      </c>
      <c r="AA123" s="677">
        <v>0</v>
      </c>
      <c r="AB123" s="674">
        <v>0</v>
      </c>
      <c r="AD123" s="765"/>
      <c r="AE123" s="677" t="s">
        <v>1653</v>
      </c>
      <c r="AF123" s="681">
        <v>0</v>
      </c>
      <c r="AG123" s="677">
        <v>0</v>
      </c>
      <c r="AH123" s="677">
        <v>0</v>
      </c>
      <c r="AI123" s="674">
        <v>0</v>
      </c>
      <c r="AK123" s="756"/>
      <c r="AL123" s="690" t="s">
        <v>1653</v>
      </c>
      <c r="AM123" s="681">
        <v>0</v>
      </c>
      <c r="AN123" s="677">
        <v>0</v>
      </c>
      <c r="AO123" s="677">
        <v>0</v>
      </c>
      <c r="AP123" s="674">
        <v>0</v>
      </c>
      <c r="AR123" s="814"/>
      <c r="AS123" s="815" t="s">
        <v>1653</v>
      </c>
      <c r="AT123" s="812">
        <v>0</v>
      </c>
      <c r="AU123" s="812">
        <v>0</v>
      </c>
      <c r="AV123" s="812">
        <v>0</v>
      </c>
      <c r="AW123" s="813">
        <v>0</v>
      </c>
      <c r="AY123" s="779"/>
      <c r="AZ123" s="690" t="s">
        <v>1653</v>
      </c>
      <c r="BA123" s="681">
        <v>0</v>
      </c>
      <c r="BB123" s="677">
        <v>0</v>
      </c>
      <c r="BC123" s="677">
        <v>0</v>
      </c>
      <c r="BD123" s="674">
        <v>0</v>
      </c>
      <c r="BF123" s="793"/>
      <c r="BG123" s="690" t="s">
        <v>1653</v>
      </c>
      <c r="BH123" s="681">
        <v>0</v>
      </c>
      <c r="BI123" s="677">
        <v>0</v>
      </c>
      <c r="BJ123" s="677">
        <v>0</v>
      </c>
      <c r="BK123" s="674">
        <v>0</v>
      </c>
      <c r="BL123" s="633"/>
      <c r="BM123" s="786"/>
      <c r="BN123" s="690" t="s">
        <v>1653</v>
      </c>
      <c r="BO123" s="681">
        <v>0</v>
      </c>
      <c r="BP123" s="677">
        <v>0</v>
      </c>
      <c r="BQ123" s="677">
        <v>0</v>
      </c>
      <c r="BR123" s="674">
        <v>0</v>
      </c>
      <c r="BS123" s="633"/>
      <c r="BT123" s="772"/>
      <c r="BU123" s="690" t="s">
        <v>1653</v>
      </c>
      <c r="BV123" s="681">
        <v>0</v>
      </c>
      <c r="BW123" s="677">
        <v>0</v>
      </c>
      <c r="BX123" s="677">
        <v>0</v>
      </c>
      <c r="BY123" s="674">
        <v>0</v>
      </c>
      <c r="CA123" s="747"/>
      <c r="CB123" s="690" t="s">
        <v>1653</v>
      </c>
      <c r="CC123" s="681">
        <v>0</v>
      </c>
      <c r="CD123" s="677">
        <v>0</v>
      </c>
      <c r="CE123" s="677">
        <v>0</v>
      </c>
      <c r="CF123" s="674">
        <v>0</v>
      </c>
    </row>
    <row r="124" spans="2:84" ht="13.8" thickBot="1">
      <c r="B124" s="664" t="s">
        <v>555</v>
      </c>
      <c r="C124" s="664"/>
      <c r="D124" s="729">
        <v>0</v>
      </c>
      <c r="E124" s="683">
        <v>0</v>
      </c>
      <c r="F124" s="683">
        <v>0</v>
      </c>
      <c r="G124" s="682">
        <v>0</v>
      </c>
      <c r="I124" s="667" t="s">
        <v>555</v>
      </c>
      <c r="J124" s="667"/>
      <c r="K124" s="691">
        <v>0</v>
      </c>
      <c r="L124" s="685">
        <v>0</v>
      </c>
      <c r="M124" s="685">
        <v>0</v>
      </c>
      <c r="N124" s="684">
        <v>0</v>
      </c>
      <c r="P124" s="686" t="s">
        <v>555</v>
      </c>
      <c r="Q124" s="687"/>
      <c r="R124" s="686">
        <v>0</v>
      </c>
      <c r="S124" s="688">
        <v>0</v>
      </c>
      <c r="T124" s="688">
        <v>0</v>
      </c>
      <c r="U124" s="687">
        <v>0</v>
      </c>
      <c r="W124" s="803" t="s">
        <v>555</v>
      </c>
      <c r="X124" s="804"/>
      <c r="Y124" s="803">
        <v>0</v>
      </c>
      <c r="Z124" s="805">
        <v>0</v>
      </c>
      <c r="AA124" s="805">
        <v>0</v>
      </c>
      <c r="AB124" s="804">
        <v>0</v>
      </c>
      <c r="AD124" s="766" t="s">
        <v>555</v>
      </c>
      <c r="AE124" s="767"/>
      <c r="AF124" s="766">
        <v>0</v>
      </c>
      <c r="AG124" s="768">
        <v>0</v>
      </c>
      <c r="AH124" s="768">
        <v>0</v>
      </c>
      <c r="AI124" s="767">
        <v>0</v>
      </c>
      <c r="AK124" s="757" t="s">
        <v>555</v>
      </c>
      <c r="AL124" s="758"/>
      <c r="AM124" s="759">
        <v>0</v>
      </c>
      <c r="AN124" s="760">
        <v>0</v>
      </c>
      <c r="AO124" s="760">
        <v>0</v>
      </c>
      <c r="AP124" s="761">
        <v>0</v>
      </c>
      <c r="AR124" s="808" t="s">
        <v>555</v>
      </c>
      <c r="AS124" s="816"/>
      <c r="AT124" s="817">
        <v>0</v>
      </c>
      <c r="AU124" s="818">
        <v>0</v>
      </c>
      <c r="AV124" s="818">
        <v>0</v>
      </c>
      <c r="AW124" s="816">
        <v>0</v>
      </c>
      <c r="AY124" s="780" t="s">
        <v>555</v>
      </c>
      <c r="AZ124" s="777"/>
      <c r="BA124" s="780">
        <v>0</v>
      </c>
      <c r="BB124" s="781">
        <v>0</v>
      </c>
      <c r="BC124" s="781">
        <v>0</v>
      </c>
      <c r="BD124" s="782">
        <v>0</v>
      </c>
      <c r="BF124" s="795" t="s">
        <v>555</v>
      </c>
      <c r="BG124" s="796"/>
      <c r="BH124" s="795">
        <v>0</v>
      </c>
      <c r="BI124" s="797">
        <v>0</v>
      </c>
      <c r="BJ124" s="797">
        <v>0</v>
      </c>
      <c r="BK124" s="798">
        <v>0</v>
      </c>
      <c r="BL124" s="633"/>
      <c r="BM124" s="787" t="s">
        <v>555</v>
      </c>
      <c r="BN124" s="788"/>
      <c r="BO124" s="789">
        <v>0</v>
      </c>
      <c r="BP124" s="790">
        <v>0</v>
      </c>
      <c r="BQ124" s="790">
        <v>0</v>
      </c>
      <c r="BR124" s="791">
        <v>0</v>
      </c>
      <c r="BS124" s="633"/>
      <c r="BT124" s="773" t="s">
        <v>555</v>
      </c>
      <c r="BU124" s="770"/>
      <c r="BV124" s="773">
        <v>0</v>
      </c>
      <c r="BW124" s="774">
        <v>0</v>
      </c>
      <c r="BX124" s="774">
        <v>0</v>
      </c>
      <c r="BY124" s="775">
        <v>0</v>
      </c>
      <c r="CA124" s="748" t="s">
        <v>555</v>
      </c>
      <c r="CB124" s="749"/>
      <c r="CC124" s="750">
        <v>0</v>
      </c>
      <c r="CD124" s="751">
        <v>0</v>
      </c>
      <c r="CE124" s="751">
        <v>0</v>
      </c>
      <c r="CF124" s="752">
        <v>0</v>
      </c>
    </row>
    <row r="125" spans="2:84">
      <c r="B125" s="673" t="s">
        <v>446</v>
      </c>
      <c r="C125" s="679" t="s">
        <v>1318</v>
      </c>
      <c r="D125" s="681">
        <v>0</v>
      </c>
      <c r="E125" s="677">
        <v>0</v>
      </c>
      <c r="F125" s="677">
        <v>0</v>
      </c>
      <c r="G125" s="674">
        <v>0</v>
      </c>
      <c r="I125" s="675" t="s">
        <v>446</v>
      </c>
      <c r="J125" s="679" t="s">
        <v>1318</v>
      </c>
      <c r="K125" s="681">
        <v>0</v>
      </c>
      <c r="L125" s="677">
        <v>0</v>
      </c>
      <c r="M125" s="677">
        <v>0</v>
      </c>
      <c r="N125" s="674">
        <v>0</v>
      </c>
      <c r="P125" s="676" t="s">
        <v>446</v>
      </c>
      <c r="Q125" s="677" t="s">
        <v>1318</v>
      </c>
      <c r="R125" s="681">
        <v>0</v>
      </c>
      <c r="S125" s="677">
        <v>0</v>
      </c>
      <c r="T125" s="677">
        <v>0</v>
      </c>
      <c r="U125" s="674">
        <v>0</v>
      </c>
      <c r="W125" s="801" t="s">
        <v>446</v>
      </c>
      <c r="X125" s="677" t="s">
        <v>1318</v>
      </c>
      <c r="Y125" s="681">
        <v>0</v>
      </c>
      <c r="Z125" s="677">
        <v>0</v>
      </c>
      <c r="AA125" s="677">
        <v>0</v>
      </c>
      <c r="AB125" s="674">
        <v>0</v>
      </c>
      <c r="AD125" s="764" t="s">
        <v>446</v>
      </c>
      <c r="AE125" s="677" t="s">
        <v>1318</v>
      </c>
      <c r="AF125" s="681">
        <v>0</v>
      </c>
      <c r="AG125" s="677">
        <v>0</v>
      </c>
      <c r="AH125" s="677">
        <v>0</v>
      </c>
      <c r="AI125" s="674">
        <v>0</v>
      </c>
      <c r="AK125" s="755" t="s">
        <v>446</v>
      </c>
      <c r="AL125" s="689" t="s">
        <v>1318</v>
      </c>
      <c r="AM125" s="681">
        <v>0</v>
      </c>
      <c r="AN125" s="677">
        <v>0</v>
      </c>
      <c r="AO125" s="677">
        <v>0</v>
      </c>
      <c r="AP125" s="674">
        <v>0</v>
      </c>
      <c r="AR125" s="809" t="s">
        <v>446</v>
      </c>
      <c r="AS125" s="810" t="s">
        <v>1318</v>
      </c>
      <c r="AT125" s="812">
        <v>0</v>
      </c>
      <c r="AU125" s="812">
        <v>0</v>
      </c>
      <c r="AV125" s="812">
        <v>0</v>
      </c>
      <c r="AW125" s="813">
        <v>0</v>
      </c>
      <c r="AY125" s="778" t="s">
        <v>446</v>
      </c>
      <c r="AZ125" s="689" t="s">
        <v>1318</v>
      </c>
      <c r="BA125" s="681">
        <v>0</v>
      </c>
      <c r="BB125" s="677">
        <v>0</v>
      </c>
      <c r="BC125" s="677">
        <v>0</v>
      </c>
      <c r="BD125" s="674">
        <v>0</v>
      </c>
      <c r="BF125" s="794" t="s">
        <v>446</v>
      </c>
      <c r="BG125" s="679" t="s">
        <v>1318</v>
      </c>
      <c r="BH125" s="681">
        <v>0</v>
      </c>
      <c r="BI125" s="677">
        <v>0</v>
      </c>
      <c r="BJ125" s="677">
        <v>0</v>
      </c>
      <c r="BK125" s="674">
        <v>0</v>
      </c>
      <c r="BL125" s="633"/>
      <c r="BM125" s="785" t="s">
        <v>446</v>
      </c>
      <c r="BN125" s="689" t="s">
        <v>1318</v>
      </c>
      <c r="BO125" s="681">
        <v>0</v>
      </c>
      <c r="BP125" s="677">
        <v>0</v>
      </c>
      <c r="BQ125" s="677">
        <v>0</v>
      </c>
      <c r="BR125" s="674">
        <v>0</v>
      </c>
      <c r="BS125" s="633"/>
      <c r="BT125" s="771" t="s">
        <v>446</v>
      </c>
      <c r="BU125" s="679" t="s">
        <v>1318</v>
      </c>
      <c r="BV125" s="681">
        <v>0</v>
      </c>
      <c r="BW125" s="677">
        <v>0</v>
      </c>
      <c r="BX125" s="677">
        <v>0</v>
      </c>
      <c r="BY125" s="674">
        <v>0</v>
      </c>
      <c r="CA125" s="746" t="s">
        <v>446</v>
      </c>
      <c r="CB125" s="689" t="s">
        <v>1318</v>
      </c>
      <c r="CC125" s="681">
        <v>0</v>
      </c>
      <c r="CD125" s="677">
        <v>0</v>
      </c>
      <c r="CE125" s="677">
        <v>0</v>
      </c>
      <c r="CF125" s="674">
        <v>0</v>
      </c>
    </row>
    <row r="126" spans="2:84">
      <c r="B126" s="673"/>
      <c r="C126" s="679" t="s">
        <v>1317</v>
      </c>
      <c r="D126" s="681">
        <v>0</v>
      </c>
      <c r="E126" s="677">
        <v>0</v>
      </c>
      <c r="F126" s="677">
        <v>0</v>
      </c>
      <c r="G126" s="674">
        <v>0</v>
      </c>
      <c r="I126" s="675"/>
      <c r="J126" s="679" t="s">
        <v>1317</v>
      </c>
      <c r="K126" s="681">
        <v>0</v>
      </c>
      <c r="L126" s="677">
        <v>0</v>
      </c>
      <c r="M126" s="677">
        <v>0</v>
      </c>
      <c r="N126" s="674">
        <v>0</v>
      </c>
      <c r="P126" s="680"/>
      <c r="Q126" s="677" t="s">
        <v>1317</v>
      </c>
      <c r="R126" s="681">
        <v>0</v>
      </c>
      <c r="S126" s="677">
        <v>0</v>
      </c>
      <c r="T126" s="677">
        <v>0</v>
      </c>
      <c r="U126" s="674">
        <v>0</v>
      </c>
      <c r="W126" s="806"/>
      <c r="X126" s="677" t="s">
        <v>1317</v>
      </c>
      <c r="Y126" s="681">
        <v>0</v>
      </c>
      <c r="Z126" s="677">
        <v>0</v>
      </c>
      <c r="AA126" s="677">
        <v>0</v>
      </c>
      <c r="AB126" s="674">
        <v>0</v>
      </c>
      <c r="AD126" s="769"/>
      <c r="AE126" s="677" t="s">
        <v>1317</v>
      </c>
      <c r="AF126" s="681">
        <v>0</v>
      </c>
      <c r="AG126" s="677">
        <v>0</v>
      </c>
      <c r="AH126" s="677">
        <v>0</v>
      </c>
      <c r="AI126" s="674">
        <v>0</v>
      </c>
      <c r="AK126" s="762"/>
      <c r="AL126" s="679" t="s">
        <v>1317</v>
      </c>
      <c r="AM126" s="681">
        <v>0</v>
      </c>
      <c r="AN126" s="677">
        <v>0</v>
      </c>
      <c r="AO126" s="677">
        <v>0</v>
      </c>
      <c r="AP126" s="674">
        <v>0</v>
      </c>
      <c r="AR126" s="819"/>
      <c r="AS126" s="813" t="s">
        <v>1317</v>
      </c>
      <c r="AT126" s="812">
        <v>0</v>
      </c>
      <c r="AU126" s="812">
        <v>0</v>
      </c>
      <c r="AV126" s="812">
        <v>0</v>
      </c>
      <c r="AW126" s="813">
        <v>0</v>
      </c>
      <c r="AY126" s="778"/>
      <c r="AZ126" s="679" t="s">
        <v>1317</v>
      </c>
      <c r="BA126" s="681">
        <v>0</v>
      </c>
      <c r="BB126" s="677">
        <v>0</v>
      </c>
      <c r="BC126" s="677">
        <v>0</v>
      </c>
      <c r="BD126" s="674">
        <v>0</v>
      </c>
      <c r="BF126" s="794"/>
      <c r="BG126" s="679" t="s">
        <v>1317</v>
      </c>
      <c r="BH126" s="681">
        <v>0</v>
      </c>
      <c r="BI126" s="677">
        <v>0</v>
      </c>
      <c r="BJ126" s="677">
        <v>0</v>
      </c>
      <c r="BK126" s="674">
        <v>0</v>
      </c>
      <c r="BL126" s="633"/>
      <c r="BM126" s="792"/>
      <c r="BN126" s="679" t="s">
        <v>1317</v>
      </c>
      <c r="BO126" s="681">
        <v>0</v>
      </c>
      <c r="BP126" s="677">
        <v>0</v>
      </c>
      <c r="BQ126" s="677">
        <v>0</v>
      </c>
      <c r="BR126" s="674">
        <v>0</v>
      </c>
      <c r="BS126" s="633"/>
      <c r="BT126" s="771"/>
      <c r="BU126" s="679" t="s">
        <v>1317</v>
      </c>
      <c r="BV126" s="681">
        <v>0</v>
      </c>
      <c r="BW126" s="677">
        <v>0</v>
      </c>
      <c r="BX126" s="677">
        <v>0</v>
      </c>
      <c r="BY126" s="674">
        <v>0</v>
      </c>
      <c r="CA126" s="753"/>
      <c r="CB126" s="679" t="s">
        <v>1317</v>
      </c>
      <c r="CC126" s="681">
        <v>0</v>
      </c>
      <c r="CD126" s="677">
        <v>0</v>
      </c>
      <c r="CE126" s="677">
        <v>0</v>
      </c>
      <c r="CF126" s="674">
        <v>0</v>
      </c>
    </row>
    <row r="127" spans="2:84" ht="13.8" thickBot="1">
      <c r="B127" s="673"/>
      <c r="C127" s="679" t="s">
        <v>1654</v>
      </c>
      <c r="D127" s="681">
        <v>0</v>
      </c>
      <c r="E127" s="677">
        <v>0</v>
      </c>
      <c r="F127" s="677">
        <v>0</v>
      </c>
      <c r="G127" s="674">
        <v>0</v>
      </c>
      <c r="I127" s="728"/>
      <c r="J127" s="690" t="s">
        <v>1654</v>
      </c>
      <c r="K127" s="681">
        <v>0</v>
      </c>
      <c r="L127" s="677">
        <v>0</v>
      </c>
      <c r="M127" s="677">
        <v>0</v>
      </c>
      <c r="N127" s="674">
        <v>0</v>
      </c>
      <c r="P127" s="730"/>
      <c r="Q127" s="677" t="s">
        <v>1654</v>
      </c>
      <c r="R127" s="681">
        <v>0</v>
      </c>
      <c r="S127" s="677">
        <v>0</v>
      </c>
      <c r="T127" s="677">
        <v>0</v>
      </c>
      <c r="U127" s="674">
        <v>0</v>
      </c>
      <c r="W127" s="802"/>
      <c r="X127" s="677" t="s">
        <v>1654</v>
      </c>
      <c r="Y127" s="681">
        <v>0</v>
      </c>
      <c r="Z127" s="677">
        <v>0</v>
      </c>
      <c r="AA127" s="677">
        <v>0</v>
      </c>
      <c r="AB127" s="674">
        <v>0</v>
      </c>
      <c r="AD127" s="765"/>
      <c r="AE127" s="677" t="s">
        <v>1654</v>
      </c>
      <c r="AF127" s="681">
        <v>0</v>
      </c>
      <c r="AG127" s="677">
        <v>0</v>
      </c>
      <c r="AH127" s="677">
        <v>0</v>
      </c>
      <c r="AI127" s="674">
        <v>0</v>
      </c>
      <c r="AK127" s="756"/>
      <c r="AL127" s="690" t="s">
        <v>1654</v>
      </c>
      <c r="AM127" s="681">
        <v>0</v>
      </c>
      <c r="AN127" s="677">
        <v>0</v>
      </c>
      <c r="AO127" s="677">
        <v>0</v>
      </c>
      <c r="AP127" s="674">
        <v>0</v>
      </c>
      <c r="AR127" s="814"/>
      <c r="AS127" s="815" t="s">
        <v>1654</v>
      </c>
      <c r="AT127" s="812">
        <v>0</v>
      </c>
      <c r="AU127" s="812">
        <v>0</v>
      </c>
      <c r="AV127" s="812">
        <v>0</v>
      </c>
      <c r="AW127" s="813">
        <v>0</v>
      </c>
      <c r="AY127" s="779"/>
      <c r="AZ127" s="690" t="s">
        <v>1654</v>
      </c>
      <c r="BA127" s="681">
        <v>0</v>
      </c>
      <c r="BB127" s="677">
        <v>0</v>
      </c>
      <c r="BC127" s="677">
        <v>0</v>
      </c>
      <c r="BD127" s="674">
        <v>0</v>
      </c>
      <c r="BF127" s="793"/>
      <c r="BG127" s="690" t="s">
        <v>1654</v>
      </c>
      <c r="BH127" s="681">
        <v>0</v>
      </c>
      <c r="BI127" s="677">
        <v>0</v>
      </c>
      <c r="BJ127" s="677">
        <v>0</v>
      </c>
      <c r="BK127" s="674">
        <v>0</v>
      </c>
      <c r="BL127" s="633"/>
      <c r="BM127" s="786"/>
      <c r="BN127" s="690" t="s">
        <v>1654</v>
      </c>
      <c r="BO127" s="681">
        <v>0</v>
      </c>
      <c r="BP127" s="677">
        <v>0</v>
      </c>
      <c r="BQ127" s="677">
        <v>0</v>
      </c>
      <c r="BR127" s="674">
        <v>0</v>
      </c>
      <c r="BS127" s="633"/>
      <c r="BT127" s="772"/>
      <c r="BU127" s="690" t="s">
        <v>1654</v>
      </c>
      <c r="BV127" s="681">
        <v>0</v>
      </c>
      <c r="BW127" s="677">
        <v>0</v>
      </c>
      <c r="BX127" s="677">
        <v>0</v>
      </c>
      <c r="BY127" s="674">
        <v>0</v>
      </c>
      <c r="CA127" s="747"/>
      <c r="CB127" s="690" t="s">
        <v>1654</v>
      </c>
      <c r="CC127" s="681">
        <v>0</v>
      </c>
      <c r="CD127" s="677">
        <v>0</v>
      </c>
      <c r="CE127" s="677">
        <v>0</v>
      </c>
      <c r="CF127" s="674">
        <v>0</v>
      </c>
    </row>
    <row r="128" spans="2:84" ht="13.8" thickBot="1">
      <c r="B128" s="664" t="s">
        <v>556</v>
      </c>
      <c r="C128" s="664"/>
      <c r="D128" s="729">
        <v>0</v>
      </c>
      <c r="E128" s="683">
        <v>0</v>
      </c>
      <c r="F128" s="683">
        <v>0</v>
      </c>
      <c r="G128" s="682">
        <v>0</v>
      </c>
      <c r="I128" s="667" t="s">
        <v>556</v>
      </c>
      <c r="J128" s="667"/>
      <c r="K128" s="691">
        <v>0</v>
      </c>
      <c r="L128" s="685">
        <v>0</v>
      </c>
      <c r="M128" s="685">
        <v>0</v>
      </c>
      <c r="N128" s="684">
        <v>0</v>
      </c>
      <c r="P128" s="686" t="s">
        <v>556</v>
      </c>
      <c r="Q128" s="687"/>
      <c r="R128" s="686">
        <v>0</v>
      </c>
      <c r="S128" s="688">
        <v>0</v>
      </c>
      <c r="T128" s="688">
        <v>0</v>
      </c>
      <c r="U128" s="687">
        <v>0</v>
      </c>
      <c r="W128" s="803" t="s">
        <v>556</v>
      </c>
      <c r="X128" s="804"/>
      <c r="Y128" s="803">
        <v>0</v>
      </c>
      <c r="Z128" s="805">
        <v>0</v>
      </c>
      <c r="AA128" s="805">
        <v>0</v>
      </c>
      <c r="AB128" s="804">
        <v>0</v>
      </c>
      <c r="AD128" s="766" t="s">
        <v>556</v>
      </c>
      <c r="AE128" s="767"/>
      <c r="AF128" s="766">
        <v>0</v>
      </c>
      <c r="AG128" s="768">
        <v>0</v>
      </c>
      <c r="AH128" s="768">
        <v>0</v>
      </c>
      <c r="AI128" s="767">
        <v>0</v>
      </c>
      <c r="AK128" s="757" t="s">
        <v>556</v>
      </c>
      <c r="AL128" s="758"/>
      <c r="AM128" s="759">
        <v>0</v>
      </c>
      <c r="AN128" s="760">
        <v>0</v>
      </c>
      <c r="AO128" s="760">
        <v>0</v>
      </c>
      <c r="AP128" s="761">
        <v>0</v>
      </c>
      <c r="AR128" s="808" t="s">
        <v>556</v>
      </c>
      <c r="AS128" s="816"/>
      <c r="AT128" s="817">
        <v>0</v>
      </c>
      <c r="AU128" s="818">
        <v>0</v>
      </c>
      <c r="AV128" s="818">
        <v>0</v>
      </c>
      <c r="AW128" s="816">
        <v>0</v>
      </c>
      <c r="AY128" s="780" t="s">
        <v>556</v>
      </c>
      <c r="AZ128" s="777"/>
      <c r="BA128" s="780">
        <v>0</v>
      </c>
      <c r="BB128" s="781">
        <v>0</v>
      </c>
      <c r="BC128" s="781">
        <v>0</v>
      </c>
      <c r="BD128" s="782">
        <v>0</v>
      </c>
      <c r="BF128" s="795" t="s">
        <v>556</v>
      </c>
      <c r="BG128" s="796"/>
      <c r="BH128" s="795">
        <v>0</v>
      </c>
      <c r="BI128" s="797">
        <v>0</v>
      </c>
      <c r="BJ128" s="797">
        <v>0</v>
      </c>
      <c r="BK128" s="798">
        <v>0</v>
      </c>
      <c r="BL128" s="633"/>
      <c r="BM128" s="787" t="s">
        <v>556</v>
      </c>
      <c r="BN128" s="788"/>
      <c r="BO128" s="789">
        <v>0</v>
      </c>
      <c r="BP128" s="790">
        <v>0</v>
      </c>
      <c r="BQ128" s="790">
        <v>0</v>
      </c>
      <c r="BR128" s="791">
        <v>0</v>
      </c>
      <c r="BS128" s="633"/>
      <c r="BT128" s="773" t="s">
        <v>556</v>
      </c>
      <c r="BU128" s="770"/>
      <c r="BV128" s="773">
        <v>0</v>
      </c>
      <c r="BW128" s="774">
        <v>0</v>
      </c>
      <c r="BX128" s="774">
        <v>0</v>
      </c>
      <c r="BY128" s="775">
        <v>0</v>
      </c>
      <c r="CA128" s="748" t="s">
        <v>556</v>
      </c>
      <c r="CB128" s="749"/>
      <c r="CC128" s="750">
        <v>0</v>
      </c>
      <c r="CD128" s="751">
        <v>0</v>
      </c>
      <c r="CE128" s="751">
        <v>0</v>
      </c>
      <c r="CF128" s="752">
        <v>0</v>
      </c>
    </row>
    <row r="129" spans="2:84">
      <c r="B129" s="673" t="s">
        <v>520</v>
      </c>
      <c r="C129" s="679" t="s">
        <v>1512</v>
      </c>
      <c r="D129" s="681">
        <v>0</v>
      </c>
      <c r="E129" s="677">
        <v>0</v>
      </c>
      <c r="F129" s="677">
        <v>0</v>
      </c>
      <c r="G129" s="674">
        <v>0</v>
      </c>
      <c r="I129" s="675" t="s">
        <v>520</v>
      </c>
      <c r="J129" s="679" t="s">
        <v>1512</v>
      </c>
      <c r="K129" s="681">
        <v>0</v>
      </c>
      <c r="L129" s="677">
        <v>0</v>
      </c>
      <c r="M129" s="677">
        <v>0</v>
      </c>
      <c r="N129" s="674">
        <v>0</v>
      </c>
      <c r="P129" s="676" t="s">
        <v>520</v>
      </c>
      <c r="Q129" s="677" t="s">
        <v>1512</v>
      </c>
      <c r="R129" s="681">
        <v>0</v>
      </c>
      <c r="S129" s="677">
        <v>0</v>
      </c>
      <c r="T129" s="677">
        <v>0</v>
      </c>
      <c r="U129" s="674">
        <v>0</v>
      </c>
      <c r="W129" s="801" t="s">
        <v>520</v>
      </c>
      <c r="X129" s="677" t="s">
        <v>1516</v>
      </c>
      <c r="Y129" s="681">
        <v>0</v>
      </c>
      <c r="Z129" s="677">
        <v>0</v>
      </c>
      <c r="AA129" s="677">
        <v>0</v>
      </c>
      <c r="AB129" s="674">
        <v>0</v>
      </c>
      <c r="AD129" s="764" t="s">
        <v>520</v>
      </c>
      <c r="AE129" s="677" t="s">
        <v>1516</v>
      </c>
      <c r="AF129" s="681">
        <v>0</v>
      </c>
      <c r="AG129" s="677">
        <v>0</v>
      </c>
      <c r="AH129" s="677">
        <v>0</v>
      </c>
      <c r="AI129" s="674">
        <v>0</v>
      </c>
      <c r="AK129" s="755" t="s">
        <v>520</v>
      </c>
      <c r="AL129" s="689" t="s">
        <v>1512</v>
      </c>
      <c r="AM129" s="681">
        <v>0</v>
      </c>
      <c r="AN129" s="677">
        <v>0</v>
      </c>
      <c r="AO129" s="677">
        <v>0</v>
      </c>
      <c r="AP129" s="674">
        <v>0</v>
      </c>
      <c r="AR129" s="809" t="s">
        <v>520</v>
      </c>
      <c r="AS129" s="810" t="s">
        <v>1512</v>
      </c>
      <c r="AT129" s="812">
        <v>0</v>
      </c>
      <c r="AU129" s="812">
        <v>0</v>
      </c>
      <c r="AV129" s="812">
        <v>0</v>
      </c>
      <c r="AW129" s="813">
        <v>0</v>
      </c>
      <c r="AY129" s="778" t="s">
        <v>520</v>
      </c>
      <c r="AZ129" s="689" t="s">
        <v>1512</v>
      </c>
      <c r="BA129" s="681">
        <v>0</v>
      </c>
      <c r="BB129" s="677">
        <v>0</v>
      </c>
      <c r="BC129" s="677">
        <v>0</v>
      </c>
      <c r="BD129" s="674">
        <v>0</v>
      </c>
      <c r="BF129" s="794" t="s">
        <v>520</v>
      </c>
      <c r="BG129" s="679" t="s">
        <v>1512</v>
      </c>
      <c r="BH129" s="681">
        <v>0</v>
      </c>
      <c r="BI129" s="677">
        <v>0</v>
      </c>
      <c r="BJ129" s="677">
        <v>0</v>
      </c>
      <c r="BK129" s="674">
        <v>0</v>
      </c>
      <c r="BL129" s="633"/>
      <c r="BM129" s="785" t="s">
        <v>520</v>
      </c>
      <c r="BN129" s="689" t="s">
        <v>1512</v>
      </c>
      <c r="BO129" s="681">
        <v>0</v>
      </c>
      <c r="BP129" s="677">
        <v>0</v>
      </c>
      <c r="BQ129" s="677">
        <v>0</v>
      </c>
      <c r="BR129" s="674">
        <v>0</v>
      </c>
      <c r="BS129" s="633"/>
      <c r="BT129" s="771" t="s">
        <v>520</v>
      </c>
      <c r="BU129" s="679" t="s">
        <v>1512</v>
      </c>
      <c r="BV129" s="681">
        <v>0</v>
      </c>
      <c r="BW129" s="677">
        <v>0</v>
      </c>
      <c r="BX129" s="677">
        <v>0</v>
      </c>
      <c r="BY129" s="674">
        <v>0</v>
      </c>
      <c r="CA129" s="746" t="s">
        <v>520</v>
      </c>
      <c r="CB129" s="689" t="s">
        <v>1512</v>
      </c>
      <c r="CC129" s="681">
        <v>0</v>
      </c>
      <c r="CD129" s="677">
        <v>0</v>
      </c>
      <c r="CE129" s="677">
        <v>0</v>
      </c>
      <c r="CF129" s="674">
        <v>0</v>
      </c>
    </row>
    <row r="130" spans="2:84">
      <c r="B130" s="673"/>
      <c r="C130" s="679" t="s">
        <v>1515</v>
      </c>
      <c r="D130" s="681">
        <v>0</v>
      </c>
      <c r="E130" s="677">
        <v>0</v>
      </c>
      <c r="F130" s="677">
        <v>0</v>
      </c>
      <c r="G130" s="674">
        <v>0</v>
      </c>
      <c r="I130" s="675"/>
      <c r="J130" s="679" t="s">
        <v>1515</v>
      </c>
      <c r="K130" s="681">
        <v>0</v>
      </c>
      <c r="L130" s="677">
        <v>0</v>
      </c>
      <c r="M130" s="677">
        <v>0</v>
      </c>
      <c r="N130" s="674">
        <v>0</v>
      </c>
      <c r="P130" s="680"/>
      <c r="Q130" s="677" t="s">
        <v>1515</v>
      </c>
      <c r="R130" s="681">
        <v>0</v>
      </c>
      <c r="S130" s="677">
        <v>0</v>
      </c>
      <c r="T130" s="677">
        <v>0</v>
      </c>
      <c r="U130" s="674">
        <v>0</v>
      </c>
      <c r="W130" s="806"/>
      <c r="X130" s="677" t="s">
        <v>1518</v>
      </c>
      <c r="Y130" s="681">
        <v>0</v>
      </c>
      <c r="Z130" s="677">
        <v>0</v>
      </c>
      <c r="AA130" s="677">
        <v>0</v>
      </c>
      <c r="AB130" s="674">
        <v>0</v>
      </c>
      <c r="AD130" s="769"/>
      <c r="AE130" s="677" t="s">
        <v>1518</v>
      </c>
      <c r="AF130" s="681">
        <v>0</v>
      </c>
      <c r="AG130" s="677">
        <v>0</v>
      </c>
      <c r="AH130" s="677">
        <v>0</v>
      </c>
      <c r="AI130" s="674">
        <v>0</v>
      </c>
      <c r="AK130" s="762"/>
      <c r="AL130" s="679" t="s">
        <v>1515</v>
      </c>
      <c r="AM130" s="681">
        <v>0</v>
      </c>
      <c r="AN130" s="677">
        <v>0</v>
      </c>
      <c r="AO130" s="677">
        <v>0</v>
      </c>
      <c r="AP130" s="674">
        <v>0</v>
      </c>
      <c r="AR130" s="819"/>
      <c r="AS130" s="813" t="s">
        <v>1515</v>
      </c>
      <c r="AT130" s="812">
        <v>0</v>
      </c>
      <c r="AU130" s="812">
        <v>0</v>
      </c>
      <c r="AV130" s="812">
        <v>0</v>
      </c>
      <c r="AW130" s="813">
        <v>0</v>
      </c>
      <c r="AY130" s="778"/>
      <c r="AZ130" s="679" t="s">
        <v>1515</v>
      </c>
      <c r="BA130" s="681">
        <v>0</v>
      </c>
      <c r="BB130" s="677">
        <v>0</v>
      </c>
      <c r="BC130" s="677">
        <v>0</v>
      </c>
      <c r="BD130" s="674">
        <v>0</v>
      </c>
      <c r="BF130" s="794"/>
      <c r="BG130" s="679" t="s">
        <v>1515</v>
      </c>
      <c r="BH130" s="681">
        <v>0</v>
      </c>
      <c r="BI130" s="677">
        <v>0</v>
      </c>
      <c r="BJ130" s="677">
        <v>0</v>
      </c>
      <c r="BK130" s="674">
        <v>0</v>
      </c>
      <c r="BL130" s="633"/>
      <c r="BM130" s="792"/>
      <c r="BN130" s="679" t="s">
        <v>1515</v>
      </c>
      <c r="BO130" s="681">
        <v>0</v>
      </c>
      <c r="BP130" s="677">
        <v>0</v>
      </c>
      <c r="BQ130" s="677">
        <v>0</v>
      </c>
      <c r="BR130" s="674">
        <v>0</v>
      </c>
      <c r="BS130" s="633"/>
      <c r="BT130" s="771"/>
      <c r="BU130" s="679" t="s">
        <v>1515</v>
      </c>
      <c r="BV130" s="681">
        <v>0</v>
      </c>
      <c r="BW130" s="677">
        <v>0</v>
      </c>
      <c r="BX130" s="677">
        <v>0</v>
      </c>
      <c r="BY130" s="674">
        <v>0</v>
      </c>
      <c r="CA130" s="753"/>
      <c r="CB130" s="679" t="s">
        <v>1515</v>
      </c>
      <c r="CC130" s="681">
        <v>0</v>
      </c>
      <c r="CD130" s="677">
        <v>0</v>
      </c>
      <c r="CE130" s="677">
        <v>0</v>
      </c>
      <c r="CF130" s="674">
        <v>0</v>
      </c>
    </row>
    <row r="131" spans="2:84">
      <c r="B131" s="673"/>
      <c r="C131" s="679" t="s">
        <v>1516</v>
      </c>
      <c r="D131" s="681">
        <v>0</v>
      </c>
      <c r="E131" s="677">
        <v>0</v>
      </c>
      <c r="F131" s="677">
        <v>0</v>
      </c>
      <c r="G131" s="674">
        <v>0</v>
      </c>
      <c r="I131" s="675"/>
      <c r="J131" s="679" t="s">
        <v>1516</v>
      </c>
      <c r="K131" s="681">
        <v>0</v>
      </c>
      <c r="L131" s="677">
        <v>0</v>
      </c>
      <c r="M131" s="677">
        <v>0</v>
      </c>
      <c r="N131" s="674">
        <v>0</v>
      </c>
      <c r="P131" s="680"/>
      <c r="Q131" s="677" t="s">
        <v>1516</v>
      </c>
      <c r="R131" s="681">
        <v>0</v>
      </c>
      <c r="S131" s="677">
        <v>0</v>
      </c>
      <c r="T131" s="677">
        <v>0</v>
      </c>
      <c r="U131" s="674">
        <v>0</v>
      </c>
      <c r="W131" s="806"/>
      <c r="X131" s="677" t="s">
        <v>1517</v>
      </c>
      <c r="Y131" s="681">
        <v>0</v>
      </c>
      <c r="Z131" s="677">
        <v>0</v>
      </c>
      <c r="AA131" s="677">
        <v>0</v>
      </c>
      <c r="AB131" s="674">
        <v>0</v>
      </c>
      <c r="AD131" s="769"/>
      <c r="AE131" s="677" t="s">
        <v>1517</v>
      </c>
      <c r="AF131" s="681">
        <v>0</v>
      </c>
      <c r="AG131" s="677">
        <v>0</v>
      </c>
      <c r="AH131" s="677">
        <v>0</v>
      </c>
      <c r="AI131" s="674">
        <v>0</v>
      </c>
      <c r="AK131" s="762"/>
      <c r="AL131" s="679" t="s">
        <v>1516</v>
      </c>
      <c r="AM131" s="681">
        <v>0</v>
      </c>
      <c r="AN131" s="677">
        <v>0</v>
      </c>
      <c r="AO131" s="677">
        <v>0</v>
      </c>
      <c r="AP131" s="674">
        <v>0</v>
      </c>
      <c r="AR131" s="819"/>
      <c r="AS131" s="813" t="s">
        <v>1516</v>
      </c>
      <c r="AT131" s="812">
        <v>0</v>
      </c>
      <c r="AU131" s="812">
        <v>0</v>
      </c>
      <c r="AV131" s="812">
        <v>0</v>
      </c>
      <c r="AW131" s="813">
        <v>0</v>
      </c>
      <c r="AY131" s="778"/>
      <c r="AZ131" s="679" t="s">
        <v>1516</v>
      </c>
      <c r="BA131" s="681">
        <v>0</v>
      </c>
      <c r="BB131" s="677">
        <v>0</v>
      </c>
      <c r="BC131" s="677">
        <v>0</v>
      </c>
      <c r="BD131" s="674">
        <v>0</v>
      </c>
      <c r="BF131" s="794"/>
      <c r="BG131" s="679" t="s">
        <v>1516</v>
      </c>
      <c r="BH131" s="681">
        <v>0</v>
      </c>
      <c r="BI131" s="677">
        <v>0</v>
      </c>
      <c r="BJ131" s="677">
        <v>0</v>
      </c>
      <c r="BK131" s="674">
        <v>0</v>
      </c>
      <c r="BL131" s="633"/>
      <c r="BM131" s="792"/>
      <c r="BN131" s="679" t="s">
        <v>1516</v>
      </c>
      <c r="BO131" s="681">
        <v>0</v>
      </c>
      <c r="BP131" s="677">
        <v>0</v>
      </c>
      <c r="BQ131" s="677">
        <v>0</v>
      </c>
      <c r="BR131" s="674">
        <v>0</v>
      </c>
      <c r="BS131" s="633"/>
      <c r="BT131" s="771"/>
      <c r="BU131" s="679" t="s">
        <v>1516</v>
      </c>
      <c r="BV131" s="681">
        <v>0</v>
      </c>
      <c r="BW131" s="677">
        <v>0</v>
      </c>
      <c r="BX131" s="677">
        <v>0</v>
      </c>
      <c r="BY131" s="674">
        <v>0</v>
      </c>
      <c r="CA131" s="753"/>
      <c r="CB131" s="679" t="s">
        <v>1516</v>
      </c>
      <c r="CC131" s="681">
        <v>0</v>
      </c>
      <c r="CD131" s="677">
        <v>0</v>
      </c>
      <c r="CE131" s="677">
        <v>0</v>
      </c>
      <c r="CF131" s="674">
        <v>0</v>
      </c>
    </row>
    <row r="132" spans="2:84">
      <c r="B132" s="673"/>
      <c r="C132" s="679" t="s">
        <v>1518</v>
      </c>
      <c r="D132" s="681">
        <v>0</v>
      </c>
      <c r="E132" s="677">
        <v>0</v>
      </c>
      <c r="F132" s="677">
        <v>0</v>
      </c>
      <c r="G132" s="674">
        <v>0</v>
      </c>
      <c r="I132" s="675"/>
      <c r="J132" s="679" t="s">
        <v>1518</v>
      </c>
      <c r="K132" s="681">
        <v>0</v>
      </c>
      <c r="L132" s="677">
        <v>0</v>
      </c>
      <c r="M132" s="677">
        <v>0</v>
      </c>
      <c r="N132" s="674">
        <v>0</v>
      </c>
      <c r="P132" s="680"/>
      <c r="Q132" s="677" t="s">
        <v>1518</v>
      </c>
      <c r="R132" s="681">
        <v>0</v>
      </c>
      <c r="S132" s="677">
        <v>0</v>
      </c>
      <c r="T132" s="677">
        <v>0</v>
      </c>
      <c r="U132" s="674">
        <v>0</v>
      </c>
      <c r="W132" s="806"/>
      <c r="X132" s="677" t="s">
        <v>1523</v>
      </c>
      <c r="Y132" s="681">
        <v>0</v>
      </c>
      <c r="Z132" s="677">
        <v>0</v>
      </c>
      <c r="AA132" s="677">
        <v>0</v>
      </c>
      <c r="AB132" s="674">
        <v>0</v>
      </c>
      <c r="AD132" s="769"/>
      <c r="AE132" s="677" t="s">
        <v>1523</v>
      </c>
      <c r="AF132" s="681">
        <v>0</v>
      </c>
      <c r="AG132" s="677">
        <v>0</v>
      </c>
      <c r="AH132" s="677">
        <v>0</v>
      </c>
      <c r="AI132" s="674">
        <v>0</v>
      </c>
      <c r="AK132" s="762"/>
      <c r="AL132" s="679" t="s">
        <v>1518</v>
      </c>
      <c r="AM132" s="681">
        <v>0</v>
      </c>
      <c r="AN132" s="677">
        <v>0</v>
      </c>
      <c r="AO132" s="677">
        <v>0</v>
      </c>
      <c r="AP132" s="674">
        <v>0</v>
      </c>
      <c r="AR132" s="819"/>
      <c r="AS132" s="813" t="s">
        <v>1518</v>
      </c>
      <c r="AT132" s="812">
        <v>0</v>
      </c>
      <c r="AU132" s="812">
        <v>0</v>
      </c>
      <c r="AV132" s="812">
        <v>0</v>
      </c>
      <c r="AW132" s="813">
        <v>0</v>
      </c>
      <c r="AY132" s="778"/>
      <c r="AZ132" s="679" t="s">
        <v>1518</v>
      </c>
      <c r="BA132" s="681">
        <v>0</v>
      </c>
      <c r="BB132" s="677">
        <v>0</v>
      </c>
      <c r="BC132" s="677">
        <v>0</v>
      </c>
      <c r="BD132" s="674">
        <v>0</v>
      </c>
      <c r="BF132" s="794"/>
      <c r="BG132" s="679" t="s">
        <v>1518</v>
      </c>
      <c r="BH132" s="681">
        <v>0</v>
      </c>
      <c r="BI132" s="677">
        <v>0</v>
      </c>
      <c r="BJ132" s="677">
        <v>0</v>
      </c>
      <c r="BK132" s="674">
        <v>0</v>
      </c>
      <c r="BL132" s="633"/>
      <c r="BM132" s="792"/>
      <c r="BN132" s="679" t="s">
        <v>1518</v>
      </c>
      <c r="BO132" s="681">
        <v>0</v>
      </c>
      <c r="BP132" s="677">
        <v>0</v>
      </c>
      <c r="BQ132" s="677">
        <v>0</v>
      </c>
      <c r="BR132" s="674">
        <v>0</v>
      </c>
      <c r="BS132" s="633"/>
      <c r="BT132" s="771"/>
      <c r="BU132" s="679" t="s">
        <v>1518</v>
      </c>
      <c r="BV132" s="681">
        <v>0</v>
      </c>
      <c r="BW132" s="677">
        <v>0</v>
      </c>
      <c r="BX132" s="677">
        <v>0</v>
      </c>
      <c r="BY132" s="674">
        <v>0</v>
      </c>
      <c r="CA132" s="753"/>
      <c r="CB132" s="679" t="s">
        <v>1518</v>
      </c>
      <c r="CC132" s="681">
        <v>0</v>
      </c>
      <c r="CD132" s="677">
        <v>0</v>
      </c>
      <c r="CE132" s="677">
        <v>0</v>
      </c>
      <c r="CF132" s="674">
        <v>0</v>
      </c>
    </row>
    <row r="133" spans="2:84">
      <c r="B133" s="673"/>
      <c r="C133" s="679" t="s">
        <v>1517</v>
      </c>
      <c r="D133" s="681">
        <v>0</v>
      </c>
      <c r="E133" s="677">
        <v>0</v>
      </c>
      <c r="F133" s="677">
        <v>0</v>
      </c>
      <c r="G133" s="674">
        <v>0</v>
      </c>
      <c r="I133" s="675"/>
      <c r="J133" s="679" t="s">
        <v>1517</v>
      </c>
      <c r="K133" s="681">
        <v>0</v>
      </c>
      <c r="L133" s="677">
        <v>0</v>
      </c>
      <c r="M133" s="677">
        <v>0</v>
      </c>
      <c r="N133" s="674">
        <v>0</v>
      </c>
      <c r="P133" s="680"/>
      <c r="Q133" s="677" t="s">
        <v>1517</v>
      </c>
      <c r="R133" s="681">
        <v>0</v>
      </c>
      <c r="S133" s="677">
        <v>0</v>
      </c>
      <c r="T133" s="677">
        <v>0</v>
      </c>
      <c r="U133" s="674">
        <v>0</v>
      </c>
      <c r="W133" s="806"/>
      <c r="X133" s="677" t="s">
        <v>1519</v>
      </c>
      <c r="Y133" s="681">
        <v>0</v>
      </c>
      <c r="Z133" s="677">
        <v>0</v>
      </c>
      <c r="AA133" s="677">
        <v>0</v>
      </c>
      <c r="AB133" s="674">
        <v>0</v>
      </c>
      <c r="AD133" s="769"/>
      <c r="AE133" s="677" t="s">
        <v>1519</v>
      </c>
      <c r="AF133" s="681">
        <v>0</v>
      </c>
      <c r="AG133" s="677">
        <v>0</v>
      </c>
      <c r="AH133" s="677">
        <v>0</v>
      </c>
      <c r="AI133" s="674">
        <v>0</v>
      </c>
      <c r="AK133" s="762"/>
      <c r="AL133" s="679" t="s">
        <v>1517</v>
      </c>
      <c r="AM133" s="681">
        <v>0</v>
      </c>
      <c r="AN133" s="677">
        <v>0</v>
      </c>
      <c r="AO133" s="677">
        <v>0</v>
      </c>
      <c r="AP133" s="674">
        <v>0</v>
      </c>
      <c r="AR133" s="819"/>
      <c r="AS133" s="813" t="s">
        <v>1517</v>
      </c>
      <c r="AT133" s="812">
        <v>0</v>
      </c>
      <c r="AU133" s="812">
        <v>0</v>
      </c>
      <c r="AV133" s="812">
        <v>0</v>
      </c>
      <c r="AW133" s="813">
        <v>0</v>
      </c>
      <c r="AY133" s="778"/>
      <c r="AZ133" s="679" t="s">
        <v>1517</v>
      </c>
      <c r="BA133" s="681">
        <v>0</v>
      </c>
      <c r="BB133" s="677">
        <v>0</v>
      </c>
      <c r="BC133" s="677">
        <v>0</v>
      </c>
      <c r="BD133" s="674">
        <v>0</v>
      </c>
      <c r="BF133" s="794"/>
      <c r="BG133" s="679" t="s">
        <v>1517</v>
      </c>
      <c r="BH133" s="681">
        <v>0</v>
      </c>
      <c r="BI133" s="677">
        <v>0</v>
      </c>
      <c r="BJ133" s="677">
        <v>0</v>
      </c>
      <c r="BK133" s="674">
        <v>0</v>
      </c>
      <c r="BL133" s="633"/>
      <c r="BM133" s="792"/>
      <c r="BN133" s="679" t="s">
        <v>1517</v>
      </c>
      <c r="BO133" s="681">
        <v>0</v>
      </c>
      <c r="BP133" s="677">
        <v>0</v>
      </c>
      <c r="BQ133" s="677">
        <v>0</v>
      </c>
      <c r="BR133" s="674">
        <v>0</v>
      </c>
      <c r="BS133" s="633"/>
      <c r="BT133" s="771"/>
      <c r="BU133" s="679" t="s">
        <v>1517</v>
      </c>
      <c r="BV133" s="681">
        <v>0</v>
      </c>
      <c r="BW133" s="677">
        <v>0</v>
      </c>
      <c r="BX133" s="677">
        <v>0</v>
      </c>
      <c r="BY133" s="674">
        <v>0</v>
      </c>
      <c r="CA133" s="753"/>
      <c r="CB133" s="679" t="s">
        <v>1517</v>
      </c>
      <c r="CC133" s="681">
        <v>0</v>
      </c>
      <c r="CD133" s="677">
        <v>0</v>
      </c>
      <c r="CE133" s="677">
        <v>0</v>
      </c>
      <c r="CF133" s="674">
        <v>0</v>
      </c>
    </row>
    <row r="134" spans="2:84">
      <c r="B134" s="673"/>
      <c r="C134" s="679" t="s">
        <v>1523</v>
      </c>
      <c r="D134" s="681">
        <v>0</v>
      </c>
      <c r="E134" s="677">
        <v>0</v>
      </c>
      <c r="F134" s="677">
        <v>0</v>
      </c>
      <c r="G134" s="674">
        <v>0</v>
      </c>
      <c r="I134" s="675"/>
      <c r="J134" s="679" t="s">
        <v>1523</v>
      </c>
      <c r="K134" s="681">
        <v>0</v>
      </c>
      <c r="L134" s="677">
        <v>0</v>
      </c>
      <c r="M134" s="677">
        <v>0</v>
      </c>
      <c r="N134" s="674">
        <v>0</v>
      </c>
      <c r="P134" s="680"/>
      <c r="Q134" s="677" t="s">
        <v>1523</v>
      </c>
      <c r="R134" s="681">
        <v>0</v>
      </c>
      <c r="S134" s="677">
        <v>0</v>
      </c>
      <c r="T134" s="677">
        <v>0</v>
      </c>
      <c r="U134" s="674">
        <v>0</v>
      </c>
      <c r="W134" s="806"/>
      <c r="X134" s="677" t="s">
        <v>1520</v>
      </c>
      <c r="Y134" s="681">
        <v>0</v>
      </c>
      <c r="Z134" s="677">
        <v>0</v>
      </c>
      <c r="AA134" s="677">
        <v>0</v>
      </c>
      <c r="AB134" s="674">
        <v>0</v>
      </c>
      <c r="AD134" s="769"/>
      <c r="AE134" s="677" t="s">
        <v>1520</v>
      </c>
      <c r="AF134" s="681">
        <v>0</v>
      </c>
      <c r="AG134" s="677">
        <v>0</v>
      </c>
      <c r="AH134" s="677">
        <v>0</v>
      </c>
      <c r="AI134" s="674">
        <v>0</v>
      </c>
      <c r="AK134" s="762"/>
      <c r="AL134" s="679" t="s">
        <v>1523</v>
      </c>
      <c r="AM134" s="681">
        <v>0</v>
      </c>
      <c r="AN134" s="677">
        <v>0</v>
      </c>
      <c r="AO134" s="677">
        <v>0</v>
      </c>
      <c r="AP134" s="674">
        <v>0</v>
      </c>
      <c r="AR134" s="819"/>
      <c r="AS134" s="813" t="s">
        <v>1523</v>
      </c>
      <c r="AT134" s="812">
        <v>0</v>
      </c>
      <c r="AU134" s="812">
        <v>0</v>
      </c>
      <c r="AV134" s="812">
        <v>0</v>
      </c>
      <c r="AW134" s="813">
        <v>0</v>
      </c>
      <c r="AY134" s="778"/>
      <c r="AZ134" s="679" t="s">
        <v>1523</v>
      </c>
      <c r="BA134" s="681">
        <v>0</v>
      </c>
      <c r="BB134" s="677">
        <v>0</v>
      </c>
      <c r="BC134" s="677">
        <v>0</v>
      </c>
      <c r="BD134" s="674">
        <v>0</v>
      </c>
      <c r="BF134" s="794"/>
      <c r="BG134" s="679" t="s">
        <v>1523</v>
      </c>
      <c r="BH134" s="681">
        <v>0</v>
      </c>
      <c r="BI134" s="677">
        <v>0</v>
      </c>
      <c r="BJ134" s="677">
        <v>0</v>
      </c>
      <c r="BK134" s="674">
        <v>0</v>
      </c>
      <c r="BL134" s="633"/>
      <c r="BM134" s="792"/>
      <c r="BN134" s="679" t="s">
        <v>1523</v>
      </c>
      <c r="BO134" s="681">
        <v>0</v>
      </c>
      <c r="BP134" s="677">
        <v>0</v>
      </c>
      <c r="BQ134" s="677">
        <v>0</v>
      </c>
      <c r="BR134" s="674">
        <v>0</v>
      </c>
      <c r="BS134" s="633"/>
      <c r="BT134" s="771"/>
      <c r="BU134" s="679" t="s">
        <v>1523</v>
      </c>
      <c r="BV134" s="681">
        <v>0</v>
      </c>
      <c r="BW134" s="677">
        <v>0</v>
      </c>
      <c r="BX134" s="677">
        <v>0</v>
      </c>
      <c r="BY134" s="674">
        <v>0</v>
      </c>
      <c r="CA134" s="753"/>
      <c r="CB134" s="679" t="s">
        <v>1523</v>
      </c>
      <c r="CC134" s="681">
        <v>0</v>
      </c>
      <c r="CD134" s="677">
        <v>0</v>
      </c>
      <c r="CE134" s="677">
        <v>0</v>
      </c>
      <c r="CF134" s="674">
        <v>0</v>
      </c>
    </row>
    <row r="135" spans="2:84">
      <c r="B135" s="673"/>
      <c r="C135" s="679" t="s">
        <v>1519</v>
      </c>
      <c r="D135" s="681">
        <v>0</v>
      </c>
      <c r="E135" s="677">
        <v>0</v>
      </c>
      <c r="F135" s="677">
        <v>0</v>
      </c>
      <c r="G135" s="674">
        <v>0</v>
      </c>
      <c r="I135" s="675"/>
      <c r="J135" s="679" t="s">
        <v>1519</v>
      </c>
      <c r="K135" s="681">
        <v>0</v>
      </c>
      <c r="L135" s="677">
        <v>0</v>
      </c>
      <c r="M135" s="677">
        <v>0</v>
      </c>
      <c r="N135" s="674">
        <v>0</v>
      </c>
      <c r="P135" s="680"/>
      <c r="Q135" s="677" t="s">
        <v>1519</v>
      </c>
      <c r="R135" s="681">
        <v>0</v>
      </c>
      <c r="S135" s="677">
        <v>0</v>
      </c>
      <c r="T135" s="677">
        <v>0</v>
      </c>
      <c r="U135" s="674">
        <v>0</v>
      </c>
      <c r="W135" s="806"/>
      <c r="X135" s="677" t="s">
        <v>1521</v>
      </c>
      <c r="Y135" s="681">
        <v>0</v>
      </c>
      <c r="Z135" s="677">
        <v>0</v>
      </c>
      <c r="AA135" s="677">
        <v>0</v>
      </c>
      <c r="AB135" s="674">
        <v>0</v>
      </c>
      <c r="AD135" s="769"/>
      <c r="AE135" s="677" t="s">
        <v>1521</v>
      </c>
      <c r="AF135" s="681">
        <v>0</v>
      </c>
      <c r="AG135" s="677">
        <v>0</v>
      </c>
      <c r="AH135" s="677">
        <v>0</v>
      </c>
      <c r="AI135" s="674">
        <v>0</v>
      </c>
      <c r="AK135" s="762"/>
      <c r="AL135" s="679" t="s">
        <v>1519</v>
      </c>
      <c r="AM135" s="681">
        <v>0</v>
      </c>
      <c r="AN135" s="677">
        <v>0</v>
      </c>
      <c r="AO135" s="677">
        <v>0</v>
      </c>
      <c r="AP135" s="674">
        <v>0</v>
      </c>
      <c r="AR135" s="819"/>
      <c r="AS135" s="813" t="s">
        <v>1519</v>
      </c>
      <c r="AT135" s="812">
        <v>0</v>
      </c>
      <c r="AU135" s="812">
        <v>0</v>
      </c>
      <c r="AV135" s="812">
        <v>0</v>
      </c>
      <c r="AW135" s="813">
        <v>0</v>
      </c>
      <c r="AY135" s="778"/>
      <c r="AZ135" s="679" t="s">
        <v>1519</v>
      </c>
      <c r="BA135" s="681">
        <v>0</v>
      </c>
      <c r="BB135" s="677">
        <v>0</v>
      </c>
      <c r="BC135" s="677">
        <v>0</v>
      </c>
      <c r="BD135" s="674">
        <v>0</v>
      </c>
      <c r="BF135" s="794"/>
      <c r="BG135" s="679" t="s">
        <v>1519</v>
      </c>
      <c r="BH135" s="681">
        <v>0</v>
      </c>
      <c r="BI135" s="677">
        <v>0</v>
      </c>
      <c r="BJ135" s="677">
        <v>0</v>
      </c>
      <c r="BK135" s="674">
        <v>0</v>
      </c>
      <c r="BL135" s="633"/>
      <c r="BM135" s="792"/>
      <c r="BN135" s="679" t="s">
        <v>1519</v>
      </c>
      <c r="BO135" s="681">
        <v>0</v>
      </c>
      <c r="BP135" s="677">
        <v>0</v>
      </c>
      <c r="BQ135" s="677">
        <v>0</v>
      </c>
      <c r="BR135" s="674">
        <v>0</v>
      </c>
      <c r="BS135" s="633"/>
      <c r="BT135" s="771"/>
      <c r="BU135" s="679" t="s">
        <v>1519</v>
      </c>
      <c r="BV135" s="681">
        <v>0</v>
      </c>
      <c r="BW135" s="677">
        <v>0</v>
      </c>
      <c r="BX135" s="677">
        <v>0</v>
      </c>
      <c r="BY135" s="674">
        <v>0</v>
      </c>
      <c r="CA135" s="753"/>
      <c r="CB135" s="679" t="s">
        <v>1519</v>
      </c>
      <c r="CC135" s="681">
        <v>0</v>
      </c>
      <c r="CD135" s="677">
        <v>0</v>
      </c>
      <c r="CE135" s="677">
        <v>0</v>
      </c>
      <c r="CF135" s="674">
        <v>0</v>
      </c>
    </row>
    <row r="136" spans="2:84">
      <c r="B136" s="673"/>
      <c r="C136" s="679" t="s">
        <v>1520</v>
      </c>
      <c r="D136" s="681">
        <v>0</v>
      </c>
      <c r="E136" s="677">
        <v>0</v>
      </c>
      <c r="F136" s="677">
        <v>0</v>
      </c>
      <c r="G136" s="674">
        <v>0</v>
      </c>
      <c r="I136" s="675"/>
      <c r="J136" s="679" t="s">
        <v>1520</v>
      </c>
      <c r="K136" s="681">
        <v>0</v>
      </c>
      <c r="L136" s="677">
        <v>0</v>
      </c>
      <c r="M136" s="677">
        <v>0</v>
      </c>
      <c r="N136" s="674">
        <v>0</v>
      </c>
      <c r="P136" s="680"/>
      <c r="Q136" s="677" t="s">
        <v>1520</v>
      </c>
      <c r="R136" s="681">
        <v>0</v>
      </c>
      <c r="S136" s="677">
        <v>0</v>
      </c>
      <c r="T136" s="677">
        <v>0</v>
      </c>
      <c r="U136" s="674">
        <v>0</v>
      </c>
      <c r="W136" s="806"/>
      <c r="X136" s="677" t="s">
        <v>1655</v>
      </c>
      <c r="Y136" s="681">
        <v>0</v>
      </c>
      <c r="Z136" s="677">
        <v>0</v>
      </c>
      <c r="AA136" s="677">
        <v>0</v>
      </c>
      <c r="AB136" s="674">
        <v>0</v>
      </c>
      <c r="AD136" s="769"/>
      <c r="AE136" s="677" t="s">
        <v>1655</v>
      </c>
      <c r="AF136" s="681">
        <v>0</v>
      </c>
      <c r="AG136" s="677">
        <v>0</v>
      </c>
      <c r="AH136" s="677">
        <v>0</v>
      </c>
      <c r="AI136" s="674">
        <v>0</v>
      </c>
      <c r="AK136" s="762"/>
      <c r="AL136" s="679" t="s">
        <v>1520</v>
      </c>
      <c r="AM136" s="681">
        <v>0</v>
      </c>
      <c r="AN136" s="677">
        <v>0</v>
      </c>
      <c r="AO136" s="677">
        <v>0</v>
      </c>
      <c r="AP136" s="674">
        <v>0</v>
      </c>
      <c r="AR136" s="819"/>
      <c r="AS136" s="813" t="s">
        <v>1520</v>
      </c>
      <c r="AT136" s="812">
        <v>0</v>
      </c>
      <c r="AU136" s="812">
        <v>0</v>
      </c>
      <c r="AV136" s="812">
        <v>0</v>
      </c>
      <c r="AW136" s="813">
        <v>0</v>
      </c>
      <c r="AY136" s="778"/>
      <c r="AZ136" s="679" t="s">
        <v>1520</v>
      </c>
      <c r="BA136" s="681">
        <v>0</v>
      </c>
      <c r="BB136" s="677">
        <v>0</v>
      </c>
      <c r="BC136" s="677">
        <v>0</v>
      </c>
      <c r="BD136" s="674">
        <v>0</v>
      </c>
      <c r="BF136" s="794"/>
      <c r="BG136" s="679" t="s">
        <v>1520</v>
      </c>
      <c r="BH136" s="681">
        <v>0</v>
      </c>
      <c r="BI136" s="677">
        <v>0</v>
      </c>
      <c r="BJ136" s="677">
        <v>0</v>
      </c>
      <c r="BK136" s="674">
        <v>0</v>
      </c>
      <c r="BL136" s="633"/>
      <c r="BM136" s="792"/>
      <c r="BN136" s="679" t="s">
        <v>1520</v>
      </c>
      <c r="BO136" s="681">
        <v>0</v>
      </c>
      <c r="BP136" s="677">
        <v>0</v>
      </c>
      <c r="BQ136" s="677">
        <v>0</v>
      </c>
      <c r="BR136" s="674">
        <v>0</v>
      </c>
      <c r="BS136" s="633"/>
      <c r="BT136" s="771"/>
      <c r="BU136" s="679" t="s">
        <v>1520</v>
      </c>
      <c r="BV136" s="681">
        <v>0</v>
      </c>
      <c r="BW136" s="677">
        <v>0</v>
      </c>
      <c r="BX136" s="677">
        <v>0</v>
      </c>
      <c r="BY136" s="674">
        <v>0</v>
      </c>
      <c r="CA136" s="753"/>
      <c r="CB136" s="679" t="s">
        <v>1520</v>
      </c>
      <c r="CC136" s="681">
        <v>0</v>
      </c>
      <c r="CD136" s="677">
        <v>0</v>
      </c>
      <c r="CE136" s="677">
        <v>0</v>
      </c>
      <c r="CF136" s="674">
        <v>0</v>
      </c>
    </row>
    <row r="137" spans="2:84">
      <c r="B137" s="673"/>
      <c r="C137" s="679" t="s">
        <v>1521</v>
      </c>
      <c r="D137" s="681">
        <v>0</v>
      </c>
      <c r="E137" s="677">
        <v>0</v>
      </c>
      <c r="F137" s="677">
        <v>0</v>
      </c>
      <c r="G137" s="674">
        <v>0</v>
      </c>
      <c r="I137" s="675"/>
      <c r="J137" s="679" t="s">
        <v>1521</v>
      </c>
      <c r="K137" s="681">
        <v>0</v>
      </c>
      <c r="L137" s="677">
        <v>0</v>
      </c>
      <c r="M137" s="677">
        <v>0</v>
      </c>
      <c r="N137" s="674">
        <v>0</v>
      </c>
      <c r="P137" s="680"/>
      <c r="Q137" s="677" t="s">
        <v>1521</v>
      </c>
      <c r="R137" s="681">
        <v>0</v>
      </c>
      <c r="S137" s="677">
        <v>0</v>
      </c>
      <c r="T137" s="677">
        <v>0</v>
      </c>
      <c r="U137" s="674">
        <v>0</v>
      </c>
      <c r="W137" s="806"/>
      <c r="X137" s="677" t="s">
        <v>1656</v>
      </c>
      <c r="Y137" s="681">
        <v>0</v>
      </c>
      <c r="Z137" s="677">
        <v>0</v>
      </c>
      <c r="AA137" s="677">
        <v>0</v>
      </c>
      <c r="AB137" s="674">
        <v>0</v>
      </c>
      <c r="AD137" s="769"/>
      <c r="AE137" s="677" t="s">
        <v>1656</v>
      </c>
      <c r="AF137" s="681">
        <v>0</v>
      </c>
      <c r="AG137" s="677">
        <v>0</v>
      </c>
      <c r="AH137" s="677">
        <v>0</v>
      </c>
      <c r="AI137" s="674">
        <v>0</v>
      </c>
      <c r="AK137" s="762"/>
      <c r="AL137" s="679" t="s">
        <v>1521</v>
      </c>
      <c r="AM137" s="681">
        <v>0</v>
      </c>
      <c r="AN137" s="677">
        <v>0</v>
      </c>
      <c r="AO137" s="677">
        <v>0</v>
      </c>
      <c r="AP137" s="674">
        <v>0</v>
      </c>
      <c r="AR137" s="819"/>
      <c r="AS137" s="813" t="s">
        <v>1521</v>
      </c>
      <c r="AT137" s="812">
        <v>0</v>
      </c>
      <c r="AU137" s="812">
        <v>0</v>
      </c>
      <c r="AV137" s="812">
        <v>0</v>
      </c>
      <c r="AW137" s="813">
        <v>0</v>
      </c>
      <c r="AY137" s="778"/>
      <c r="AZ137" s="679" t="s">
        <v>1521</v>
      </c>
      <c r="BA137" s="681">
        <v>0</v>
      </c>
      <c r="BB137" s="677">
        <v>0</v>
      </c>
      <c r="BC137" s="677">
        <v>0</v>
      </c>
      <c r="BD137" s="674">
        <v>0</v>
      </c>
      <c r="BF137" s="794"/>
      <c r="BG137" s="679" t="s">
        <v>1521</v>
      </c>
      <c r="BH137" s="681">
        <v>0</v>
      </c>
      <c r="BI137" s="677">
        <v>0</v>
      </c>
      <c r="BJ137" s="677">
        <v>0</v>
      </c>
      <c r="BK137" s="674">
        <v>0</v>
      </c>
      <c r="BL137" s="633"/>
      <c r="BM137" s="792"/>
      <c r="BN137" s="679" t="s">
        <v>1521</v>
      </c>
      <c r="BO137" s="681">
        <v>0</v>
      </c>
      <c r="BP137" s="677">
        <v>0</v>
      </c>
      <c r="BQ137" s="677">
        <v>0</v>
      </c>
      <c r="BR137" s="674">
        <v>0</v>
      </c>
      <c r="BS137" s="633"/>
      <c r="BT137" s="771"/>
      <c r="BU137" s="679" t="s">
        <v>1521</v>
      </c>
      <c r="BV137" s="681">
        <v>0</v>
      </c>
      <c r="BW137" s="677">
        <v>0</v>
      </c>
      <c r="BX137" s="677">
        <v>0</v>
      </c>
      <c r="BY137" s="674">
        <v>0</v>
      </c>
      <c r="CA137" s="753"/>
      <c r="CB137" s="679" t="s">
        <v>1521</v>
      </c>
      <c r="CC137" s="681">
        <v>0</v>
      </c>
      <c r="CD137" s="677">
        <v>0</v>
      </c>
      <c r="CE137" s="677">
        <v>0</v>
      </c>
      <c r="CF137" s="674">
        <v>0</v>
      </c>
    </row>
    <row r="138" spans="2:84">
      <c r="B138" s="673"/>
      <c r="C138" s="679" t="s">
        <v>1655</v>
      </c>
      <c r="D138" s="681">
        <v>0</v>
      </c>
      <c r="E138" s="677">
        <v>0</v>
      </c>
      <c r="F138" s="677">
        <v>0</v>
      </c>
      <c r="G138" s="674">
        <v>0</v>
      </c>
      <c r="I138" s="675"/>
      <c r="J138" s="679" t="s">
        <v>1655</v>
      </c>
      <c r="K138" s="681">
        <v>0</v>
      </c>
      <c r="L138" s="677">
        <v>0</v>
      </c>
      <c r="M138" s="677">
        <v>0</v>
      </c>
      <c r="N138" s="674">
        <v>0</v>
      </c>
      <c r="P138" s="680"/>
      <c r="Q138" s="677" t="s">
        <v>1655</v>
      </c>
      <c r="R138" s="681">
        <v>0</v>
      </c>
      <c r="S138" s="677">
        <v>0</v>
      </c>
      <c r="T138" s="677">
        <v>0</v>
      </c>
      <c r="U138" s="674">
        <v>0</v>
      </c>
      <c r="W138" s="806"/>
      <c r="X138" s="677" t="s">
        <v>1512</v>
      </c>
      <c r="Y138" s="681">
        <v>0</v>
      </c>
      <c r="Z138" s="677">
        <v>0</v>
      </c>
      <c r="AA138" s="677">
        <v>0</v>
      </c>
      <c r="AB138" s="674">
        <v>0</v>
      </c>
      <c r="AD138" s="769"/>
      <c r="AE138" s="677" t="s">
        <v>1512</v>
      </c>
      <c r="AF138" s="681">
        <v>0</v>
      </c>
      <c r="AG138" s="677">
        <v>0</v>
      </c>
      <c r="AH138" s="677">
        <v>0</v>
      </c>
      <c r="AI138" s="674">
        <v>0</v>
      </c>
      <c r="AK138" s="762"/>
      <c r="AL138" s="679" t="s">
        <v>1655</v>
      </c>
      <c r="AM138" s="681">
        <v>0</v>
      </c>
      <c r="AN138" s="677">
        <v>0</v>
      </c>
      <c r="AO138" s="677">
        <v>0</v>
      </c>
      <c r="AP138" s="674">
        <v>0</v>
      </c>
      <c r="AR138" s="819"/>
      <c r="AS138" s="813" t="s">
        <v>1655</v>
      </c>
      <c r="AT138" s="812">
        <v>0</v>
      </c>
      <c r="AU138" s="812">
        <v>0</v>
      </c>
      <c r="AV138" s="812">
        <v>0</v>
      </c>
      <c r="AW138" s="813">
        <v>0</v>
      </c>
      <c r="AY138" s="778"/>
      <c r="AZ138" s="679" t="s">
        <v>1655</v>
      </c>
      <c r="BA138" s="681">
        <v>0</v>
      </c>
      <c r="BB138" s="677">
        <v>0</v>
      </c>
      <c r="BC138" s="677">
        <v>0</v>
      </c>
      <c r="BD138" s="674">
        <v>0</v>
      </c>
      <c r="BF138" s="794"/>
      <c r="BG138" s="679" t="s">
        <v>1655</v>
      </c>
      <c r="BH138" s="681">
        <v>0</v>
      </c>
      <c r="BI138" s="677">
        <v>0</v>
      </c>
      <c r="BJ138" s="677">
        <v>0</v>
      </c>
      <c r="BK138" s="674">
        <v>0</v>
      </c>
      <c r="BL138" s="633"/>
      <c r="BM138" s="792"/>
      <c r="BN138" s="679" t="s">
        <v>1655</v>
      </c>
      <c r="BO138" s="681">
        <v>0</v>
      </c>
      <c r="BP138" s="677">
        <v>0</v>
      </c>
      <c r="BQ138" s="677">
        <v>0</v>
      </c>
      <c r="BR138" s="674">
        <v>0</v>
      </c>
      <c r="BS138" s="633"/>
      <c r="BT138" s="771"/>
      <c r="BU138" s="679" t="s">
        <v>1655</v>
      </c>
      <c r="BV138" s="681">
        <v>0</v>
      </c>
      <c r="BW138" s="677">
        <v>0</v>
      </c>
      <c r="BX138" s="677">
        <v>0</v>
      </c>
      <c r="BY138" s="674">
        <v>0</v>
      </c>
      <c r="CA138" s="753"/>
      <c r="CB138" s="679" t="s">
        <v>1655</v>
      </c>
      <c r="CC138" s="681">
        <v>0</v>
      </c>
      <c r="CD138" s="677">
        <v>0</v>
      </c>
      <c r="CE138" s="677">
        <v>0</v>
      </c>
      <c r="CF138" s="674">
        <v>0</v>
      </c>
    </row>
    <row r="139" spans="2:84" ht="13.8" thickBot="1">
      <c r="B139" s="673"/>
      <c r="C139" s="679" t="s">
        <v>1656</v>
      </c>
      <c r="D139" s="681">
        <v>0</v>
      </c>
      <c r="E139" s="677">
        <v>0</v>
      </c>
      <c r="F139" s="677">
        <v>0</v>
      </c>
      <c r="G139" s="674">
        <v>0</v>
      </c>
      <c r="I139" s="728"/>
      <c r="J139" s="690" t="s">
        <v>1656</v>
      </c>
      <c r="K139" s="681">
        <v>0</v>
      </c>
      <c r="L139" s="677">
        <v>0</v>
      </c>
      <c r="M139" s="677">
        <v>0</v>
      </c>
      <c r="N139" s="674">
        <v>0</v>
      </c>
      <c r="P139" s="730"/>
      <c r="Q139" s="677" t="s">
        <v>1656</v>
      </c>
      <c r="R139" s="681">
        <v>0</v>
      </c>
      <c r="S139" s="677">
        <v>0</v>
      </c>
      <c r="T139" s="677">
        <v>0</v>
      </c>
      <c r="U139" s="674">
        <v>0</v>
      </c>
      <c r="W139" s="802"/>
      <c r="X139" s="677" t="s">
        <v>1515</v>
      </c>
      <c r="Y139" s="681">
        <v>0</v>
      </c>
      <c r="Z139" s="677">
        <v>0</v>
      </c>
      <c r="AA139" s="677">
        <v>0</v>
      </c>
      <c r="AB139" s="674">
        <v>0</v>
      </c>
      <c r="AD139" s="765"/>
      <c r="AE139" s="677" t="s">
        <v>1515</v>
      </c>
      <c r="AF139" s="681">
        <v>0</v>
      </c>
      <c r="AG139" s="677">
        <v>0</v>
      </c>
      <c r="AH139" s="677">
        <v>0</v>
      </c>
      <c r="AI139" s="674">
        <v>0</v>
      </c>
      <c r="AK139" s="756"/>
      <c r="AL139" s="690" t="s">
        <v>1656</v>
      </c>
      <c r="AM139" s="681">
        <v>0</v>
      </c>
      <c r="AN139" s="677">
        <v>0</v>
      </c>
      <c r="AO139" s="677">
        <v>0</v>
      </c>
      <c r="AP139" s="674">
        <v>0</v>
      </c>
      <c r="AR139" s="814"/>
      <c r="AS139" s="815" t="s">
        <v>1656</v>
      </c>
      <c r="AT139" s="812">
        <v>0</v>
      </c>
      <c r="AU139" s="812">
        <v>0</v>
      </c>
      <c r="AV139" s="812">
        <v>0</v>
      </c>
      <c r="AW139" s="813">
        <v>0</v>
      </c>
      <c r="AY139" s="779"/>
      <c r="AZ139" s="690" t="s">
        <v>1656</v>
      </c>
      <c r="BA139" s="681">
        <v>0</v>
      </c>
      <c r="BB139" s="677">
        <v>0</v>
      </c>
      <c r="BC139" s="677">
        <v>0</v>
      </c>
      <c r="BD139" s="674">
        <v>0</v>
      </c>
      <c r="BF139" s="793"/>
      <c r="BG139" s="690" t="s">
        <v>1656</v>
      </c>
      <c r="BH139" s="681">
        <v>0</v>
      </c>
      <c r="BI139" s="677">
        <v>0</v>
      </c>
      <c r="BJ139" s="677">
        <v>0</v>
      </c>
      <c r="BK139" s="674">
        <v>0</v>
      </c>
      <c r="BL139" s="633"/>
      <c r="BM139" s="786"/>
      <c r="BN139" s="690" t="s">
        <v>1656</v>
      </c>
      <c r="BO139" s="681">
        <v>0</v>
      </c>
      <c r="BP139" s="677">
        <v>0</v>
      </c>
      <c r="BQ139" s="677">
        <v>0</v>
      </c>
      <c r="BR139" s="674">
        <v>0</v>
      </c>
      <c r="BS139" s="633"/>
      <c r="BT139" s="772"/>
      <c r="BU139" s="690" t="s">
        <v>1656</v>
      </c>
      <c r="BV139" s="681">
        <v>0</v>
      </c>
      <c r="BW139" s="677">
        <v>0</v>
      </c>
      <c r="BX139" s="677">
        <v>0</v>
      </c>
      <c r="BY139" s="674">
        <v>0</v>
      </c>
      <c r="CA139" s="747"/>
      <c r="CB139" s="690" t="s">
        <v>1656</v>
      </c>
      <c r="CC139" s="681">
        <v>0</v>
      </c>
      <c r="CD139" s="677">
        <v>0</v>
      </c>
      <c r="CE139" s="677">
        <v>0</v>
      </c>
      <c r="CF139" s="674">
        <v>0</v>
      </c>
    </row>
    <row r="140" spans="2:84" ht="13.8" thickBot="1">
      <c r="B140" s="664" t="s">
        <v>557</v>
      </c>
      <c r="C140" s="664"/>
      <c r="D140" s="729">
        <v>0</v>
      </c>
      <c r="E140" s="683">
        <v>0</v>
      </c>
      <c r="F140" s="683">
        <v>0</v>
      </c>
      <c r="G140" s="682">
        <v>0</v>
      </c>
      <c r="I140" s="667" t="s">
        <v>557</v>
      </c>
      <c r="J140" s="667"/>
      <c r="K140" s="691">
        <v>0</v>
      </c>
      <c r="L140" s="685">
        <v>0</v>
      </c>
      <c r="M140" s="685">
        <v>0</v>
      </c>
      <c r="N140" s="684">
        <v>0</v>
      </c>
      <c r="P140" s="686" t="s">
        <v>557</v>
      </c>
      <c r="Q140" s="687"/>
      <c r="R140" s="686">
        <v>0</v>
      </c>
      <c r="S140" s="688">
        <v>0</v>
      </c>
      <c r="T140" s="688">
        <v>0</v>
      </c>
      <c r="U140" s="687">
        <v>0</v>
      </c>
      <c r="W140" s="803" t="s">
        <v>557</v>
      </c>
      <c r="X140" s="804"/>
      <c r="Y140" s="803">
        <v>0</v>
      </c>
      <c r="Z140" s="805">
        <v>0</v>
      </c>
      <c r="AA140" s="805">
        <v>0</v>
      </c>
      <c r="AB140" s="804">
        <v>0</v>
      </c>
      <c r="AD140" s="766" t="s">
        <v>557</v>
      </c>
      <c r="AE140" s="767"/>
      <c r="AF140" s="766">
        <v>0</v>
      </c>
      <c r="AG140" s="768">
        <v>0</v>
      </c>
      <c r="AH140" s="768">
        <v>0</v>
      </c>
      <c r="AI140" s="767">
        <v>0</v>
      </c>
      <c r="AK140" s="757" t="s">
        <v>557</v>
      </c>
      <c r="AL140" s="758"/>
      <c r="AM140" s="759">
        <v>0</v>
      </c>
      <c r="AN140" s="760">
        <v>0</v>
      </c>
      <c r="AO140" s="760">
        <v>0</v>
      </c>
      <c r="AP140" s="761">
        <v>0</v>
      </c>
      <c r="AR140" s="808" t="s">
        <v>557</v>
      </c>
      <c r="AS140" s="816"/>
      <c r="AT140" s="817">
        <v>0</v>
      </c>
      <c r="AU140" s="818">
        <v>0</v>
      </c>
      <c r="AV140" s="818">
        <v>0</v>
      </c>
      <c r="AW140" s="816">
        <v>0</v>
      </c>
      <c r="AY140" s="780" t="s">
        <v>557</v>
      </c>
      <c r="AZ140" s="777"/>
      <c r="BA140" s="780">
        <v>0</v>
      </c>
      <c r="BB140" s="781">
        <v>0</v>
      </c>
      <c r="BC140" s="781">
        <v>0</v>
      </c>
      <c r="BD140" s="782">
        <v>0</v>
      </c>
      <c r="BF140" s="795" t="s">
        <v>557</v>
      </c>
      <c r="BG140" s="796"/>
      <c r="BH140" s="795">
        <v>0</v>
      </c>
      <c r="BI140" s="797">
        <v>0</v>
      </c>
      <c r="BJ140" s="797">
        <v>0</v>
      </c>
      <c r="BK140" s="798">
        <v>0</v>
      </c>
      <c r="BL140" s="633"/>
      <c r="BM140" s="787" t="s">
        <v>557</v>
      </c>
      <c r="BN140" s="788"/>
      <c r="BO140" s="789">
        <v>0</v>
      </c>
      <c r="BP140" s="790">
        <v>0</v>
      </c>
      <c r="BQ140" s="790">
        <v>0</v>
      </c>
      <c r="BR140" s="791">
        <v>0</v>
      </c>
      <c r="BS140" s="633"/>
      <c r="BT140" s="773" t="s">
        <v>557</v>
      </c>
      <c r="BU140" s="770"/>
      <c r="BV140" s="773">
        <v>0</v>
      </c>
      <c r="BW140" s="774">
        <v>0</v>
      </c>
      <c r="BX140" s="774">
        <v>0</v>
      </c>
      <c r="BY140" s="775">
        <v>0</v>
      </c>
      <c r="CA140" s="748" t="s">
        <v>557</v>
      </c>
      <c r="CB140" s="749"/>
      <c r="CC140" s="750">
        <v>0</v>
      </c>
      <c r="CD140" s="751">
        <v>0</v>
      </c>
      <c r="CE140" s="751">
        <v>0</v>
      </c>
      <c r="CF140" s="752">
        <v>0</v>
      </c>
    </row>
    <row r="141" spans="2:84" ht="13.8" thickBot="1">
      <c r="B141" s="673" t="s">
        <v>1587</v>
      </c>
      <c r="C141" s="679" t="s">
        <v>1522</v>
      </c>
      <c r="D141" s="681">
        <v>0</v>
      </c>
      <c r="E141" s="677">
        <v>0</v>
      </c>
      <c r="F141" s="677">
        <v>0</v>
      </c>
      <c r="G141" s="674">
        <v>0</v>
      </c>
      <c r="I141" s="728" t="s">
        <v>1587</v>
      </c>
      <c r="J141" s="690" t="s">
        <v>1522</v>
      </c>
      <c r="K141" s="681">
        <v>0</v>
      </c>
      <c r="L141" s="677">
        <v>0</v>
      </c>
      <c r="M141" s="677">
        <v>0</v>
      </c>
      <c r="N141" s="674">
        <v>0</v>
      </c>
      <c r="P141" s="668" t="s">
        <v>1587</v>
      </c>
      <c r="Q141" s="677" t="s">
        <v>1522</v>
      </c>
      <c r="R141" s="681">
        <v>0</v>
      </c>
      <c r="S141" s="677">
        <v>0</v>
      </c>
      <c r="T141" s="677">
        <v>0</v>
      </c>
      <c r="U141" s="674">
        <v>0</v>
      </c>
      <c r="W141" s="800" t="s">
        <v>1587</v>
      </c>
      <c r="X141" s="677" t="s">
        <v>1522</v>
      </c>
      <c r="Y141" s="681">
        <v>0</v>
      </c>
      <c r="Z141" s="677">
        <v>0</v>
      </c>
      <c r="AA141" s="677">
        <v>0</v>
      </c>
      <c r="AB141" s="674">
        <v>0</v>
      </c>
      <c r="AD141" s="763" t="s">
        <v>1587</v>
      </c>
      <c r="AE141" s="677" t="s">
        <v>1522</v>
      </c>
      <c r="AF141" s="681">
        <v>0</v>
      </c>
      <c r="AG141" s="677">
        <v>0</v>
      </c>
      <c r="AH141" s="677">
        <v>0</v>
      </c>
      <c r="AI141" s="674">
        <v>0</v>
      </c>
      <c r="AK141" s="754" t="s">
        <v>1587</v>
      </c>
      <c r="AL141" s="731" t="s">
        <v>1522</v>
      </c>
      <c r="AM141" s="681">
        <v>0</v>
      </c>
      <c r="AN141" s="677">
        <v>0</v>
      </c>
      <c r="AO141" s="677">
        <v>0</v>
      </c>
      <c r="AP141" s="674">
        <v>0</v>
      </c>
      <c r="AR141" s="808" t="s">
        <v>1587</v>
      </c>
      <c r="AS141" s="820" t="s">
        <v>1522</v>
      </c>
      <c r="AT141" s="812">
        <v>0</v>
      </c>
      <c r="AU141" s="812">
        <v>0</v>
      </c>
      <c r="AV141" s="812">
        <v>0</v>
      </c>
      <c r="AW141" s="813">
        <v>0</v>
      </c>
      <c r="AY141" s="779" t="s">
        <v>1587</v>
      </c>
      <c r="AZ141" s="731" t="s">
        <v>1522</v>
      </c>
      <c r="BA141" s="681">
        <v>0</v>
      </c>
      <c r="BB141" s="677">
        <v>0</v>
      </c>
      <c r="BC141" s="677">
        <v>0</v>
      </c>
      <c r="BD141" s="674">
        <v>0</v>
      </c>
      <c r="BF141" s="793" t="s">
        <v>1587</v>
      </c>
      <c r="BG141" s="690" t="s">
        <v>1522</v>
      </c>
      <c r="BH141" s="681">
        <v>0</v>
      </c>
      <c r="BI141" s="677">
        <v>0</v>
      </c>
      <c r="BJ141" s="677">
        <v>0</v>
      </c>
      <c r="BK141" s="674">
        <v>0</v>
      </c>
      <c r="BL141" s="633"/>
      <c r="BM141" s="784" t="s">
        <v>1587</v>
      </c>
      <c r="BN141" s="731" t="s">
        <v>1522</v>
      </c>
      <c r="BO141" s="681">
        <v>0</v>
      </c>
      <c r="BP141" s="677">
        <v>0</v>
      </c>
      <c r="BQ141" s="677">
        <v>0</v>
      </c>
      <c r="BR141" s="674">
        <v>0</v>
      </c>
      <c r="BS141" s="633"/>
      <c r="BT141" s="772" t="s">
        <v>1587</v>
      </c>
      <c r="BU141" s="690" t="s">
        <v>1522</v>
      </c>
      <c r="BV141" s="681">
        <v>0</v>
      </c>
      <c r="BW141" s="677">
        <v>0</v>
      </c>
      <c r="BX141" s="677">
        <v>0</v>
      </c>
      <c r="BY141" s="674">
        <v>0</v>
      </c>
      <c r="CA141" s="745" t="s">
        <v>1587</v>
      </c>
      <c r="CB141" s="731" t="s">
        <v>1522</v>
      </c>
      <c r="CC141" s="681">
        <v>0</v>
      </c>
      <c r="CD141" s="677">
        <v>0</v>
      </c>
      <c r="CE141" s="677">
        <v>0</v>
      </c>
      <c r="CF141" s="674">
        <v>0</v>
      </c>
    </row>
    <row r="142" spans="2:84" ht="13.8" thickBot="1">
      <c r="B142" s="664" t="s">
        <v>1751</v>
      </c>
      <c r="C142" s="664"/>
      <c r="D142" s="729">
        <v>0</v>
      </c>
      <c r="E142" s="683">
        <v>0</v>
      </c>
      <c r="F142" s="683">
        <v>0</v>
      </c>
      <c r="G142" s="682">
        <v>0</v>
      </c>
      <c r="I142" s="667" t="s">
        <v>1751</v>
      </c>
      <c r="J142" s="667"/>
      <c r="K142" s="691">
        <v>0</v>
      </c>
      <c r="L142" s="685">
        <v>0</v>
      </c>
      <c r="M142" s="685">
        <v>0</v>
      </c>
      <c r="N142" s="684">
        <v>0</v>
      </c>
      <c r="P142" s="686" t="s">
        <v>1751</v>
      </c>
      <c r="Q142" s="687"/>
      <c r="R142" s="686">
        <v>0</v>
      </c>
      <c r="S142" s="688">
        <v>0</v>
      </c>
      <c r="T142" s="688">
        <v>0</v>
      </c>
      <c r="U142" s="687">
        <v>0</v>
      </c>
      <c r="W142" s="803" t="s">
        <v>1751</v>
      </c>
      <c r="X142" s="804"/>
      <c r="Y142" s="803">
        <v>0</v>
      </c>
      <c r="Z142" s="805">
        <v>0</v>
      </c>
      <c r="AA142" s="805">
        <v>0</v>
      </c>
      <c r="AB142" s="804">
        <v>0</v>
      </c>
      <c r="AD142" s="766" t="s">
        <v>1751</v>
      </c>
      <c r="AE142" s="767"/>
      <c r="AF142" s="766">
        <v>0</v>
      </c>
      <c r="AG142" s="768">
        <v>0</v>
      </c>
      <c r="AH142" s="768">
        <v>0</v>
      </c>
      <c r="AI142" s="767">
        <v>0</v>
      </c>
      <c r="AK142" s="757" t="s">
        <v>1751</v>
      </c>
      <c r="AL142" s="758"/>
      <c r="AM142" s="759">
        <v>0</v>
      </c>
      <c r="AN142" s="760">
        <v>0</v>
      </c>
      <c r="AO142" s="760">
        <v>0</v>
      </c>
      <c r="AP142" s="761">
        <v>0</v>
      </c>
      <c r="AR142" s="808" t="s">
        <v>1751</v>
      </c>
      <c r="AS142" s="816"/>
      <c r="AT142" s="817">
        <v>0</v>
      </c>
      <c r="AU142" s="818">
        <v>0</v>
      </c>
      <c r="AV142" s="818">
        <v>0</v>
      </c>
      <c r="AW142" s="816">
        <v>0</v>
      </c>
      <c r="AY142" s="780" t="s">
        <v>1751</v>
      </c>
      <c r="AZ142" s="777"/>
      <c r="BA142" s="780">
        <v>0</v>
      </c>
      <c r="BB142" s="781">
        <v>0</v>
      </c>
      <c r="BC142" s="781">
        <v>0</v>
      </c>
      <c r="BD142" s="782">
        <v>0</v>
      </c>
      <c r="BF142" s="795" t="s">
        <v>1751</v>
      </c>
      <c r="BG142" s="796"/>
      <c r="BH142" s="795">
        <v>0</v>
      </c>
      <c r="BI142" s="797">
        <v>0</v>
      </c>
      <c r="BJ142" s="797">
        <v>0</v>
      </c>
      <c r="BK142" s="798">
        <v>0</v>
      </c>
      <c r="BL142" s="633"/>
      <c r="BM142" s="787" t="s">
        <v>1751</v>
      </c>
      <c r="BN142" s="788"/>
      <c r="BO142" s="789">
        <v>0</v>
      </c>
      <c r="BP142" s="790">
        <v>0</v>
      </c>
      <c r="BQ142" s="790">
        <v>0</v>
      </c>
      <c r="BR142" s="791">
        <v>0</v>
      </c>
      <c r="BS142" s="633"/>
      <c r="BT142" s="773" t="s">
        <v>1751</v>
      </c>
      <c r="BU142" s="770"/>
      <c r="BV142" s="773">
        <v>0</v>
      </c>
      <c r="BW142" s="774">
        <v>0</v>
      </c>
      <c r="BX142" s="774">
        <v>0</v>
      </c>
      <c r="BY142" s="775">
        <v>0</v>
      </c>
      <c r="CA142" s="748" t="s">
        <v>1751</v>
      </c>
      <c r="CB142" s="749"/>
      <c r="CC142" s="750">
        <v>0</v>
      </c>
      <c r="CD142" s="751">
        <v>0</v>
      </c>
      <c r="CE142" s="751">
        <v>0</v>
      </c>
      <c r="CF142" s="752">
        <v>0</v>
      </c>
    </row>
    <row r="143" spans="2:84">
      <c r="B143" s="673" t="s">
        <v>447</v>
      </c>
      <c r="C143" s="679" t="s">
        <v>1319</v>
      </c>
      <c r="D143" s="681">
        <v>0</v>
      </c>
      <c r="E143" s="677">
        <v>0</v>
      </c>
      <c r="F143" s="677">
        <v>0</v>
      </c>
      <c r="G143" s="674">
        <v>0</v>
      </c>
      <c r="I143" s="675" t="s">
        <v>447</v>
      </c>
      <c r="J143" s="679" t="s">
        <v>1319</v>
      </c>
      <c r="K143" s="681">
        <v>0</v>
      </c>
      <c r="L143" s="677">
        <v>0</v>
      </c>
      <c r="M143" s="677">
        <v>0</v>
      </c>
      <c r="N143" s="674">
        <v>0</v>
      </c>
      <c r="P143" s="676" t="s">
        <v>447</v>
      </c>
      <c r="Q143" s="677" t="s">
        <v>1319</v>
      </c>
      <c r="R143" s="681">
        <v>0</v>
      </c>
      <c r="S143" s="677">
        <v>0</v>
      </c>
      <c r="T143" s="677">
        <v>0</v>
      </c>
      <c r="U143" s="674">
        <v>0</v>
      </c>
      <c r="W143" s="801" t="s">
        <v>447</v>
      </c>
      <c r="X143" s="677" t="s">
        <v>1319</v>
      </c>
      <c r="Y143" s="681">
        <v>0</v>
      </c>
      <c r="Z143" s="677">
        <v>0</v>
      </c>
      <c r="AA143" s="677">
        <v>0</v>
      </c>
      <c r="AB143" s="674">
        <v>0</v>
      </c>
      <c r="AD143" s="764" t="s">
        <v>447</v>
      </c>
      <c r="AE143" s="677" t="s">
        <v>1319</v>
      </c>
      <c r="AF143" s="681">
        <v>0</v>
      </c>
      <c r="AG143" s="677">
        <v>0</v>
      </c>
      <c r="AH143" s="677">
        <v>0</v>
      </c>
      <c r="AI143" s="674">
        <v>0</v>
      </c>
      <c r="AK143" s="755" t="s">
        <v>447</v>
      </c>
      <c r="AL143" s="689" t="s">
        <v>1319</v>
      </c>
      <c r="AM143" s="681">
        <v>0</v>
      </c>
      <c r="AN143" s="677">
        <v>0</v>
      </c>
      <c r="AO143" s="677">
        <v>0</v>
      </c>
      <c r="AP143" s="674">
        <v>0</v>
      </c>
      <c r="AR143" s="809" t="s">
        <v>447</v>
      </c>
      <c r="AS143" s="810" t="s">
        <v>1319</v>
      </c>
      <c r="AT143" s="812">
        <v>0</v>
      </c>
      <c r="AU143" s="812">
        <v>0</v>
      </c>
      <c r="AV143" s="812">
        <v>0</v>
      </c>
      <c r="AW143" s="813">
        <v>0</v>
      </c>
      <c r="AY143" s="778" t="s">
        <v>447</v>
      </c>
      <c r="AZ143" s="689" t="s">
        <v>1319</v>
      </c>
      <c r="BA143" s="681">
        <v>0</v>
      </c>
      <c r="BB143" s="677">
        <v>0</v>
      </c>
      <c r="BC143" s="677">
        <v>0</v>
      </c>
      <c r="BD143" s="674">
        <v>0</v>
      </c>
      <c r="BF143" s="794" t="s">
        <v>447</v>
      </c>
      <c r="BG143" s="679" t="s">
        <v>1319</v>
      </c>
      <c r="BH143" s="681">
        <v>0</v>
      </c>
      <c r="BI143" s="677">
        <v>0</v>
      </c>
      <c r="BJ143" s="677">
        <v>0</v>
      </c>
      <c r="BK143" s="674">
        <v>0</v>
      </c>
      <c r="BL143" s="633"/>
      <c r="BM143" s="785" t="s">
        <v>447</v>
      </c>
      <c r="BN143" s="689" t="s">
        <v>1319</v>
      </c>
      <c r="BO143" s="681">
        <v>0</v>
      </c>
      <c r="BP143" s="677">
        <v>0</v>
      </c>
      <c r="BQ143" s="677">
        <v>0</v>
      </c>
      <c r="BR143" s="674">
        <v>0</v>
      </c>
      <c r="BS143" s="633"/>
      <c r="BT143" s="771" t="s">
        <v>447</v>
      </c>
      <c r="BU143" s="679" t="s">
        <v>1319</v>
      </c>
      <c r="BV143" s="681">
        <v>0</v>
      </c>
      <c r="BW143" s="677">
        <v>0</v>
      </c>
      <c r="BX143" s="677">
        <v>0</v>
      </c>
      <c r="BY143" s="674">
        <v>0</v>
      </c>
      <c r="CA143" s="746" t="s">
        <v>447</v>
      </c>
      <c r="CB143" s="689" t="s">
        <v>1319</v>
      </c>
      <c r="CC143" s="681">
        <v>0</v>
      </c>
      <c r="CD143" s="677">
        <v>0</v>
      </c>
      <c r="CE143" s="677">
        <v>0</v>
      </c>
      <c r="CF143" s="674">
        <v>0</v>
      </c>
    </row>
    <row r="144" spans="2:84">
      <c r="B144" s="673"/>
      <c r="C144" s="679" t="s">
        <v>1320</v>
      </c>
      <c r="D144" s="681">
        <v>0</v>
      </c>
      <c r="E144" s="677">
        <v>0</v>
      </c>
      <c r="F144" s="677">
        <v>0</v>
      </c>
      <c r="G144" s="674">
        <v>0</v>
      </c>
      <c r="I144" s="675"/>
      <c r="J144" s="679" t="s">
        <v>1320</v>
      </c>
      <c r="K144" s="681">
        <v>0</v>
      </c>
      <c r="L144" s="677">
        <v>0</v>
      </c>
      <c r="M144" s="677">
        <v>0</v>
      </c>
      <c r="N144" s="674">
        <v>0</v>
      </c>
      <c r="P144" s="680"/>
      <c r="Q144" s="677" t="s">
        <v>1320</v>
      </c>
      <c r="R144" s="681">
        <v>0</v>
      </c>
      <c r="S144" s="677">
        <v>0</v>
      </c>
      <c r="T144" s="677">
        <v>0</v>
      </c>
      <c r="U144" s="674">
        <v>0</v>
      </c>
      <c r="W144" s="806"/>
      <c r="X144" s="677" t="s">
        <v>1320</v>
      </c>
      <c r="Y144" s="681">
        <v>0</v>
      </c>
      <c r="Z144" s="677">
        <v>0</v>
      </c>
      <c r="AA144" s="677">
        <v>0</v>
      </c>
      <c r="AB144" s="674">
        <v>0</v>
      </c>
      <c r="AD144" s="769"/>
      <c r="AE144" s="677" t="s">
        <v>1320</v>
      </c>
      <c r="AF144" s="681">
        <v>0</v>
      </c>
      <c r="AG144" s="677">
        <v>0</v>
      </c>
      <c r="AH144" s="677">
        <v>0</v>
      </c>
      <c r="AI144" s="674">
        <v>0</v>
      </c>
      <c r="AK144" s="762"/>
      <c r="AL144" s="679" t="s">
        <v>1320</v>
      </c>
      <c r="AM144" s="681">
        <v>0</v>
      </c>
      <c r="AN144" s="677">
        <v>0</v>
      </c>
      <c r="AO144" s="677">
        <v>0</v>
      </c>
      <c r="AP144" s="674">
        <v>0</v>
      </c>
      <c r="AR144" s="819"/>
      <c r="AS144" s="813" t="s">
        <v>1320</v>
      </c>
      <c r="AT144" s="812">
        <v>0</v>
      </c>
      <c r="AU144" s="812">
        <v>0</v>
      </c>
      <c r="AV144" s="812">
        <v>0</v>
      </c>
      <c r="AW144" s="813">
        <v>0</v>
      </c>
      <c r="AY144" s="778"/>
      <c r="AZ144" s="679" t="s">
        <v>1320</v>
      </c>
      <c r="BA144" s="681">
        <v>0</v>
      </c>
      <c r="BB144" s="677">
        <v>0</v>
      </c>
      <c r="BC144" s="677">
        <v>0</v>
      </c>
      <c r="BD144" s="674">
        <v>0</v>
      </c>
      <c r="BF144" s="794"/>
      <c r="BG144" s="679" t="s">
        <v>1320</v>
      </c>
      <c r="BH144" s="681">
        <v>0</v>
      </c>
      <c r="BI144" s="677">
        <v>0</v>
      </c>
      <c r="BJ144" s="677">
        <v>0</v>
      </c>
      <c r="BK144" s="674">
        <v>0</v>
      </c>
      <c r="BL144" s="633"/>
      <c r="BM144" s="792"/>
      <c r="BN144" s="679" t="s">
        <v>1320</v>
      </c>
      <c r="BO144" s="681">
        <v>0</v>
      </c>
      <c r="BP144" s="677">
        <v>0</v>
      </c>
      <c r="BQ144" s="677">
        <v>0</v>
      </c>
      <c r="BR144" s="674">
        <v>0</v>
      </c>
      <c r="BS144" s="633"/>
      <c r="BT144" s="771"/>
      <c r="BU144" s="679" t="s">
        <v>1320</v>
      </c>
      <c r="BV144" s="681">
        <v>0</v>
      </c>
      <c r="BW144" s="677">
        <v>0</v>
      </c>
      <c r="BX144" s="677">
        <v>0</v>
      </c>
      <c r="BY144" s="674">
        <v>0</v>
      </c>
      <c r="CA144" s="753"/>
      <c r="CB144" s="679" t="s">
        <v>1320</v>
      </c>
      <c r="CC144" s="681">
        <v>0</v>
      </c>
      <c r="CD144" s="677">
        <v>0</v>
      </c>
      <c r="CE144" s="677">
        <v>0</v>
      </c>
      <c r="CF144" s="674">
        <v>0</v>
      </c>
    </row>
    <row r="145" spans="2:84" ht="13.8" thickBot="1">
      <c r="B145" s="673"/>
      <c r="C145" s="679" t="s">
        <v>1321</v>
      </c>
      <c r="D145" s="681">
        <v>0</v>
      </c>
      <c r="E145" s="677">
        <v>0</v>
      </c>
      <c r="F145" s="677">
        <v>0</v>
      </c>
      <c r="G145" s="674">
        <v>0</v>
      </c>
      <c r="I145" s="728"/>
      <c r="J145" s="690" t="s">
        <v>1321</v>
      </c>
      <c r="K145" s="681">
        <v>0</v>
      </c>
      <c r="L145" s="677">
        <v>0</v>
      </c>
      <c r="M145" s="677">
        <v>0</v>
      </c>
      <c r="N145" s="674">
        <v>0</v>
      </c>
      <c r="P145" s="730"/>
      <c r="Q145" s="677" t="s">
        <v>1321</v>
      </c>
      <c r="R145" s="681">
        <v>0</v>
      </c>
      <c r="S145" s="677">
        <v>0</v>
      </c>
      <c r="T145" s="677">
        <v>0</v>
      </c>
      <c r="U145" s="674">
        <v>0</v>
      </c>
      <c r="W145" s="802"/>
      <c r="X145" s="677" t="s">
        <v>1321</v>
      </c>
      <c r="Y145" s="681">
        <v>0</v>
      </c>
      <c r="Z145" s="677">
        <v>0</v>
      </c>
      <c r="AA145" s="677">
        <v>0</v>
      </c>
      <c r="AB145" s="674">
        <v>0</v>
      </c>
      <c r="AD145" s="765"/>
      <c r="AE145" s="677" t="s">
        <v>1321</v>
      </c>
      <c r="AF145" s="681">
        <v>0</v>
      </c>
      <c r="AG145" s="677">
        <v>0</v>
      </c>
      <c r="AH145" s="677">
        <v>0</v>
      </c>
      <c r="AI145" s="674">
        <v>0</v>
      </c>
      <c r="AK145" s="756"/>
      <c r="AL145" s="690" t="s">
        <v>1321</v>
      </c>
      <c r="AM145" s="681">
        <v>0</v>
      </c>
      <c r="AN145" s="677">
        <v>0</v>
      </c>
      <c r="AO145" s="677">
        <v>0</v>
      </c>
      <c r="AP145" s="674">
        <v>0</v>
      </c>
      <c r="AR145" s="814"/>
      <c r="AS145" s="815" t="s">
        <v>1321</v>
      </c>
      <c r="AT145" s="812">
        <v>0</v>
      </c>
      <c r="AU145" s="812">
        <v>0</v>
      </c>
      <c r="AV145" s="812">
        <v>0</v>
      </c>
      <c r="AW145" s="813">
        <v>0</v>
      </c>
      <c r="AY145" s="779"/>
      <c r="AZ145" s="690" t="s">
        <v>1321</v>
      </c>
      <c r="BA145" s="681">
        <v>0</v>
      </c>
      <c r="BB145" s="677">
        <v>0</v>
      </c>
      <c r="BC145" s="677">
        <v>0</v>
      </c>
      <c r="BD145" s="674">
        <v>0</v>
      </c>
      <c r="BF145" s="793"/>
      <c r="BG145" s="690" t="s">
        <v>1321</v>
      </c>
      <c r="BH145" s="681">
        <v>0</v>
      </c>
      <c r="BI145" s="677">
        <v>0</v>
      </c>
      <c r="BJ145" s="677">
        <v>0</v>
      </c>
      <c r="BK145" s="674">
        <v>0</v>
      </c>
      <c r="BL145" s="633"/>
      <c r="BM145" s="786"/>
      <c r="BN145" s="690" t="s">
        <v>1321</v>
      </c>
      <c r="BO145" s="681">
        <v>0</v>
      </c>
      <c r="BP145" s="677">
        <v>0</v>
      </c>
      <c r="BQ145" s="677">
        <v>0</v>
      </c>
      <c r="BR145" s="674">
        <v>0</v>
      </c>
      <c r="BS145" s="633"/>
      <c r="BT145" s="772"/>
      <c r="BU145" s="690" t="s">
        <v>1321</v>
      </c>
      <c r="BV145" s="681">
        <v>0</v>
      </c>
      <c r="BW145" s="677">
        <v>0</v>
      </c>
      <c r="BX145" s="677">
        <v>0</v>
      </c>
      <c r="BY145" s="674">
        <v>0</v>
      </c>
      <c r="CA145" s="747"/>
      <c r="CB145" s="690" t="s">
        <v>1321</v>
      </c>
      <c r="CC145" s="681">
        <v>0</v>
      </c>
      <c r="CD145" s="677">
        <v>0</v>
      </c>
      <c r="CE145" s="677">
        <v>0</v>
      </c>
      <c r="CF145" s="674">
        <v>0</v>
      </c>
    </row>
    <row r="146" spans="2:84" ht="13.8" thickBot="1">
      <c r="B146" s="664" t="s">
        <v>558</v>
      </c>
      <c r="C146" s="664"/>
      <c r="D146" s="729">
        <v>0</v>
      </c>
      <c r="E146" s="683">
        <v>0</v>
      </c>
      <c r="F146" s="683">
        <v>0</v>
      </c>
      <c r="G146" s="682">
        <v>0</v>
      </c>
      <c r="I146" s="667" t="s">
        <v>558</v>
      </c>
      <c r="J146" s="667"/>
      <c r="K146" s="691">
        <v>0</v>
      </c>
      <c r="L146" s="685">
        <v>0</v>
      </c>
      <c r="M146" s="685">
        <v>0</v>
      </c>
      <c r="N146" s="684">
        <v>0</v>
      </c>
      <c r="P146" s="686" t="s">
        <v>558</v>
      </c>
      <c r="Q146" s="687"/>
      <c r="R146" s="686">
        <v>0</v>
      </c>
      <c r="S146" s="688">
        <v>0</v>
      </c>
      <c r="T146" s="688">
        <v>0</v>
      </c>
      <c r="U146" s="687">
        <v>0</v>
      </c>
      <c r="W146" s="803" t="s">
        <v>558</v>
      </c>
      <c r="X146" s="804"/>
      <c r="Y146" s="803">
        <v>0</v>
      </c>
      <c r="Z146" s="805">
        <v>0</v>
      </c>
      <c r="AA146" s="805">
        <v>0</v>
      </c>
      <c r="AB146" s="804">
        <v>0</v>
      </c>
      <c r="AD146" s="766" t="s">
        <v>558</v>
      </c>
      <c r="AE146" s="767"/>
      <c r="AF146" s="766">
        <v>0</v>
      </c>
      <c r="AG146" s="768">
        <v>0</v>
      </c>
      <c r="AH146" s="768">
        <v>0</v>
      </c>
      <c r="AI146" s="767">
        <v>0</v>
      </c>
      <c r="AK146" s="757" t="s">
        <v>558</v>
      </c>
      <c r="AL146" s="758"/>
      <c r="AM146" s="759">
        <v>0</v>
      </c>
      <c r="AN146" s="760">
        <v>0</v>
      </c>
      <c r="AO146" s="760">
        <v>0</v>
      </c>
      <c r="AP146" s="761">
        <v>0</v>
      </c>
      <c r="AR146" s="808" t="s">
        <v>558</v>
      </c>
      <c r="AS146" s="816"/>
      <c r="AT146" s="817">
        <v>0</v>
      </c>
      <c r="AU146" s="818">
        <v>0</v>
      </c>
      <c r="AV146" s="818">
        <v>0</v>
      </c>
      <c r="AW146" s="816">
        <v>0</v>
      </c>
      <c r="AY146" s="780" t="s">
        <v>558</v>
      </c>
      <c r="AZ146" s="777"/>
      <c r="BA146" s="780">
        <v>0</v>
      </c>
      <c r="BB146" s="781">
        <v>0</v>
      </c>
      <c r="BC146" s="781">
        <v>0</v>
      </c>
      <c r="BD146" s="782">
        <v>0</v>
      </c>
      <c r="BF146" s="795" t="s">
        <v>558</v>
      </c>
      <c r="BG146" s="796"/>
      <c r="BH146" s="795">
        <v>0</v>
      </c>
      <c r="BI146" s="797">
        <v>0</v>
      </c>
      <c r="BJ146" s="797">
        <v>0</v>
      </c>
      <c r="BK146" s="798">
        <v>0</v>
      </c>
      <c r="BL146" s="633"/>
      <c r="BM146" s="787" t="s">
        <v>558</v>
      </c>
      <c r="BN146" s="788"/>
      <c r="BO146" s="789">
        <v>0</v>
      </c>
      <c r="BP146" s="790">
        <v>0</v>
      </c>
      <c r="BQ146" s="790">
        <v>0</v>
      </c>
      <c r="BR146" s="791">
        <v>0</v>
      </c>
      <c r="BS146" s="633"/>
      <c r="BT146" s="773" t="s">
        <v>558</v>
      </c>
      <c r="BU146" s="770"/>
      <c r="BV146" s="773">
        <v>0</v>
      </c>
      <c r="BW146" s="774">
        <v>0</v>
      </c>
      <c r="BX146" s="774">
        <v>0</v>
      </c>
      <c r="BY146" s="775">
        <v>0</v>
      </c>
      <c r="CA146" s="748" t="s">
        <v>558</v>
      </c>
      <c r="CB146" s="749"/>
      <c r="CC146" s="750">
        <v>0</v>
      </c>
      <c r="CD146" s="751">
        <v>0</v>
      </c>
      <c r="CE146" s="751">
        <v>0</v>
      </c>
      <c r="CF146" s="752">
        <v>0</v>
      </c>
    </row>
    <row r="147" spans="2:84">
      <c r="B147" s="673" t="s">
        <v>448</v>
      </c>
      <c r="C147" s="679" t="s">
        <v>1322</v>
      </c>
      <c r="D147" s="681">
        <v>0</v>
      </c>
      <c r="E147" s="677">
        <v>0</v>
      </c>
      <c r="F147" s="677">
        <v>0</v>
      </c>
      <c r="G147" s="674">
        <v>0</v>
      </c>
      <c r="I147" s="675" t="s">
        <v>448</v>
      </c>
      <c r="J147" s="679" t="s">
        <v>1322</v>
      </c>
      <c r="K147" s="681">
        <v>0</v>
      </c>
      <c r="L147" s="677">
        <v>0</v>
      </c>
      <c r="M147" s="677">
        <v>0</v>
      </c>
      <c r="N147" s="674">
        <v>0</v>
      </c>
      <c r="P147" s="676" t="s">
        <v>448</v>
      </c>
      <c r="Q147" s="677" t="s">
        <v>1322</v>
      </c>
      <c r="R147" s="681">
        <v>0</v>
      </c>
      <c r="S147" s="677">
        <v>0</v>
      </c>
      <c r="T147" s="677">
        <v>0</v>
      </c>
      <c r="U147" s="674">
        <v>0</v>
      </c>
      <c r="W147" s="801" t="s">
        <v>448</v>
      </c>
      <c r="X147" s="677" t="s">
        <v>1322</v>
      </c>
      <c r="Y147" s="681">
        <v>0</v>
      </c>
      <c r="Z147" s="677">
        <v>0</v>
      </c>
      <c r="AA147" s="677">
        <v>0</v>
      </c>
      <c r="AB147" s="674">
        <v>0</v>
      </c>
      <c r="AD147" s="764" t="s">
        <v>448</v>
      </c>
      <c r="AE147" s="677" t="s">
        <v>1322</v>
      </c>
      <c r="AF147" s="681">
        <v>0</v>
      </c>
      <c r="AG147" s="677">
        <v>0</v>
      </c>
      <c r="AH147" s="677">
        <v>0</v>
      </c>
      <c r="AI147" s="674">
        <v>0</v>
      </c>
      <c r="AK147" s="755" t="s">
        <v>448</v>
      </c>
      <c r="AL147" s="689" t="s">
        <v>1322</v>
      </c>
      <c r="AM147" s="681">
        <v>0</v>
      </c>
      <c r="AN147" s="677">
        <v>0</v>
      </c>
      <c r="AO147" s="677">
        <v>0</v>
      </c>
      <c r="AP147" s="674">
        <v>0</v>
      </c>
      <c r="AR147" s="809" t="s">
        <v>448</v>
      </c>
      <c r="AS147" s="810" t="s">
        <v>1322</v>
      </c>
      <c r="AT147" s="812">
        <v>0</v>
      </c>
      <c r="AU147" s="812">
        <v>0</v>
      </c>
      <c r="AV147" s="812">
        <v>0</v>
      </c>
      <c r="AW147" s="813">
        <v>0</v>
      </c>
      <c r="AY147" s="778" t="s">
        <v>448</v>
      </c>
      <c r="AZ147" s="689" t="s">
        <v>1322</v>
      </c>
      <c r="BA147" s="681">
        <v>0</v>
      </c>
      <c r="BB147" s="677">
        <v>0</v>
      </c>
      <c r="BC147" s="677">
        <v>0</v>
      </c>
      <c r="BD147" s="674">
        <v>0</v>
      </c>
      <c r="BF147" s="794" t="s">
        <v>448</v>
      </c>
      <c r="BG147" s="679" t="s">
        <v>1322</v>
      </c>
      <c r="BH147" s="681">
        <v>0</v>
      </c>
      <c r="BI147" s="677">
        <v>0</v>
      </c>
      <c r="BJ147" s="677">
        <v>0</v>
      </c>
      <c r="BK147" s="674">
        <v>0</v>
      </c>
      <c r="BL147" s="633"/>
      <c r="BM147" s="785" t="s">
        <v>448</v>
      </c>
      <c r="BN147" s="689" t="s">
        <v>1322</v>
      </c>
      <c r="BO147" s="681">
        <v>0</v>
      </c>
      <c r="BP147" s="677">
        <v>0</v>
      </c>
      <c r="BQ147" s="677">
        <v>0</v>
      </c>
      <c r="BR147" s="674">
        <v>0</v>
      </c>
      <c r="BS147" s="633"/>
      <c r="BT147" s="771" t="s">
        <v>448</v>
      </c>
      <c r="BU147" s="679" t="s">
        <v>1322</v>
      </c>
      <c r="BV147" s="681">
        <v>0</v>
      </c>
      <c r="BW147" s="677">
        <v>0</v>
      </c>
      <c r="BX147" s="677">
        <v>0</v>
      </c>
      <c r="BY147" s="674">
        <v>0</v>
      </c>
      <c r="CA147" s="746" t="s">
        <v>448</v>
      </c>
      <c r="CB147" s="689" t="s">
        <v>1322</v>
      </c>
      <c r="CC147" s="681">
        <v>0</v>
      </c>
      <c r="CD147" s="677">
        <v>0</v>
      </c>
      <c r="CE147" s="677">
        <v>0</v>
      </c>
      <c r="CF147" s="674">
        <v>0</v>
      </c>
    </row>
    <row r="148" spans="2:84">
      <c r="B148" s="673"/>
      <c r="C148" s="679" t="s">
        <v>1323</v>
      </c>
      <c r="D148" s="681">
        <v>0</v>
      </c>
      <c r="E148" s="677">
        <v>0</v>
      </c>
      <c r="F148" s="677">
        <v>0</v>
      </c>
      <c r="G148" s="674">
        <v>0</v>
      </c>
      <c r="I148" s="675"/>
      <c r="J148" s="679" t="s">
        <v>1323</v>
      </c>
      <c r="K148" s="681">
        <v>0</v>
      </c>
      <c r="L148" s="677">
        <v>0</v>
      </c>
      <c r="M148" s="677">
        <v>0</v>
      </c>
      <c r="N148" s="674">
        <v>0</v>
      </c>
      <c r="P148" s="680"/>
      <c r="Q148" s="677" t="s">
        <v>1323</v>
      </c>
      <c r="R148" s="681">
        <v>0</v>
      </c>
      <c r="S148" s="677">
        <v>0</v>
      </c>
      <c r="T148" s="677">
        <v>0</v>
      </c>
      <c r="U148" s="674">
        <v>0</v>
      </c>
      <c r="W148" s="806"/>
      <c r="X148" s="677" t="s">
        <v>1323</v>
      </c>
      <c r="Y148" s="681">
        <v>0</v>
      </c>
      <c r="Z148" s="677">
        <v>0</v>
      </c>
      <c r="AA148" s="677">
        <v>0</v>
      </c>
      <c r="AB148" s="674">
        <v>0</v>
      </c>
      <c r="AD148" s="769"/>
      <c r="AE148" s="677" t="s">
        <v>1323</v>
      </c>
      <c r="AF148" s="681">
        <v>0</v>
      </c>
      <c r="AG148" s="677">
        <v>0</v>
      </c>
      <c r="AH148" s="677">
        <v>0</v>
      </c>
      <c r="AI148" s="674">
        <v>0</v>
      </c>
      <c r="AK148" s="762"/>
      <c r="AL148" s="679" t="s">
        <v>1323</v>
      </c>
      <c r="AM148" s="681">
        <v>0</v>
      </c>
      <c r="AN148" s="677">
        <v>0</v>
      </c>
      <c r="AO148" s="677">
        <v>0</v>
      </c>
      <c r="AP148" s="674">
        <v>0</v>
      </c>
      <c r="AR148" s="819"/>
      <c r="AS148" s="813" t="s">
        <v>1323</v>
      </c>
      <c r="AT148" s="812">
        <v>0</v>
      </c>
      <c r="AU148" s="812">
        <v>0</v>
      </c>
      <c r="AV148" s="812">
        <v>0</v>
      </c>
      <c r="AW148" s="813">
        <v>0</v>
      </c>
      <c r="AY148" s="778"/>
      <c r="AZ148" s="679" t="s">
        <v>1323</v>
      </c>
      <c r="BA148" s="681">
        <v>0</v>
      </c>
      <c r="BB148" s="677">
        <v>0</v>
      </c>
      <c r="BC148" s="677">
        <v>0</v>
      </c>
      <c r="BD148" s="674">
        <v>0</v>
      </c>
      <c r="BF148" s="794"/>
      <c r="BG148" s="679" t="s">
        <v>1323</v>
      </c>
      <c r="BH148" s="681">
        <v>0</v>
      </c>
      <c r="BI148" s="677">
        <v>0</v>
      </c>
      <c r="BJ148" s="677">
        <v>0</v>
      </c>
      <c r="BK148" s="674">
        <v>0</v>
      </c>
      <c r="BL148" s="633"/>
      <c r="BM148" s="792"/>
      <c r="BN148" s="679" t="s">
        <v>1323</v>
      </c>
      <c r="BO148" s="681">
        <v>0</v>
      </c>
      <c r="BP148" s="677">
        <v>0</v>
      </c>
      <c r="BQ148" s="677">
        <v>0</v>
      </c>
      <c r="BR148" s="674">
        <v>0</v>
      </c>
      <c r="BS148" s="633"/>
      <c r="BT148" s="771"/>
      <c r="BU148" s="679" t="s">
        <v>1323</v>
      </c>
      <c r="BV148" s="681">
        <v>0</v>
      </c>
      <c r="BW148" s="677">
        <v>0</v>
      </c>
      <c r="BX148" s="677">
        <v>0</v>
      </c>
      <c r="BY148" s="674">
        <v>0</v>
      </c>
      <c r="CA148" s="753"/>
      <c r="CB148" s="679" t="s">
        <v>1323</v>
      </c>
      <c r="CC148" s="681">
        <v>0</v>
      </c>
      <c r="CD148" s="677">
        <v>0</v>
      </c>
      <c r="CE148" s="677">
        <v>0</v>
      </c>
      <c r="CF148" s="674">
        <v>0</v>
      </c>
    </row>
    <row r="149" spans="2:84">
      <c r="B149" s="673"/>
      <c r="C149" s="679" t="s">
        <v>1324</v>
      </c>
      <c r="D149" s="681">
        <v>0</v>
      </c>
      <c r="E149" s="677">
        <v>0</v>
      </c>
      <c r="F149" s="677">
        <v>0</v>
      </c>
      <c r="G149" s="674">
        <v>0</v>
      </c>
      <c r="I149" s="675"/>
      <c r="J149" s="679" t="s">
        <v>1324</v>
      </c>
      <c r="K149" s="681">
        <v>0</v>
      </c>
      <c r="L149" s="677">
        <v>0</v>
      </c>
      <c r="M149" s="677">
        <v>0</v>
      </c>
      <c r="N149" s="674">
        <v>0</v>
      </c>
      <c r="P149" s="680"/>
      <c r="Q149" s="677" t="s">
        <v>1324</v>
      </c>
      <c r="R149" s="681">
        <v>0</v>
      </c>
      <c r="S149" s="677">
        <v>0</v>
      </c>
      <c r="T149" s="677">
        <v>0</v>
      </c>
      <c r="U149" s="674">
        <v>0</v>
      </c>
      <c r="W149" s="806"/>
      <c r="X149" s="677" t="s">
        <v>1324</v>
      </c>
      <c r="Y149" s="681">
        <v>0</v>
      </c>
      <c r="Z149" s="677">
        <v>0</v>
      </c>
      <c r="AA149" s="677">
        <v>0</v>
      </c>
      <c r="AB149" s="674">
        <v>0</v>
      </c>
      <c r="AD149" s="769"/>
      <c r="AE149" s="677" t="s">
        <v>1324</v>
      </c>
      <c r="AF149" s="681">
        <v>0</v>
      </c>
      <c r="AG149" s="677">
        <v>0</v>
      </c>
      <c r="AH149" s="677">
        <v>0</v>
      </c>
      <c r="AI149" s="674">
        <v>0</v>
      </c>
      <c r="AK149" s="762"/>
      <c r="AL149" s="679" t="s">
        <v>1324</v>
      </c>
      <c r="AM149" s="681">
        <v>0</v>
      </c>
      <c r="AN149" s="677">
        <v>0</v>
      </c>
      <c r="AO149" s="677">
        <v>0</v>
      </c>
      <c r="AP149" s="674">
        <v>0</v>
      </c>
      <c r="AR149" s="819"/>
      <c r="AS149" s="813" t="s">
        <v>1324</v>
      </c>
      <c r="AT149" s="812">
        <v>0</v>
      </c>
      <c r="AU149" s="812">
        <v>0</v>
      </c>
      <c r="AV149" s="812">
        <v>0</v>
      </c>
      <c r="AW149" s="813">
        <v>0</v>
      </c>
      <c r="AY149" s="778"/>
      <c r="AZ149" s="679" t="s">
        <v>1324</v>
      </c>
      <c r="BA149" s="681">
        <v>0</v>
      </c>
      <c r="BB149" s="677">
        <v>0</v>
      </c>
      <c r="BC149" s="677">
        <v>0</v>
      </c>
      <c r="BD149" s="674">
        <v>0</v>
      </c>
      <c r="BF149" s="794"/>
      <c r="BG149" s="679" t="s">
        <v>1324</v>
      </c>
      <c r="BH149" s="681">
        <v>0</v>
      </c>
      <c r="BI149" s="677">
        <v>0</v>
      </c>
      <c r="BJ149" s="677">
        <v>0</v>
      </c>
      <c r="BK149" s="674">
        <v>0</v>
      </c>
      <c r="BL149" s="633"/>
      <c r="BM149" s="792"/>
      <c r="BN149" s="679" t="s">
        <v>1324</v>
      </c>
      <c r="BO149" s="681">
        <v>0</v>
      </c>
      <c r="BP149" s="677">
        <v>0</v>
      </c>
      <c r="BQ149" s="677">
        <v>0</v>
      </c>
      <c r="BR149" s="674">
        <v>0</v>
      </c>
      <c r="BS149" s="633"/>
      <c r="BT149" s="771"/>
      <c r="BU149" s="679" t="s">
        <v>1324</v>
      </c>
      <c r="BV149" s="681">
        <v>0</v>
      </c>
      <c r="BW149" s="677">
        <v>0</v>
      </c>
      <c r="BX149" s="677">
        <v>0</v>
      </c>
      <c r="BY149" s="674">
        <v>0</v>
      </c>
      <c r="CA149" s="753"/>
      <c r="CB149" s="679" t="s">
        <v>1324</v>
      </c>
      <c r="CC149" s="681">
        <v>0</v>
      </c>
      <c r="CD149" s="677">
        <v>0</v>
      </c>
      <c r="CE149" s="677">
        <v>0</v>
      </c>
      <c r="CF149" s="674">
        <v>0</v>
      </c>
    </row>
    <row r="150" spans="2:84">
      <c r="B150" s="673"/>
      <c r="C150" s="679" t="s">
        <v>1325</v>
      </c>
      <c r="D150" s="681">
        <v>0</v>
      </c>
      <c r="E150" s="677">
        <v>0</v>
      </c>
      <c r="F150" s="677">
        <v>0</v>
      </c>
      <c r="G150" s="674">
        <v>0</v>
      </c>
      <c r="I150" s="675"/>
      <c r="J150" s="679" t="s">
        <v>1325</v>
      </c>
      <c r="K150" s="681">
        <v>0</v>
      </c>
      <c r="L150" s="677">
        <v>0</v>
      </c>
      <c r="M150" s="677">
        <v>0</v>
      </c>
      <c r="N150" s="674">
        <v>0</v>
      </c>
      <c r="P150" s="680"/>
      <c r="Q150" s="677" t="s">
        <v>1325</v>
      </c>
      <c r="R150" s="681">
        <v>0</v>
      </c>
      <c r="S150" s="677">
        <v>0</v>
      </c>
      <c r="T150" s="677">
        <v>0</v>
      </c>
      <c r="U150" s="674">
        <v>0</v>
      </c>
      <c r="W150" s="806"/>
      <c r="X150" s="677" t="s">
        <v>1325</v>
      </c>
      <c r="Y150" s="681">
        <v>0</v>
      </c>
      <c r="Z150" s="677">
        <v>0</v>
      </c>
      <c r="AA150" s="677">
        <v>0</v>
      </c>
      <c r="AB150" s="674">
        <v>0</v>
      </c>
      <c r="AD150" s="769"/>
      <c r="AE150" s="677" t="s">
        <v>1325</v>
      </c>
      <c r="AF150" s="681">
        <v>0</v>
      </c>
      <c r="AG150" s="677">
        <v>0</v>
      </c>
      <c r="AH150" s="677">
        <v>0</v>
      </c>
      <c r="AI150" s="674">
        <v>0</v>
      </c>
      <c r="AK150" s="762"/>
      <c r="AL150" s="679" t="s">
        <v>1325</v>
      </c>
      <c r="AM150" s="681">
        <v>0</v>
      </c>
      <c r="AN150" s="677">
        <v>0</v>
      </c>
      <c r="AO150" s="677">
        <v>0</v>
      </c>
      <c r="AP150" s="674">
        <v>0</v>
      </c>
      <c r="AR150" s="819"/>
      <c r="AS150" s="813" t="s">
        <v>1325</v>
      </c>
      <c r="AT150" s="812">
        <v>0</v>
      </c>
      <c r="AU150" s="812">
        <v>0</v>
      </c>
      <c r="AV150" s="812">
        <v>0</v>
      </c>
      <c r="AW150" s="813">
        <v>0</v>
      </c>
      <c r="AY150" s="778"/>
      <c r="AZ150" s="679" t="s">
        <v>1325</v>
      </c>
      <c r="BA150" s="681">
        <v>0</v>
      </c>
      <c r="BB150" s="677">
        <v>0</v>
      </c>
      <c r="BC150" s="677">
        <v>0</v>
      </c>
      <c r="BD150" s="674">
        <v>0</v>
      </c>
      <c r="BF150" s="794"/>
      <c r="BG150" s="679" t="s">
        <v>1325</v>
      </c>
      <c r="BH150" s="681">
        <v>0</v>
      </c>
      <c r="BI150" s="677">
        <v>0</v>
      </c>
      <c r="BJ150" s="677">
        <v>0</v>
      </c>
      <c r="BK150" s="674">
        <v>0</v>
      </c>
      <c r="BL150" s="633"/>
      <c r="BM150" s="792"/>
      <c r="BN150" s="679" t="s">
        <v>1325</v>
      </c>
      <c r="BO150" s="681">
        <v>0</v>
      </c>
      <c r="BP150" s="677">
        <v>0</v>
      </c>
      <c r="BQ150" s="677">
        <v>0</v>
      </c>
      <c r="BR150" s="674">
        <v>0</v>
      </c>
      <c r="BS150" s="633"/>
      <c r="BT150" s="771"/>
      <c r="BU150" s="679" t="s">
        <v>1325</v>
      </c>
      <c r="BV150" s="681">
        <v>0</v>
      </c>
      <c r="BW150" s="677">
        <v>0</v>
      </c>
      <c r="BX150" s="677">
        <v>0</v>
      </c>
      <c r="BY150" s="674">
        <v>0</v>
      </c>
      <c r="CA150" s="753"/>
      <c r="CB150" s="679" t="s">
        <v>1325</v>
      </c>
      <c r="CC150" s="681">
        <v>0</v>
      </c>
      <c r="CD150" s="677">
        <v>0</v>
      </c>
      <c r="CE150" s="677">
        <v>0</v>
      </c>
      <c r="CF150" s="674">
        <v>0</v>
      </c>
    </row>
    <row r="151" spans="2:84">
      <c r="B151" s="673"/>
      <c r="C151" s="679" t="s">
        <v>1657</v>
      </c>
      <c r="D151" s="681">
        <v>0</v>
      </c>
      <c r="E151" s="677">
        <v>0</v>
      </c>
      <c r="F151" s="677">
        <v>0</v>
      </c>
      <c r="G151" s="674">
        <v>0</v>
      </c>
      <c r="I151" s="675"/>
      <c r="J151" s="679" t="s">
        <v>1657</v>
      </c>
      <c r="K151" s="681">
        <v>0</v>
      </c>
      <c r="L151" s="677">
        <v>0</v>
      </c>
      <c r="M151" s="677">
        <v>0</v>
      </c>
      <c r="N151" s="674">
        <v>0</v>
      </c>
      <c r="P151" s="680"/>
      <c r="Q151" s="677" t="s">
        <v>1657</v>
      </c>
      <c r="R151" s="681">
        <v>0</v>
      </c>
      <c r="S151" s="677">
        <v>0</v>
      </c>
      <c r="T151" s="677">
        <v>0</v>
      </c>
      <c r="U151" s="674">
        <v>0</v>
      </c>
      <c r="W151" s="806"/>
      <c r="X151" s="677" t="s">
        <v>1657</v>
      </c>
      <c r="Y151" s="681">
        <v>0</v>
      </c>
      <c r="Z151" s="677">
        <v>0</v>
      </c>
      <c r="AA151" s="677">
        <v>0</v>
      </c>
      <c r="AB151" s="674">
        <v>0</v>
      </c>
      <c r="AD151" s="769"/>
      <c r="AE151" s="677" t="s">
        <v>1657</v>
      </c>
      <c r="AF151" s="681">
        <v>0</v>
      </c>
      <c r="AG151" s="677">
        <v>0</v>
      </c>
      <c r="AH151" s="677">
        <v>0</v>
      </c>
      <c r="AI151" s="674">
        <v>0</v>
      </c>
      <c r="AK151" s="762"/>
      <c r="AL151" s="679" t="s">
        <v>1657</v>
      </c>
      <c r="AM151" s="681">
        <v>0</v>
      </c>
      <c r="AN151" s="677">
        <v>0</v>
      </c>
      <c r="AO151" s="677">
        <v>0</v>
      </c>
      <c r="AP151" s="674">
        <v>0</v>
      </c>
      <c r="AR151" s="819"/>
      <c r="AS151" s="813" t="s">
        <v>1657</v>
      </c>
      <c r="AT151" s="812">
        <v>0</v>
      </c>
      <c r="AU151" s="812">
        <v>0</v>
      </c>
      <c r="AV151" s="812">
        <v>0</v>
      </c>
      <c r="AW151" s="813">
        <v>0</v>
      </c>
      <c r="AY151" s="778"/>
      <c r="AZ151" s="679" t="s">
        <v>1657</v>
      </c>
      <c r="BA151" s="681">
        <v>0</v>
      </c>
      <c r="BB151" s="677">
        <v>0</v>
      </c>
      <c r="BC151" s="677">
        <v>0</v>
      </c>
      <c r="BD151" s="674">
        <v>0</v>
      </c>
      <c r="BF151" s="794"/>
      <c r="BG151" s="679" t="s">
        <v>1657</v>
      </c>
      <c r="BH151" s="681">
        <v>0</v>
      </c>
      <c r="BI151" s="677">
        <v>0</v>
      </c>
      <c r="BJ151" s="677">
        <v>0</v>
      </c>
      <c r="BK151" s="674">
        <v>0</v>
      </c>
      <c r="BL151" s="633"/>
      <c r="BM151" s="792"/>
      <c r="BN151" s="679" t="s">
        <v>1657</v>
      </c>
      <c r="BO151" s="681">
        <v>0</v>
      </c>
      <c r="BP151" s="677">
        <v>0</v>
      </c>
      <c r="BQ151" s="677">
        <v>0</v>
      </c>
      <c r="BR151" s="674">
        <v>0</v>
      </c>
      <c r="BS151" s="633"/>
      <c r="BT151" s="771"/>
      <c r="BU151" s="679" t="s">
        <v>1657</v>
      </c>
      <c r="BV151" s="681">
        <v>0</v>
      </c>
      <c r="BW151" s="677">
        <v>0</v>
      </c>
      <c r="BX151" s="677">
        <v>0</v>
      </c>
      <c r="BY151" s="674">
        <v>0</v>
      </c>
      <c r="CA151" s="753"/>
      <c r="CB151" s="679" t="s">
        <v>1657</v>
      </c>
      <c r="CC151" s="681">
        <v>0</v>
      </c>
      <c r="CD151" s="677">
        <v>0</v>
      </c>
      <c r="CE151" s="677">
        <v>0</v>
      </c>
      <c r="CF151" s="674">
        <v>0</v>
      </c>
    </row>
    <row r="152" spans="2:84">
      <c r="B152" s="673"/>
      <c r="C152" s="679" t="s">
        <v>1326</v>
      </c>
      <c r="D152" s="681">
        <v>0</v>
      </c>
      <c r="E152" s="677">
        <v>0</v>
      </c>
      <c r="F152" s="677">
        <v>0</v>
      </c>
      <c r="G152" s="674">
        <v>0</v>
      </c>
      <c r="I152" s="675"/>
      <c r="J152" s="679" t="s">
        <v>1326</v>
      </c>
      <c r="K152" s="681">
        <v>0</v>
      </c>
      <c r="L152" s="677">
        <v>0</v>
      </c>
      <c r="M152" s="677">
        <v>0</v>
      </c>
      <c r="N152" s="674">
        <v>0</v>
      </c>
      <c r="P152" s="680"/>
      <c r="Q152" s="677" t="s">
        <v>1326</v>
      </c>
      <c r="R152" s="681">
        <v>0</v>
      </c>
      <c r="S152" s="677">
        <v>0</v>
      </c>
      <c r="T152" s="677">
        <v>0</v>
      </c>
      <c r="U152" s="674">
        <v>0</v>
      </c>
      <c r="W152" s="806"/>
      <c r="X152" s="677" t="s">
        <v>1326</v>
      </c>
      <c r="Y152" s="681">
        <v>0</v>
      </c>
      <c r="Z152" s="677">
        <v>0</v>
      </c>
      <c r="AA152" s="677">
        <v>0</v>
      </c>
      <c r="AB152" s="674">
        <v>0</v>
      </c>
      <c r="AD152" s="769"/>
      <c r="AE152" s="677" t="s">
        <v>1326</v>
      </c>
      <c r="AF152" s="681">
        <v>0</v>
      </c>
      <c r="AG152" s="677">
        <v>0</v>
      </c>
      <c r="AH152" s="677">
        <v>0</v>
      </c>
      <c r="AI152" s="674">
        <v>0</v>
      </c>
      <c r="AK152" s="762"/>
      <c r="AL152" s="679" t="s">
        <v>1326</v>
      </c>
      <c r="AM152" s="681">
        <v>0</v>
      </c>
      <c r="AN152" s="677">
        <v>0</v>
      </c>
      <c r="AO152" s="677">
        <v>0</v>
      </c>
      <c r="AP152" s="674">
        <v>0</v>
      </c>
      <c r="AR152" s="819"/>
      <c r="AS152" s="813" t="s">
        <v>1326</v>
      </c>
      <c r="AT152" s="812">
        <v>0</v>
      </c>
      <c r="AU152" s="812">
        <v>0</v>
      </c>
      <c r="AV152" s="812">
        <v>0</v>
      </c>
      <c r="AW152" s="813">
        <v>0</v>
      </c>
      <c r="AY152" s="778"/>
      <c r="AZ152" s="679" t="s">
        <v>1326</v>
      </c>
      <c r="BA152" s="681">
        <v>0</v>
      </c>
      <c r="BB152" s="677">
        <v>0</v>
      </c>
      <c r="BC152" s="677">
        <v>0</v>
      </c>
      <c r="BD152" s="674">
        <v>0</v>
      </c>
      <c r="BF152" s="794"/>
      <c r="BG152" s="679" t="s">
        <v>1326</v>
      </c>
      <c r="BH152" s="681">
        <v>0</v>
      </c>
      <c r="BI152" s="677">
        <v>0</v>
      </c>
      <c r="BJ152" s="677">
        <v>0</v>
      </c>
      <c r="BK152" s="674">
        <v>0</v>
      </c>
      <c r="BL152" s="633"/>
      <c r="BM152" s="792"/>
      <c r="BN152" s="679" t="s">
        <v>1326</v>
      </c>
      <c r="BO152" s="681">
        <v>0</v>
      </c>
      <c r="BP152" s="677">
        <v>0</v>
      </c>
      <c r="BQ152" s="677">
        <v>0</v>
      </c>
      <c r="BR152" s="674">
        <v>0</v>
      </c>
      <c r="BS152" s="633"/>
      <c r="BT152" s="771"/>
      <c r="BU152" s="679" t="s">
        <v>1326</v>
      </c>
      <c r="BV152" s="681">
        <v>0</v>
      </c>
      <c r="BW152" s="677">
        <v>0</v>
      </c>
      <c r="BX152" s="677">
        <v>0</v>
      </c>
      <c r="BY152" s="674">
        <v>0</v>
      </c>
      <c r="CA152" s="753"/>
      <c r="CB152" s="679" t="s">
        <v>1326</v>
      </c>
      <c r="CC152" s="681">
        <v>0</v>
      </c>
      <c r="CD152" s="677">
        <v>0</v>
      </c>
      <c r="CE152" s="677">
        <v>0</v>
      </c>
      <c r="CF152" s="674">
        <v>0</v>
      </c>
    </row>
    <row r="153" spans="2:84">
      <c r="B153" s="673"/>
      <c r="C153" s="679" t="s">
        <v>1327</v>
      </c>
      <c r="D153" s="681">
        <v>0</v>
      </c>
      <c r="E153" s="677">
        <v>0</v>
      </c>
      <c r="F153" s="677">
        <v>0</v>
      </c>
      <c r="G153" s="674">
        <v>0</v>
      </c>
      <c r="I153" s="675"/>
      <c r="J153" s="679" t="s">
        <v>1327</v>
      </c>
      <c r="K153" s="681">
        <v>0</v>
      </c>
      <c r="L153" s="677">
        <v>0</v>
      </c>
      <c r="M153" s="677">
        <v>0</v>
      </c>
      <c r="N153" s="674">
        <v>0</v>
      </c>
      <c r="P153" s="680"/>
      <c r="Q153" s="677" t="s">
        <v>1327</v>
      </c>
      <c r="R153" s="681">
        <v>0</v>
      </c>
      <c r="S153" s="677">
        <v>0</v>
      </c>
      <c r="T153" s="677">
        <v>0</v>
      </c>
      <c r="U153" s="674">
        <v>0</v>
      </c>
      <c r="W153" s="806"/>
      <c r="X153" s="677" t="s">
        <v>1327</v>
      </c>
      <c r="Y153" s="681">
        <v>0</v>
      </c>
      <c r="Z153" s="677">
        <v>0</v>
      </c>
      <c r="AA153" s="677">
        <v>0</v>
      </c>
      <c r="AB153" s="674">
        <v>0</v>
      </c>
      <c r="AD153" s="769"/>
      <c r="AE153" s="677" t="s">
        <v>1327</v>
      </c>
      <c r="AF153" s="681">
        <v>0</v>
      </c>
      <c r="AG153" s="677">
        <v>0</v>
      </c>
      <c r="AH153" s="677">
        <v>0</v>
      </c>
      <c r="AI153" s="674">
        <v>0</v>
      </c>
      <c r="AK153" s="762"/>
      <c r="AL153" s="679" t="s">
        <v>1327</v>
      </c>
      <c r="AM153" s="681">
        <v>0</v>
      </c>
      <c r="AN153" s="677">
        <v>0</v>
      </c>
      <c r="AO153" s="677">
        <v>0</v>
      </c>
      <c r="AP153" s="674">
        <v>0</v>
      </c>
      <c r="AR153" s="819"/>
      <c r="AS153" s="813" t="s">
        <v>1327</v>
      </c>
      <c r="AT153" s="812">
        <v>0</v>
      </c>
      <c r="AU153" s="812">
        <v>0</v>
      </c>
      <c r="AV153" s="812">
        <v>0</v>
      </c>
      <c r="AW153" s="813">
        <v>0</v>
      </c>
      <c r="AY153" s="778"/>
      <c r="AZ153" s="679" t="s">
        <v>1327</v>
      </c>
      <c r="BA153" s="681">
        <v>0</v>
      </c>
      <c r="BB153" s="677">
        <v>0</v>
      </c>
      <c r="BC153" s="677">
        <v>0</v>
      </c>
      <c r="BD153" s="674">
        <v>0</v>
      </c>
      <c r="BF153" s="794"/>
      <c r="BG153" s="679" t="s">
        <v>1327</v>
      </c>
      <c r="BH153" s="681">
        <v>0</v>
      </c>
      <c r="BI153" s="677">
        <v>0</v>
      </c>
      <c r="BJ153" s="677">
        <v>0</v>
      </c>
      <c r="BK153" s="674">
        <v>0</v>
      </c>
      <c r="BL153" s="633"/>
      <c r="BM153" s="792"/>
      <c r="BN153" s="679" t="s">
        <v>1327</v>
      </c>
      <c r="BO153" s="681">
        <v>0</v>
      </c>
      <c r="BP153" s="677">
        <v>0</v>
      </c>
      <c r="BQ153" s="677">
        <v>0</v>
      </c>
      <c r="BR153" s="674">
        <v>0</v>
      </c>
      <c r="BS153" s="633"/>
      <c r="BT153" s="771"/>
      <c r="BU153" s="679" t="s">
        <v>1327</v>
      </c>
      <c r="BV153" s="681">
        <v>0</v>
      </c>
      <c r="BW153" s="677">
        <v>0</v>
      </c>
      <c r="BX153" s="677">
        <v>0</v>
      </c>
      <c r="BY153" s="674">
        <v>0</v>
      </c>
      <c r="CA153" s="753"/>
      <c r="CB153" s="679" t="s">
        <v>1327</v>
      </c>
      <c r="CC153" s="681">
        <v>0</v>
      </c>
      <c r="CD153" s="677">
        <v>0</v>
      </c>
      <c r="CE153" s="677">
        <v>0</v>
      </c>
      <c r="CF153" s="674">
        <v>0</v>
      </c>
    </row>
    <row r="154" spans="2:84" ht="13.8" thickBot="1">
      <c r="B154" s="673"/>
      <c r="C154" s="679" t="s">
        <v>1658</v>
      </c>
      <c r="D154" s="681">
        <v>0</v>
      </c>
      <c r="E154" s="677">
        <v>0</v>
      </c>
      <c r="F154" s="677">
        <v>0</v>
      </c>
      <c r="G154" s="674">
        <v>0</v>
      </c>
      <c r="I154" s="728"/>
      <c r="J154" s="690" t="s">
        <v>1658</v>
      </c>
      <c r="K154" s="681">
        <v>0</v>
      </c>
      <c r="L154" s="677">
        <v>0</v>
      </c>
      <c r="M154" s="677">
        <v>0</v>
      </c>
      <c r="N154" s="674">
        <v>0</v>
      </c>
      <c r="P154" s="730"/>
      <c r="Q154" s="677" t="s">
        <v>1658</v>
      </c>
      <c r="R154" s="681">
        <v>0</v>
      </c>
      <c r="S154" s="677">
        <v>0</v>
      </c>
      <c r="T154" s="677">
        <v>0</v>
      </c>
      <c r="U154" s="674">
        <v>0</v>
      </c>
      <c r="W154" s="802"/>
      <c r="X154" s="677" t="s">
        <v>1658</v>
      </c>
      <c r="Y154" s="681">
        <v>0</v>
      </c>
      <c r="Z154" s="677">
        <v>0</v>
      </c>
      <c r="AA154" s="677">
        <v>0</v>
      </c>
      <c r="AB154" s="674">
        <v>0</v>
      </c>
      <c r="AD154" s="765"/>
      <c r="AE154" s="677" t="s">
        <v>1658</v>
      </c>
      <c r="AF154" s="681">
        <v>0</v>
      </c>
      <c r="AG154" s="677">
        <v>0</v>
      </c>
      <c r="AH154" s="677">
        <v>0</v>
      </c>
      <c r="AI154" s="674">
        <v>0</v>
      </c>
      <c r="AK154" s="756"/>
      <c r="AL154" s="690" t="s">
        <v>1658</v>
      </c>
      <c r="AM154" s="681">
        <v>0</v>
      </c>
      <c r="AN154" s="677">
        <v>0</v>
      </c>
      <c r="AO154" s="677">
        <v>0</v>
      </c>
      <c r="AP154" s="674">
        <v>0</v>
      </c>
      <c r="AR154" s="814"/>
      <c r="AS154" s="815" t="s">
        <v>1658</v>
      </c>
      <c r="AT154" s="812">
        <v>0</v>
      </c>
      <c r="AU154" s="812">
        <v>0</v>
      </c>
      <c r="AV154" s="812">
        <v>0</v>
      </c>
      <c r="AW154" s="813">
        <v>0</v>
      </c>
      <c r="AY154" s="779"/>
      <c r="AZ154" s="690" t="s">
        <v>1658</v>
      </c>
      <c r="BA154" s="681">
        <v>0</v>
      </c>
      <c r="BB154" s="677">
        <v>0</v>
      </c>
      <c r="BC154" s="677">
        <v>0</v>
      </c>
      <c r="BD154" s="674">
        <v>0</v>
      </c>
      <c r="BF154" s="793"/>
      <c r="BG154" s="690" t="s">
        <v>1658</v>
      </c>
      <c r="BH154" s="681">
        <v>0</v>
      </c>
      <c r="BI154" s="677">
        <v>0</v>
      </c>
      <c r="BJ154" s="677">
        <v>0</v>
      </c>
      <c r="BK154" s="674">
        <v>0</v>
      </c>
      <c r="BL154" s="633"/>
      <c r="BM154" s="786"/>
      <c r="BN154" s="690" t="s">
        <v>1658</v>
      </c>
      <c r="BO154" s="681">
        <v>0</v>
      </c>
      <c r="BP154" s="677">
        <v>0</v>
      </c>
      <c r="BQ154" s="677">
        <v>0</v>
      </c>
      <c r="BR154" s="674">
        <v>0</v>
      </c>
      <c r="BS154" s="633"/>
      <c r="BT154" s="772"/>
      <c r="BU154" s="690" t="s">
        <v>1658</v>
      </c>
      <c r="BV154" s="681">
        <v>0</v>
      </c>
      <c r="BW154" s="677">
        <v>0</v>
      </c>
      <c r="BX154" s="677">
        <v>0</v>
      </c>
      <c r="BY154" s="674">
        <v>0</v>
      </c>
      <c r="CA154" s="747"/>
      <c r="CB154" s="690" t="s">
        <v>1658</v>
      </c>
      <c r="CC154" s="681">
        <v>0</v>
      </c>
      <c r="CD154" s="677">
        <v>0</v>
      </c>
      <c r="CE154" s="677">
        <v>0</v>
      </c>
      <c r="CF154" s="674">
        <v>0</v>
      </c>
    </row>
    <row r="155" spans="2:84" ht="13.8" thickBot="1">
      <c r="B155" s="664" t="s">
        <v>559</v>
      </c>
      <c r="C155" s="664"/>
      <c r="D155" s="729">
        <v>0</v>
      </c>
      <c r="E155" s="683">
        <v>0</v>
      </c>
      <c r="F155" s="683">
        <v>0</v>
      </c>
      <c r="G155" s="682">
        <v>0</v>
      </c>
      <c r="I155" s="667" t="s">
        <v>559</v>
      </c>
      <c r="J155" s="667"/>
      <c r="K155" s="691">
        <v>0</v>
      </c>
      <c r="L155" s="685">
        <v>0</v>
      </c>
      <c r="M155" s="685">
        <v>0</v>
      </c>
      <c r="N155" s="684">
        <v>0</v>
      </c>
      <c r="P155" s="686" t="s">
        <v>559</v>
      </c>
      <c r="Q155" s="687"/>
      <c r="R155" s="686">
        <v>0</v>
      </c>
      <c r="S155" s="688">
        <v>0</v>
      </c>
      <c r="T155" s="688">
        <v>0</v>
      </c>
      <c r="U155" s="687">
        <v>0</v>
      </c>
      <c r="W155" s="803" t="s">
        <v>559</v>
      </c>
      <c r="X155" s="804"/>
      <c r="Y155" s="803">
        <v>0</v>
      </c>
      <c r="Z155" s="805">
        <v>0</v>
      </c>
      <c r="AA155" s="805">
        <v>0</v>
      </c>
      <c r="AB155" s="804">
        <v>0</v>
      </c>
      <c r="AD155" s="766" t="s">
        <v>559</v>
      </c>
      <c r="AE155" s="767"/>
      <c r="AF155" s="766">
        <v>0</v>
      </c>
      <c r="AG155" s="768">
        <v>0</v>
      </c>
      <c r="AH155" s="768">
        <v>0</v>
      </c>
      <c r="AI155" s="767">
        <v>0</v>
      </c>
      <c r="AK155" s="757" t="s">
        <v>559</v>
      </c>
      <c r="AL155" s="758"/>
      <c r="AM155" s="759">
        <v>0</v>
      </c>
      <c r="AN155" s="760">
        <v>0</v>
      </c>
      <c r="AO155" s="760">
        <v>0</v>
      </c>
      <c r="AP155" s="761">
        <v>0</v>
      </c>
      <c r="AR155" s="808" t="s">
        <v>559</v>
      </c>
      <c r="AS155" s="816"/>
      <c r="AT155" s="817">
        <v>0</v>
      </c>
      <c r="AU155" s="818">
        <v>0</v>
      </c>
      <c r="AV155" s="818">
        <v>0</v>
      </c>
      <c r="AW155" s="816">
        <v>0</v>
      </c>
      <c r="AY155" s="780" t="s">
        <v>559</v>
      </c>
      <c r="AZ155" s="777"/>
      <c r="BA155" s="780">
        <v>0</v>
      </c>
      <c r="BB155" s="781">
        <v>0</v>
      </c>
      <c r="BC155" s="781">
        <v>0</v>
      </c>
      <c r="BD155" s="782">
        <v>0</v>
      </c>
      <c r="BF155" s="795" t="s">
        <v>559</v>
      </c>
      <c r="BG155" s="796"/>
      <c r="BH155" s="795">
        <v>0</v>
      </c>
      <c r="BI155" s="797">
        <v>0</v>
      </c>
      <c r="BJ155" s="797">
        <v>0</v>
      </c>
      <c r="BK155" s="798">
        <v>0</v>
      </c>
      <c r="BL155" s="633"/>
      <c r="BM155" s="787" t="s">
        <v>559</v>
      </c>
      <c r="BN155" s="788"/>
      <c r="BO155" s="789">
        <v>0</v>
      </c>
      <c r="BP155" s="790">
        <v>0</v>
      </c>
      <c r="BQ155" s="790">
        <v>0</v>
      </c>
      <c r="BR155" s="791">
        <v>0</v>
      </c>
      <c r="BS155" s="633"/>
      <c r="BT155" s="773" t="s">
        <v>559</v>
      </c>
      <c r="BU155" s="770"/>
      <c r="BV155" s="773">
        <v>0</v>
      </c>
      <c r="BW155" s="774">
        <v>0</v>
      </c>
      <c r="BX155" s="774">
        <v>0</v>
      </c>
      <c r="BY155" s="775">
        <v>0</v>
      </c>
      <c r="CA155" s="748" t="s">
        <v>559</v>
      </c>
      <c r="CB155" s="749"/>
      <c r="CC155" s="750">
        <v>0</v>
      </c>
      <c r="CD155" s="751">
        <v>0</v>
      </c>
      <c r="CE155" s="751">
        <v>0</v>
      </c>
      <c r="CF155" s="752">
        <v>0</v>
      </c>
    </row>
    <row r="156" spans="2:84">
      <c r="B156" s="673" t="s">
        <v>449</v>
      </c>
      <c r="C156" s="679" t="s">
        <v>1328</v>
      </c>
      <c r="D156" s="681">
        <v>0</v>
      </c>
      <c r="E156" s="677">
        <v>0</v>
      </c>
      <c r="F156" s="677">
        <v>0</v>
      </c>
      <c r="G156" s="674">
        <v>0</v>
      </c>
      <c r="I156" s="675" t="s">
        <v>449</v>
      </c>
      <c r="J156" s="679" t="s">
        <v>1328</v>
      </c>
      <c r="K156" s="681">
        <v>0</v>
      </c>
      <c r="L156" s="677">
        <v>0</v>
      </c>
      <c r="M156" s="677">
        <v>0</v>
      </c>
      <c r="N156" s="674">
        <v>0</v>
      </c>
      <c r="P156" s="676" t="s">
        <v>449</v>
      </c>
      <c r="Q156" s="677" t="s">
        <v>1328</v>
      </c>
      <c r="R156" s="681">
        <v>0</v>
      </c>
      <c r="S156" s="677">
        <v>0</v>
      </c>
      <c r="T156" s="677">
        <v>0</v>
      </c>
      <c r="U156" s="674">
        <v>0</v>
      </c>
      <c r="W156" s="801" t="s">
        <v>449</v>
      </c>
      <c r="X156" s="677" t="s">
        <v>1328</v>
      </c>
      <c r="Y156" s="681">
        <v>0</v>
      </c>
      <c r="Z156" s="677">
        <v>0</v>
      </c>
      <c r="AA156" s="677">
        <v>0</v>
      </c>
      <c r="AB156" s="674">
        <v>0</v>
      </c>
      <c r="AD156" s="764" t="s">
        <v>449</v>
      </c>
      <c r="AE156" s="677" t="s">
        <v>1328</v>
      </c>
      <c r="AF156" s="681">
        <v>0</v>
      </c>
      <c r="AG156" s="677">
        <v>0</v>
      </c>
      <c r="AH156" s="677">
        <v>0</v>
      </c>
      <c r="AI156" s="674">
        <v>0</v>
      </c>
      <c r="AK156" s="755" t="s">
        <v>449</v>
      </c>
      <c r="AL156" s="689" t="s">
        <v>1328</v>
      </c>
      <c r="AM156" s="681">
        <v>0</v>
      </c>
      <c r="AN156" s="677">
        <v>0</v>
      </c>
      <c r="AO156" s="677">
        <v>0</v>
      </c>
      <c r="AP156" s="674">
        <v>0</v>
      </c>
      <c r="AR156" s="809" t="s">
        <v>449</v>
      </c>
      <c r="AS156" s="810" t="s">
        <v>1328</v>
      </c>
      <c r="AT156" s="812">
        <v>0</v>
      </c>
      <c r="AU156" s="812">
        <v>0</v>
      </c>
      <c r="AV156" s="812">
        <v>0</v>
      </c>
      <c r="AW156" s="813">
        <v>0</v>
      </c>
      <c r="AY156" s="778" t="s">
        <v>449</v>
      </c>
      <c r="AZ156" s="689" t="s">
        <v>1328</v>
      </c>
      <c r="BA156" s="681">
        <v>0</v>
      </c>
      <c r="BB156" s="677">
        <v>0</v>
      </c>
      <c r="BC156" s="677">
        <v>0</v>
      </c>
      <c r="BD156" s="674">
        <v>0</v>
      </c>
      <c r="BF156" s="794" t="s">
        <v>449</v>
      </c>
      <c r="BG156" s="679" t="s">
        <v>1328</v>
      </c>
      <c r="BH156" s="681">
        <v>0</v>
      </c>
      <c r="BI156" s="677">
        <v>0</v>
      </c>
      <c r="BJ156" s="677">
        <v>0</v>
      </c>
      <c r="BK156" s="674">
        <v>0</v>
      </c>
      <c r="BL156" s="633"/>
      <c r="BM156" s="785" t="s">
        <v>449</v>
      </c>
      <c r="BN156" s="689" t="s">
        <v>1328</v>
      </c>
      <c r="BO156" s="681">
        <v>0</v>
      </c>
      <c r="BP156" s="677">
        <v>0</v>
      </c>
      <c r="BQ156" s="677">
        <v>0</v>
      </c>
      <c r="BR156" s="674">
        <v>0</v>
      </c>
      <c r="BS156" s="633"/>
      <c r="BT156" s="771" t="s">
        <v>449</v>
      </c>
      <c r="BU156" s="679" t="s">
        <v>1328</v>
      </c>
      <c r="BV156" s="681">
        <v>0</v>
      </c>
      <c r="BW156" s="677">
        <v>0</v>
      </c>
      <c r="BX156" s="677">
        <v>0</v>
      </c>
      <c r="BY156" s="674">
        <v>0</v>
      </c>
      <c r="CA156" s="746" t="s">
        <v>449</v>
      </c>
      <c r="CB156" s="689" t="s">
        <v>1328</v>
      </c>
      <c r="CC156" s="681">
        <v>0</v>
      </c>
      <c r="CD156" s="677">
        <v>0</v>
      </c>
      <c r="CE156" s="677">
        <v>0</v>
      </c>
      <c r="CF156" s="674">
        <v>0</v>
      </c>
    </row>
    <row r="157" spans="2:84">
      <c r="B157" s="673"/>
      <c r="C157" s="679" t="s">
        <v>1329</v>
      </c>
      <c r="D157" s="681">
        <v>0</v>
      </c>
      <c r="E157" s="677">
        <v>0</v>
      </c>
      <c r="F157" s="677">
        <v>0</v>
      </c>
      <c r="G157" s="674">
        <v>0</v>
      </c>
      <c r="I157" s="675"/>
      <c r="J157" s="679" t="s">
        <v>1329</v>
      </c>
      <c r="K157" s="681">
        <v>0</v>
      </c>
      <c r="L157" s="677">
        <v>0</v>
      </c>
      <c r="M157" s="677">
        <v>0</v>
      </c>
      <c r="N157" s="674">
        <v>0</v>
      </c>
      <c r="P157" s="680"/>
      <c r="Q157" s="677" t="s">
        <v>1329</v>
      </c>
      <c r="R157" s="681">
        <v>0</v>
      </c>
      <c r="S157" s="677">
        <v>0</v>
      </c>
      <c r="T157" s="677">
        <v>0</v>
      </c>
      <c r="U157" s="674">
        <v>0</v>
      </c>
      <c r="W157" s="806"/>
      <c r="X157" s="677" t="s">
        <v>1329</v>
      </c>
      <c r="Y157" s="681">
        <v>0</v>
      </c>
      <c r="Z157" s="677">
        <v>0</v>
      </c>
      <c r="AA157" s="677">
        <v>0</v>
      </c>
      <c r="AB157" s="674">
        <v>0</v>
      </c>
      <c r="AD157" s="769"/>
      <c r="AE157" s="677" t="s">
        <v>1329</v>
      </c>
      <c r="AF157" s="681">
        <v>0</v>
      </c>
      <c r="AG157" s="677">
        <v>0</v>
      </c>
      <c r="AH157" s="677">
        <v>0</v>
      </c>
      <c r="AI157" s="674">
        <v>0</v>
      </c>
      <c r="AK157" s="762"/>
      <c r="AL157" s="679" t="s">
        <v>1329</v>
      </c>
      <c r="AM157" s="681">
        <v>0</v>
      </c>
      <c r="AN157" s="677">
        <v>0</v>
      </c>
      <c r="AO157" s="677">
        <v>0</v>
      </c>
      <c r="AP157" s="674">
        <v>0</v>
      </c>
      <c r="AR157" s="819"/>
      <c r="AS157" s="813" t="s">
        <v>1329</v>
      </c>
      <c r="AT157" s="812">
        <v>0</v>
      </c>
      <c r="AU157" s="812">
        <v>0</v>
      </c>
      <c r="AV157" s="812">
        <v>0</v>
      </c>
      <c r="AW157" s="813">
        <v>0</v>
      </c>
      <c r="AY157" s="778"/>
      <c r="AZ157" s="679" t="s">
        <v>1329</v>
      </c>
      <c r="BA157" s="681">
        <v>0</v>
      </c>
      <c r="BB157" s="677">
        <v>0</v>
      </c>
      <c r="BC157" s="677">
        <v>0</v>
      </c>
      <c r="BD157" s="674">
        <v>0</v>
      </c>
      <c r="BF157" s="794"/>
      <c r="BG157" s="679" t="s">
        <v>1329</v>
      </c>
      <c r="BH157" s="681">
        <v>0</v>
      </c>
      <c r="BI157" s="677">
        <v>0</v>
      </c>
      <c r="BJ157" s="677">
        <v>0</v>
      </c>
      <c r="BK157" s="674">
        <v>0</v>
      </c>
      <c r="BL157" s="633"/>
      <c r="BM157" s="792"/>
      <c r="BN157" s="679" t="s">
        <v>1329</v>
      </c>
      <c r="BO157" s="681">
        <v>0</v>
      </c>
      <c r="BP157" s="677">
        <v>0</v>
      </c>
      <c r="BQ157" s="677">
        <v>0</v>
      </c>
      <c r="BR157" s="674">
        <v>0</v>
      </c>
      <c r="BS157" s="633"/>
      <c r="BT157" s="771"/>
      <c r="BU157" s="679" t="s">
        <v>1329</v>
      </c>
      <c r="BV157" s="681">
        <v>0</v>
      </c>
      <c r="BW157" s="677">
        <v>0</v>
      </c>
      <c r="BX157" s="677">
        <v>0</v>
      </c>
      <c r="BY157" s="674">
        <v>0</v>
      </c>
      <c r="CA157" s="753"/>
      <c r="CB157" s="679" t="s">
        <v>1329</v>
      </c>
      <c r="CC157" s="681">
        <v>0</v>
      </c>
      <c r="CD157" s="677">
        <v>0</v>
      </c>
      <c r="CE157" s="677">
        <v>0</v>
      </c>
      <c r="CF157" s="674">
        <v>0</v>
      </c>
    </row>
    <row r="158" spans="2:84">
      <c r="B158" s="673"/>
      <c r="C158" s="679" t="s">
        <v>1330</v>
      </c>
      <c r="D158" s="681">
        <v>0</v>
      </c>
      <c r="E158" s="677">
        <v>0</v>
      </c>
      <c r="F158" s="677">
        <v>0</v>
      </c>
      <c r="G158" s="674">
        <v>0</v>
      </c>
      <c r="I158" s="675"/>
      <c r="J158" s="679" t="s">
        <v>1330</v>
      </c>
      <c r="K158" s="681">
        <v>0</v>
      </c>
      <c r="L158" s="677">
        <v>0</v>
      </c>
      <c r="M158" s="677">
        <v>0</v>
      </c>
      <c r="N158" s="674">
        <v>0</v>
      </c>
      <c r="P158" s="680"/>
      <c r="Q158" s="677" t="s">
        <v>1330</v>
      </c>
      <c r="R158" s="681">
        <v>0</v>
      </c>
      <c r="S158" s="677">
        <v>0</v>
      </c>
      <c r="T158" s="677">
        <v>0</v>
      </c>
      <c r="U158" s="674">
        <v>0</v>
      </c>
      <c r="W158" s="806"/>
      <c r="X158" s="677" t="s">
        <v>1330</v>
      </c>
      <c r="Y158" s="681">
        <v>0</v>
      </c>
      <c r="Z158" s="677">
        <v>0</v>
      </c>
      <c r="AA158" s="677">
        <v>0</v>
      </c>
      <c r="AB158" s="674">
        <v>0</v>
      </c>
      <c r="AD158" s="769"/>
      <c r="AE158" s="677" t="s">
        <v>1330</v>
      </c>
      <c r="AF158" s="681">
        <v>0</v>
      </c>
      <c r="AG158" s="677">
        <v>0</v>
      </c>
      <c r="AH158" s="677">
        <v>0</v>
      </c>
      <c r="AI158" s="674">
        <v>0</v>
      </c>
      <c r="AK158" s="762"/>
      <c r="AL158" s="679" t="s">
        <v>1330</v>
      </c>
      <c r="AM158" s="681">
        <v>0</v>
      </c>
      <c r="AN158" s="677">
        <v>0</v>
      </c>
      <c r="AO158" s="677">
        <v>0</v>
      </c>
      <c r="AP158" s="674">
        <v>0</v>
      </c>
      <c r="AR158" s="819"/>
      <c r="AS158" s="813" t="s">
        <v>1330</v>
      </c>
      <c r="AT158" s="812">
        <v>0</v>
      </c>
      <c r="AU158" s="812">
        <v>0</v>
      </c>
      <c r="AV158" s="812">
        <v>0</v>
      </c>
      <c r="AW158" s="813">
        <v>0</v>
      </c>
      <c r="AY158" s="778"/>
      <c r="AZ158" s="679" t="s">
        <v>1330</v>
      </c>
      <c r="BA158" s="681">
        <v>0</v>
      </c>
      <c r="BB158" s="677">
        <v>0</v>
      </c>
      <c r="BC158" s="677">
        <v>0</v>
      </c>
      <c r="BD158" s="674">
        <v>0</v>
      </c>
      <c r="BF158" s="794"/>
      <c r="BG158" s="679" t="s">
        <v>1330</v>
      </c>
      <c r="BH158" s="681">
        <v>0</v>
      </c>
      <c r="BI158" s="677">
        <v>0</v>
      </c>
      <c r="BJ158" s="677">
        <v>0</v>
      </c>
      <c r="BK158" s="674">
        <v>0</v>
      </c>
      <c r="BL158" s="633"/>
      <c r="BM158" s="792"/>
      <c r="BN158" s="679" t="s">
        <v>1330</v>
      </c>
      <c r="BO158" s="681">
        <v>0</v>
      </c>
      <c r="BP158" s="677">
        <v>0</v>
      </c>
      <c r="BQ158" s="677">
        <v>0</v>
      </c>
      <c r="BR158" s="674">
        <v>0</v>
      </c>
      <c r="BS158" s="633"/>
      <c r="BT158" s="771"/>
      <c r="BU158" s="679" t="s">
        <v>1330</v>
      </c>
      <c r="BV158" s="681">
        <v>0</v>
      </c>
      <c r="BW158" s="677">
        <v>0</v>
      </c>
      <c r="BX158" s="677">
        <v>0</v>
      </c>
      <c r="BY158" s="674">
        <v>0</v>
      </c>
      <c r="CA158" s="753"/>
      <c r="CB158" s="679" t="s">
        <v>1330</v>
      </c>
      <c r="CC158" s="681">
        <v>0</v>
      </c>
      <c r="CD158" s="677">
        <v>0</v>
      </c>
      <c r="CE158" s="677">
        <v>0</v>
      </c>
      <c r="CF158" s="674">
        <v>0</v>
      </c>
    </row>
    <row r="159" spans="2:84">
      <c r="B159" s="673"/>
      <c r="C159" s="679" t="s">
        <v>1331</v>
      </c>
      <c r="D159" s="681">
        <v>0</v>
      </c>
      <c r="E159" s="677">
        <v>0</v>
      </c>
      <c r="F159" s="677">
        <v>0</v>
      </c>
      <c r="G159" s="674">
        <v>0</v>
      </c>
      <c r="I159" s="675"/>
      <c r="J159" s="679" t="s">
        <v>1331</v>
      </c>
      <c r="K159" s="681">
        <v>0</v>
      </c>
      <c r="L159" s="677">
        <v>0</v>
      </c>
      <c r="M159" s="677">
        <v>0</v>
      </c>
      <c r="N159" s="674">
        <v>0</v>
      </c>
      <c r="P159" s="680"/>
      <c r="Q159" s="677" t="s">
        <v>1331</v>
      </c>
      <c r="R159" s="681">
        <v>0</v>
      </c>
      <c r="S159" s="677">
        <v>0</v>
      </c>
      <c r="T159" s="677">
        <v>0</v>
      </c>
      <c r="U159" s="674">
        <v>0</v>
      </c>
      <c r="W159" s="806"/>
      <c r="X159" s="677" t="s">
        <v>1331</v>
      </c>
      <c r="Y159" s="681">
        <v>0</v>
      </c>
      <c r="Z159" s="677">
        <v>0</v>
      </c>
      <c r="AA159" s="677">
        <v>0</v>
      </c>
      <c r="AB159" s="674">
        <v>0</v>
      </c>
      <c r="AD159" s="769"/>
      <c r="AE159" s="677" t="s">
        <v>1331</v>
      </c>
      <c r="AF159" s="681">
        <v>0</v>
      </c>
      <c r="AG159" s="677">
        <v>0</v>
      </c>
      <c r="AH159" s="677">
        <v>0</v>
      </c>
      <c r="AI159" s="674">
        <v>0</v>
      </c>
      <c r="AK159" s="762"/>
      <c r="AL159" s="679" t="s">
        <v>1331</v>
      </c>
      <c r="AM159" s="681">
        <v>0</v>
      </c>
      <c r="AN159" s="677">
        <v>0</v>
      </c>
      <c r="AO159" s="677">
        <v>0</v>
      </c>
      <c r="AP159" s="674">
        <v>0</v>
      </c>
      <c r="AR159" s="819"/>
      <c r="AS159" s="813" t="s">
        <v>1331</v>
      </c>
      <c r="AT159" s="812">
        <v>0</v>
      </c>
      <c r="AU159" s="812">
        <v>0</v>
      </c>
      <c r="AV159" s="812">
        <v>0</v>
      </c>
      <c r="AW159" s="813">
        <v>0</v>
      </c>
      <c r="AY159" s="778"/>
      <c r="AZ159" s="679" t="s">
        <v>1331</v>
      </c>
      <c r="BA159" s="681">
        <v>0</v>
      </c>
      <c r="BB159" s="677">
        <v>0</v>
      </c>
      <c r="BC159" s="677">
        <v>0</v>
      </c>
      <c r="BD159" s="674">
        <v>0</v>
      </c>
      <c r="BF159" s="794"/>
      <c r="BG159" s="679" t="s">
        <v>1331</v>
      </c>
      <c r="BH159" s="681">
        <v>0</v>
      </c>
      <c r="BI159" s="677">
        <v>0</v>
      </c>
      <c r="BJ159" s="677">
        <v>0</v>
      </c>
      <c r="BK159" s="674">
        <v>0</v>
      </c>
      <c r="BL159" s="633"/>
      <c r="BM159" s="792"/>
      <c r="BN159" s="679" t="s">
        <v>1331</v>
      </c>
      <c r="BO159" s="681">
        <v>0</v>
      </c>
      <c r="BP159" s="677">
        <v>0</v>
      </c>
      <c r="BQ159" s="677">
        <v>0</v>
      </c>
      <c r="BR159" s="674">
        <v>0</v>
      </c>
      <c r="BS159" s="633"/>
      <c r="BT159" s="771"/>
      <c r="BU159" s="679" t="s">
        <v>1331</v>
      </c>
      <c r="BV159" s="681">
        <v>0</v>
      </c>
      <c r="BW159" s="677">
        <v>0</v>
      </c>
      <c r="BX159" s="677">
        <v>0</v>
      </c>
      <c r="BY159" s="674">
        <v>0</v>
      </c>
      <c r="CA159" s="753"/>
      <c r="CB159" s="679" t="s">
        <v>1331</v>
      </c>
      <c r="CC159" s="681">
        <v>0</v>
      </c>
      <c r="CD159" s="677">
        <v>0</v>
      </c>
      <c r="CE159" s="677">
        <v>0</v>
      </c>
      <c r="CF159" s="674">
        <v>0</v>
      </c>
    </row>
    <row r="160" spans="2:84">
      <c r="B160" s="673"/>
      <c r="C160" s="679" t="s">
        <v>1332</v>
      </c>
      <c r="D160" s="681">
        <v>0</v>
      </c>
      <c r="E160" s="677">
        <v>0</v>
      </c>
      <c r="F160" s="677">
        <v>0</v>
      </c>
      <c r="G160" s="674">
        <v>0</v>
      </c>
      <c r="I160" s="675"/>
      <c r="J160" s="679" t="s">
        <v>1332</v>
      </c>
      <c r="K160" s="681">
        <v>0</v>
      </c>
      <c r="L160" s="677">
        <v>0</v>
      </c>
      <c r="M160" s="677">
        <v>0</v>
      </c>
      <c r="N160" s="674">
        <v>0</v>
      </c>
      <c r="P160" s="680"/>
      <c r="Q160" s="677" t="s">
        <v>1332</v>
      </c>
      <c r="R160" s="681">
        <v>0</v>
      </c>
      <c r="S160" s="677">
        <v>0</v>
      </c>
      <c r="T160" s="677">
        <v>0</v>
      </c>
      <c r="U160" s="674">
        <v>0</v>
      </c>
      <c r="W160" s="806"/>
      <c r="X160" s="677" t="s">
        <v>1332</v>
      </c>
      <c r="Y160" s="681">
        <v>0</v>
      </c>
      <c r="Z160" s="677">
        <v>0</v>
      </c>
      <c r="AA160" s="677">
        <v>0</v>
      </c>
      <c r="AB160" s="674">
        <v>0</v>
      </c>
      <c r="AD160" s="769"/>
      <c r="AE160" s="677" t="s">
        <v>1332</v>
      </c>
      <c r="AF160" s="681">
        <v>0</v>
      </c>
      <c r="AG160" s="677">
        <v>0</v>
      </c>
      <c r="AH160" s="677">
        <v>0</v>
      </c>
      <c r="AI160" s="674">
        <v>0</v>
      </c>
      <c r="AK160" s="762"/>
      <c r="AL160" s="679" t="s">
        <v>1332</v>
      </c>
      <c r="AM160" s="681">
        <v>0</v>
      </c>
      <c r="AN160" s="677">
        <v>0</v>
      </c>
      <c r="AO160" s="677">
        <v>0</v>
      </c>
      <c r="AP160" s="674">
        <v>0</v>
      </c>
      <c r="AR160" s="819"/>
      <c r="AS160" s="813" t="s">
        <v>1332</v>
      </c>
      <c r="AT160" s="812">
        <v>0</v>
      </c>
      <c r="AU160" s="812">
        <v>0</v>
      </c>
      <c r="AV160" s="812">
        <v>0</v>
      </c>
      <c r="AW160" s="813">
        <v>0</v>
      </c>
      <c r="AY160" s="778"/>
      <c r="AZ160" s="679" t="s">
        <v>1332</v>
      </c>
      <c r="BA160" s="681">
        <v>0</v>
      </c>
      <c r="BB160" s="677">
        <v>0</v>
      </c>
      <c r="BC160" s="677">
        <v>0</v>
      </c>
      <c r="BD160" s="674">
        <v>0</v>
      </c>
      <c r="BF160" s="794"/>
      <c r="BG160" s="679" t="s">
        <v>1332</v>
      </c>
      <c r="BH160" s="681">
        <v>0</v>
      </c>
      <c r="BI160" s="677">
        <v>0</v>
      </c>
      <c r="BJ160" s="677">
        <v>0</v>
      </c>
      <c r="BK160" s="674">
        <v>0</v>
      </c>
      <c r="BL160" s="633"/>
      <c r="BM160" s="792"/>
      <c r="BN160" s="679" t="s">
        <v>1332</v>
      </c>
      <c r="BO160" s="681">
        <v>0</v>
      </c>
      <c r="BP160" s="677">
        <v>0</v>
      </c>
      <c r="BQ160" s="677">
        <v>0</v>
      </c>
      <c r="BR160" s="674">
        <v>0</v>
      </c>
      <c r="BS160" s="633"/>
      <c r="BT160" s="771"/>
      <c r="BU160" s="679" t="s">
        <v>1332</v>
      </c>
      <c r="BV160" s="681">
        <v>0</v>
      </c>
      <c r="BW160" s="677">
        <v>0</v>
      </c>
      <c r="BX160" s="677">
        <v>0</v>
      </c>
      <c r="BY160" s="674">
        <v>0</v>
      </c>
      <c r="CA160" s="753"/>
      <c r="CB160" s="679" t="s">
        <v>1332</v>
      </c>
      <c r="CC160" s="681">
        <v>0</v>
      </c>
      <c r="CD160" s="677">
        <v>0</v>
      </c>
      <c r="CE160" s="677">
        <v>0</v>
      </c>
      <c r="CF160" s="674">
        <v>0</v>
      </c>
    </row>
    <row r="161" spans="2:84">
      <c r="B161" s="673"/>
      <c r="C161" s="679" t="s">
        <v>1333</v>
      </c>
      <c r="D161" s="681">
        <v>0</v>
      </c>
      <c r="E161" s="677">
        <v>0</v>
      </c>
      <c r="F161" s="677">
        <v>0</v>
      </c>
      <c r="G161" s="674">
        <v>0</v>
      </c>
      <c r="I161" s="675"/>
      <c r="J161" s="679" t="s">
        <v>1333</v>
      </c>
      <c r="K161" s="681">
        <v>0</v>
      </c>
      <c r="L161" s="677">
        <v>0</v>
      </c>
      <c r="M161" s="677">
        <v>0</v>
      </c>
      <c r="N161" s="674">
        <v>0</v>
      </c>
      <c r="P161" s="680"/>
      <c r="Q161" s="677" t="s">
        <v>1333</v>
      </c>
      <c r="R161" s="681">
        <v>0</v>
      </c>
      <c r="S161" s="677">
        <v>0</v>
      </c>
      <c r="T161" s="677">
        <v>0</v>
      </c>
      <c r="U161" s="674">
        <v>0</v>
      </c>
      <c r="W161" s="806"/>
      <c r="X161" s="677" t="s">
        <v>1333</v>
      </c>
      <c r="Y161" s="681">
        <v>0</v>
      </c>
      <c r="Z161" s="677">
        <v>0</v>
      </c>
      <c r="AA161" s="677">
        <v>0</v>
      </c>
      <c r="AB161" s="674">
        <v>0</v>
      </c>
      <c r="AD161" s="769"/>
      <c r="AE161" s="677" t="s">
        <v>1333</v>
      </c>
      <c r="AF161" s="681">
        <v>0</v>
      </c>
      <c r="AG161" s="677">
        <v>0</v>
      </c>
      <c r="AH161" s="677">
        <v>0</v>
      </c>
      <c r="AI161" s="674">
        <v>0</v>
      </c>
      <c r="AK161" s="762"/>
      <c r="AL161" s="679" t="s">
        <v>1333</v>
      </c>
      <c r="AM161" s="681">
        <v>0</v>
      </c>
      <c r="AN161" s="677">
        <v>0</v>
      </c>
      <c r="AO161" s="677">
        <v>0</v>
      </c>
      <c r="AP161" s="674">
        <v>0</v>
      </c>
      <c r="AR161" s="819"/>
      <c r="AS161" s="813" t="s">
        <v>1333</v>
      </c>
      <c r="AT161" s="812">
        <v>0</v>
      </c>
      <c r="AU161" s="812">
        <v>0</v>
      </c>
      <c r="AV161" s="812">
        <v>0</v>
      </c>
      <c r="AW161" s="813">
        <v>0</v>
      </c>
      <c r="AY161" s="778"/>
      <c r="AZ161" s="679" t="s">
        <v>1333</v>
      </c>
      <c r="BA161" s="681">
        <v>0</v>
      </c>
      <c r="BB161" s="677">
        <v>0</v>
      </c>
      <c r="BC161" s="677">
        <v>0</v>
      </c>
      <c r="BD161" s="674">
        <v>0</v>
      </c>
      <c r="BF161" s="794"/>
      <c r="BG161" s="679" t="s">
        <v>1333</v>
      </c>
      <c r="BH161" s="681">
        <v>0</v>
      </c>
      <c r="BI161" s="677">
        <v>0</v>
      </c>
      <c r="BJ161" s="677">
        <v>0</v>
      </c>
      <c r="BK161" s="674">
        <v>0</v>
      </c>
      <c r="BL161" s="633"/>
      <c r="BM161" s="792"/>
      <c r="BN161" s="679" t="s">
        <v>1333</v>
      </c>
      <c r="BO161" s="681">
        <v>0</v>
      </c>
      <c r="BP161" s="677">
        <v>0</v>
      </c>
      <c r="BQ161" s="677">
        <v>0</v>
      </c>
      <c r="BR161" s="674">
        <v>0</v>
      </c>
      <c r="BS161" s="633"/>
      <c r="BT161" s="771"/>
      <c r="BU161" s="679" t="s">
        <v>1333</v>
      </c>
      <c r="BV161" s="681">
        <v>0</v>
      </c>
      <c r="BW161" s="677">
        <v>0</v>
      </c>
      <c r="BX161" s="677">
        <v>0</v>
      </c>
      <c r="BY161" s="674">
        <v>0</v>
      </c>
      <c r="CA161" s="753"/>
      <c r="CB161" s="679" t="s">
        <v>1333</v>
      </c>
      <c r="CC161" s="681">
        <v>0</v>
      </c>
      <c r="CD161" s="677">
        <v>0</v>
      </c>
      <c r="CE161" s="677">
        <v>0</v>
      </c>
      <c r="CF161" s="674">
        <v>0</v>
      </c>
    </row>
    <row r="162" spans="2:84">
      <c r="B162" s="673"/>
      <c r="C162" s="679" t="s">
        <v>1334</v>
      </c>
      <c r="D162" s="681">
        <v>0</v>
      </c>
      <c r="E162" s="677">
        <v>0</v>
      </c>
      <c r="F162" s="677">
        <v>0</v>
      </c>
      <c r="G162" s="674">
        <v>0</v>
      </c>
      <c r="I162" s="675"/>
      <c r="J162" s="679" t="s">
        <v>1334</v>
      </c>
      <c r="K162" s="681">
        <v>0</v>
      </c>
      <c r="L162" s="677">
        <v>0</v>
      </c>
      <c r="M162" s="677">
        <v>0</v>
      </c>
      <c r="N162" s="674">
        <v>0</v>
      </c>
      <c r="P162" s="680"/>
      <c r="Q162" s="677" t="s">
        <v>1334</v>
      </c>
      <c r="R162" s="681">
        <v>0</v>
      </c>
      <c r="S162" s="677">
        <v>0</v>
      </c>
      <c r="T162" s="677">
        <v>0</v>
      </c>
      <c r="U162" s="674">
        <v>0</v>
      </c>
      <c r="W162" s="806"/>
      <c r="X162" s="677" t="s">
        <v>1334</v>
      </c>
      <c r="Y162" s="681">
        <v>0</v>
      </c>
      <c r="Z162" s="677">
        <v>0</v>
      </c>
      <c r="AA162" s="677">
        <v>0</v>
      </c>
      <c r="AB162" s="674">
        <v>0</v>
      </c>
      <c r="AD162" s="769"/>
      <c r="AE162" s="677" t="s">
        <v>1334</v>
      </c>
      <c r="AF162" s="681">
        <v>0</v>
      </c>
      <c r="AG162" s="677">
        <v>0</v>
      </c>
      <c r="AH162" s="677">
        <v>0</v>
      </c>
      <c r="AI162" s="674">
        <v>0</v>
      </c>
      <c r="AK162" s="762"/>
      <c r="AL162" s="679" t="s">
        <v>1334</v>
      </c>
      <c r="AM162" s="681">
        <v>0</v>
      </c>
      <c r="AN162" s="677">
        <v>0</v>
      </c>
      <c r="AO162" s="677">
        <v>0</v>
      </c>
      <c r="AP162" s="674">
        <v>0</v>
      </c>
      <c r="AR162" s="819"/>
      <c r="AS162" s="813" t="s">
        <v>1334</v>
      </c>
      <c r="AT162" s="812">
        <v>0</v>
      </c>
      <c r="AU162" s="812">
        <v>0</v>
      </c>
      <c r="AV162" s="812">
        <v>0</v>
      </c>
      <c r="AW162" s="813">
        <v>0</v>
      </c>
      <c r="AY162" s="778"/>
      <c r="AZ162" s="679" t="s">
        <v>1334</v>
      </c>
      <c r="BA162" s="681">
        <v>0</v>
      </c>
      <c r="BB162" s="677">
        <v>0</v>
      </c>
      <c r="BC162" s="677">
        <v>0</v>
      </c>
      <c r="BD162" s="674">
        <v>0</v>
      </c>
      <c r="BF162" s="794"/>
      <c r="BG162" s="679" t="s">
        <v>1334</v>
      </c>
      <c r="BH162" s="681">
        <v>0</v>
      </c>
      <c r="BI162" s="677">
        <v>0</v>
      </c>
      <c r="BJ162" s="677">
        <v>0</v>
      </c>
      <c r="BK162" s="674">
        <v>0</v>
      </c>
      <c r="BL162" s="633"/>
      <c r="BM162" s="792"/>
      <c r="BN162" s="679" t="s">
        <v>1334</v>
      </c>
      <c r="BO162" s="681">
        <v>0</v>
      </c>
      <c r="BP162" s="677">
        <v>0</v>
      </c>
      <c r="BQ162" s="677">
        <v>0</v>
      </c>
      <c r="BR162" s="674">
        <v>0</v>
      </c>
      <c r="BS162" s="633"/>
      <c r="BT162" s="771"/>
      <c r="BU162" s="679" t="s">
        <v>1334</v>
      </c>
      <c r="BV162" s="681">
        <v>0</v>
      </c>
      <c r="BW162" s="677">
        <v>0</v>
      </c>
      <c r="BX162" s="677">
        <v>0</v>
      </c>
      <c r="BY162" s="674">
        <v>0</v>
      </c>
      <c r="CA162" s="753"/>
      <c r="CB162" s="679" t="s">
        <v>1334</v>
      </c>
      <c r="CC162" s="681">
        <v>0</v>
      </c>
      <c r="CD162" s="677">
        <v>0</v>
      </c>
      <c r="CE162" s="677">
        <v>0</v>
      </c>
      <c r="CF162" s="674">
        <v>0</v>
      </c>
    </row>
    <row r="163" spans="2:84">
      <c r="B163" s="673"/>
      <c r="C163" s="679" t="s">
        <v>1335</v>
      </c>
      <c r="D163" s="681">
        <v>0</v>
      </c>
      <c r="E163" s="677">
        <v>0</v>
      </c>
      <c r="F163" s="677">
        <v>0</v>
      </c>
      <c r="G163" s="674">
        <v>0</v>
      </c>
      <c r="I163" s="675"/>
      <c r="J163" s="679" t="s">
        <v>1335</v>
      </c>
      <c r="K163" s="681">
        <v>0</v>
      </c>
      <c r="L163" s="677">
        <v>0</v>
      </c>
      <c r="M163" s="677">
        <v>0</v>
      </c>
      <c r="N163" s="674">
        <v>0</v>
      </c>
      <c r="P163" s="680"/>
      <c r="Q163" s="677" t="s">
        <v>1335</v>
      </c>
      <c r="R163" s="681">
        <v>0</v>
      </c>
      <c r="S163" s="677">
        <v>0</v>
      </c>
      <c r="T163" s="677">
        <v>0</v>
      </c>
      <c r="U163" s="674">
        <v>0</v>
      </c>
      <c r="W163" s="806"/>
      <c r="X163" s="677" t="s">
        <v>1335</v>
      </c>
      <c r="Y163" s="681">
        <v>0</v>
      </c>
      <c r="Z163" s="677">
        <v>0</v>
      </c>
      <c r="AA163" s="677">
        <v>0</v>
      </c>
      <c r="AB163" s="674">
        <v>0</v>
      </c>
      <c r="AD163" s="769"/>
      <c r="AE163" s="677" t="s">
        <v>1335</v>
      </c>
      <c r="AF163" s="681">
        <v>0</v>
      </c>
      <c r="AG163" s="677">
        <v>0</v>
      </c>
      <c r="AH163" s="677">
        <v>0</v>
      </c>
      <c r="AI163" s="674">
        <v>0</v>
      </c>
      <c r="AK163" s="762"/>
      <c r="AL163" s="679" t="s">
        <v>1335</v>
      </c>
      <c r="AM163" s="681">
        <v>0</v>
      </c>
      <c r="AN163" s="677">
        <v>0</v>
      </c>
      <c r="AO163" s="677">
        <v>0</v>
      </c>
      <c r="AP163" s="674">
        <v>0</v>
      </c>
      <c r="AR163" s="819"/>
      <c r="AS163" s="813" t="s">
        <v>1335</v>
      </c>
      <c r="AT163" s="812">
        <v>0</v>
      </c>
      <c r="AU163" s="812">
        <v>0</v>
      </c>
      <c r="AV163" s="812">
        <v>0</v>
      </c>
      <c r="AW163" s="813">
        <v>0</v>
      </c>
      <c r="AY163" s="778"/>
      <c r="AZ163" s="679" t="s">
        <v>1335</v>
      </c>
      <c r="BA163" s="681">
        <v>0</v>
      </c>
      <c r="BB163" s="677">
        <v>0</v>
      </c>
      <c r="BC163" s="677">
        <v>0</v>
      </c>
      <c r="BD163" s="674">
        <v>0</v>
      </c>
      <c r="BF163" s="794"/>
      <c r="BG163" s="679" t="s">
        <v>1335</v>
      </c>
      <c r="BH163" s="681">
        <v>0</v>
      </c>
      <c r="BI163" s="677">
        <v>0</v>
      </c>
      <c r="BJ163" s="677">
        <v>0</v>
      </c>
      <c r="BK163" s="674">
        <v>0</v>
      </c>
      <c r="BL163" s="633"/>
      <c r="BM163" s="792"/>
      <c r="BN163" s="679" t="s">
        <v>1335</v>
      </c>
      <c r="BO163" s="681">
        <v>0</v>
      </c>
      <c r="BP163" s="677">
        <v>0</v>
      </c>
      <c r="BQ163" s="677">
        <v>0</v>
      </c>
      <c r="BR163" s="674">
        <v>0</v>
      </c>
      <c r="BS163" s="633"/>
      <c r="BT163" s="771"/>
      <c r="BU163" s="679" t="s">
        <v>1335</v>
      </c>
      <c r="BV163" s="681">
        <v>0</v>
      </c>
      <c r="BW163" s="677">
        <v>0</v>
      </c>
      <c r="BX163" s="677">
        <v>0</v>
      </c>
      <c r="BY163" s="674">
        <v>0</v>
      </c>
      <c r="CA163" s="753"/>
      <c r="CB163" s="679" t="s">
        <v>1335</v>
      </c>
      <c r="CC163" s="681">
        <v>0</v>
      </c>
      <c r="CD163" s="677">
        <v>0</v>
      </c>
      <c r="CE163" s="677">
        <v>0</v>
      </c>
      <c r="CF163" s="674">
        <v>0</v>
      </c>
    </row>
    <row r="164" spans="2:84" ht="13.8" thickBot="1">
      <c r="B164" s="673"/>
      <c r="C164" s="679" t="s">
        <v>1336</v>
      </c>
      <c r="D164" s="681">
        <v>0</v>
      </c>
      <c r="E164" s="677">
        <v>0</v>
      </c>
      <c r="F164" s="677">
        <v>0</v>
      </c>
      <c r="G164" s="674">
        <v>0</v>
      </c>
      <c r="I164" s="728"/>
      <c r="J164" s="690" t="s">
        <v>1336</v>
      </c>
      <c r="K164" s="681">
        <v>0</v>
      </c>
      <c r="L164" s="677">
        <v>0</v>
      </c>
      <c r="M164" s="677">
        <v>0</v>
      </c>
      <c r="N164" s="674">
        <v>0</v>
      </c>
      <c r="P164" s="730"/>
      <c r="Q164" s="677" t="s">
        <v>1336</v>
      </c>
      <c r="R164" s="681">
        <v>0</v>
      </c>
      <c r="S164" s="677">
        <v>0</v>
      </c>
      <c r="T164" s="677">
        <v>0</v>
      </c>
      <c r="U164" s="674">
        <v>0</v>
      </c>
      <c r="W164" s="802"/>
      <c r="X164" s="677" t="s">
        <v>1336</v>
      </c>
      <c r="Y164" s="681">
        <v>0</v>
      </c>
      <c r="Z164" s="677">
        <v>0</v>
      </c>
      <c r="AA164" s="677">
        <v>0</v>
      </c>
      <c r="AB164" s="674">
        <v>0</v>
      </c>
      <c r="AD164" s="765"/>
      <c r="AE164" s="677" t="s">
        <v>1336</v>
      </c>
      <c r="AF164" s="681">
        <v>0</v>
      </c>
      <c r="AG164" s="677">
        <v>0</v>
      </c>
      <c r="AH164" s="677">
        <v>0</v>
      </c>
      <c r="AI164" s="674">
        <v>0</v>
      </c>
      <c r="AK164" s="756"/>
      <c r="AL164" s="690" t="s">
        <v>1336</v>
      </c>
      <c r="AM164" s="681">
        <v>0</v>
      </c>
      <c r="AN164" s="677">
        <v>0</v>
      </c>
      <c r="AO164" s="677">
        <v>0</v>
      </c>
      <c r="AP164" s="674">
        <v>0</v>
      </c>
      <c r="AR164" s="814"/>
      <c r="AS164" s="815" t="s">
        <v>1336</v>
      </c>
      <c r="AT164" s="812">
        <v>0</v>
      </c>
      <c r="AU164" s="812">
        <v>0</v>
      </c>
      <c r="AV164" s="812">
        <v>0</v>
      </c>
      <c r="AW164" s="813">
        <v>0</v>
      </c>
      <c r="AY164" s="779"/>
      <c r="AZ164" s="690" t="s">
        <v>1336</v>
      </c>
      <c r="BA164" s="681">
        <v>0</v>
      </c>
      <c r="BB164" s="677">
        <v>0</v>
      </c>
      <c r="BC164" s="677">
        <v>0</v>
      </c>
      <c r="BD164" s="674">
        <v>0</v>
      </c>
      <c r="BF164" s="793"/>
      <c r="BG164" s="690" t="s">
        <v>1336</v>
      </c>
      <c r="BH164" s="681">
        <v>0</v>
      </c>
      <c r="BI164" s="677">
        <v>0</v>
      </c>
      <c r="BJ164" s="677">
        <v>0</v>
      </c>
      <c r="BK164" s="674">
        <v>0</v>
      </c>
      <c r="BL164" s="633"/>
      <c r="BM164" s="786"/>
      <c r="BN164" s="690" t="s">
        <v>1336</v>
      </c>
      <c r="BO164" s="681">
        <v>0</v>
      </c>
      <c r="BP164" s="677">
        <v>0</v>
      </c>
      <c r="BQ164" s="677">
        <v>0</v>
      </c>
      <c r="BR164" s="674">
        <v>0</v>
      </c>
      <c r="BS164" s="633"/>
      <c r="BT164" s="772"/>
      <c r="BU164" s="690" t="s">
        <v>1336</v>
      </c>
      <c r="BV164" s="681">
        <v>0</v>
      </c>
      <c r="BW164" s="677">
        <v>0</v>
      </c>
      <c r="BX164" s="677">
        <v>0</v>
      </c>
      <c r="BY164" s="674">
        <v>0</v>
      </c>
      <c r="CA164" s="747"/>
      <c r="CB164" s="690" t="s">
        <v>1336</v>
      </c>
      <c r="CC164" s="681">
        <v>0</v>
      </c>
      <c r="CD164" s="677">
        <v>0</v>
      </c>
      <c r="CE164" s="677">
        <v>0</v>
      </c>
      <c r="CF164" s="674">
        <v>0</v>
      </c>
    </row>
    <row r="165" spans="2:84" ht="13.8" thickBot="1">
      <c r="B165" s="664" t="s">
        <v>560</v>
      </c>
      <c r="C165" s="664"/>
      <c r="D165" s="729">
        <v>0</v>
      </c>
      <c r="E165" s="683">
        <v>0</v>
      </c>
      <c r="F165" s="683">
        <v>0</v>
      </c>
      <c r="G165" s="682">
        <v>0</v>
      </c>
      <c r="I165" s="667" t="s">
        <v>560</v>
      </c>
      <c r="J165" s="667"/>
      <c r="K165" s="691">
        <v>0</v>
      </c>
      <c r="L165" s="685">
        <v>0</v>
      </c>
      <c r="M165" s="685">
        <v>0</v>
      </c>
      <c r="N165" s="684">
        <v>0</v>
      </c>
      <c r="P165" s="686" t="s">
        <v>560</v>
      </c>
      <c r="Q165" s="687"/>
      <c r="R165" s="686">
        <v>0</v>
      </c>
      <c r="S165" s="688">
        <v>0</v>
      </c>
      <c r="T165" s="688">
        <v>0</v>
      </c>
      <c r="U165" s="687">
        <v>0</v>
      </c>
      <c r="W165" s="803" t="s">
        <v>560</v>
      </c>
      <c r="X165" s="804"/>
      <c r="Y165" s="803">
        <v>0</v>
      </c>
      <c r="Z165" s="805">
        <v>0</v>
      </c>
      <c r="AA165" s="805">
        <v>0</v>
      </c>
      <c r="AB165" s="804">
        <v>0</v>
      </c>
      <c r="AD165" s="766" t="s">
        <v>560</v>
      </c>
      <c r="AE165" s="767"/>
      <c r="AF165" s="766">
        <v>0</v>
      </c>
      <c r="AG165" s="768">
        <v>0</v>
      </c>
      <c r="AH165" s="768">
        <v>0</v>
      </c>
      <c r="AI165" s="767">
        <v>0</v>
      </c>
      <c r="AK165" s="757" t="s">
        <v>560</v>
      </c>
      <c r="AL165" s="758"/>
      <c r="AM165" s="759">
        <v>0</v>
      </c>
      <c r="AN165" s="760">
        <v>0</v>
      </c>
      <c r="AO165" s="760">
        <v>0</v>
      </c>
      <c r="AP165" s="761">
        <v>0</v>
      </c>
      <c r="AR165" s="808" t="s">
        <v>560</v>
      </c>
      <c r="AS165" s="816"/>
      <c r="AT165" s="817">
        <v>0</v>
      </c>
      <c r="AU165" s="818">
        <v>0</v>
      </c>
      <c r="AV165" s="818">
        <v>0</v>
      </c>
      <c r="AW165" s="816">
        <v>0</v>
      </c>
      <c r="AY165" s="780" t="s">
        <v>560</v>
      </c>
      <c r="AZ165" s="777"/>
      <c r="BA165" s="780">
        <v>0</v>
      </c>
      <c r="BB165" s="781">
        <v>0</v>
      </c>
      <c r="BC165" s="781">
        <v>0</v>
      </c>
      <c r="BD165" s="782">
        <v>0</v>
      </c>
      <c r="BF165" s="795" t="s">
        <v>560</v>
      </c>
      <c r="BG165" s="796"/>
      <c r="BH165" s="795">
        <v>0</v>
      </c>
      <c r="BI165" s="797">
        <v>0</v>
      </c>
      <c r="BJ165" s="797">
        <v>0</v>
      </c>
      <c r="BK165" s="798">
        <v>0</v>
      </c>
      <c r="BL165" s="633"/>
      <c r="BM165" s="787" t="s">
        <v>560</v>
      </c>
      <c r="BN165" s="788"/>
      <c r="BO165" s="789">
        <v>0</v>
      </c>
      <c r="BP165" s="790">
        <v>0</v>
      </c>
      <c r="BQ165" s="790">
        <v>0</v>
      </c>
      <c r="BR165" s="791">
        <v>0</v>
      </c>
      <c r="BS165" s="633"/>
      <c r="BT165" s="773" t="s">
        <v>560</v>
      </c>
      <c r="BU165" s="770"/>
      <c r="BV165" s="773">
        <v>0</v>
      </c>
      <c r="BW165" s="774">
        <v>0</v>
      </c>
      <c r="BX165" s="774">
        <v>0</v>
      </c>
      <c r="BY165" s="775">
        <v>0</v>
      </c>
      <c r="CA165" s="748" t="s">
        <v>560</v>
      </c>
      <c r="CB165" s="749"/>
      <c r="CC165" s="750">
        <v>0</v>
      </c>
      <c r="CD165" s="751">
        <v>0</v>
      </c>
      <c r="CE165" s="751">
        <v>0</v>
      </c>
      <c r="CF165" s="752">
        <v>0</v>
      </c>
    </row>
    <row r="166" spans="2:84">
      <c r="B166" s="673" t="s">
        <v>450</v>
      </c>
      <c r="C166" s="679" t="s">
        <v>1337</v>
      </c>
      <c r="D166" s="681">
        <v>0</v>
      </c>
      <c r="E166" s="677">
        <v>0</v>
      </c>
      <c r="F166" s="677">
        <v>0</v>
      </c>
      <c r="G166" s="674">
        <v>0</v>
      </c>
      <c r="I166" s="675" t="s">
        <v>450</v>
      </c>
      <c r="J166" s="679" t="s">
        <v>1337</v>
      </c>
      <c r="K166" s="681">
        <v>0</v>
      </c>
      <c r="L166" s="677">
        <v>0</v>
      </c>
      <c r="M166" s="677">
        <v>0</v>
      </c>
      <c r="N166" s="674">
        <v>0</v>
      </c>
      <c r="P166" s="676" t="s">
        <v>450</v>
      </c>
      <c r="Q166" s="677" t="s">
        <v>1337</v>
      </c>
      <c r="R166" s="681">
        <v>0</v>
      </c>
      <c r="S166" s="677">
        <v>0</v>
      </c>
      <c r="T166" s="677">
        <v>0</v>
      </c>
      <c r="U166" s="674">
        <v>0</v>
      </c>
      <c r="W166" s="801" t="s">
        <v>450</v>
      </c>
      <c r="X166" s="677" t="s">
        <v>1337</v>
      </c>
      <c r="Y166" s="681">
        <v>0</v>
      </c>
      <c r="Z166" s="677">
        <v>0</v>
      </c>
      <c r="AA166" s="677">
        <v>0</v>
      </c>
      <c r="AB166" s="674">
        <v>0</v>
      </c>
      <c r="AD166" s="764" t="s">
        <v>450</v>
      </c>
      <c r="AE166" s="677" t="s">
        <v>1337</v>
      </c>
      <c r="AF166" s="681">
        <v>0</v>
      </c>
      <c r="AG166" s="677">
        <v>0</v>
      </c>
      <c r="AH166" s="677">
        <v>0</v>
      </c>
      <c r="AI166" s="674">
        <v>0</v>
      </c>
      <c r="AK166" s="755" t="s">
        <v>450</v>
      </c>
      <c r="AL166" s="689" t="s">
        <v>1337</v>
      </c>
      <c r="AM166" s="681">
        <v>0</v>
      </c>
      <c r="AN166" s="677">
        <v>0</v>
      </c>
      <c r="AO166" s="677">
        <v>0</v>
      </c>
      <c r="AP166" s="674">
        <v>0</v>
      </c>
      <c r="AR166" s="809" t="s">
        <v>450</v>
      </c>
      <c r="AS166" s="810" t="s">
        <v>1337</v>
      </c>
      <c r="AT166" s="812">
        <v>0</v>
      </c>
      <c r="AU166" s="812">
        <v>0</v>
      </c>
      <c r="AV166" s="812">
        <v>0</v>
      </c>
      <c r="AW166" s="813">
        <v>0</v>
      </c>
      <c r="AY166" s="778" t="s">
        <v>450</v>
      </c>
      <c r="AZ166" s="689" t="s">
        <v>1337</v>
      </c>
      <c r="BA166" s="681">
        <v>0</v>
      </c>
      <c r="BB166" s="677">
        <v>0</v>
      </c>
      <c r="BC166" s="677">
        <v>0</v>
      </c>
      <c r="BD166" s="674">
        <v>0</v>
      </c>
      <c r="BF166" s="794" t="s">
        <v>450</v>
      </c>
      <c r="BG166" s="679" t="s">
        <v>1337</v>
      </c>
      <c r="BH166" s="681">
        <v>0</v>
      </c>
      <c r="BI166" s="677">
        <v>0</v>
      </c>
      <c r="BJ166" s="677">
        <v>0</v>
      </c>
      <c r="BK166" s="674">
        <v>0</v>
      </c>
      <c r="BL166" s="633"/>
      <c r="BM166" s="785" t="s">
        <v>450</v>
      </c>
      <c r="BN166" s="689" t="s">
        <v>1337</v>
      </c>
      <c r="BO166" s="681">
        <v>0</v>
      </c>
      <c r="BP166" s="677">
        <v>0</v>
      </c>
      <c r="BQ166" s="677">
        <v>0</v>
      </c>
      <c r="BR166" s="674">
        <v>0</v>
      </c>
      <c r="BS166" s="633"/>
      <c r="BT166" s="771" t="s">
        <v>450</v>
      </c>
      <c r="BU166" s="679" t="s">
        <v>1337</v>
      </c>
      <c r="BV166" s="681">
        <v>0</v>
      </c>
      <c r="BW166" s="677">
        <v>0</v>
      </c>
      <c r="BX166" s="677">
        <v>0</v>
      </c>
      <c r="BY166" s="674">
        <v>0</v>
      </c>
      <c r="CA166" s="746" t="s">
        <v>450</v>
      </c>
      <c r="CB166" s="689" t="s">
        <v>1337</v>
      </c>
      <c r="CC166" s="681">
        <v>0</v>
      </c>
      <c r="CD166" s="677">
        <v>0</v>
      </c>
      <c r="CE166" s="677">
        <v>0</v>
      </c>
      <c r="CF166" s="674">
        <v>0</v>
      </c>
    </row>
    <row r="167" spans="2:84">
      <c r="B167" s="673"/>
      <c r="C167" s="679" t="s">
        <v>1340</v>
      </c>
      <c r="D167" s="681">
        <v>0</v>
      </c>
      <c r="E167" s="677">
        <v>0</v>
      </c>
      <c r="F167" s="677">
        <v>0</v>
      </c>
      <c r="G167" s="674">
        <v>0</v>
      </c>
      <c r="I167" s="675"/>
      <c r="J167" s="679" t="s">
        <v>1340</v>
      </c>
      <c r="K167" s="681">
        <v>0</v>
      </c>
      <c r="L167" s="677">
        <v>0</v>
      </c>
      <c r="M167" s="677">
        <v>0</v>
      </c>
      <c r="N167" s="674">
        <v>0</v>
      </c>
      <c r="P167" s="680"/>
      <c r="Q167" s="677" t="s">
        <v>1340</v>
      </c>
      <c r="R167" s="681">
        <v>0</v>
      </c>
      <c r="S167" s="677">
        <v>0</v>
      </c>
      <c r="T167" s="677">
        <v>0</v>
      </c>
      <c r="U167" s="674">
        <v>0</v>
      </c>
      <c r="W167" s="806"/>
      <c r="X167" s="677" t="s">
        <v>1340</v>
      </c>
      <c r="Y167" s="681">
        <v>0</v>
      </c>
      <c r="Z167" s="677">
        <v>0</v>
      </c>
      <c r="AA167" s="677">
        <v>0</v>
      </c>
      <c r="AB167" s="674">
        <v>0</v>
      </c>
      <c r="AD167" s="769"/>
      <c r="AE167" s="677" t="s">
        <v>1340</v>
      </c>
      <c r="AF167" s="681">
        <v>0</v>
      </c>
      <c r="AG167" s="677">
        <v>0</v>
      </c>
      <c r="AH167" s="677">
        <v>0</v>
      </c>
      <c r="AI167" s="674">
        <v>0</v>
      </c>
      <c r="AK167" s="762"/>
      <c r="AL167" s="679" t="s">
        <v>1340</v>
      </c>
      <c r="AM167" s="681">
        <v>0</v>
      </c>
      <c r="AN167" s="677">
        <v>0</v>
      </c>
      <c r="AO167" s="677">
        <v>0</v>
      </c>
      <c r="AP167" s="674">
        <v>0</v>
      </c>
      <c r="AR167" s="819"/>
      <c r="AS167" s="813" t="s">
        <v>1340</v>
      </c>
      <c r="AT167" s="812">
        <v>0</v>
      </c>
      <c r="AU167" s="812">
        <v>0</v>
      </c>
      <c r="AV167" s="812">
        <v>0</v>
      </c>
      <c r="AW167" s="813">
        <v>0</v>
      </c>
      <c r="AY167" s="778"/>
      <c r="AZ167" s="679" t="s">
        <v>1340</v>
      </c>
      <c r="BA167" s="681">
        <v>0</v>
      </c>
      <c r="BB167" s="677">
        <v>0</v>
      </c>
      <c r="BC167" s="677">
        <v>0</v>
      </c>
      <c r="BD167" s="674">
        <v>0</v>
      </c>
      <c r="BF167" s="794"/>
      <c r="BG167" s="679" t="s">
        <v>1340</v>
      </c>
      <c r="BH167" s="681">
        <v>0</v>
      </c>
      <c r="BI167" s="677">
        <v>0</v>
      </c>
      <c r="BJ167" s="677">
        <v>0</v>
      </c>
      <c r="BK167" s="674">
        <v>0</v>
      </c>
      <c r="BL167" s="633"/>
      <c r="BM167" s="792"/>
      <c r="BN167" s="679" t="s">
        <v>1340</v>
      </c>
      <c r="BO167" s="681">
        <v>0</v>
      </c>
      <c r="BP167" s="677">
        <v>0</v>
      </c>
      <c r="BQ167" s="677">
        <v>0</v>
      </c>
      <c r="BR167" s="674">
        <v>0</v>
      </c>
      <c r="BS167" s="633"/>
      <c r="BT167" s="771"/>
      <c r="BU167" s="679" t="s">
        <v>1340</v>
      </c>
      <c r="BV167" s="681">
        <v>0</v>
      </c>
      <c r="BW167" s="677">
        <v>0</v>
      </c>
      <c r="BX167" s="677">
        <v>0</v>
      </c>
      <c r="BY167" s="674">
        <v>0</v>
      </c>
      <c r="CA167" s="753"/>
      <c r="CB167" s="679" t="s">
        <v>1340</v>
      </c>
      <c r="CC167" s="681">
        <v>0</v>
      </c>
      <c r="CD167" s="677">
        <v>0</v>
      </c>
      <c r="CE167" s="677">
        <v>0</v>
      </c>
      <c r="CF167" s="674">
        <v>0</v>
      </c>
    </row>
    <row r="168" spans="2:84">
      <c r="B168" s="673"/>
      <c r="C168" s="679" t="s">
        <v>1338</v>
      </c>
      <c r="D168" s="681">
        <v>0</v>
      </c>
      <c r="E168" s="677">
        <v>0</v>
      </c>
      <c r="F168" s="677">
        <v>0</v>
      </c>
      <c r="G168" s="674">
        <v>0</v>
      </c>
      <c r="I168" s="675"/>
      <c r="J168" s="679" t="s">
        <v>1338</v>
      </c>
      <c r="K168" s="681">
        <v>0</v>
      </c>
      <c r="L168" s="677">
        <v>0</v>
      </c>
      <c r="M168" s="677">
        <v>0</v>
      </c>
      <c r="N168" s="674">
        <v>0</v>
      </c>
      <c r="P168" s="680"/>
      <c r="Q168" s="677" t="s">
        <v>1338</v>
      </c>
      <c r="R168" s="681">
        <v>0</v>
      </c>
      <c r="S168" s="677">
        <v>0</v>
      </c>
      <c r="T168" s="677">
        <v>0</v>
      </c>
      <c r="U168" s="674">
        <v>0</v>
      </c>
      <c r="W168" s="806"/>
      <c r="X168" s="677" t="s">
        <v>1338</v>
      </c>
      <c r="Y168" s="681">
        <v>0</v>
      </c>
      <c r="Z168" s="677">
        <v>0</v>
      </c>
      <c r="AA168" s="677">
        <v>0</v>
      </c>
      <c r="AB168" s="674">
        <v>0</v>
      </c>
      <c r="AD168" s="769"/>
      <c r="AE168" s="677" t="s">
        <v>1338</v>
      </c>
      <c r="AF168" s="681">
        <v>0</v>
      </c>
      <c r="AG168" s="677">
        <v>0</v>
      </c>
      <c r="AH168" s="677">
        <v>0</v>
      </c>
      <c r="AI168" s="674">
        <v>0</v>
      </c>
      <c r="AK168" s="762"/>
      <c r="AL168" s="679" t="s">
        <v>1338</v>
      </c>
      <c r="AM168" s="681">
        <v>0</v>
      </c>
      <c r="AN168" s="677">
        <v>0</v>
      </c>
      <c r="AO168" s="677">
        <v>0</v>
      </c>
      <c r="AP168" s="674">
        <v>0</v>
      </c>
      <c r="AR168" s="819"/>
      <c r="AS168" s="813" t="s">
        <v>1338</v>
      </c>
      <c r="AT168" s="812">
        <v>0</v>
      </c>
      <c r="AU168" s="812">
        <v>0</v>
      </c>
      <c r="AV168" s="812">
        <v>0</v>
      </c>
      <c r="AW168" s="813">
        <v>0</v>
      </c>
      <c r="AY168" s="778"/>
      <c r="AZ168" s="679" t="s">
        <v>1338</v>
      </c>
      <c r="BA168" s="681">
        <v>0</v>
      </c>
      <c r="BB168" s="677">
        <v>0</v>
      </c>
      <c r="BC168" s="677">
        <v>0</v>
      </c>
      <c r="BD168" s="674">
        <v>0</v>
      </c>
      <c r="BF168" s="794"/>
      <c r="BG168" s="679" t="s">
        <v>1338</v>
      </c>
      <c r="BH168" s="681">
        <v>0</v>
      </c>
      <c r="BI168" s="677">
        <v>0</v>
      </c>
      <c r="BJ168" s="677">
        <v>0</v>
      </c>
      <c r="BK168" s="674">
        <v>0</v>
      </c>
      <c r="BL168" s="633"/>
      <c r="BM168" s="792"/>
      <c r="BN168" s="679" t="s">
        <v>1338</v>
      </c>
      <c r="BO168" s="681">
        <v>0</v>
      </c>
      <c r="BP168" s="677">
        <v>0</v>
      </c>
      <c r="BQ168" s="677">
        <v>0</v>
      </c>
      <c r="BR168" s="674">
        <v>0</v>
      </c>
      <c r="BS168" s="633"/>
      <c r="BT168" s="771"/>
      <c r="BU168" s="679" t="s">
        <v>1338</v>
      </c>
      <c r="BV168" s="681">
        <v>0</v>
      </c>
      <c r="BW168" s="677">
        <v>0</v>
      </c>
      <c r="BX168" s="677">
        <v>0</v>
      </c>
      <c r="BY168" s="674">
        <v>0</v>
      </c>
      <c r="CA168" s="753"/>
      <c r="CB168" s="679" t="s">
        <v>1338</v>
      </c>
      <c r="CC168" s="681">
        <v>0</v>
      </c>
      <c r="CD168" s="677">
        <v>0</v>
      </c>
      <c r="CE168" s="677">
        <v>0</v>
      </c>
      <c r="CF168" s="674">
        <v>0</v>
      </c>
    </row>
    <row r="169" spans="2:84" ht="13.8" thickBot="1">
      <c r="B169" s="673"/>
      <c r="C169" s="679" t="s">
        <v>1339</v>
      </c>
      <c r="D169" s="681">
        <v>0</v>
      </c>
      <c r="E169" s="677">
        <v>0</v>
      </c>
      <c r="F169" s="677">
        <v>0</v>
      </c>
      <c r="G169" s="674">
        <v>0</v>
      </c>
      <c r="I169" s="728"/>
      <c r="J169" s="690" t="s">
        <v>1339</v>
      </c>
      <c r="K169" s="681">
        <v>0</v>
      </c>
      <c r="L169" s="677">
        <v>0</v>
      </c>
      <c r="M169" s="677">
        <v>0</v>
      </c>
      <c r="N169" s="674">
        <v>0</v>
      </c>
      <c r="P169" s="730"/>
      <c r="Q169" s="677" t="s">
        <v>1339</v>
      </c>
      <c r="R169" s="681">
        <v>0</v>
      </c>
      <c r="S169" s="677">
        <v>0</v>
      </c>
      <c r="T169" s="677">
        <v>0</v>
      </c>
      <c r="U169" s="674">
        <v>0</v>
      </c>
      <c r="W169" s="802"/>
      <c r="X169" s="677" t="s">
        <v>1339</v>
      </c>
      <c r="Y169" s="681">
        <v>0</v>
      </c>
      <c r="Z169" s="677">
        <v>0</v>
      </c>
      <c r="AA169" s="677">
        <v>0</v>
      </c>
      <c r="AB169" s="674">
        <v>0</v>
      </c>
      <c r="AD169" s="765"/>
      <c r="AE169" s="677" t="s">
        <v>1339</v>
      </c>
      <c r="AF169" s="681">
        <v>0</v>
      </c>
      <c r="AG169" s="677">
        <v>0</v>
      </c>
      <c r="AH169" s="677">
        <v>0</v>
      </c>
      <c r="AI169" s="674">
        <v>0</v>
      </c>
      <c r="AK169" s="756"/>
      <c r="AL169" s="690" t="s">
        <v>1339</v>
      </c>
      <c r="AM169" s="681">
        <v>0</v>
      </c>
      <c r="AN169" s="677">
        <v>0</v>
      </c>
      <c r="AO169" s="677">
        <v>0</v>
      </c>
      <c r="AP169" s="674">
        <v>0</v>
      </c>
      <c r="AR169" s="814"/>
      <c r="AS169" s="815" t="s">
        <v>1339</v>
      </c>
      <c r="AT169" s="812">
        <v>0</v>
      </c>
      <c r="AU169" s="812">
        <v>0</v>
      </c>
      <c r="AV169" s="812">
        <v>0</v>
      </c>
      <c r="AW169" s="813">
        <v>0</v>
      </c>
      <c r="AY169" s="779"/>
      <c r="AZ169" s="690" t="s">
        <v>1339</v>
      </c>
      <c r="BA169" s="681">
        <v>0</v>
      </c>
      <c r="BB169" s="677">
        <v>0</v>
      </c>
      <c r="BC169" s="677">
        <v>0</v>
      </c>
      <c r="BD169" s="674">
        <v>0</v>
      </c>
      <c r="BF169" s="793"/>
      <c r="BG169" s="690" t="s">
        <v>1339</v>
      </c>
      <c r="BH169" s="681">
        <v>0</v>
      </c>
      <c r="BI169" s="677">
        <v>0</v>
      </c>
      <c r="BJ169" s="677">
        <v>0</v>
      </c>
      <c r="BK169" s="674">
        <v>0</v>
      </c>
      <c r="BL169" s="633"/>
      <c r="BM169" s="786"/>
      <c r="BN169" s="690" t="s">
        <v>1339</v>
      </c>
      <c r="BO169" s="681">
        <v>0</v>
      </c>
      <c r="BP169" s="677">
        <v>0</v>
      </c>
      <c r="BQ169" s="677">
        <v>0</v>
      </c>
      <c r="BR169" s="674">
        <v>0</v>
      </c>
      <c r="BS169" s="633"/>
      <c r="BT169" s="772"/>
      <c r="BU169" s="690" t="s">
        <v>1339</v>
      </c>
      <c r="BV169" s="681">
        <v>0</v>
      </c>
      <c r="BW169" s="677">
        <v>0</v>
      </c>
      <c r="BX169" s="677">
        <v>0</v>
      </c>
      <c r="BY169" s="674">
        <v>0</v>
      </c>
      <c r="CA169" s="747"/>
      <c r="CB169" s="690" t="s">
        <v>1339</v>
      </c>
      <c r="CC169" s="681">
        <v>0</v>
      </c>
      <c r="CD169" s="677">
        <v>0</v>
      </c>
      <c r="CE169" s="677">
        <v>0</v>
      </c>
      <c r="CF169" s="674">
        <v>0</v>
      </c>
    </row>
    <row r="170" spans="2:84" ht="13.8" thickBot="1">
      <c r="B170" s="664" t="s">
        <v>561</v>
      </c>
      <c r="C170" s="664"/>
      <c r="D170" s="729">
        <v>0</v>
      </c>
      <c r="E170" s="683">
        <v>0</v>
      </c>
      <c r="F170" s="683">
        <v>0</v>
      </c>
      <c r="G170" s="682">
        <v>0</v>
      </c>
      <c r="I170" s="667" t="s">
        <v>561</v>
      </c>
      <c r="J170" s="667"/>
      <c r="K170" s="691">
        <v>0</v>
      </c>
      <c r="L170" s="685">
        <v>0</v>
      </c>
      <c r="M170" s="685">
        <v>0</v>
      </c>
      <c r="N170" s="684">
        <v>0</v>
      </c>
      <c r="P170" s="686" t="s">
        <v>561</v>
      </c>
      <c r="Q170" s="687"/>
      <c r="R170" s="686">
        <v>0</v>
      </c>
      <c r="S170" s="688">
        <v>0</v>
      </c>
      <c r="T170" s="688">
        <v>0</v>
      </c>
      <c r="U170" s="687">
        <v>0</v>
      </c>
      <c r="W170" s="803" t="s">
        <v>561</v>
      </c>
      <c r="X170" s="804"/>
      <c r="Y170" s="803">
        <v>0</v>
      </c>
      <c r="Z170" s="805">
        <v>0</v>
      </c>
      <c r="AA170" s="805">
        <v>0</v>
      </c>
      <c r="AB170" s="804">
        <v>0</v>
      </c>
      <c r="AD170" s="766" t="s">
        <v>561</v>
      </c>
      <c r="AE170" s="767"/>
      <c r="AF170" s="766">
        <v>0</v>
      </c>
      <c r="AG170" s="768">
        <v>0</v>
      </c>
      <c r="AH170" s="768">
        <v>0</v>
      </c>
      <c r="AI170" s="767">
        <v>0</v>
      </c>
      <c r="AK170" s="757" t="s">
        <v>561</v>
      </c>
      <c r="AL170" s="758"/>
      <c r="AM170" s="759">
        <v>0</v>
      </c>
      <c r="AN170" s="760">
        <v>0</v>
      </c>
      <c r="AO170" s="760">
        <v>0</v>
      </c>
      <c r="AP170" s="761">
        <v>0</v>
      </c>
      <c r="AR170" s="808" t="s">
        <v>561</v>
      </c>
      <c r="AS170" s="816"/>
      <c r="AT170" s="817">
        <v>0</v>
      </c>
      <c r="AU170" s="818">
        <v>0</v>
      </c>
      <c r="AV170" s="818">
        <v>0</v>
      </c>
      <c r="AW170" s="816">
        <v>0</v>
      </c>
      <c r="AY170" s="780" t="s">
        <v>561</v>
      </c>
      <c r="AZ170" s="777"/>
      <c r="BA170" s="780">
        <v>0</v>
      </c>
      <c r="BB170" s="781">
        <v>0</v>
      </c>
      <c r="BC170" s="781">
        <v>0</v>
      </c>
      <c r="BD170" s="782">
        <v>0</v>
      </c>
      <c r="BF170" s="795" t="s">
        <v>561</v>
      </c>
      <c r="BG170" s="796"/>
      <c r="BH170" s="795">
        <v>0</v>
      </c>
      <c r="BI170" s="797">
        <v>0</v>
      </c>
      <c r="BJ170" s="797">
        <v>0</v>
      </c>
      <c r="BK170" s="798">
        <v>0</v>
      </c>
      <c r="BL170" s="633"/>
      <c r="BM170" s="787" t="s">
        <v>561</v>
      </c>
      <c r="BN170" s="788"/>
      <c r="BO170" s="789">
        <v>0</v>
      </c>
      <c r="BP170" s="790">
        <v>0</v>
      </c>
      <c r="BQ170" s="790">
        <v>0</v>
      </c>
      <c r="BR170" s="791">
        <v>0</v>
      </c>
      <c r="BS170" s="633"/>
      <c r="BT170" s="773" t="s">
        <v>561</v>
      </c>
      <c r="BU170" s="770"/>
      <c r="BV170" s="773">
        <v>0</v>
      </c>
      <c r="BW170" s="774">
        <v>0</v>
      </c>
      <c r="BX170" s="774">
        <v>0</v>
      </c>
      <c r="BY170" s="775">
        <v>0</v>
      </c>
      <c r="CA170" s="748" t="s">
        <v>561</v>
      </c>
      <c r="CB170" s="749"/>
      <c r="CC170" s="750">
        <v>0</v>
      </c>
      <c r="CD170" s="751">
        <v>0</v>
      </c>
      <c r="CE170" s="751">
        <v>0</v>
      </c>
      <c r="CF170" s="752">
        <v>0</v>
      </c>
    </row>
    <row r="171" spans="2:84">
      <c r="B171" s="673" t="s">
        <v>451</v>
      </c>
      <c r="C171" s="679" t="s">
        <v>1659</v>
      </c>
      <c r="D171" s="681">
        <v>0</v>
      </c>
      <c r="E171" s="677">
        <v>0</v>
      </c>
      <c r="F171" s="677">
        <v>0</v>
      </c>
      <c r="G171" s="674">
        <v>0</v>
      </c>
      <c r="I171" s="675" t="s">
        <v>451</v>
      </c>
      <c r="J171" s="679" t="s">
        <v>1659</v>
      </c>
      <c r="K171" s="681">
        <v>0</v>
      </c>
      <c r="L171" s="677">
        <v>0</v>
      </c>
      <c r="M171" s="677">
        <v>0</v>
      </c>
      <c r="N171" s="674">
        <v>0</v>
      </c>
      <c r="P171" s="676" t="s">
        <v>451</v>
      </c>
      <c r="Q171" s="677" t="s">
        <v>1659</v>
      </c>
      <c r="R171" s="681">
        <v>0</v>
      </c>
      <c r="S171" s="677">
        <v>0</v>
      </c>
      <c r="T171" s="677">
        <v>0</v>
      </c>
      <c r="U171" s="674">
        <v>0</v>
      </c>
      <c r="W171" s="801" t="s">
        <v>451</v>
      </c>
      <c r="X171" s="677" t="s">
        <v>1659</v>
      </c>
      <c r="Y171" s="681">
        <v>0</v>
      </c>
      <c r="Z171" s="677">
        <v>0</v>
      </c>
      <c r="AA171" s="677">
        <v>0</v>
      </c>
      <c r="AB171" s="674">
        <v>0</v>
      </c>
      <c r="AD171" s="764" t="s">
        <v>451</v>
      </c>
      <c r="AE171" s="677" t="s">
        <v>1659</v>
      </c>
      <c r="AF171" s="681">
        <v>0</v>
      </c>
      <c r="AG171" s="677">
        <v>0</v>
      </c>
      <c r="AH171" s="677">
        <v>0</v>
      </c>
      <c r="AI171" s="674">
        <v>0</v>
      </c>
      <c r="AK171" s="755" t="s">
        <v>451</v>
      </c>
      <c r="AL171" s="689" t="s">
        <v>1659</v>
      </c>
      <c r="AM171" s="681">
        <v>0</v>
      </c>
      <c r="AN171" s="677">
        <v>0</v>
      </c>
      <c r="AO171" s="677">
        <v>0</v>
      </c>
      <c r="AP171" s="674">
        <v>0</v>
      </c>
      <c r="AR171" s="809" t="s">
        <v>451</v>
      </c>
      <c r="AS171" s="810" t="s">
        <v>1659</v>
      </c>
      <c r="AT171" s="812">
        <v>0</v>
      </c>
      <c r="AU171" s="812">
        <v>0</v>
      </c>
      <c r="AV171" s="812">
        <v>0</v>
      </c>
      <c r="AW171" s="813">
        <v>0</v>
      </c>
      <c r="AY171" s="778" t="s">
        <v>451</v>
      </c>
      <c r="AZ171" s="689" t="s">
        <v>1659</v>
      </c>
      <c r="BA171" s="681">
        <v>0</v>
      </c>
      <c r="BB171" s="677">
        <v>0</v>
      </c>
      <c r="BC171" s="677">
        <v>0</v>
      </c>
      <c r="BD171" s="674">
        <v>0</v>
      </c>
      <c r="BF171" s="794" t="s">
        <v>451</v>
      </c>
      <c r="BG171" s="679" t="s">
        <v>1659</v>
      </c>
      <c r="BH171" s="681">
        <v>0</v>
      </c>
      <c r="BI171" s="677">
        <v>0</v>
      </c>
      <c r="BJ171" s="677">
        <v>0</v>
      </c>
      <c r="BK171" s="674">
        <v>0</v>
      </c>
      <c r="BL171" s="633"/>
      <c r="BM171" s="785" t="s">
        <v>451</v>
      </c>
      <c r="BN171" s="689" t="s">
        <v>1659</v>
      </c>
      <c r="BO171" s="681">
        <v>0</v>
      </c>
      <c r="BP171" s="677">
        <v>0</v>
      </c>
      <c r="BQ171" s="677">
        <v>0</v>
      </c>
      <c r="BR171" s="674">
        <v>0</v>
      </c>
      <c r="BS171" s="633"/>
      <c r="BT171" s="771" t="s">
        <v>451</v>
      </c>
      <c r="BU171" s="679" t="s">
        <v>1659</v>
      </c>
      <c r="BV171" s="681">
        <v>0</v>
      </c>
      <c r="BW171" s="677">
        <v>0</v>
      </c>
      <c r="BX171" s="677">
        <v>0</v>
      </c>
      <c r="BY171" s="674">
        <v>0</v>
      </c>
      <c r="CA171" s="746" t="s">
        <v>451</v>
      </c>
      <c r="CB171" s="689" t="s">
        <v>1659</v>
      </c>
      <c r="CC171" s="681">
        <v>0</v>
      </c>
      <c r="CD171" s="677">
        <v>0</v>
      </c>
      <c r="CE171" s="677">
        <v>0</v>
      </c>
      <c r="CF171" s="674">
        <v>0</v>
      </c>
    </row>
    <row r="172" spans="2:84">
      <c r="B172" s="673"/>
      <c r="C172" s="679" t="s">
        <v>1341</v>
      </c>
      <c r="D172" s="681">
        <v>0</v>
      </c>
      <c r="E172" s="677">
        <v>0</v>
      </c>
      <c r="F172" s="677">
        <v>0</v>
      </c>
      <c r="G172" s="674">
        <v>0</v>
      </c>
      <c r="I172" s="675"/>
      <c r="J172" s="679" t="s">
        <v>1341</v>
      </c>
      <c r="K172" s="681">
        <v>0</v>
      </c>
      <c r="L172" s="677">
        <v>0</v>
      </c>
      <c r="M172" s="677">
        <v>0</v>
      </c>
      <c r="N172" s="674">
        <v>0</v>
      </c>
      <c r="P172" s="680"/>
      <c r="Q172" s="677" t="s">
        <v>1341</v>
      </c>
      <c r="R172" s="681">
        <v>0</v>
      </c>
      <c r="S172" s="677">
        <v>0</v>
      </c>
      <c r="T172" s="677">
        <v>0</v>
      </c>
      <c r="U172" s="674">
        <v>0</v>
      </c>
      <c r="W172" s="806"/>
      <c r="X172" s="677" t="s">
        <v>1341</v>
      </c>
      <c r="Y172" s="681">
        <v>0</v>
      </c>
      <c r="Z172" s="677">
        <v>0</v>
      </c>
      <c r="AA172" s="677">
        <v>0</v>
      </c>
      <c r="AB172" s="674">
        <v>0</v>
      </c>
      <c r="AD172" s="769"/>
      <c r="AE172" s="677" t="s">
        <v>1341</v>
      </c>
      <c r="AF172" s="681">
        <v>0</v>
      </c>
      <c r="AG172" s="677">
        <v>0</v>
      </c>
      <c r="AH172" s="677">
        <v>0</v>
      </c>
      <c r="AI172" s="674">
        <v>0</v>
      </c>
      <c r="AK172" s="762"/>
      <c r="AL172" s="679" t="s">
        <v>1341</v>
      </c>
      <c r="AM172" s="681">
        <v>0</v>
      </c>
      <c r="AN172" s="677">
        <v>0</v>
      </c>
      <c r="AO172" s="677">
        <v>0</v>
      </c>
      <c r="AP172" s="674">
        <v>0</v>
      </c>
      <c r="AR172" s="819"/>
      <c r="AS172" s="813" t="s">
        <v>1341</v>
      </c>
      <c r="AT172" s="812">
        <v>0</v>
      </c>
      <c r="AU172" s="812">
        <v>0</v>
      </c>
      <c r="AV172" s="812">
        <v>0</v>
      </c>
      <c r="AW172" s="813">
        <v>0</v>
      </c>
      <c r="AY172" s="778"/>
      <c r="AZ172" s="679" t="s">
        <v>1341</v>
      </c>
      <c r="BA172" s="681">
        <v>0</v>
      </c>
      <c r="BB172" s="677">
        <v>0</v>
      </c>
      <c r="BC172" s="677">
        <v>0</v>
      </c>
      <c r="BD172" s="674">
        <v>0</v>
      </c>
      <c r="BF172" s="794"/>
      <c r="BG172" s="679" t="s">
        <v>1341</v>
      </c>
      <c r="BH172" s="681">
        <v>0</v>
      </c>
      <c r="BI172" s="677">
        <v>0</v>
      </c>
      <c r="BJ172" s="677">
        <v>0</v>
      </c>
      <c r="BK172" s="674">
        <v>0</v>
      </c>
      <c r="BL172" s="633"/>
      <c r="BM172" s="792"/>
      <c r="BN172" s="679" t="s">
        <v>1341</v>
      </c>
      <c r="BO172" s="681">
        <v>0</v>
      </c>
      <c r="BP172" s="677">
        <v>0</v>
      </c>
      <c r="BQ172" s="677">
        <v>0</v>
      </c>
      <c r="BR172" s="674">
        <v>0</v>
      </c>
      <c r="BS172" s="633"/>
      <c r="BT172" s="771"/>
      <c r="BU172" s="679" t="s">
        <v>1341</v>
      </c>
      <c r="BV172" s="681">
        <v>0</v>
      </c>
      <c r="BW172" s="677">
        <v>0</v>
      </c>
      <c r="BX172" s="677">
        <v>0</v>
      </c>
      <c r="BY172" s="674">
        <v>0</v>
      </c>
      <c r="CA172" s="753"/>
      <c r="CB172" s="679" t="s">
        <v>1341</v>
      </c>
      <c r="CC172" s="681">
        <v>0</v>
      </c>
      <c r="CD172" s="677">
        <v>0</v>
      </c>
      <c r="CE172" s="677">
        <v>0</v>
      </c>
      <c r="CF172" s="674">
        <v>0</v>
      </c>
    </row>
    <row r="173" spans="2:84" ht="13.8" thickBot="1">
      <c r="B173" s="673"/>
      <c r="C173" s="679" t="s">
        <v>1660</v>
      </c>
      <c r="D173" s="681">
        <v>0</v>
      </c>
      <c r="E173" s="677">
        <v>0</v>
      </c>
      <c r="F173" s="677">
        <v>0</v>
      </c>
      <c r="G173" s="674">
        <v>0</v>
      </c>
      <c r="I173" s="728"/>
      <c r="J173" s="690" t="s">
        <v>1660</v>
      </c>
      <c r="K173" s="681">
        <v>0</v>
      </c>
      <c r="L173" s="677">
        <v>0</v>
      </c>
      <c r="M173" s="677">
        <v>0</v>
      </c>
      <c r="N173" s="674">
        <v>0</v>
      </c>
      <c r="P173" s="730"/>
      <c r="Q173" s="677" t="s">
        <v>1660</v>
      </c>
      <c r="R173" s="681">
        <v>0</v>
      </c>
      <c r="S173" s="677">
        <v>0</v>
      </c>
      <c r="T173" s="677">
        <v>0</v>
      </c>
      <c r="U173" s="674">
        <v>0</v>
      </c>
      <c r="W173" s="802"/>
      <c r="X173" s="677" t="s">
        <v>1660</v>
      </c>
      <c r="Y173" s="681">
        <v>0</v>
      </c>
      <c r="Z173" s="677">
        <v>0</v>
      </c>
      <c r="AA173" s="677">
        <v>0</v>
      </c>
      <c r="AB173" s="674">
        <v>0</v>
      </c>
      <c r="AD173" s="765"/>
      <c r="AE173" s="677" t="s">
        <v>1660</v>
      </c>
      <c r="AF173" s="681">
        <v>0</v>
      </c>
      <c r="AG173" s="677">
        <v>0</v>
      </c>
      <c r="AH173" s="677">
        <v>0</v>
      </c>
      <c r="AI173" s="674">
        <v>0</v>
      </c>
      <c r="AK173" s="756"/>
      <c r="AL173" s="690" t="s">
        <v>1660</v>
      </c>
      <c r="AM173" s="681">
        <v>0</v>
      </c>
      <c r="AN173" s="677">
        <v>0</v>
      </c>
      <c r="AO173" s="677">
        <v>0</v>
      </c>
      <c r="AP173" s="674">
        <v>0</v>
      </c>
      <c r="AR173" s="814"/>
      <c r="AS173" s="815" t="s">
        <v>1660</v>
      </c>
      <c r="AT173" s="812">
        <v>0</v>
      </c>
      <c r="AU173" s="812">
        <v>0</v>
      </c>
      <c r="AV173" s="812">
        <v>0</v>
      </c>
      <c r="AW173" s="813">
        <v>0</v>
      </c>
      <c r="AY173" s="779"/>
      <c r="AZ173" s="690" t="s">
        <v>1660</v>
      </c>
      <c r="BA173" s="681">
        <v>0</v>
      </c>
      <c r="BB173" s="677">
        <v>0</v>
      </c>
      <c r="BC173" s="677">
        <v>0</v>
      </c>
      <c r="BD173" s="674">
        <v>0</v>
      </c>
      <c r="BF173" s="793"/>
      <c r="BG173" s="690" t="s">
        <v>1660</v>
      </c>
      <c r="BH173" s="681">
        <v>0</v>
      </c>
      <c r="BI173" s="677">
        <v>0</v>
      </c>
      <c r="BJ173" s="677">
        <v>0</v>
      </c>
      <c r="BK173" s="674">
        <v>0</v>
      </c>
      <c r="BL173" s="633"/>
      <c r="BM173" s="786"/>
      <c r="BN173" s="690" t="s">
        <v>1660</v>
      </c>
      <c r="BO173" s="681">
        <v>0</v>
      </c>
      <c r="BP173" s="677">
        <v>0</v>
      </c>
      <c r="BQ173" s="677">
        <v>0</v>
      </c>
      <c r="BR173" s="674">
        <v>0</v>
      </c>
      <c r="BS173" s="633"/>
      <c r="BT173" s="772"/>
      <c r="BU173" s="690" t="s">
        <v>1660</v>
      </c>
      <c r="BV173" s="681">
        <v>0</v>
      </c>
      <c r="BW173" s="677">
        <v>0</v>
      </c>
      <c r="BX173" s="677">
        <v>0</v>
      </c>
      <c r="BY173" s="674">
        <v>0</v>
      </c>
      <c r="CA173" s="747"/>
      <c r="CB173" s="690" t="s">
        <v>1660</v>
      </c>
      <c r="CC173" s="681">
        <v>0</v>
      </c>
      <c r="CD173" s="677">
        <v>0</v>
      </c>
      <c r="CE173" s="677">
        <v>0</v>
      </c>
      <c r="CF173" s="674">
        <v>0</v>
      </c>
    </row>
    <row r="174" spans="2:84" ht="13.8" thickBot="1">
      <c r="B174" s="664" t="s">
        <v>562</v>
      </c>
      <c r="C174" s="664"/>
      <c r="D174" s="729">
        <v>0</v>
      </c>
      <c r="E174" s="683">
        <v>0</v>
      </c>
      <c r="F174" s="683">
        <v>0</v>
      </c>
      <c r="G174" s="682">
        <v>0</v>
      </c>
      <c r="I174" s="667" t="s">
        <v>562</v>
      </c>
      <c r="J174" s="667"/>
      <c r="K174" s="691">
        <v>0</v>
      </c>
      <c r="L174" s="685">
        <v>0</v>
      </c>
      <c r="M174" s="685">
        <v>0</v>
      </c>
      <c r="N174" s="684">
        <v>0</v>
      </c>
      <c r="P174" s="686" t="s">
        <v>562</v>
      </c>
      <c r="Q174" s="687"/>
      <c r="R174" s="686">
        <v>0</v>
      </c>
      <c r="S174" s="688">
        <v>0</v>
      </c>
      <c r="T174" s="688">
        <v>0</v>
      </c>
      <c r="U174" s="687">
        <v>0</v>
      </c>
      <c r="W174" s="803" t="s">
        <v>562</v>
      </c>
      <c r="X174" s="804"/>
      <c r="Y174" s="803">
        <v>0</v>
      </c>
      <c r="Z174" s="805">
        <v>0</v>
      </c>
      <c r="AA174" s="805">
        <v>0</v>
      </c>
      <c r="AB174" s="804">
        <v>0</v>
      </c>
      <c r="AD174" s="766" t="s">
        <v>562</v>
      </c>
      <c r="AE174" s="767"/>
      <c r="AF174" s="766">
        <v>0</v>
      </c>
      <c r="AG174" s="768">
        <v>0</v>
      </c>
      <c r="AH174" s="768">
        <v>0</v>
      </c>
      <c r="AI174" s="767">
        <v>0</v>
      </c>
      <c r="AK174" s="757" t="s">
        <v>562</v>
      </c>
      <c r="AL174" s="758"/>
      <c r="AM174" s="759">
        <v>0</v>
      </c>
      <c r="AN174" s="760">
        <v>0</v>
      </c>
      <c r="AO174" s="760">
        <v>0</v>
      </c>
      <c r="AP174" s="761">
        <v>0</v>
      </c>
      <c r="AR174" s="808" t="s">
        <v>562</v>
      </c>
      <c r="AS174" s="816"/>
      <c r="AT174" s="817">
        <v>0</v>
      </c>
      <c r="AU174" s="818">
        <v>0</v>
      </c>
      <c r="AV174" s="818">
        <v>0</v>
      </c>
      <c r="AW174" s="816">
        <v>0</v>
      </c>
      <c r="AY174" s="780" t="s">
        <v>562</v>
      </c>
      <c r="AZ174" s="777"/>
      <c r="BA174" s="780">
        <v>0</v>
      </c>
      <c r="BB174" s="781">
        <v>0</v>
      </c>
      <c r="BC174" s="781">
        <v>0</v>
      </c>
      <c r="BD174" s="782">
        <v>0</v>
      </c>
      <c r="BF174" s="795" t="s">
        <v>562</v>
      </c>
      <c r="BG174" s="796"/>
      <c r="BH174" s="795">
        <v>0</v>
      </c>
      <c r="BI174" s="797">
        <v>0</v>
      </c>
      <c r="BJ174" s="797">
        <v>0</v>
      </c>
      <c r="BK174" s="798">
        <v>0</v>
      </c>
      <c r="BL174" s="633"/>
      <c r="BM174" s="787" t="s">
        <v>562</v>
      </c>
      <c r="BN174" s="788"/>
      <c r="BO174" s="789">
        <v>0</v>
      </c>
      <c r="BP174" s="790">
        <v>0</v>
      </c>
      <c r="BQ174" s="790">
        <v>0</v>
      </c>
      <c r="BR174" s="791">
        <v>0</v>
      </c>
      <c r="BS174" s="633"/>
      <c r="BT174" s="773" t="s">
        <v>562</v>
      </c>
      <c r="BU174" s="770"/>
      <c r="BV174" s="773">
        <v>0</v>
      </c>
      <c r="BW174" s="774">
        <v>0</v>
      </c>
      <c r="BX174" s="774">
        <v>0</v>
      </c>
      <c r="BY174" s="775">
        <v>0</v>
      </c>
      <c r="CA174" s="748" t="s">
        <v>562</v>
      </c>
      <c r="CB174" s="749"/>
      <c r="CC174" s="750">
        <v>0</v>
      </c>
      <c r="CD174" s="751">
        <v>0</v>
      </c>
      <c r="CE174" s="751">
        <v>0</v>
      </c>
      <c r="CF174" s="752">
        <v>0</v>
      </c>
    </row>
    <row r="175" spans="2:84">
      <c r="B175" s="673" t="s">
        <v>452</v>
      </c>
      <c r="C175" s="679" t="s">
        <v>1661</v>
      </c>
      <c r="D175" s="681">
        <v>0</v>
      </c>
      <c r="E175" s="677">
        <v>0</v>
      </c>
      <c r="F175" s="677">
        <v>0</v>
      </c>
      <c r="G175" s="674">
        <v>0</v>
      </c>
      <c r="I175" s="675" t="s">
        <v>452</v>
      </c>
      <c r="J175" s="679" t="s">
        <v>1661</v>
      </c>
      <c r="K175" s="681">
        <v>0</v>
      </c>
      <c r="L175" s="677">
        <v>0</v>
      </c>
      <c r="M175" s="677">
        <v>0</v>
      </c>
      <c r="N175" s="674">
        <v>0</v>
      </c>
      <c r="P175" s="676" t="s">
        <v>452</v>
      </c>
      <c r="Q175" s="677" t="s">
        <v>1661</v>
      </c>
      <c r="R175" s="681">
        <v>0</v>
      </c>
      <c r="S175" s="677">
        <v>0</v>
      </c>
      <c r="T175" s="677">
        <v>0</v>
      </c>
      <c r="U175" s="674">
        <v>0</v>
      </c>
      <c r="W175" s="801" t="s">
        <v>452</v>
      </c>
      <c r="X175" s="677" t="s">
        <v>1661</v>
      </c>
      <c r="Y175" s="681">
        <v>0</v>
      </c>
      <c r="Z175" s="677">
        <v>0</v>
      </c>
      <c r="AA175" s="677">
        <v>0</v>
      </c>
      <c r="AB175" s="674">
        <v>0</v>
      </c>
      <c r="AD175" s="764" t="s">
        <v>452</v>
      </c>
      <c r="AE175" s="677" t="s">
        <v>1661</v>
      </c>
      <c r="AF175" s="681">
        <v>0</v>
      </c>
      <c r="AG175" s="677">
        <v>0</v>
      </c>
      <c r="AH175" s="677">
        <v>0</v>
      </c>
      <c r="AI175" s="674">
        <v>0</v>
      </c>
      <c r="AK175" s="755" t="s">
        <v>452</v>
      </c>
      <c r="AL175" s="689" t="s">
        <v>1661</v>
      </c>
      <c r="AM175" s="681">
        <v>0</v>
      </c>
      <c r="AN175" s="677">
        <v>0</v>
      </c>
      <c r="AO175" s="677">
        <v>0</v>
      </c>
      <c r="AP175" s="674">
        <v>0</v>
      </c>
      <c r="AR175" s="809" t="s">
        <v>452</v>
      </c>
      <c r="AS175" s="810" t="s">
        <v>1661</v>
      </c>
      <c r="AT175" s="812">
        <v>0</v>
      </c>
      <c r="AU175" s="812">
        <v>0</v>
      </c>
      <c r="AV175" s="812">
        <v>0</v>
      </c>
      <c r="AW175" s="813">
        <v>0</v>
      </c>
      <c r="AY175" s="778" t="s">
        <v>452</v>
      </c>
      <c r="AZ175" s="689" t="s">
        <v>1661</v>
      </c>
      <c r="BA175" s="681">
        <v>0</v>
      </c>
      <c r="BB175" s="677">
        <v>0</v>
      </c>
      <c r="BC175" s="677">
        <v>0</v>
      </c>
      <c r="BD175" s="674">
        <v>0</v>
      </c>
      <c r="BF175" s="794" t="s">
        <v>452</v>
      </c>
      <c r="BG175" s="679" t="s">
        <v>1661</v>
      </c>
      <c r="BH175" s="681">
        <v>0</v>
      </c>
      <c r="BI175" s="677">
        <v>0</v>
      </c>
      <c r="BJ175" s="677">
        <v>0</v>
      </c>
      <c r="BK175" s="674">
        <v>0</v>
      </c>
      <c r="BL175" s="633"/>
      <c r="BM175" s="785" t="s">
        <v>452</v>
      </c>
      <c r="BN175" s="689" t="s">
        <v>1661</v>
      </c>
      <c r="BO175" s="681">
        <v>0</v>
      </c>
      <c r="BP175" s="677">
        <v>0</v>
      </c>
      <c r="BQ175" s="677">
        <v>0</v>
      </c>
      <c r="BR175" s="674">
        <v>0</v>
      </c>
      <c r="BS175" s="633"/>
      <c r="BT175" s="771" t="s">
        <v>452</v>
      </c>
      <c r="BU175" s="679" t="s">
        <v>1661</v>
      </c>
      <c r="BV175" s="681">
        <v>0</v>
      </c>
      <c r="BW175" s="677">
        <v>0</v>
      </c>
      <c r="BX175" s="677">
        <v>0</v>
      </c>
      <c r="BY175" s="674">
        <v>0</v>
      </c>
      <c r="CA175" s="746" t="s">
        <v>452</v>
      </c>
      <c r="CB175" s="689" t="s">
        <v>1661</v>
      </c>
      <c r="CC175" s="681">
        <v>0</v>
      </c>
      <c r="CD175" s="677">
        <v>0</v>
      </c>
      <c r="CE175" s="677">
        <v>0</v>
      </c>
      <c r="CF175" s="674">
        <v>0</v>
      </c>
    </row>
    <row r="176" spans="2:84">
      <c r="B176" s="673"/>
      <c r="C176" s="679" t="s">
        <v>1662</v>
      </c>
      <c r="D176" s="681">
        <v>0</v>
      </c>
      <c r="E176" s="677">
        <v>0</v>
      </c>
      <c r="F176" s="677">
        <v>0</v>
      </c>
      <c r="G176" s="674">
        <v>0</v>
      </c>
      <c r="I176" s="675"/>
      <c r="J176" s="679" t="s">
        <v>1662</v>
      </c>
      <c r="K176" s="681">
        <v>0</v>
      </c>
      <c r="L176" s="677">
        <v>0</v>
      </c>
      <c r="M176" s="677">
        <v>0</v>
      </c>
      <c r="N176" s="674">
        <v>0</v>
      </c>
      <c r="P176" s="680"/>
      <c r="Q176" s="677" t="s">
        <v>1662</v>
      </c>
      <c r="R176" s="681">
        <v>0</v>
      </c>
      <c r="S176" s="677">
        <v>0</v>
      </c>
      <c r="T176" s="677">
        <v>0</v>
      </c>
      <c r="U176" s="674">
        <v>0</v>
      </c>
      <c r="W176" s="806"/>
      <c r="X176" s="677" t="s">
        <v>1662</v>
      </c>
      <c r="Y176" s="681">
        <v>0</v>
      </c>
      <c r="Z176" s="677">
        <v>0</v>
      </c>
      <c r="AA176" s="677">
        <v>0</v>
      </c>
      <c r="AB176" s="674">
        <v>0</v>
      </c>
      <c r="AD176" s="769"/>
      <c r="AE176" s="677" t="s">
        <v>1662</v>
      </c>
      <c r="AF176" s="681">
        <v>0</v>
      </c>
      <c r="AG176" s="677">
        <v>0</v>
      </c>
      <c r="AH176" s="677">
        <v>0</v>
      </c>
      <c r="AI176" s="674">
        <v>0</v>
      </c>
      <c r="AK176" s="762"/>
      <c r="AL176" s="679" t="s">
        <v>1662</v>
      </c>
      <c r="AM176" s="681">
        <v>0</v>
      </c>
      <c r="AN176" s="677">
        <v>0</v>
      </c>
      <c r="AO176" s="677">
        <v>0</v>
      </c>
      <c r="AP176" s="674">
        <v>0</v>
      </c>
      <c r="AR176" s="819"/>
      <c r="AS176" s="813" t="s">
        <v>1662</v>
      </c>
      <c r="AT176" s="812">
        <v>0</v>
      </c>
      <c r="AU176" s="812">
        <v>0</v>
      </c>
      <c r="AV176" s="812">
        <v>0</v>
      </c>
      <c r="AW176" s="813">
        <v>0</v>
      </c>
      <c r="AY176" s="778"/>
      <c r="AZ176" s="679" t="s">
        <v>1662</v>
      </c>
      <c r="BA176" s="681">
        <v>0</v>
      </c>
      <c r="BB176" s="677">
        <v>0</v>
      </c>
      <c r="BC176" s="677">
        <v>0</v>
      </c>
      <c r="BD176" s="674">
        <v>0</v>
      </c>
      <c r="BF176" s="794"/>
      <c r="BG176" s="679" t="s">
        <v>1662</v>
      </c>
      <c r="BH176" s="681">
        <v>0</v>
      </c>
      <c r="BI176" s="677">
        <v>0</v>
      </c>
      <c r="BJ176" s="677">
        <v>0</v>
      </c>
      <c r="BK176" s="674">
        <v>0</v>
      </c>
      <c r="BL176" s="633"/>
      <c r="BM176" s="792"/>
      <c r="BN176" s="679" t="s">
        <v>1662</v>
      </c>
      <c r="BO176" s="681">
        <v>0</v>
      </c>
      <c r="BP176" s="677">
        <v>0</v>
      </c>
      <c r="BQ176" s="677">
        <v>0</v>
      </c>
      <c r="BR176" s="674">
        <v>0</v>
      </c>
      <c r="BS176" s="633"/>
      <c r="BT176" s="771"/>
      <c r="BU176" s="679" t="s">
        <v>1662</v>
      </c>
      <c r="BV176" s="681">
        <v>0</v>
      </c>
      <c r="BW176" s="677">
        <v>0</v>
      </c>
      <c r="BX176" s="677">
        <v>0</v>
      </c>
      <c r="BY176" s="674">
        <v>0</v>
      </c>
      <c r="CA176" s="753"/>
      <c r="CB176" s="679" t="s">
        <v>1662</v>
      </c>
      <c r="CC176" s="681">
        <v>0</v>
      </c>
      <c r="CD176" s="677">
        <v>0</v>
      </c>
      <c r="CE176" s="677">
        <v>0</v>
      </c>
      <c r="CF176" s="674">
        <v>0</v>
      </c>
    </row>
    <row r="177" spans="2:84" ht="13.8" thickBot="1">
      <c r="B177" s="673"/>
      <c r="C177" s="679" t="s">
        <v>1342</v>
      </c>
      <c r="D177" s="681">
        <v>0</v>
      </c>
      <c r="E177" s="677">
        <v>0</v>
      </c>
      <c r="F177" s="677">
        <v>0</v>
      </c>
      <c r="G177" s="674">
        <v>0</v>
      </c>
      <c r="I177" s="728"/>
      <c r="J177" s="690" t="s">
        <v>1342</v>
      </c>
      <c r="K177" s="681">
        <v>0</v>
      </c>
      <c r="L177" s="677">
        <v>0</v>
      </c>
      <c r="M177" s="677">
        <v>0</v>
      </c>
      <c r="N177" s="674">
        <v>0</v>
      </c>
      <c r="P177" s="730"/>
      <c r="Q177" s="677" t="s">
        <v>1342</v>
      </c>
      <c r="R177" s="681">
        <v>0</v>
      </c>
      <c r="S177" s="677">
        <v>0</v>
      </c>
      <c r="T177" s="677">
        <v>0</v>
      </c>
      <c r="U177" s="674">
        <v>0</v>
      </c>
      <c r="W177" s="802"/>
      <c r="X177" s="677" t="s">
        <v>1342</v>
      </c>
      <c r="Y177" s="681">
        <v>0</v>
      </c>
      <c r="Z177" s="677">
        <v>0</v>
      </c>
      <c r="AA177" s="677">
        <v>0</v>
      </c>
      <c r="AB177" s="674">
        <v>0</v>
      </c>
      <c r="AD177" s="765"/>
      <c r="AE177" s="677" t="s">
        <v>1342</v>
      </c>
      <c r="AF177" s="681">
        <v>0</v>
      </c>
      <c r="AG177" s="677">
        <v>0</v>
      </c>
      <c r="AH177" s="677">
        <v>0</v>
      </c>
      <c r="AI177" s="674">
        <v>0</v>
      </c>
      <c r="AK177" s="756"/>
      <c r="AL177" s="690" t="s">
        <v>1342</v>
      </c>
      <c r="AM177" s="681">
        <v>0</v>
      </c>
      <c r="AN177" s="677">
        <v>0</v>
      </c>
      <c r="AO177" s="677">
        <v>0</v>
      </c>
      <c r="AP177" s="674">
        <v>0</v>
      </c>
      <c r="AR177" s="814"/>
      <c r="AS177" s="815" t="s">
        <v>1342</v>
      </c>
      <c r="AT177" s="812">
        <v>0</v>
      </c>
      <c r="AU177" s="812">
        <v>0</v>
      </c>
      <c r="AV177" s="812">
        <v>0</v>
      </c>
      <c r="AW177" s="813">
        <v>0</v>
      </c>
      <c r="AY177" s="779"/>
      <c r="AZ177" s="690" t="s">
        <v>1342</v>
      </c>
      <c r="BA177" s="681">
        <v>0</v>
      </c>
      <c r="BB177" s="677">
        <v>0</v>
      </c>
      <c r="BC177" s="677">
        <v>0</v>
      </c>
      <c r="BD177" s="674">
        <v>0</v>
      </c>
      <c r="BF177" s="793"/>
      <c r="BG177" s="690" t="s">
        <v>1342</v>
      </c>
      <c r="BH177" s="681">
        <v>0</v>
      </c>
      <c r="BI177" s="677">
        <v>0</v>
      </c>
      <c r="BJ177" s="677">
        <v>0</v>
      </c>
      <c r="BK177" s="674">
        <v>0</v>
      </c>
      <c r="BL177" s="633"/>
      <c r="BM177" s="786"/>
      <c r="BN177" s="690" t="s">
        <v>1342</v>
      </c>
      <c r="BO177" s="681">
        <v>0</v>
      </c>
      <c r="BP177" s="677">
        <v>0</v>
      </c>
      <c r="BQ177" s="677">
        <v>0</v>
      </c>
      <c r="BR177" s="674">
        <v>0</v>
      </c>
      <c r="BS177" s="633"/>
      <c r="BT177" s="772"/>
      <c r="BU177" s="690" t="s">
        <v>1342</v>
      </c>
      <c r="BV177" s="681">
        <v>0</v>
      </c>
      <c r="BW177" s="677">
        <v>0</v>
      </c>
      <c r="BX177" s="677">
        <v>0</v>
      </c>
      <c r="BY177" s="674">
        <v>0</v>
      </c>
      <c r="CA177" s="747"/>
      <c r="CB177" s="690" t="s">
        <v>1342</v>
      </c>
      <c r="CC177" s="681">
        <v>0</v>
      </c>
      <c r="CD177" s="677">
        <v>0</v>
      </c>
      <c r="CE177" s="677">
        <v>0</v>
      </c>
      <c r="CF177" s="674">
        <v>0</v>
      </c>
    </row>
    <row r="178" spans="2:84" ht="13.8" thickBot="1">
      <c r="B178" s="664" t="s">
        <v>563</v>
      </c>
      <c r="C178" s="664"/>
      <c r="D178" s="729">
        <v>0</v>
      </c>
      <c r="E178" s="683">
        <v>0</v>
      </c>
      <c r="F178" s="683">
        <v>0</v>
      </c>
      <c r="G178" s="682">
        <v>0</v>
      </c>
      <c r="I178" s="667" t="s">
        <v>563</v>
      </c>
      <c r="J178" s="667"/>
      <c r="K178" s="691">
        <v>0</v>
      </c>
      <c r="L178" s="685">
        <v>0</v>
      </c>
      <c r="M178" s="685">
        <v>0</v>
      </c>
      <c r="N178" s="684">
        <v>0</v>
      </c>
      <c r="P178" s="686" t="s">
        <v>563</v>
      </c>
      <c r="Q178" s="687"/>
      <c r="R178" s="686">
        <v>0</v>
      </c>
      <c r="S178" s="688">
        <v>0</v>
      </c>
      <c r="T178" s="688">
        <v>0</v>
      </c>
      <c r="U178" s="687">
        <v>0</v>
      </c>
      <c r="W178" s="803" t="s">
        <v>563</v>
      </c>
      <c r="X178" s="804"/>
      <c r="Y178" s="803">
        <v>0</v>
      </c>
      <c r="Z178" s="805">
        <v>0</v>
      </c>
      <c r="AA178" s="805">
        <v>0</v>
      </c>
      <c r="AB178" s="804">
        <v>0</v>
      </c>
      <c r="AD178" s="766" t="s">
        <v>563</v>
      </c>
      <c r="AE178" s="767"/>
      <c r="AF178" s="766">
        <v>0</v>
      </c>
      <c r="AG178" s="768">
        <v>0</v>
      </c>
      <c r="AH178" s="768">
        <v>0</v>
      </c>
      <c r="AI178" s="767">
        <v>0</v>
      </c>
      <c r="AK178" s="757" t="s">
        <v>563</v>
      </c>
      <c r="AL178" s="758"/>
      <c r="AM178" s="759">
        <v>0</v>
      </c>
      <c r="AN178" s="760">
        <v>0</v>
      </c>
      <c r="AO178" s="760">
        <v>0</v>
      </c>
      <c r="AP178" s="761">
        <v>0</v>
      </c>
      <c r="AR178" s="808" t="s">
        <v>563</v>
      </c>
      <c r="AS178" s="816"/>
      <c r="AT178" s="817">
        <v>0</v>
      </c>
      <c r="AU178" s="818">
        <v>0</v>
      </c>
      <c r="AV178" s="818">
        <v>0</v>
      </c>
      <c r="AW178" s="816">
        <v>0</v>
      </c>
      <c r="AY178" s="780" t="s">
        <v>563</v>
      </c>
      <c r="AZ178" s="777"/>
      <c r="BA178" s="780">
        <v>0</v>
      </c>
      <c r="BB178" s="781">
        <v>0</v>
      </c>
      <c r="BC178" s="781">
        <v>0</v>
      </c>
      <c r="BD178" s="782">
        <v>0</v>
      </c>
      <c r="BF178" s="795" t="s">
        <v>563</v>
      </c>
      <c r="BG178" s="796"/>
      <c r="BH178" s="795">
        <v>0</v>
      </c>
      <c r="BI178" s="797">
        <v>0</v>
      </c>
      <c r="BJ178" s="797">
        <v>0</v>
      </c>
      <c r="BK178" s="798">
        <v>0</v>
      </c>
      <c r="BL178" s="633"/>
      <c r="BM178" s="787" t="s">
        <v>563</v>
      </c>
      <c r="BN178" s="788"/>
      <c r="BO178" s="789">
        <v>0</v>
      </c>
      <c r="BP178" s="790">
        <v>0</v>
      </c>
      <c r="BQ178" s="790">
        <v>0</v>
      </c>
      <c r="BR178" s="791">
        <v>0</v>
      </c>
      <c r="BS178" s="633"/>
      <c r="BT178" s="773" t="s">
        <v>563</v>
      </c>
      <c r="BU178" s="770"/>
      <c r="BV178" s="773">
        <v>0</v>
      </c>
      <c r="BW178" s="774">
        <v>0</v>
      </c>
      <c r="BX178" s="774">
        <v>0</v>
      </c>
      <c r="BY178" s="775">
        <v>0</v>
      </c>
      <c r="CA178" s="748" t="s">
        <v>563</v>
      </c>
      <c r="CB178" s="749"/>
      <c r="CC178" s="750">
        <v>0</v>
      </c>
      <c r="CD178" s="751">
        <v>0</v>
      </c>
      <c r="CE178" s="751">
        <v>0</v>
      </c>
      <c r="CF178" s="752">
        <v>0</v>
      </c>
    </row>
    <row r="179" spans="2:84">
      <c r="B179" s="673" t="s">
        <v>453</v>
      </c>
      <c r="C179" s="679" t="s">
        <v>1663</v>
      </c>
      <c r="D179" s="681">
        <v>0</v>
      </c>
      <c r="E179" s="677">
        <v>0</v>
      </c>
      <c r="F179" s="677">
        <v>0</v>
      </c>
      <c r="G179" s="674">
        <v>0</v>
      </c>
      <c r="I179" s="675" t="s">
        <v>453</v>
      </c>
      <c r="J179" s="679" t="s">
        <v>1663</v>
      </c>
      <c r="K179" s="681">
        <v>0</v>
      </c>
      <c r="L179" s="677">
        <v>0</v>
      </c>
      <c r="M179" s="677">
        <v>0</v>
      </c>
      <c r="N179" s="674">
        <v>0</v>
      </c>
      <c r="P179" s="676" t="s">
        <v>453</v>
      </c>
      <c r="Q179" s="677" t="s">
        <v>1663</v>
      </c>
      <c r="R179" s="681">
        <v>0</v>
      </c>
      <c r="S179" s="677">
        <v>0</v>
      </c>
      <c r="T179" s="677">
        <v>0</v>
      </c>
      <c r="U179" s="674">
        <v>0</v>
      </c>
      <c r="W179" s="801" t="s">
        <v>453</v>
      </c>
      <c r="X179" s="677" t="s">
        <v>1663</v>
      </c>
      <c r="Y179" s="681">
        <v>0</v>
      </c>
      <c r="Z179" s="677">
        <v>0</v>
      </c>
      <c r="AA179" s="677">
        <v>0</v>
      </c>
      <c r="AB179" s="674">
        <v>0</v>
      </c>
      <c r="AD179" s="764" t="s">
        <v>453</v>
      </c>
      <c r="AE179" s="677" t="s">
        <v>1663</v>
      </c>
      <c r="AF179" s="681">
        <v>0</v>
      </c>
      <c r="AG179" s="677">
        <v>0</v>
      </c>
      <c r="AH179" s="677">
        <v>0</v>
      </c>
      <c r="AI179" s="674">
        <v>0</v>
      </c>
      <c r="AK179" s="755" t="s">
        <v>453</v>
      </c>
      <c r="AL179" s="689" t="s">
        <v>1663</v>
      </c>
      <c r="AM179" s="681">
        <v>0</v>
      </c>
      <c r="AN179" s="677">
        <v>0</v>
      </c>
      <c r="AO179" s="677">
        <v>0</v>
      </c>
      <c r="AP179" s="674">
        <v>0</v>
      </c>
      <c r="AR179" s="809" t="s">
        <v>453</v>
      </c>
      <c r="AS179" s="810" t="s">
        <v>1663</v>
      </c>
      <c r="AT179" s="812">
        <v>0</v>
      </c>
      <c r="AU179" s="812">
        <v>0</v>
      </c>
      <c r="AV179" s="812">
        <v>0</v>
      </c>
      <c r="AW179" s="813">
        <v>0</v>
      </c>
      <c r="AY179" s="778" t="s">
        <v>453</v>
      </c>
      <c r="AZ179" s="689" t="s">
        <v>1663</v>
      </c>
      <c r="BA179" s="681">
        <v>0</v>
      </c>
      <c r="BB179" s="677">
        <v>0</v>
      </c>
      <c r="BC179" s="677">
        <v>0</v>
      </c>
      <c r="BD179" s="674">
        <v>0</v>
      </c>
      <c r="BF179" s="794" t="s">
        <v>453</v>
      </c>
      <c r="BG179" s="679" t="s">
        <v>1663</v>
      </c>
      <c r="BH179" s="681">
        <v>0</v>
      </c>
      <c r="BI179" s="677">
        <v>0</v>
      </c>
      <c r="BJ179" s="677">
        <v>0</v>
      </c>
      <c r="BK179" s="674">
        <v>0</v>
      </c>
      <c r="BL179" s="633"/>
      <c r="BM179" s="785" t="s">
        <v>453</v>
      </c>
      <c r="BN179" s="689" t="s">
        <v>1663</v>
      </c>
      <c r="BO179" s="681">
        <v>0</v>
      </c>
      <c r="BP179" s="677">
        <v>0</v>
      </c>
      <c r="BQ179" s="677">
        <v>0</v>
      </c>
      <c r="BR179" s="674">
        <v>0</v>
      </c>
      <c r="BS179" s="633"/>
      <c r="BT179" s="771" t="s">
        <v>453</v>
      </c>
      <c r="BU179" s="679" t="s">
        <v>1663</v>
      </c>
      <c r="BV179" s="681">
        <v>0</v>
      </c>
      <c r="BW179" s="677">
        <v>0</v>
      </c>
      <c r="BX179" s="677">
        <v>0</v>
      </c>
      <c r="BY179" s="674">
        <v>0</v>
      </c>
      <c r="CA179" s="746" t="s">
        <v>453</v>
      </c>
      <c r="CB179" s="689" t="s">
        <v>1663</v>
      </c>
      <c r="CC179" s="681">
        <v>0</v>
      </c>
      <c r="CD179" s="677">
        <v>0</v>
      </c>
      <c r="CE179" s="677">
        <v>0</v>
      </c>
      <c r="CF179" s="674">
        <v>0</v>
      </c>
    </row>
    <row r="180" spans="2:84" ht="13.8" thickBot="1">
      <c r="B180" s="673"/>
      <c r="C180" s="679" t="s">
        <v>1343</v>
      </c>
      <c r="D180" s="681">
        <v>0</v>
      </c>
      <c r="E180" s="677">
        <v>0</v>
      </c>
      <c r="F180" s="677">
        <v>0</v>
      </c>
      <c r="G180" s="674">
        <v>0</v>
      </c>
      <c r="I180" s="728"/>
      <c r="J180" s="690" t="s">
        <v>1343</v>
      </c>
      <c r="K180" s="681">
        <v>0</v>
      </c>
      <c r="L180" s="677">
        <v>0</v>
      </c>
      <c r="M180" s="677">
        <v>0</v>
      </c>
      <c r="N180" s="674">
        <v>0</v>
      </c>
      <c r="P180" s="730"/>
      <c r="Q180" s="677" t="s">
        <v>1343</v>
      </c>
      <c r="R180" s="681">
        <v>0</v>
      </c>
      <c r="S180" s="677">
        <v>0</v>
      </c>
      <c r="T180" s="677">
        <v>0</v>
      </c>
      <c r="U180" s="674">
        <v>0</v>
      </c>
      <c r="W180" s="802"/>
      <c r="X180" s="677" t="s">
        <v>1343</v>
      </c>
      <c r="Y180" s="681">
        <v>0</v>
      </c>
      <c r="Z180" s="677">
        <v>0</v>
      </c>
      <c r="AA180" s="677">
        <v>0</v>
      </c>
      <c r="AB180" s="674">
        <v>0</v>
      </c>
      <c r="AD180" s="765"/>
      <c r="AE180" s="677" t="s">
        <v>1343</v>
      </c>
      <c r="AF180" s="681">
        <v>0</v>
      </c>
      <c r="AG180" s="677">
        <v>0</v>
      </c>
      <c r="AH180" s="677">
        <v>0</v>
      </c>
      <c r="AI180" s="674">
        <v>0</v>
      </c>
      <c r="AK180" s="756"/>
      <c r="AL180" s="690" t="s">
        <v>1343</v>
      </c>
      <c r="AM180" s="681">
        <v>0</v>
      </c>
      <c r="AN180" s="677">
        <v>0</v>
      </c>
      <c r="AO180" s="677">
        <v>0</v>
      </c>
      <c r="AP180" s="674">
        <v>0</v>
      </c>
      <c r="AR180" s="814"/>
      <c r="AS180" s="815" t="s">
        <v>1343</v>
      </c>
      <c r="AT180" s="812">
        <v>0</v>
      </c>
      <c r="AU180" s="812">
        <v>0</v>
      </c>
      <c r="AV180" s="812">
        <v>0</v>
      </c>
      <c r="AW180" s="813">
        <v>0</v>
      </c>
      <c r="AY180" s="779"/>
      <c r="AZ180" s="690" t="s">
        <v>1343</v>
      </c>
      <c r="BA180" s="681">
        <v>0</v>
      </c>
      <c r="BB180" s="677">
        <v>0</v>
      </c>
      <c r="BC180" s="677">
        <v>0</v>
      </c>
      <c r="BD180" s="674">
        <v>0</v>
      </c>
      <c r="BF180" s="793"/>
      <c r="BG180" s="690" t="s">
        <v>1343</v>
      </c>
      <c r="BH180" s="681">
        <v>0</v>
      </c>
      <c r="BI180" s="677">
        <v>0</v>
      </c>
      <c r="BJ180" s="677">
        <v>0</v>
      </c>
      <c r="BK180" s="674">
        <v>0</v>
      </c>
      <c r="BL180" s="633"/>
      <c r="BM180" s="786"/>
      <c r="BN180" s="690" t="s">
        <v>1343</v>
      </c>
      <c r="BO180" s="681">
        <v>0</v>
      </c>
      <c r="BP180" s="677">
        <v>0</v>
      </c>
      <c r="BQ180" s="677">
        <v>0</v>
      </c>
      <c r="BR180" s="674">
        <v>0</v>
      </c>
      <c r="BS180" s="633"/>
      <c r="BT180" s="772"/>
      <c r="BU180" s="690" t="s">
        <v>1343</v>
      </c>
      <c r="BV180" s="681">
        <v>0</v>
      </c>
      <c r="BW180" s="677">
        <v>0</v>
      </c>
      <c r="BX180" s="677">
        <v>0</v>
      </c>
      <c r="BY180" s="674">
        <v>0</v>
      </c>
      <c r="CA180" s="747"/>
      <c r="CB180" s="690" t="s">
        <v>1343</v>
      </c>
      <c r="CC180" s="681">
        <v>0</v>
      </c>
      <c r="CD180" s="677">
        <v>0</v>
      </c>
      <c r="CE180" s="677">
        <v>0</v>
      </c>
      <c r="CF180" s="674">
        <v>0</v>
      </c>
    </row>
    <row r="181" spans="2:84" ht="13.8" thickBot="1">
      <c r="B181" s="664" t="s">
        <v>564</v>
      </c>
      <c r="C181" s="664"/>
      <c r="D181" s="729">
        <v>0</v>
      </c>
      <c r="E181" s="683">
        <v>0</v>
      </c>
      <c r="F181" s="683">
        <v>0</v>
      </c>
      <c r="G181" s="682">
        <v>0</v>
      </c>
      <c r="I181" s="667" t="s">
        <v>564</v>
      </c>
      <c r="J181" s="667"/>
      <c r="K181" s="691">
        <v>0</v>
      </c>
      <c r="L181" s="685">
        <v>0</v>
      </c>
      <c r="M181" s="685">
        <v>0</v>
      </c>
      <c r="N181" s="684">
        <v>0</v>
      </c>
      <c r="P181" s="686" t="s">
        <v>564</v>
      </c>
      <c r="Q181" s="687"/>
      <c r="R181" s="686">
        <v>0</v>
      </c>
      <c r="S181" s="688">
        <v>0</v>
      </c>
      <c r="T181" s="688">
        <v>0</v>
      </c>
      <c r="U181" s="687">
        <v>0</v>
      </c>
      <c r="W181" s="803" t="s">
        <v>564</v>
      </c>
      <c r="X181" s="804"/>
      <c r="Y181" s="803">
        <v>0</v>
      </c>
      <c r="Z181" s="805">
        <v>0</v>
      </c>
      <c r="AA181" s="805">
        <v>0</v>
      </c>
      <c r="AB181" s="804">
        <v>0</v>
      </c>
      <c r="AD181" s="766" t="s">
        <v>564</v>
      </c>
      <c r="AE181" s="767"/>
      <c r="AF181" s="766">
        <v>0</v>
      </c>
      <c r="AG181" s="768">
        <v>0</v>
      </c>
      <c r="AH181" s="768">
        <v>0</v>
      </c>
      <c r="AI181" s="767">
        <v>0</v>
      </c>
      <c r="AK181" s="757" t="s">
        <v>564</v>
      </c>
      <c r="AL181" s="758"/>
      <c r="AM181" s="759">
        <v>0</v>
      </c>
      <c r="AN181" s="760">
        <v>0</v>
      </c>
      <c r="AO181" s="760">
        <v>0</v>
      </c>
      <c r="AP181" s="761">
        <v>0</v>
      </c>
      <c r="AR181" s="808" t="s">
        <v>564</v>
      </c>
      <c r="AS181" s="816"/>
      <c r="AT181" s="817">
        <v>0</v>
      </c>
      <c r="AU181" s="818">
        <v>0</v>
      </c>
      <c r="AV181" s="818">
        <v>0</v>
      </c>
      <c r="AW181" s="816">
        <v>0</v>
      </c>
      <c r="AY181" s="780" t="s">
        <v>564</v>
      </c>
      <c r="AZ181" s="777"/>
      <c r="BA181" s="780">
        <v>0</v>
      </c>
      <c r="BB181" s="781">
        <v>0</v>
      </c>
      <c r="BC181" s="781">
        <v>0</v>
      </c>
      <c r="BD181" s="782">
        <v>0</v>
      </c>
      <c r="BF181" s="795" t="s">
        <v>564</v>
      </c>
      <c r="BG181" s="796"/>
      <c r="BH181" s="795">
        <v>0</v>
      </c>
      <c r="BI181" s="797">
        <v>0</v>
      </c>
      <c r="BJ181" s="797">
        <v>0</v>
      </c>
      <c r="BK181" s="798">
        <v>0</v>
      </c>
      <c r="BL181" s="633"/>
      <c r="BM181" s="787" t="s">
        <v>564</v>
      </c>
      <c r="BN181" s="788"/>
      <c r="BO181" s="789">
        <v>0</v>
      </c>
      <c r="BP181" s="790">
        <v>0</v>
      </c>
      <c r="BQ181" s="790">
        <v>0</v>
      </c>
      <c r="BR181" s="791">
        <v>0</v>
      </c>
      <c r="BS181" s="633"/>
      <c r="BT181" s="773" t="s">
        <v>564</v>
      </c>
      <c r="BU181" s="770"/>
      <c r="BV181" s="773">
        <v>0</v>
      </c>
      <c r="BW181" s="774">
        <v>0</v>
      </c>
      <c r="BX181" s="774">
        <v>0</v>
      </c>
      <c r="BY181" s="775">
        <v>0</v>
      </c>
      <c r="CA181" s="748" t="s">
        <v>564</v>
      </c>
      <c r="CB181" s="749"/>
      <c r="CC181" s="750">
        <v>0</v>
      </c>
      <c r="CD181" s="751">
        <v>0</v>
      </c>
      <c r="CE181" s="751">
        <v>0</v>
      </c>
      <c r="CF181" s="752">
        <v>0</v>
      </c>
    </row>
    <row r="182" spans="2:84">
      <c r="B182" s="673" t="s">
        <v>454</v>
      </c>
      <c r="C182" s="679" t="s">
        <v>1344</v>
      </c>
      <c r="D182" s="681">
        <v>0</v>
      </c>
      <c r="E182" s="677">
        <v>0</v>
      </c>
      <c r="F182" s="677">
        <v>0</v>
      </c>
      <c r="G182" s="674">
        <v>0</v>
      </c>
      <c r="I182" s="675" t="s">
        <v>454</v>
      </c>
      <c r="J182" s="679" t="s">
        <v>1344</v>
      </c>
      <c r="K182" s="681">
        <v>0</v>
      </c>
      <c r="L182" s="677">
        <v>0</v>
      </c>
      <c r="M182" s="677">
        <v>0</v>
      </c>
      <c r="N182" s="674">
        <v>0</v>
      </c>
      <c r="P182" s="676" t="s">
        <v>454</v>
      </c>
      <c r="Q182" s="677" t="s">
        <v>1344</v>
      </c>
      <c r="R182" s="681">
        <v>0</v>
      </c>
      <c r="S182" s="677">
        <v>0</v>
      </c>
      <c r="T182" s="677">
        <v>0</v>
      </c>
      <c r="U182" s="674">
        <v>0</v>
      </c>
      <c r="W182" s="801" t="s">
        <v>454</v>
      </c>
      <c r="X182" s="677" t="s">
        <v>1344</v>
      </c>
      <c r="Y182" s="681">
        <v>0</v>
      </c>
      <c r="Z182" s="677">
        <v>0</v>
      </c>
      <c r="AA182" s="677">
        <v>0</v>
      </c>
      <c r="AB182" s="674">
        <v>0</v>
      </c>
      <c r="AD182" s="764" t="s">
        <v>454</v>
      </c>
      <c r="AE182" s="677" t="s">
        <v>1344</v>
      </c>
      <c r="AF182" s="681">
        <v>0</v>
      </c>
      <c r="AG182" s="677">
        <v>0</v>
      </c>
      <c r="AH182" s="677">
        <v>0</v>
      </c>
      <c r="AI182" s="674">
        <v>0</v>
      </c>
      <c r="AK182" s="755" t="s">
        <v>454</v>
      </c>
      <c r="AL182" s="689" t="s">
        <v>1344</v>
      </c>
      <c r="AM182" s="681">
        <v>0</v>
      </c>
      <c r="AN182" s="677">
        <v>0</v>
      </c>
      <c r="AO182" s="677">
        <v>0</v>
      </c>
      <c r="AP182" s="674">
        <v>0</v>
      </c>
      <c r="AR182" s="809" t="s">
        <v>454</v>
      </c>
      <c r="AS182" s="810" t="s">
        <v>1344</v>
      </c>
      <c r="AT182" s="812">
        <v>0</v>
      </c>
      <c r="AU182" s="812">
        <v>0</v>
      </c>
      <c r="AV182" s="812">
        <v>0</v>
      </c>
      <c r="AW182" s="813">
        <v>0</v>
      </c>
      <c r="AY182" s="778" t="s">
        <v>454</v>
      </c>
      <c r="AZ182" s="689" t="s">
        <v>1344</v>
      </c>
      <c r="BA182" s="681">
        <v>0</v>
      </c>
      <c r="BB182" s="677">
        <v>0</v>
      </c>
      <c r="BC182" s="677">
        <v>0</v>
      </c>
      <c r="BD182" s="674">
        <v>0</v>
      </c>
      <c r="BF182" s="794" t="s">
        <v>454</v>
      </c>
      <c r="BG182" s="679" t="s">
        <v>1344</v>
      </c>
      <c r="BH182" s="681">
        <v>0</v>
      </c>
      <c r="BI182" s="677">
        <v>0</v>
      </c>
      <c r="BJ182" s="677">
        <v>0</v>
      </c>
      <c r="BK182" s="674">
        <v>0</v>
      </c>
      <c r="BL182" s="633"/>
      <c r="BM182" s="785" t="s">
        <v>454</v>
      </c>
      <c r="BN182" s="689" t="s">
        <v>1344</v>
      </c>
      <c r="BO182" s="681">
        <v>0</v>
      </c>
      <c r="BP182" s="677">
        <v>0</v>
      </c>
      <c r="BQ182" s="677">
        <v>0</v>
      </c>
      <c r="BR182" s="674">
        <v>0</v>
      </c>
      <c r="BS182" s="633"/>
      <c r="BT182" s="771" t="s">
        <v>454</v>
      </c>
      <c r="BU182" s="679" t="s">
        <v>1344</v>
      </c>
      <c r="BV182" s="681">
        <v>0</v>
      </c>
      <c r="BW182" s="677">
        <v>0</v>
      </c>
      <c r="BX182" s="677">
        <v>0</v>
      </c>
      <c r="BY182" s="674">
        <v>0</v>
      </c>
      <c r="CA182" s="746" t="s">
        <v>454</v>
      </c>
      <c r="CB182" s="689" t="s">
        <v>1344</v>
      </c>
      <c r="CC182" s="681">
        <v>0</v>
      </c>
      <c r="CD182" s="677">
        <v>0</v>
      </c>
      <c r="CE182" s="677">
        <v>0</v>
      </c>
      <c r="CF182" s="674">
        <v>0</v>
      </c>
    </row>
    <row r="183" spans="2:84">
      <c r="B183" s="673"/>
      <c r="C183" s="679" t="s">
        <v>1346</v>
      </c>
      <c r="D183" s="681">
        <v>0</v>
      </c>
      <c r="E183" s="677">
        <v>0</v>
      </c>
      <c r="F183" s="677">
        <v>0</v>
      </c>
      <c r="G183" s="674">
        <v>0</v>
      </c>
      <c r="I183" s="675"/>
      <c r="J183" s="679" t="s">
        <v>1346</v>
      </c>
      <c r="K183" s="681">
        <v>0</v>
      </c>
      <c r="L183" s="677">
        <v>0</v>
      </c>
      <c r="M183" s="677">
        <v>0</v>
      </c>
      <c r="N183" s="674">
        <v>0</v>
      </c>
      <c r="P183" s="680"/>
      <c r="Q183" s="677" t="s">
        <v>1346</v>
      </c>
      <c r="R183" s="681">
        <v>0</v>
      </c>
      <c r="S183" s="677">
        <v>0</v>
      </c>
      <c r="T183" s="677">
        <v>0</v>
      </c>
      <c r="U183" s="674">
        <v>0</v>
      </c>
      <c r="W183" s="806"/>
      <c r="X183" s="677" t="s">
        <v>1346</v>
      </c>
      <c r="Y183" s="681">
        <v>0</v>
      </c>
      <c r="Z183" s="677">
        <v>0</v>
      </c>
      <c r="AA183" s="677">
        <v>0</v>
      </c>
      <c r="AB183" s="674">
        <v>0</v>
      </c>
      <c r="AD183" s="769"/>
      <c r="AE183" s="677" t="s">
        <v>1346</v>
      </c>
      <c r="AF183" s="681">
        <v>0</v>
      </c>
      <c r="AG183" s="677">
        <v>0</v>
      </c>
      <c r="AH183" s="677">
        <v>0</v>
      </c>
      <c r="AI183" s="674">
        <v>0</v>
      </c>
      <c r="AK183" s="762"/>
      <c r="AL183" s="679" t="s">
        <v>1346</v>
      </c>
      <c r="AM183" s="681">
        <v>0</v>
      </c>
      <c r="AN183" s="677">
        <v>0</v>
      </c>
      <c r="AO183" s="677">
        <v>0</v>
      </c>
      <c r="AP183" s="674">
        <v>0</v>
      </c>
      <c r="AR183" s="819"/>
      <c r="AS183" s="813" t="s">
        <v>1346</v>
      </c>
      <c r="AT183" s="812">
        <v>0</v>
      </c>
      <c r="AU183" s="812">
        <v>0</v>
      </c>
      <c r="AV183" s="812">
        <v>0</v>
      </c>
      <c r="AW183" s="813">
        <v>0</v>
      </c>
      <c r="AY183" s="778"/>
      <c r="AZ183" s="679" t="s">
        <v>1346</v>
      </c>
      <c r="BA183" s="681">
        <v>0</v>
      </c>
      <c r="BB183" s="677">
        <v>0</v>
      </c>
      <c r="BC183" s="677">
        <v>0</v>
      </c>
      <c r="BD183" s="674">
        <v>0</v>
      </c>
      <c r="BF183" s="794"/>
      <c r="BG183" s="679" t="s">
        <v>1346</v>
      </c>
      <c r="BH183" s="681">
        <v>0</v>
      </c>
      <c r="BI183" s="677">
        <v>0</v>
      </c>
      <c r="BJ183" s="677">
        <v>0</v>
      </c>
      <c r="BK183" s="674">
        <v>0</v>
      </c>
      <c r="BL183" s="633"/>
      <c r="BM183" s="792"/>
      <c r="BN183" s="679" t="s">
        <v>1346</v>
      </c>
      <c r="BO183" s="681">
        <v>0</v>
      </c>
      <c r="BP183" s="677">
        <v>0</v>
      </c>
      <c r="BQ183" s="677">
        <v>0</v>
      </c>
      <c r="BR183" s="674">
        <v>0</v>
      </c>
      <c r="BS183" s="633"/>
      <c r="BT183" s="771"/>
      <c r="BU183" s="679" t="s">
        <v>1346</v>
      </c>
      <c r="BV183" s="681">
        <v>0</v>
      </c>
      <c r="BW183" s="677">
        <v>0</v>
      </c>
      <c r="BX183" s="677">
        <v>0</v>
      </c>
      <c r="BY183" s="674">
        <v>0</v>
      </c>
      <c r="CA183" s="753"/>
      <c r="CB183" s="679" t="s">
        <v>1346</v>
      </c>
      <c r="CC183" s="681">
        <v>0</v>
      </c>
      <c r="CD183" s="677">
        <v>0</v>
      </c>
      <c r="CE183" s="677">
        <v>0</v>
      </c>
      <c r="CF183" s="674">
        <v>0</v>
      </c>
    </row>
    <row r="184" spans="2:84" ht="13.8" thickBot="1">
      <c r="B184" s="673"/>
      <c r="C184" s="679" t="s">
        <v>1345</v>
      </c>
      <c r="D184" s="681">
        <v>0</v>
      </c>
      <c r="E184" s="677">
        <v>0</v>
      </c>
      <c r="F184" s="677">
        <v>0</v>
      </c>
      <c r="G184" s="674">
        <v>0</v>
      </c>
      <c r="I184" s="728"/>
      <c r="J184" s="690" t="s">
        <v>1345</v>
      </c>
      <c r="K184" s="681">
        <v>0</v>
      </c>
      <c r="L184" s="677">
        <v>0</v>
      </c>
      <c r="M184" s="677">
        <v>0</v>
      </c>
      <c r="N184" s="674">
        <v>0</v>
      </c>
      <c r="P184" s="730"/>
      <c r="Q184" s="677" t="s">
        <v>1345</v>
      </c>
      <c r="R184" s="681">
        <v>0</v>
      </c>
      <c r="S184" s="677">
        <v>0</v>
      </c>
      <c r="T184" s="677">
        <v>0</v>
      </c>
      <c r="U184" s="674">
        <v>0</v>
      </c>
      <c r="W184" s="802"/>
      <c r="X184" s="677" t="s">
        <v>1345</v>
      </c>
      <c r="Y184" s="681">
        <v>0</v>
      </c>
      <c r="Z184" s="677">
        <v>0</v>
      </c>
      <c r="AA184" s="677">
        <v>0</v>
      </c>
      <c r="AB184" s="674">
        <v>0</v>
      </c>
      <c r="AD184" s="765"/>
      <c r="AE184" s="677" t="s">
        <v>1345</v>
      </c>
      <c r="AF184" s="681">
        <v>0</v>
      </c>
      <c r="AG184" s="677">
        <v>0</v>
      </c>
      <c r="AH184" s="677">
        <v>0</v>
      </c>
      <c r="AI184" s="674">
        <v>0</v>
      </c>
      <c r="AK184" s="756"/>
      <c r="AL184" s="690" t="s">
        <v>1345</v>
      </c>
      <c r="AM184" s="681">
        <v>0</v>
      </c>
      <c r="AN184" s="677">
        <v>0</v>
      </c>
      <c r="AO184" s="677">
        <v>0</v>
      </c>
      <c r="AP184" s="674">
        <v>0</v>
      </c>
      <c r="AR184" s="814"/>
      <c r="AS184" s="815" t="s">
        <v>1345</v>
      </c>
      <c r="AT184" s="812">
        <v>0</v>
      </c>
      <c r="AU184" s="812">
        <v>0</v>
      </c>
      <c r="AV184" s="812">
        <v>0</v>
      </c>
      <c r="AW184" s="813">
        <v>0</v>
      </c>
      <c r="AY184" s="779"/>
      <c r="AZ184" s="690" t="s">
        <v>1345</v>
      </c>
      <c r="BA184" s="681">
        <v>0</v>
      </c>
      <c r="BB184" s="677">
        <v>0</v>
      </c>
      <c r="BC184" s="677">
        <v>0</v>
      </c>
      <c r="BD184" s="674">
        <v>0</v>
      </c>
      <c r="BF184" s="793"/>
      <c r="BG184" s="690" t="s">
        <v>1345</v>
      </c>
      <c r="BH184" s="681">
        <v>0</v>
      </c>
      <c r="BI184" s="677">
        <v>0</v>
      </c>
      <c r="BJ184" s="677">
        <v>0</v>
      </c>
      <c r="BK184" s="674">
        <v>0</v>
      </c>
      <c r="BL184" s="633"/>
      <c r="BM184" s="786"/>
      <c r="BN184" s="690" t="s">
        <v>1345</v>
      </c>
      <c r="BO184" s="681">
        <v>0</v>
      </c>
      <c r="BP184" s="677">
        <v>0</v>
      </c>
      <c r="BQ184" s="677">
        <v>0</v>
      </c>
      <c r="BR184" s="674">
        <v>0</v>
      </c>
      <c r="BS184" s="633"/>
      <c r="BT184" s="772"/>
      <c r="BU184" s="690" t="s">
        <v>1345</v>
      </c>
      <c r="BV184" s="681">
        <v>0</v>
      </c>
      <c r="BW184" s="677">
        <v>0</v>
      </c>
      <c r="BX184" s="677">
        <v>0</v>
      </c>
      <c r="BY184" s="674">
        <v>0</v>
      </c>
      <c r="CA184" s="747"/>
      <c r="CB184" s="690" t="s">
        <v>1345</v>
      </c>
      <c r="CC184" s="681">
        <v>0</v>
      </c>
      <c r="CD184" s="677">
        <v>0</v>
      </c>
      <c r="CE184" s="677">
        <v>0</v>
      </c>
      <c r="CF184" s="674">
        <v>0</v>
      </c>
    </row>
    <row r="185" spans="2:84" ht="13.8" thickBot="1">
      <c r="B185" s="664" t="s">
        <v>565</v>
      </c>
      <c r="C185" s="664"/>
      <c r="D185" s="729">
        <v>0</v>
      </c>
      <c r="E185" s="683">
        <v>0</v>
      </c>
      <c r="F185" s="683">
        <v>0</v>
      </c>
      <c r="G185" s="682">
        <v>0</v>
      </c>
      <c r="I185" s="667" t="s">
        <v>565</v>
      </c>
      <c r="J185" s="667"/>
      <c r="K185" s="691">
        <v>0</v>
      </c>
      <c r="L185" s="685">
        <v>0</v>
      </c>
      <c r="M185" s="685">
        <v>0</v>
      </c>
      <c r="N185" s="684">
        <v>0</v>
      </c>
      <c r="P185" s="686" t="s">
        <v>565</v>
      </c>
      <c r="Q185" s="687"/>
      <c r="R185" s="686">
        <v>0</v>
      </c>
      <c r="S185" s="688">
        <v>0</v>
      </c>
      <c r="T185" s="688">
        <v>0</v>
      </c>
      <c r="U185" s="687">
        <v>0</v>
      </c>
      <c r="W185" s="803" t="s">
        <v>565</v>
      </c>
      <c r="X185" s="804"/>
      <c r="Y185" s="803">
        <v>0</v>
      </c>
      <c r="Z185" s="805">
        <v>0</v>
      </c>
      <c r="AA185" s="805">
        <v>0</v>
      </c>
      <c r="AB185" s="804">
        <v>0</v>
      </c>
      <c r="AD185" s="766" t="s">
        <v>565</v>
      </c>
      <c r="AE185" s="767"/>
      <c r="AF185" s="766">
        <v>0</v>
      </c>
      <c r="AG185" s="768">
        <v>0</v>
      </c>
      <c r="AH185" s="768">
        <v>0</v>
      </c>
      <c r="AI185" s="767">
        <v>0</v>
      </c>
      <c r="AK185" s="757" t="s">
        <v>565</v>
      </c>
      <c r="AL185" s="758"/>
      <c r="AM185" s="759">
        <v>0</v>
      </c>
      <c r="AN185" s="760">
        <v>0</v>
      </c>
      <c r="AO185" s="760">
        <v>0</v>
      </c>
      <c r="AP185" s="761">
        <v>0</v>
      </c>
      <c r="AR185" s="808" t="s">
        <v>565</v>
      </c>
      <c r="AS185" s="816"/>
      <c r="AT185" s="817">
        <v>0</v>
      </c>
      <c r="AU185" s="818">
        <v>0</v>
      </c>
      <c r="AV185" s="818">
        <v>0</v>
      </c>
      <c r="AW185" s="816">
        <v>0</v>
      </c>
      <c r="AY185" s="780" t="s">
        <v>565</v>
      </c>
      <c r="AZ185" s="777"/>
      <c r="BA185" s="780">
        <v>0</v>
      </c>
      <c r="BB185" s="781">
        <v>0</v>
      </c>
      <c r="BC185" s="781">
        <v>0</v>
      </c>
      <c r="BD185" s="782">
        <v>0</v>
      </c>
      <c r="BF185" s="795" t="s">
        <v>565</v>
      </c>
      <c r="BG185" s="796"/>
      <c r="BH185" s="795">
        <v>0</v>
      </c>
      <c r="BI185" s="797">
        <v>0</v>
      </c>
      <c r="BJ185" s="797">
        <v>0</v>
      </c>
      <c r="BK185" s="798">
        <v>0</v>
      </c>
      <c r="BL185" s="633"/>
      <c r="BM185" s="787" t="s">
        <v>565</v>
      </c>
      <c r="BN185" s="788"/>
      <c r="BO185" s="789">
        <v>0</v>
      </c>
      <c r="BP185" s="790">
        <v>0</v>
      </c>
      <c r="BQ185" s="790">
        <v>0</v>
      </c>
      <c r="BR185" s="791">
        <v>0</v>
      </c>
      <c r="BS185" s="633"/>
      <c r="BT185" s="773" t="s">
        <v>565</v>
      </c>
      <c r="BU185" s="770"/>
      <c r="BV185" s="773">
        <v>0</v>
      </c>
      <c r="BW185" s="774">
        <v>0</v>
      </c>
      <c r="BX185" s="774">
        <v>0</v>
      </c>
      <c r="BY185" s="775">
        <v>0</v>
      </c>
      <c r="CA185" s="748" t="s">
        <v>565</v>
      </c>
      <c r="CB185" s="749"/>
      <c r="CC185" s="750">
        <v>0</v>
      </c>
      <c r="CD185" s="751">
        <v>0</v>
      </c>
      <c r="CE185" s="751">
        <v>0</v>
      </c>
      <c r="CF185" s="752">
        <v>0</v>
      </c>
    </row>
    <row r="186" spans="2:84">
      <c r="B186" s="673" t="s">
        <v>455</v>
      </c>
      <c r="C186" s="679" t="s">
        <v>1347</v>
      </c>
      <c r="D186" s="681">
        <v>0</v>
      </c>
      <c r="E186" s="677">
        <v>0</v>
      </c>
      <c r="F186" s="677">
        <v>0</v>
      </c>
      <c r="G186" s="674">
        <v>0</v>
      </c>
      <c r="I186" s="675" t="s">
        <v>455</v>
      </c>
      <c r="J186" s="679" t="s">
        <v>1347</v>
      </c>
      <c r="K186" s="681">
        <v>0</v>
      </c>
      <c r="L186" s="677">
        <v>0</v>
      </c>
      <c r="M186" s="677">
        <v>0</v>
      </c>
      <c r="N186" s="674">
        <v>0</v>
      </c>
      <c r="P186" s="676" t="s">
        <v>455</v>
      </c>
      <c r="Q186" s="677" t="s">
        <v>1347</v>
      </c>
      <c r="R186" s="681">
        <v>0</v>
      </c>
      <c r="S186" s="677">
        <v>0</v>
      </c>
      <c r="T186" s="677">
        <v>0</v>
      </c>
      <c r="U186" s="674">
        <v>0</v>
      </c>
      <c r="W186" s="801" t="s">
        <v>455</v>
      </c>
      <c r="X186" s="677" t="s">
        <v>1347</v>
      </c>
      <c r="Y186" s="681">
        <v>0</v>
      </c>
      <c r="Z186" s="677">
        <v>0</v>
      </c>
      <c r="AA186" s="677">
        <v>0</v>
      </c>
      <c r="AB186" s="674">
        <v>0</v>
      </c>
      <c r="AD186" s="764" t="s">
        <v>455</v>
      </c>
      <c r="AE186" s="677" t="s">
        <v>1347</v>
      </c>
      <c r="AF186" s="681">
        <v>0</v>
      </c>
      <c r="AG186" s="677">
        <v>0</v>
      </c>
      <c r="AH186" s="677">
        <v>0</v>
      </c>
      <c r="AI186" s="674">
        <v>0</v>
      </c>
      <c r="AK186" s="755" t="s">
        <v>455</v>
      </c>
      <c r="AL186" s="689" t="s">
        <v>1347</v>
      </c>
      <c r="AM186" s="681">
        <v>0</v>
      </c>
      <c r="AN186" s="677">
        <v>0</v>
      </c>
      <c r="AO186" s="677">
        <v>0</v>
      </c>
      <c r="AP186" s="674">
        <v>0</v>
      </c>
      <c r="AR186" s="809" t="s">
        <v>455</v>
      </c>
      <c r="AS186" s="810" t="s">
        <v>1347</v>
      </c>
      <c r="AT186" s="812">
        <v>0</v>
      </c>
      <c r="AU186" s="812">
        <v>0</v>
      </c>
      <c r="AV186" s="812">
        <v>0</v>
      </c>
      <c r="AW186" s="813">
        <v>0</v>
      </c>
      <c r="AY186" s="778" t="s">
        <v>455</v>
      </c>
      <c r="AZ186" s="689" t="s">
        <v>1347</v>
      </c>
      <c r="BA186" s="681">
        <v>0</v>
      </c>
      <c r="BB186" s="677">
        <v>0</v>
      </c>
      <c r="BC186" s="677">
        <v>0</v>
      </c>
      <c r="BD186" s="674">
        <v>0</v>
      </c>
      <c r="BF186" s="794" t="s">
        <v>455</v>
      </c>
      <c r="BG186" s="679" t="s">
        <v>1347</v>
      </c>
      <c r="BH186" s="681">
        <v>0</v>
      </c>
      <c r="BI186" s="677">
        <v>0</v>
      </c>
      <c r="BJ186" s="677">
        <v>0</v>
      </c>
      <c r="BK186" s="674">
        <v>0</v>
      </c>
      <c r="BL186" s="633"/>
      <c r="BM186" s="785" t="s">
        <v>455</v>
      </c>
      <c r="BN186" s="689" t="s">
        <v>1347</v>
      </c>
      <c r="BO186" s="681">
        <v>0</v>
      </c>
      <c r="BP186" s="677">
        <v>0</v>
      </c>
      <c r="BQ186" s="677">
        <v>0</v>
      </c>
      <c r="BR186" s="674">
        <v>0</v>
      </c>
      <c r="BS186" s="633"/>
      <c r="BT186" s="771" t="s">
        <v>455</v>
      </c>
      <c r="BU186" s="679" t="s">
        <v>1347</v>
      </c>
      <c r="BV186" s="681">
        <v>0</v>
      </c>
      <c r="BW186" s="677">
        <v>0</v>
      </c>
      <c r="BX186" s="677">
        <v>0</v>
      </c>
      <c r="BY186" s="674">
        <v>0</v>
      </c>
      <c r="CA186" s="746" t="s">
        <v>455</v>
      </c>
      <c r="CB186" s="689" t="s">
        <v>1347</v>
      </c>
      <c r="CC186" s="681">
        <v>0</v>
      </c>
      <c r="CD186" s="677">
        <v>0</v>
      </c>
      <c r="CE186" s="677">
        <v>0</v>
      </c>
      <c r="CF186" s="674">
        <v>0</v>
      </c>
    </row>
    <row r="187" spans="2:84">
      <c r="B187" s="673"/>
      <c r="C187" s="679" t="s">
        <v>1349</v>
      </c>
      <c r="D187" s="681">
        <v>0</v>
      </c>
      <c r="E187" s="677">
        <v>0</v>
      </c>
      <c r="F187" s="677">
        <v>0</v>
      </c>
      <c r="G187" s="674">
        <v>0</v>
      </c>
      <c r="I187" s="675"/>
      <c r="J187" s="679" t="s">
        <v>1349</v>
      </c>
      <c r="K187" s="681">
        <v>0</v>
      </c>
      <c r="L187" s="677">
        <v>0</v>
      </c>
      <c r="M187" s="677">
        <v>0</v>
      </c>
      <c r="N187" s="674">
        <v>0</v>
      </c>
      <c r="P187" s="680"/>
      <c r="Q187" s="677" t="s">
        <v>1349</v>
      </c>
      <c r="R187" s="681">
        <v>0</v>
      </c>
      <c r="S187" s="677">
        <v>0</v>
      </c>
      <c r="T187" s="677">
        <v>0</v>
      </c>
      <c r="U187" s="674">
        <v>0</v>
      </c>
      <c r="W187" s="806"/>
      <c r="X187" s="677" t="s">
        <v>1349</v>
      </c>
      <c r="Y187" s="681">
        <v>0</v>
      </c>
      <c r="Z187" s="677">
        <v>0</v>
      </c>
      <c r="AA187" s="677">
        <v>0</v>
      </c>
      <c r="AB187" s="674">
        <v>0</v>
      </c>
      <c r="AD187" s="769"/>
      <c r="AE187" s="677" t="s">
        <v>1349</v>
      </c>
      <c r="AF187" s="681">
        <v>0</v>
      </c>
      <c r="AG187" s="677">
        <v>0</v>
      </c>
      <c r="AH187" s="677">
        <v>0</v>
      </c>
      <c r="AI187" s="674">
        <v>0</v>
      </c>
      <c r="AK187" s="762"/>
      <c r="AL187" s="679" t="s">
        <v>1349</v>
      </c>
      <c r="AM187" s="681">
        <v>0</v>
      </c>
      <c r="AN187" s="677">
        <v>0</v>
      </c>
      <c r="AO187" s="677">
        <v>0</v>
      </c>
      <c r="AP187" s="674">
        <v>0</v>
      </c>
      <c r="AR187" s="819"/>
      <c r="AS187" s="813" t="s">
        <v>1349</v>
      </c>
      <c r="AT187" s="812">
        <v>0</v>
      </c>
      <c r="AU187" s="812">
        <v>0</v>
      </c>
      <c r="AV187" s="812">
        <v>0</v>
      </c>
      <c r="AW187" s="813">
        <v>0</v>
      </c>
      <c r="AY187" s="778"/>
      <c r="AZ187" s="679" t="s">
        <v>1349</v>
      </c>
      <c r="BA187" s="681">
        <v>0</v>
      </c>
      <c r="BB187" s="677">
        <v>0</v>
      </c>
      <c r="BC187" s="677">
        <v>0</v>
      </c>
      <c r="BD187" s="674">
        <v>0</v>
      </c>
      <c r="BF187" s="794"/>
      <c r="BG187" s="679" t="s">
        <v>1349</v>
      </c>
      <c r="BH187" s="681">
        <v>0</v>
      </c>
      <c r="BI187" s="677">
        <v>0</v>
      </c>
      <c r="BJ187" s="677">
        <v>0</v>
      </c>
      <c r="BK187" s="674">
        <v>0</v>
      </c>
      <c r="BL187" s="633"/>
      <c r="BM187" s="792"/>
      <c r="BN187" s="679" t="s">
        <v>1349</v>
      </c>
      <c r="BO187" s="681">
        <v>0</v>
      </c>
      <c r="BP187" s="677">
        <v>0</v>
      </c>
      <c r="BQ187" s="677">
        <v>0</v>
      </c>
      <c r="BR187" s="674">
        <v>0</v>
      </c>
      <c r="BS187" s="633"/>
      <c r="BT187" s="771"/>
      <c r="BU187" s="679" t="s">
        <v>1349</v>
      </c>
      <c r="BV187" s="681">
        <v>0</v>
      </c>
      <c r="BW187" s="677">
        <v>0</v>
      </c>
      <c r="BX187" s="677">
        <v>0</v>
      </c>
      <c r="BY187" s="674">
        <v>0</v>
      </c>
      <c r="CA187" s="753"/>
      <c r="CB187" s="679" t="s">
        <v>1349</v>
      </c>
      <c r="CC187" s="681">
        <v>0</v>
      </c>
      <c r="CD187" s="677">
        <v>0</v>
      </c>
      <c r="CE187" s="677">
        <v>0</v>
      </c>
      <c r="CF187" s="674">
        <v>0</v>
      </c>
    </row>
    <row r="188" spans="2:84">
      <c r="B188" s="673"/>
      <c r="C188" s="679" t="s">
        <v>1664</v>
      </c>
      <c r="D188" s="681">
        <v>0</v>
      </c>
      <c r="E188" s="677">
        <v>0</v>
      </c>
      <c r="F188" s="677">
        <v>0</v>
      </c>
      <c r="G188" s="674">
        <v>0</v>
      </c>
      <c r="I188" s="675"/>
      <c r="J188" s="679" t="s">
        <v>1664</v>
      </c>
      <c r="K188" s="681">
        <v>0</v>
      </c>
      <c r="L188" s="677">
        <v>0</v>
      </c>
      <c r="M188" s="677">
        <v>0</v>
      </c>
      <c r="N188" s="674">
        <v>0</v>
      </c>
      <c r="P188" s="680"/>
      <c r="Q188" s="677" t="s">
        <v>1664</v>
      </c>
      <c r="R188" s="681">
        <v>0</v>
      </c>
      <c r="S188" s="677">
        <v>0</v>
      </c>
      <c r="T188" s="677">
        <v>0</v>
      </c>
      <c r="U188" s="674">
        <v>0</v>
      </c>
      <c r="W188" s="806"/>
      <c r="X188" s="677" t="s">
        <v>1664</v>
      </c>
      <c r="Y188" s="681">
        <v>0</v>
      </c>
      <c r="Z188" s="677">
        <v>0</v>
      </c>
      <c r="AA188" s="677">
        <v>0</v>
      </c>
      <c r="AB188" s="674">
        <v>0</v>
      </c>
      <c r="AD188" s="769"/>
      <c r="AE188" s="677" t="s">
        <v>1664</v>
      </c>
      <c r="AF188" s="681">
        <v>0</v>
      </c>
      <c r="AG188" s="677">
        <v>0</v>
      </c>
      <c r="AH188" s="677">
        <v>0</v>
      </c>
      <c r="AI188" s="674">
        <v>0</v>
      </c>
      <c r="AK188" s="762"/>
      <c r="AL188" s="679" t="s">
        <v>1664</v>
      </c>
      <c r="AM188" s="681">
        <v>0</v>
      </c>
      <c r="AN188" s="677">
        <v>0</v>
      </c>
      <c r="AO188" s="677">
        <v>0</v>
      </c>
      <c r="AP188" s="674">
        <v>0</v>
      </c>
      <c r="AR188" s="819"/>
      <c r="AS188" s="813" t="s">
        <v>1664</v>
      </c>
      <c r="AT188" s="812">
        <v>0</v>
      </c>
      <c r="AU188" s="812">
        <v>0</v>
      </c>
      <c r="AV188" s="812">
        <v>0</v>
      </c>
      <c r="AW188" s="813">
        <v>0</v>
      </c>
      <c r="AY188" s="778"/>
      <c r="AZ188" s="679" t="s">
        <v>1664</v>
      </c>
      <c r="BA188" s="681">
        <v>0</v>
      </c>
      <c r="BB188" s="677">
        <v>0</v>
      </c>
      <c r="BC188" s="677">
        <v>0</v>
      </c>
      <c r="BD188" s="674">
        <v>0</v>
      </c>
      <c r="BF188" s="794"/>
      <c r="BG188" s="679" t="s">
        <v>1664</v>
      </c>
      <c r="BH188" s="681">
        <v>0</v>
      </c>
      <c r="BI188" s="677">
        <v>0</v>
      </c>
      <c r="BJ188" s="677">
        <v>0</v>
      </c>
      <c r="BK188" s="674">
        <v>0</v>
      </c>
      <c r="BL188" s="633"/>
      <c r="BM188" s="792"/>
      <c r="BN188" s="679" t="s">
        <v>1664</v>
      </c>
      <c r="BO188" s="681">
        <v>0</v>
      </c>
      <c r="BP188" s="677">
        <v>0</v>
      </c>
      <c r="BQ188" s="677">
        <v>0</v>
      </c>
      <c r="BR188" s="674">
        <v>0</v>
      </c>
      <c r="BS188" s="633"/>
      <c r="BT188" s="771"/>
      <c r="BU188" s="679" t="s">
        <v>1664</v>
      </c>
      <c r="BV188" s="681">
        <v>0</v>
      </c>
      <c r="BW188" s="677">
        <v>0</v>
      </c>
      <c r="BX188" s="677">
        <v>0</v>
      </c>
      <c r="BY188" s="674">
        <v>0</v>
      </c>
      <c r="CA188" s="753"/>
      <c r="CB188" s="679" t="s">
        <v>1664</v>
      </c>
      <c r="CC188" s="681">
        <v>0</v>
      </c>
      <c r="CD188" s="677">
        <v>0</v>
      </c>
      <c r="CE188" s="677">
        <v>0</v>
      </c>
      <c r="CF188" s="674">
        <v>0</v>
      </c>
    </row>
    <row r="189" spans="2:84" ht="13.8" thickBot="1">
      <c r="B189" s="673"/>
      <c r="C189" s="679" t="s">
        <v>1348</v>
      </c>
      <c r="D189" s="681">
        <v>0</v>
      </c>
      <c r="E189" s="677">
        <v>0</v>
      </c>
      <c r="F189" s="677">
        <v>0</v>
      </c>
      <c r="G189" s="674">
        <v>0</v>
      </c>
      <c r="I189" s="728"/>
      <c r="J189" s="690" t="s">
        <v>1348</v>
      </c>
      <c r="K189" s="681">
        <v>0</v>
      </c>
      <c r="L189" s="677">
        <v>0</v>
      </c>
      <c r="M189" s="677">
        <v>0</v>
      </c>
      <c r="N189" s="674">
        <v>0</v>
      </c>
      <c r="P189" s="730"/>
      <c r="Q189" s="677" t="s">
        <v>1348</v>
      </c>
      <c r="R189" s="681">
        <v>0</v>
      </c>
      <c r="S189" s="677">
        <v>0</v>
      </c>
      <c r="T189" s="677">
        <v>0</v>
      </c>
      <c r="U189" s="674">
        <v>0</v>
      </c>
      <c r="W189" s="802"/>
      <c r="X189" s="677" t="s">
        <v>1348</v>
      </c>
      <c r="Y189" s="681">
        <v>0</v>
      </c>
      <c r="Z189" s="677">
        <v>0</v>
      </c>
      <c r="AA189" s="677">
        <v>0</v>
      </c>
      <c r="AB189" s="674">
        <v>0</v>
      </c>
      <c r="AD189" s="765"/>
      <c r="AE189" s="677" t="s">
        <v>1348</v>
      </c>
      <c r="AF189" s="681">
        <v>0</v>
      </c>
      <c r="AG189" s="677">
        <v>0</v>
      </c>
      <c r="AH189" s="677">
        <v>0</v>
      </c>
      <c r="AI189" s="674">
        <v>0</v>
      </c>
      <c r="AK189" s="756"/>
      <c r="AL189" s="690" t="s">
        <v>1348</v>
      </c>
      <c r="AM189" s="681">
        <v>0</v>
      </c>
      <c r="AN189" s="677">
        <v>0</v>
      </c>
      <c r="AO189" s="677">
        <v>0</v>
      </c>
      <c r="AP189" s="674">
        <v>0</v>
      </c>
      <c r="AR189" s="814"/>
      <c r="AS189" s="815" t="s">
        <v>1348</v>
      </c>
      <c r="AT189" s="812">
        <v>0</v>
      </c>
      <c r="AU189" s="812">
        <v>0</v>
      </c>
      <c r="AV189" s="812">
        <v>0</v>
      </c>
      <c r="AW189" s="813">
        <v>0</v>
      </c>
      <c r="AY189" s="779"/>
      <c r="AZ189" s="690" t="s">
        <v>1348</v>
      </c>
      <c r="BA189" s="681">
        <v>0</v>
      </c>
      <c r="BB189" s="677">
        <v>0</v>
      </c>
      <c r="BC189" s="677">
        <v>0</v>
      </c>
      <c r="BD189" s="674">
        <v>0</v>
      </c>
      <c r="BF189" s="793"/>
      <c r="BG189" s="690" t="s">
        <v>1348</v>
      </c>
      <c r="BH189" s="681">
        <v>0</v>
      </c>
      <c r="BI189" s="677">
        <v>0</v>
      </c>
      <c r="BJ189" s="677">
        <v>0</v>
      </c>
      <c r="BK189" s="674">
        <v>0</v>
      </c>
      <c r="BL189" s="633"/>
      <c r="BM189" s="786"/>
      <c r="BN189" s="690" t="s">
        <v>1348</v>
      </c>
      <c r="BO189" s="681">
        <v>0</v>
      </c>
      <c r="BP189" s="677">
        <v>0</v>
      </c>
      <c r="BQ189" s="677">
        <v>0</v>
      </c>
      <c r="BR189" s="674">
        <v>0</v>
      </c>
      <c r="BS189" s="633"/>
      <c r="BT189" s="772"/>
      <c r="BU189" s="690" t="s">
        <v>1348</v>
      </c>
      <c r="BV189" s="681">
        <v>0</v>
      </c>
      <c r="BW189" s="677">
        <v>0</v>
      </c>
      <c r="BX189" s="677">
        <v>0</v>
      </c>
      <c r="BY189" s="674">
        <v>0</v>
      </c>
      <c r="CA189" s="747"/>
      <c r="CB189" s="690" t="s">
        <v>1348</v>
      </c>
      <c r="CC189" s="681">
        <v>0</v>
      </c>
      <c r="CD189" s="677">
        <v>0</v>
      </c>
      <c r="CE189" s="677">
        <v>0</v>
      </c>
      <c r="CF189" s="674">
        <v>0</v>
      </c>
    </row>
    <row r="190" spans="2:84" ht="13.8" thickBot="1">
      <c r="B190" s="664" t="s">
        <v>566</v>
      </c>
      <c r="C190" s="664"/>
      <c r="D190" s="729">
        <v>0</v>
      </c>
      <c r="E190" s="683">
        <v>0</v>
      </c>
      <c r="F190" s="683">
        <v>0</v>
      </c>
      <c r="G190" s="682">
        <v>0</v>
      </c>
      <c r="I190" s="667" t="s">
        <v>566</v>
      </c>
      <c r="J190" s="667"/>
      <c r="K190" s="691">
        <v>0</v>
      </c>
      <c r="L190" s="685">
        <v>0</v>
      </c>
      <c r="M190" s="685">
        <v>0</v>
      </c>
      <c r="N190" s="684">
        <v>0</v>
      </c>
      <c r="P190" s="686" t="s">
        <v>566</v>
      </c>
      <c r="Q190" s="687"/>
      <c r="R190" s="686">
        <v>0</v>
      </c>
      <c r="S190" s="688">
        <v>0</v>
      </c>
      <c r="T190" s="688">
        <v>0</v>
      </c>
      <c r="U190" s="687">
        <v>0</v>
      </c>
      <c r="W190" s="803" t="s">
        <v>566</v>
      </c>
      <c r="X190" s="804"/>
      <c r="Y190" s="803">
        <v>0</v>
      </c>
      <c r="Z190" s="805">
        <v>0</v>
      </c>
      <c r="AA190" s="805">
        <v>0</v>
      </c>
      <c r="AB190" s="804">
        <v>0</v>
      </c>
      <c r="AD190" s="766" t="s">
        <v>566</v>
      </c>
      <c r="AE190" s="767"/>
      <c r="AF190" s="766">
        <v>0</v>
      </c>
      <c r="AG190" s="768">
        <v>0</v>
      </c>
      <c r="AH190" s="768">
        <v>0</v>
      </c>
      <c r="AI190" s="767">
        <v>0</v>
      </c>
      <c r="AK190" s="757" t="s">
        <v>566</v>
      </c>
      <c r="AL190" s="758"/>
      <c r="AM190" s="759">
        <v>0</v>
      </c>
      <c r="AN190" s="760">
        <v>0</v>
      </c>
      <c r="AO190" s="760">
        <v>0</v>
      </c>
      <c r="AP190" s="761">
        <v>0</v>
      </c>
      <c r="AR190" s="808" t="s">
        <v>566</v>
      </c>
      <c r="AS190" s="816"/>
      <c r="AT190" s="817">
        <v>0</v>
      </c>
      <c r="AU190" s="818">
        <v>0</v>
      </c>
      <c r="AV190" s="818">
        <v>0</v>
      </c>
      <c r="AW190" s="816">
        <v>0</v>
      </c>
      <c r="AY190" s="780" t="s">
        <v>566</v>
      </c>
      <c r="AZ190" s="777"/>
      <c r="BA190" s="780">
        <v>0</v>
      </c>
      <c r="BB190" s="781">
        <v>0</v>
      </c>
      <c r="BC190" s="781">
        <v>0</v>
      </c>
      <c r="BD190" s="782">
        <v>0</v>
      </c>
      <c r="BF190" s="795" t="s">
        <v>566</v>
      </c>
      <c r="BG190" s="796"/>
      <c r="BH190" s="795">
        <v>0</v>
      </c>
      <c r="BI190" s="797">
        <v>0</v>
      </c>
      <c r="BJ190" s="797">
        <v>0</v>
      </c>
      <c r="BK190" s="798">
        <v>0</v>
      </c>
      <c r="BL190" s="633"/>
      <c r="BM190" s="787" t="s">
        <v>566</v>
      </c>
      <c r="BN190" s="788"/>
      <c r="BO190" s="789">
        <v>0</v>
      </c>
      <c r="BP190" s="790">
        <v>0</v>
      </c>
      <c r="BQ190" s="790">
        <v>0</v>
      </c>
      <c r="BR190" s="791">
        <v>0</v>
      </c>
      <c r="BS190" s="633"/>
      <c r="BT190" s="773" t="s">
        <v>566</v>
      </c>
      <c r="BU190" s="770"/>
      <c r="BV190" s="773">
        <v>0</v>
      </c>
      <c r="BW190" s="774">
        <v>0</v>
      </c>
      <c r="BX190" s="774">
        <v>0</v>
      </c>
      <c r="BY190" s="775">
        <v>0</v>
      </c>
      <c r="CA190" s="748" t="s">
        <v>566</v>
      </c>
      <c r="CB190" s="749"/>
      <c r="CC190" s="750">
        <v>0</v>
      </c>
      <c r="CD190" s="751">
        <v>0</v>
      </c>
      <c r="CE190" s="751">
        <v>0</v>
      </c>
      <c r="CF190" s="752">
        <v>0</v>
      </c>
    </row>
    <row r="191" spans="2:84">
      <c r="B191" s="673" t="s">
        <v>456</v>
      </c>
      <c r="C191" s="679" t="s">
        <v>1665</v>
      </c>
      <c r="D191" s="681">
        <v>0</v>
      </c>
      <c r="E191" s="677">
        <v>0</v>
      </c>
      <c r="F191" s="677">
        <v>0</v>
      </c>
      <c r="G191" s="674">
        <v>0</v>
      </c>
      <c r="I191" s="675" t="s">
        <v>456</v>
      </c>
      <c r="J191" s="679" t="s">
        <v>1665</v>
      </c>
      <c r="K191" s="681">
        <v>0</v>
      </c>
      <c r="L191" s="677">
        <v>0</v>
      </c>
      <c r="M191" s="677">
        <v>0</v>
      </c>
      <c r="N191" s="674">
        <v>0</v>
      </c>
      <c r="P191" s="676" t="s">
        <v>456</v>
      </c>
      <c r="Q191" s="677" t="s">
        <v>1665</v>
      </c>
      <c r="R191" s="681">
        <v>0</v>
      </c>
      <c r="S191" s="677">
        <v>0</v>
      </c>
      <c r="T191" s="677">
        <v>0</v>
      </c>
      <c r="U191" s="674">
        <v>0</v>
      </c>
      <c r="W191" s="801" t="s">
        <v>456</v>
      </c>
      <c r="X191" s="677" t="s">
        <v>1665</v>
      </c>
      <c r="Y191" s="681">
        <v>0</v>
      </c>
      <c r="Z191" s="677">
        <v>0</v>
      </c>
      <c r="AA191" s="677">
        <v>0</v>
      </c>
      <c r="AB191" s="674">
        <v>0</v>
      </c>
      <c r="AD191" s="764" t="s">
        <v>456</v>
      </c>
      <c r="AE191" s="677" t="s">
        <v>1665</v>
      </c>
      <c r="AF191" s="681">
        <v>0</v>
      </c>
      <c r="AG191" s="677">
        <v>0</v>
      </c>
      <c r="AH191" s="677">
        <v>0</v>
      </c>
      <c r="AI191" s="674">
        <v>0</v>
      </c>
      <c r="AK191" s="755" t="s">
        <v>456</v>
      </c>
      <c r="AL191" s="689" t="s">
        <v>1665</v>
      </c>
      <c r="AM191" s="681">
        <v>0</v>
      </c>
      <c r="AN191" s="677">
        <v>0</v>
      </c>
      <c r="AO191" s="677">
        <v>0</v>
      </c>
      <c r="AP191" s="674">
        <v>0</v>
      </c>
      <c r="AR191" s="809" t="s">
        <v>456</v>
      </c>
      <c r="AS191" s="810" t="s">
        <v>1665</v>
      </c>
      <c r="AT191" s="812">
        <v>0</v>
      </c>
      <c r="AU191" s="812">
        <v>0</v>
      </c>
      <c r="AV191" s="812">
        <v>0</v>
      </c>
      <c r="AW191" s="813">
        <v>0</v>
      </c>
      <c r="AY191" s="778" t="s">
        <v>456</v>
      </c>
      <c r="AZ191" s="689" t="s">
        <v>1665</v>
      </c>
      <c r="BA191" s="681">
        <v>0</v>
      </c>
      <c r="BB191" s="677">
        <v>0</v>
      </c>
      <c r="BC191" s="677">
        <v>0</v>
      </c>
      <c r="BD191" s="674">
        <v>0</v>
      </c>
      <c r="BF191" s="794" t="s">
        <v>456</v>
      </c>
      <c r="BG191" s="679" t="s">
        <v>1665</v>
      </c>
      <c r="BH191" s="681">
        <v>0</v>
      </c>
      <c r="BI191" s="677">
        <v>0</v>
      </c>
      <c r="BJ191" s="677">
        <v>0</v>
      </c>
      <c r="BK191" s="674">
        <v>0</v>
      </c>
      <c r="BL191" s="633"/>
      <c r="BM191" s="785" t="s">
        <v>456</v>
      </c>
      <c r="BN191" s="689" t="s">
        <v>1665</v>
      </c>
      <c r="BO191" s="681">
        <v>0</v>
      </c>
      <c r="BP191" s="677">
        <v>0</v>
      </c>
      <c r="BQ191" s="677">
        <v>0</v>
      </c>
      <c r="BR191" s="674">
        <v>0</v>
      </c>
      <c r="BS191" s="633"/>
      <c r="BT191" s="771" t="s">
        <v>456</v>
      </c>
      <c r="BU191" s="679" t="s">
        <v>1665</v>
      </c>
      <c r="BV191" s="681">
        <v>0</v>
      </c>
      <c r="BW191" s="677">
        <v>0</v>
      </c>
      <c r="BX191" s="677">
        <v>0</v>
      </c>
      <c r="BY191" s="674">
        <v>0</v>
      </c>
      <c r="CA191" s="746" t="s">
        <v>456</v>
      </c>
      <c r="CB191" s="689" t="s">
        <v>1665</v>
      </c>
      <c r="CC191" s="681">
        <v>0</v>
      </c>
      <c r="CD191" s="677">
        <v>0</v>
      </c>
      <c r="CE191" s="677">
        <v>0</v>
      </c>
      <c r="CF191" s="674">
        <v>0</v>
      </c>
    </row>
    <row r="192" spans="2:84" ht="13.8" thickBot="1">
      <c r="B192" s="673"/>
      <c r="C192" s="679" t="s">
        <v>1350</v>
      </c>
      <c r="D192" s="681">
        <v>0</v>
      </c>
      <c r="E192" s="677">
        <v>0</v>
      </c>
      <c r="F192" s="677">
        <v>0</v>
      </c>
      <c r="G192" s="674">
        <v>0</v>
      </c>
      <c r="I192" s="728"/>
      <c r="J192" s="690" t="s">
        <v>1350</v>
      </c>
      <c r="K192" s="681">
        <v>0</v>
      </c>
      <c r="L192" s="677">
        <v>0</v>
      </c>
      <c r="M192" s="677">
        <v>0</v>
      </c>
      <c r="N192" s="674">
        <v>0</v>
      </c>
      <c r="P192" s="730"/>
      <c r="Q192" s="677" t="s">
        <v>1350</v>
      </c>
      <c r="R192" s="681">
        <v>0</v>
      </c>
      <c r="S192" s="677">
        <v>0</v>
      </c>
      <c r="T192" s="677">
        <v>0</v>
      </c>
      <c r="U192" s="674">
        <v>0</v>
      </c>
      <c r="W192" s="802"/>
      <c r="X192" s="677" t="s">
        <v>1350</v>
      </c>
      <c r="Y192" s="681">
        <v>0</v>
      </c>
      <c r="Z192" s="677">
        <v>0</v>
      </c>
      <c r="AA192" s="677">
        <v>0</v>
      </c>
      <c r="AB192" s="674">
        <v>0</v>
      </c>
      <c r="AD192" s="765"/>
      <c r="AE192" s="677" t="s">
        <v>1350</v>
      </c>
      <c r="AF192" s="681">
        <v>0</v>
      </c>
      <c r="AG192" s="677">
        <v>0</v>
      </c>
      <c r="AH192" s="677">
        <v>0</v>
      </c>
      <c r="AI192" s="674">
        <v>0</v>
      </c>
      <c r="AK192" s="756"/>
      <c r="AL192" s="690" t="s">
        <v>1350</v>
      </c>
      <c r="AM192" s="681">
        <v>0</v>
      </c>
      <c r="AN192" s="677">
        <v>0</v>
      </c>
      <c r="AO192" s="677">
        <v>0</v>
      </c>
      <c r="AP192" s="674">
        <v>0</v>
      </c>
      <c r="AR192" s="814"/>
      <c r="AS192" s="815" t="s">
        <v>1350</v>
      </c>
      <c r="AT192" s="812">
        <v>0</v>
      </c>
      <c r="AU192" s="812">
        <v>0</v>
      </c>
      <c r="AV192" s="812">
        <v>0</v>
      </c>
      <c r="AW192" s="813">
        <v>0</v>
      </c>
      <c r="AY192" s="779"/>
      <c r="AZ192" s="690" t="s">
        <v>1350</v>
      </c>
      <c r="BA192" s="681">
        <v>0</v>
      </c>
      <c r="BB192" s="677">
        <v>0</v>
      </c>
      <c r="BC192" s="677">
        <v>0</v>
      </c>
      <c r="BD192" s="674">
        <v>0</v>
      </c>
      <c r="BF192" s="793"/>
      <c r="BG192" s="690" t="s">
        <v>1350</v>
      </c>
      <c r="BH192" s="681">
        <v>0</v>
      </c>
      <c r="BI192" s="677">
        <v>0</v>
      </c>
      <c r="BJ192" s="677">
        <v>0</v>
      </c>
      <c r="BK192" s="674">
        <v>0</v>
      </c>
      <c r="BL192" s="633"/>
      <c r="BM192" s="786"/>
      <c r="BN192" s="690" t="s">
        <v>1350</v>
      </c>
      <c r="BO192" s="681">
        <v>0</v>
      </c>
      <c r="BP192" s="677">
        <v>0</v>
      </c>
      <c r="BQ192" s="677">
        <v>0</v>
      </c>
      <c r="BR192" s="674">
        <v>0</v>
      </c>
      <c r="BS192" s="633"/>
      <c r="BT192" s="772"/>
      <c r="BU192" s="690" t="s">
        <v>1350</v>
      </c>
      <c r="BV192" s="681">
        <v>0</v>
      </c>
      <c r="BW192" s="677">
        <v>0</v>
      </c>
      <c r="BX192" s="677">
        <v>0</v>
      </c>
      <c r="BY192" s="674">
        <v>0</v>
      </c>
      <c r="CA192" s="747"/>
      <c r="CB192" s="690" t="s">
        <v>1350</v>
      </c>
      <c r="CC192" s="681">
        <v>0</v>
      </c>
      <c r="CD192" s="677">
        <v>0</v>
      </c>
      <c r="CE192" s="677">
        <v>0</v>
      </c>
      <c r="CF192" s="674">
        <v>0</v>
      </c>
    </row>
    <row r="193" spans="2:84" ht="13.8" thickBot="1">
      <c r="B193" s="664" t="s">
        <v>567</v>
      </c>
      <c r="C193" s="664"/>
      <c r="D193" s="729">
        <v>0</v>
      </c>
      <c r="E193" s="683">
        <v>0</v>
      </c>
      <c r="F193" s="683">
        <v>0</v>
      </c>
      <c r="G193" s="682">
        <v>0</v>
      </c>
      <c r="I193" s="667" t="s">
        <v>567</v>
      </c>
      <c r="J193" s="667"/>
      <c r="K193" s="691">
        <v>0</v>
      </c>
      <c r="L193" s="685">
        <v>0</v>
      </c>
      <c r="M193" s="685">
        <v>0</v>
      </c>
      <c r="N193" s="684">
        <v>0</v>
      </c>
      <c r="P193" s="686" t="s">
        <v>567</v>
      </c>
      <c r="Q193" s="687"/>
      <c r="R193" s="686">
        <v>0</v>
      </c>
      <c r="S193" s="688">
        <v>0</v>
      </c>
      <c r="T193" s="688">
        <v>0</v>
      </c>
      <c r="U193" s="687">
        <v>0</v>
      </c>
      <c r="W193" s="803" t="s">
        <v>567</v>
      </c>
      <c r="X193" s="804"/>
      <c r="Y193" s="803">
        <v>0</v>
      </c>
      <c r="Z193" s="805">
        <v>0</v>
      </c>
      <c r="AA193" s="805">
        <v>0</v>
      </c>
      <c r="AB193" s="804">
        <v>0</v>
      </c>
      <c r="AD193" s="766" t="s">
        <v>567</v>
      </c>
      <c r="AE193" s="767"/>
      <c r="AF193" s="766">
        <v>0</v>
      </c>
      <c r="AG193" s="768">
        <v>0</v>
      </c>
      <c r="AH193" s="768">
        <v>0</v>
      </c>
      <c r="AI193" s="767">
        <v>0</v>
      </c>
      <c r="AK193" s="757" t="s">
        <v>567</v>
      </c>
      <c r="AL193" s="758"/>
      <c r="AM193" s="759">
        <v>0</v>
      </c>
      <c r="AN193" s="760">
        <v>0</v>
      </c>
      <c r="AO193" s="760">
        <v>0</v>
      </c>
      <c r="AP193" s="761">
        <v>0</v>
      </c>
      <c r="AR193" s="808" t="s">
        <v>567</v>
      </c>
      <c r="AS193" s="816"/>
      <c r="AT193" s="817">
        <v>0</v>
      </c>
      <c r="AU193" s="818">
        <v>0</v>
      </c>
      <c r="AV193" s="818">
        <v>0</v>
      </c>
      <c r="AW193" s="816">
        <v>0</v>
      </c>
      <c r="AY193" s="780" t="s">
        <v>567</v>
      </c>
      <c r="AZ193" s="777"/>
      <c r="BA193" s="780">
        <v>0</v>
      </c>
      <c r="BB193" s="781">
        <v>0</v>
      </c>
      <c r="BC193" s="781">
        <v>0</v>
      </c>
      <c r="BD193" s="782">
        <v>0</v>
      </c>
      <c r="BF193" s="795" t="s">
        <v>567</v>
      </c>
      <c r="BG193" s="796"/>
      <c r="BH193" s="795">
        <v>0</v>
      </c>
      <c r="BI193" s="797">
        <v>0</v>
      </c>
      <c r="BJ193" s="797">
        <v>0</v>
      </c>
      <c r="BK193" s="798">
        <v>0</v>
      </c>
      <c r="BL193" s="633"/>
      <c r="BM193" s="787" t="s">
        <v>567</v>
      </c>
      <c r="BN193" s="788"/>
      <c r="BO193" s="789">
        <v>0</v>
      </c>
      <c r="BP193" s="790">
        <v>0</v>
      </c>
      <c r="BQ193" s="790">
        <v>0</v>
      </c>
      <c r="BR193" s="791">
        <v>0</v>
      </c>
      <c r="BS193" s="633"/>
      <c r="BT193" s="773" t="s">
        <v>567</v>
      </c>
      <c r="BU193" s="770"/>
      <c r="BV193" s="773">
        <v>0</v>
      </c>
      <c r="BW193" s="774">
        <v>0</v>
      </c>
      <c r="BX193" s="774">
        <v>0</v>
      </c>
      <c r="BY193" s="775">
        <v>0</v>
      </c>
      <c r="CA193" s="748" t="s">
        <v>567</v>
      </c>
      <c r="CB193" s="749"/>
      <c r="CC193" s="750">
        <v>0</v>
      </c>
      <c r="CD193" s="751">
        <v>0</v>
      </c>
      <c r="CE193" s="751">
        <v>0</v>
      </c>
      <c r="CF193" s="752">
        <v>0</v>
      </c>
    </row>
    <row r="194" spans="2:84">
      <c r="B194" s="673" t="s">
        <v>457</v>
      </c>
      <c r="C194" s="679" t="s">
        <v>1666</v>
      </c>
      <c r="D194" s="681">
        <v>0</v>
      </c>
      <c r="E194" s="677">
        <v>0</v>
      </c>
      <c r="F194" s="677">
        <v>0</v>
      </c>
      <c r="G194" s="674">
        <v>0</v>
      </c>
      <c r="I194" s="675" t="s">
        <v>457</v>
      </c>
      <c r="J194" s="679" t="s">
        <v>1666</v>
      </c>
      <c r="K194" s="681">
        <v>0</v>
      </c>
      <c r="L194" s="677">
        <v>0</v>
      </c>
      <c r="M194" s="677">
        <v>0</v>
      </c>
      <c r="N194" s="674">
        <v>0</v>
      </c>
      <c r="P194" s="676" t="s">
        <v>457</v>
      </c>
      <c r="Q194" s="677" t="s">
        <v>1666</v>
      </c>
      <c r="R194" s="681">
        <v>0</v>
      </c>
      <c r="S194" s="677">
        <v>0</v>
      </c>
      <c r="T194" s="677">
        <v>0</v>
      </c>
      <c r="U194" s="674">
        <v>0</v>
      </c>
      <c r="W194" s="801" t="s">
        <v>457</v>
      </c>
      <c r="X194" s="677" t="s">
        <v>1666</v>
      </c>
      <c r="Y194" s="681">
        <v>0</v>
      </c>
      <c r="Z194" s="677">
        <v>0</v>
      </c>
      <c r="AA194" s="677">
        <v>0</v>
      </c>
      <c r="AB194" s="674">
        <v>0</v>
      </c>
      <c r="AD194" s="764" t="s">
        <v>457</v>
      </c>
      <c r="AE194" s="677" t="s">
        <v>1666</v>
      </c>
      <c r="AF194" s="681">
        <v>0</v>
      </c>
      <c r="AG194" s="677">
        <v>0</v>
      </c>
      <c r="AH194" s="677">
        <v>0</v>
      </c>
      <c r="AI194" s="674">
        <v>0</v>
      </c>
      <c r="AK194" s="755" t="s">
        <v>457</v>
      </c>
      <c r="AL194" s="689" t="s">
        <v>1666</v>
      </c>
      <c r="AM194" s="681">
        <v>0</v>
      </c>
      <c r="AN194" s="677">
        <v>0</v>
      </c>
      <c r="AO194" s="677">
        <v>0</v>
      </c>
      <c r="AP194" s="674">
        <v>0</v>
      </c>
      <c r="AR194" s="809" t="s">
        <v>457</v>
      </c>
      <c r="AS194" s="810" t="s">
        <v>1666</v>
      </c>
      <c r="AT194" s="812">
        <v>0</v>
      </c>
      <c r="AU194" s="812">
        <v>0</v>
      </c>
      <c r="AV194" s="812">
        <v>0</v>
      </c>
      <c r="AW194" s="813">
        <v>0</v>
      </c>
      <c r="AY194" s="778" t="s">
        <v>457</v>
      </c>
      <c r="AZ194" s="689" t="s">
        <v>1666</v>
      </c>
      <c r="BA194" s="681">
        <v>0</v>
      </c>
      <c r="BB194" s="677">
        <v>0</v>
      </c>
      <c r="BC194" s="677">
        <v>0</v>
      </c>
      <c r="BD194" s="674">
        <v>0</v>
      </c>
      <c r="BF194" s="794" t="s">
        <v>457</v>
      </c>
      <c r="BG194" s="679" t="s">
        <v>1666</v>
      </c>
      <c r="BH194" s="681">
        <v>0</v>
      </c>
      <c r="BI194" s="677">
        <v>0</v>
      </c>
      <c r="BJ194" s="677">
        <v>0</v>
      </c>
      <c r="BK194" s="674">
        <v>0</v>
      </c>
      <c r="BL194" s="633"/>
      <c r="BM194" s="785" t="s">
        <v>457</v>
      </c>
      <c r="BN194" s="689" t="s">
        <v>1666</v>
      </c>
      <c r="BO194" s="681">
        <v>0</v>
      </c>
      <c r="BP194" s="677">
        <v>0</v>
      </c>
      <c r="BQ194" s="677">
        <v>0</v>
      </c>
      <c r="BR194" s="674">
        <v>0</v>
      </c>
      <c r="BS194" s="633"/>
      <c r="BT194" s="771" t="s">
        <v>457</v>
      </c>
      <c r="BU194" s="679" t="s">
        <v>1666</v>
      </c>
      <c r="BV194" s="681">
        <v>0</v>
      </c>
      <c r="BW194" s="677">
        <v>0</v>
      </c>
      <c r="BX194" s="677">
        <v>0</v>
      </c>
      <c r="BY194" s="674">
        <v>0</v>
      </c>
      <c r="CA194" s="746" t="s">
        <v>457</v>
      </c>
      <c r="CB194" s="689" t="s">
        <v>1666</v>
      </c>
      <c r="CC194" s="681">
        <v>0</v>
      </c>
      <c r="CD194" s="677">
        <v>0</v>
      </c>
      <c r="CE194" s="677">
        <v>0</v>
      </c>
      <c r="CF194" s="674">
        <v>0</v>
      </c>
    </row>
    <row r="195" spans="2:84">
      <c r="B195" s="673"/>
      <c r="C195" s="679" t="s">
        <v>1351</v>
      </c>
      <c r="D195" s="681">
        <v>0</v>
      </c>
      <c r="E195" s="677">
        <v>0</v>
      </c>
      <c r="F195" s="677">
        <v>0</v>
      </c>
      <c r="G195" s="674">
        <v>0</v>
      </c>
      <c r="I195" s="675"/>
      <c r="J195" s="679" t="s">
        <v>1351</v>
      </c>
      <c r="K195" s="681">
        <v>0</v>
      </c>
      <c r="L195" s="677">
        <v>0</v>
      </c>
      <c r="M195" s="677">
        <v>0</v>
      </c>
      <c r="N195" s="674">
        <v>0</v>
      </c>
      <c r="P195" s="680"/>
      <c r="Q195" s="677" t="s">
        <v>1351</v>
      </c>
      <c r="R195" s="681">
        <v>0</v>
      </c>
      <c r="S195" s="677">
        <v>0</v>
      </c>
      <c r="T195" s="677">
        <v>0</v>
      </c>
      <c r="U195" s="674">
        <v>0</v>
      </c>
      <c r="W195" s="806"/>
      <c r="X195" s="677" t="s">
        <v>1351</v>
      </c>
      <c r="Y195" s="681">
        <v>0</v>
      </c>
      <c r="Z195" s="677">
        <v>0</v>
      </c>
      <c r="AA195" s="677">
        <v>0</v>
      </c>
      <c r="AB195" s="674">
        <v>0</v>
      </c>
      <c r="AD195" s="769"/>
      <c r="AE195" s="677" t="s">
        <v>1351</v>
      </c>
      <c r="AF195" s="681">
        <v>0</v>
      </c>
      <c r="AG195" s="677">
        <v>0</v>
      </c>
      <c r="AH195" s="677">
        <v>0</v>
      </c>
      <c r="AI195" s="674">
        <v>0</v>
      </c>
      <c r="AK195" s="762"/>
      <c r="AL195" s="679" t="s">
        <v>1351</v>
      </c>
      <c r="AM195" s="681">
        <v>0</v>
      </c>
      <c r="AN195" s="677">
        <v>0</v>
      </c>
      <c r="AO195" s="677">
        <v>0</v>
      </c>
      <c r="AP195" s="674">
        <v>0</v>
      </c>
      <c r="AR195" s="819"/>
      <c r="AS195" s="813" t="s">
        <v>1351</v>
      </c>
      <c r="AT195" s="812">
        <v>0</v>
      </c>
      <c r="AU195" s="812">
        <v>0</v>
      </c>
      <c r="AV195" s="812">
        <v>0</v>
      </c>
      <c r="AW195" s="813">
        <v>0</v>
      </c>
      <c r="AY195" s="778"/>
      <c r="AZ195" s="679" t="s">
        <v>1351</v>
      </c>
      <c r="BA195" s="681">
        <v>0</v>
      </c>
      <c r="BB195" s="677">
        <v>0</v>
      </c>
      <c r="BC195" s="677">
        <v>0</v>
      </c>
      <c r="BD195" s="674">
        <v>0</v>
      </c>
      <c r="BF195" s="794"/>
      <c r="BG195" s="679" t="s">
        <v>1351</v>
      </c>
      <c r="BH195" s="681">
        <v>0</v>
      </c>
      <c r="BI195" s="677">
        <v>0</v>
      </c>
      <c r="BJ195" s="677">
        <v>0</v>
      </c>
      <c r="BK195" s="674">
        <v>0</v>
      </c>
      <c r="BL195" s="633"/>
      <c r="BM195" s="792"/>
      <c r="BN195" s="679" t="s">
        <v>1351</v>
      </c>
      <c r="BO195" s="681">
        <v>0</v>
      </c>
      <c r="BP195" s="677">
        <v>0</v>
      </c>
      <c r="BQ195" s="677">
        <v>0</v>
      </c>
      <c r="BR195" s="674">
        <v>0</v>
      </c>
      <c r="BS195" s="633"/>
      <c r="BT195" s="771"/>
      <c r="BU195" s="679" t="s">
        <v>1351</v>
      </c>
      <c r="BV195" s="681">
        <v>0</v>
      </c>
      <c r="BW195" s="677">
        <v>0</v>
      </c>
      <c r="BX195" s="677">
        <v>0</v>
      </c>
      <c r="BY195" s="674">
        <v>0</v>
      </c>
      <c r="CA195" s="753"/>
      <c r="CB195" s="679" t="s">
        <v>1351</v>
      </c>
      <c r="CC195" s="681">
        <v>0</v>
      </c>
      <c r="CD195" s="677">
        <v>0</v>
      </c>
      <c r="CE195" s="677">
        <v>0</v>
      </c>
      <c r="CF195" s="674">
        <v>0</v>
      </c>
    </row>
    <row r="196" spans="2:84" ht="13.8" thickBot="1">
      <c r="B196" s="673"/>
      <c r="C196" s="679" t="s">
        <v>1667</v>
      </c>
      <c r="D196" s="681">
        <v>0</v>
      </c>
      <c r="E196" s="677">
        <v>0</v>
      </c>
      <c r="F196" s="677">
        <v>0</v>
      </c>
      <c r="G196" s="674">
        <v>0</v>
      </c>
      <c r="I196" s="728"/>
      <c r="J196" s="690" t="s">
        <v>1667</v>
      </c>
      <c r="K196" s="681">
        <v>0</v>
      </c>
      <c r="L196" s="677">
        <v>0</v>
      </c>
      <c r="M196" s="677">
        <v>0</v>
      </c>
      <c r="N196" s="674">
        <v>0</v>
      </c>
      <c r="P196" s="730"/>
      <c r="Q196" s="677" t="s">
        <v>1667</v>
      </c>
      <c r="R196" s="681">
        <v>0</v>
      </c>
      <c r="S196" s="677">
        <v>0</v>
      </c>
      <c r="T196" s="677">
        <v>0</v>
      </c>
      <c r="U196" s="674">
        <v>0</v>
      </c>
      <c r="W196" s="802"/>
      <c r="X196" s="677" t="s">
        <v>1667</v>
      </c>
      <c r="Y196" s="681">
        <v>0</v>
      </c>
      <c r="Z196" s="677">
        <v>0</v>
      </c>
      <c r="AA196" s="677">
        <v>0</v>
      </c>
      <c r="AB196" s="674">
        <v>0</v>
      </c>
      <c r="AD196" s="765"/>
      <c r="AE196" s="677" t="s">
        <v>1667</v>
      </c>
      <c r="AF196" s="681">
        <v>0</v>
      </c>
      <c r="AG196" s="677">
        <v>0</v>
      </c>
      <c r="AH196" s="677">
        <v>0</v>
      </c>
      <c r="AI196" s="674">
        <v>0</v>
      </c>
      <c r="AK196" s="756"/>
      <c r="AL196" s="690" t="s">
        <v>1667</v>
      </c>
      <c r="AM196" s="681">
        <v>0</v>
      </c>
      <c r="AN196" s="677">
        <v>0</v>
      </c>
      <c r="AO196" s="677">
        <v>0</v>
      </c>
      <c r="AP196" s="674">
        <v>0</v>
      </c>
      <c r="AR196" s="814"/>
      <c r="AS196" s="815" t="s">
        <v>1667</v>
      </c>
      <c r="AT196" s="812">
        <v>0</v>
      </c>
      <c r="AU196" s="812">
        <v>0</v>
      </c>
      <c r="AV196" s="812">
        <v>0</v>
      </c>
      <c r="AW196" s="813">
        <v>0</v>
      </c>
      <c r="AY196" s="779"/>
      <c r="AZ196" s="690" t="s">
        <v>1667</v>
      </c>
      <c r="BA196" s="681">
        <v>0</v>
      </c>
      <c r="BB196" s="677">
        <v>0</v>
      </c>
      <c r="BC196" s="677">
        <v>0</v>
      </c>
      <c r="BD196" s="674">
        <v>0</v>
      </c>
      <c r="BF196" s="793"/>
      <c r="BG196" s="690" t="s">
        <v>1667</v>
      </c>
      <c r="BH196" s="681">
        <v>0</v>
      </c>
      <c r="BI196" s="677">
        <v>0</v>
      </c>
      <c r="BJ196" s="677">
        <v>0</v>
      </c>
      <c r="BK196" s="674">
        <v>0</v>
      </c>
      <c r="BL196" s="633"/>
      <c r="BM196" s="786"/>
      <c r="BN196" s="690" t="s">
        <v>1667</v>
      </c>
      <c r="BO196" s="681">
        <v>0</v>
      </c>
      <c r="BP196" s="677">
        <v>0</v>
      </c>
      <c r="BQ196" s="677">
        <v>0</v>
      </c>
      <c r="BR196" s="674">
        <v>0</v>
      </c>
      <c r="BS196" s="633"/>
      <c r="BT196" s="772"/>
      <c r="BU196" s="690" t="s">
        <v>1667</v>
      </c>
      <c r="BV196" s="681">
        <v>0</v>
      </c>
      <c r="BW196" s="677">
        <v>0</v>
      </c>
      <c r="BX196" s="677">
        <v>0</v>
      </c>
      <c r="BY196" s="674">
        <v>0</v>
      </c>
      <c r="CA196" s="747"/>
      <c r="CB196" s="690" t="s">
        <v>1667</v>
      </c>
      <c r="CC196" s="681">
        <v>0</v>
      </c>
      <c r="CD196" s="677">
        <v>0</v>
      </c>
      <c r="CE196" s="677">
        <v>0</v>
      </c>
      <c r="CF196" s="674">
        <v>0</v>
      </c>
    </row>
    <row r="197" spans="2:84" ht="13.8" thickBot="1">
      <c r="B197" s="664" t="s">
        <v>568</v>
      </c>
      <c r="C197" s="664"/>
      <c r="D197" s="729">
        <v>0</v>
      </c>
      <c r="E197" s="683">
        <v>0</v>
      </c>
      <c r="F197" s="683">
        <v>0</v>
      </c>
      <c r="G197" s="682">
        <v>0</v>
      </c>
      <c r="I197" s="667" t="s">
        <v>568</v>
      </c>
      <c r="J197" s="667"/>
      <c r="K197" s="691">
        <v>0</v>
      </c>
      <c r="L197" s="685">
        <v>0</v>
      </c>
      <c r="M197" s="685">
        <v>0</v>
      </c>
      <c r="N197" s="684">
        <v>0</v>
      </c>
      <c r="P197" s="686" t="s">
        <v>568</v>
      </c>
      <c r="Q197" s="687"/>
      <c r="R197" s="686">
        <v>0</v>
      </c>
      <c r="S197" s="688">
        <v>0</v>
      </c>
      <c r="T197" s="688">
        <v>0</v>
      </c>
      <c r="U197" s="687">
        <v>0</v>
      </c>
      <c r="W197" s="803" t="s">
        <v>568</v>
      </c>
      <c r="X197" s="804"/>
      <c r="Y197" s="803">
        <v>0</v>
      </c>
      <c r="Z197" s="805">
        <v>0</v>
      </c>
      <c r="AA197" s="805">
        <v>0</v>
      </c>
      <c r="AB197" s="804">
        <v>0</v>
      </c>
      <c r="AD197" s="766" t="s">
        <v>568</v>
      </c>
      <c r="AE197" s="767"/>
      <c r="AF197" s="766">
        <v>0</v>
      </c>
      <c r="AG197" s="768">
        <v>0</v>
      </c>
      <c r="AH197" s="768">
        <v>0</v>
      </c>
      <c r="AI197" s="767">
        <v>0</v>
      </c>
      <c r="AK197" s="757" t="s">
        <v>568</v>
      </c>
      <c r="AL197" s="758"/>
      <c r="AM197" s="759">
        <v>0</v>
      </c>
      <c r="AN197" s="760">
        <v>0</v>
      </c>
      <c r="AO197" s="760">
        <v>0</v>
      </c>
      <c r="AP197" s="761">
        <v>0</v>
      </c>
      <c r="AR197" s="808" t="s">
        <v>568</v>
      </c>
      <c r="AS197" s="816"/>
      <c r="AT197" s="817">
        <v>0</v>
      </c>
      <c r="AU197" s="818">
        <v>0</v>
      </c>
      <c r="AV197" s="818">
        <v>0</v>
      </c>
      <c r="AW197" s="816">
        <v>0</v>
      </c>
      <c r="AY197" s="780" t="s">
        <v>568</v>
      </c>
      <c r="AZ197" s="777"/>
      <c r="BA197" s="780">
        <v>0</v>
      </c>
      <c r="BB197" s="781">
        <v>0</v>
      </c>
      <c r="BC197" s="781">
        <v>0</v>
      </c>
      <c r="BD197" s="782">
        <v>0</v>
      </c>
      <c r="BF197" s="795" t="s">
        <v>568</v>
      </c>
      <c r="BG197" s="796"/>
      <c r="BH197" s="795">
        <v>0</v>
      </c>
      <c r="BI197" s="797">
        <v>0</v>
      </c>
      <c r="BJ197" s="797">
        <v>0</v>
      </c>
      <c r="BK197" s="798">
        <v>0</v>
      </c>
      <c r="BL197" s="633"/>
      <c r="BM197" s="787" t="s">
        <v>568</v>
      </c>
      <c r="BN197" s="788"/>
      <c r="BO197" s="789">
        <v>0</v>
      </c>
      <c r="BP197" s="790">
        <v>0</v>
      </c>
      <c r="BQ197" s="790">
        <v>0</v>
      </c>
      <c r="BR197" s="791">
        <v>0</v>
      </c>
      <c r="BS197" s="633"/>
      <c r="BT197" s="773" t="s">
        <v>568</v>
      </c>
      <c r="BU197" s="770"/>
      <c r="BV197" s="773">
        <v>0</v>
      </c>
      <c r="BW197" s="774">
        <v>0</v>
      </c>
      <c r="BX197" s="774">
        <v>0</v>
      </c>
      <c r="BY197" s="775">
        <v>0</v>
      </c>
      <c r="CA197" s="748" t="s">
        <v>568</v>
      </c>
      <c r="CB197" s="749"/>
      <c r="CC197" s="750">
        <v>0</v>
      </c>
      <c r="CD197" s="751">
        <v>0</v>
      </c>
      <c r="CE197" s="751">
        <v>0</v>
      </c>
      <c r="CF197" s="752">
        <v>0</v>
      </c>
    </row>
    <row r="198" spans="2:84">
      <c r="B198" s="673" t="s">
        <v>458</v>
      </c>
      <c r="C198" s="679" t="s">
        <v>1352</v>
      </c>
      <c r="D198" s="681">
        <v>0</v>
      </c>
      <c r="E198" s="677">
        <v>0</v>
      </c>
      <c r="F198" s="677">
        <v>0</v>
      </c>
      <c r="G198" s="674">
        <v>0</v>
      </c>
      <c r="I198" s="675" t="s">
        <v>458</v>
      </c>
      <c r="J198" s="679" t="s">
        <v>1352</v>
      </c>
      <c r="K198" s="681">
        <v>0</v>
      </c>
      <c r="L198" s="677">
        <v>0</v>
      </c>
      <c r="M198" s="677">
        <v>0</v>
      </c>
      <c r="N198" s="674">
        <v>0</v>
      </c>
      <c r="P198" s="676" t="s">
        <v>458</v>
      </c>
      <c r="Q198" s="677" t="s">
        <v>1352</v>
      </c>
      <c r="R198" s="681">
        <v>0</v>
      </c>
      <c r="S198" s="677">
        <v>0</v>
      </c>
      <c r="T198" s="677">
        <v>0</v>
      </c>
      <c r="U198" s="674">
        <v>0</v>
      </c>
      <c r="W198" s="801" t="s">
        <v>458</v>
      </c>
      <c r="X198" s="677" t="s">
        <v>1352</v>
      </c>
      <c r="Y198" s="681">
        <v>0</v>
      </c>
      <c r="Z198" s="677">
        <v>0</v>
      </c>
      <c r="AA198" s="677">
        <v>0</v>
      </c>
      <c r="AB198" s="674">
        <v>0</v>
      </c>
      <c r="AD198" s="764" t="s">
        <v>458</v>
      </c>
      <c r="AE198" s="677" t="s">
        <v>1352</v>
      </c>
      <c r="AF198" s="681">
        <v>0</v>
      </c>
      <c r="AG198" s="677">
        <v>0</v>
      </c>
      <c r="AH198" s="677">
        <v>0</v>
      </c>
      <c r="AI198" s="674">
        <v>0</v>
      </c>
      <c r="AK198" s="755" t="s">
        <v>458</v>
      </c>
      <c r="AL198" s="689" t="s">
        <v>1352</v>
      </c>
      <c r="AM198" s="681">
        <v>0</v>
      </c>
      <c r="AN198" s="677">
        <v>0</v>
      </c>
      <c r="AO198" s="677">
        <v>0</v>
      </c>
      <c r="AP198" s="674">
        <v>0</v>
      </c>
      <c r="AR198" s="809" t="s">
        <v>458</v>
      </c>
      <c r="AS198" s="810" t="s">
        <v>1352</v>
      </c>
      <c r="AT198" s="812">
        <v>0</v>
      </c>
      <c r="AU198" s="812">
        <v>0</v>
      </c>
      <c r="AV198" s="812">
        <v>0</v>
      </c>
      <c r="AW198" s="813">
        <v>0</v>
      </c>
      <c r="AY198" s="778" t="s">
        <v>458</v>
      </c>
      <c r="AZ198" s="689" t="s">
        <v>1352</v>
      </c>
      <c r="BA198" s="681">
        <v>0</v>
      </c>
      <c r="BB198" s="677">
        <v>0</v>
      </c>
      <c r="BC198" s="677">
        <v>0</v>
      </c>
      <c r="BD198" s="674">
        <v>0</v>
      </c>
      <c r="BF198" s="794" t="s">
        <v>458</v>
      </c>
      <c r="BG198" s="679" t="s">
        <v>1352</v>
      </c>
      <c r="BH198" s="681">
        <v>0</v>
      </c>
      <c r="BI198" s="677">
        <v>0</v>
      </c>
      <c r="BJ198" s="677">
        <v>0</v>
      </c>
      <c r="BK198" s="674">
        <v>0</v>
      </c>
      <c r="BL198" s="633"/>
      <c r="BM198" s="785" t="s">
        <v>458</v>
      </c>
      <c r="BN198" s="689" t="s">
        <v>1352</v>
      </c>
      <c r="BO198" s="681">
        <v>0</v>
      </c>
      <c r="BP198" s="677">
        <v>0</v>
      </c>
      <c r="BQ198" s="677">
        <v>0</v>
      </c>
      <c r="BR198" s="674">
        <v>0</v>
      </c>
      <c r="BS198" s="633"/>
      <c r="BT198" s="771" t="s">
        <v>458</v>
      </c>
      <c r="BU198" s="679" t="s">
        <v>1352</v>
      </c>
      <c r="BV198" s="681">
        <v>0</v>
      </c>
      <c r="BW198" s="677">
        <v>0</v>
      </c>
      <c r="BX198" s="677">
        <v>0</v>
      </c>
      <c r="BY198" s="674">
        <v>0</v>
      </c>
      <c r="CA198" s="746" t="s">
        <v>458</v>
      </c>
      <c r="CB198" s="689" t="s">
        <v>1352</v>
      </c>
      <c r="CC198" s="681">
        <v>0</v>
      </c>
      <c r="CD198" s="677">
        <v>0</v>
      </c>
      <c r="CE198" s="677">
        <v>0</v>
      </c>
      <c r="CF198" s="674">
        <v>0</v>
      </c>
    </row>
    <row r="199" spans="2:84">
      <c r="B199" s="673"/>
      <c r="C199" s="679" t="s">
        <v>1353</v>
      </c>
      <c r="D199" s="681">
        <v>0</v>
      </c>
      <c r="E199" s="677">
        <v>0</v>
      </c>
      <c r="F199" s="677">
        <v>0</v>
      </c>
      <c r="G199" s="674">
        <v>0</v>
      </c>
      <c r="I199" s="675"/>
      <c r="J199" s="679" t="s">
        <v>1353</v>
      </c>
      <c r="K199" s="681">
        <v>0</v>
      </c>
      <c r="L199" s="677">
        <v>0</v>
      </c>
      <c r="M199" s="677">
        <v>0</v>
      </c>
      <c r="N199" s="674">
        <v>0</v>
      </c>
      <c r="P199" s="680"/>
      <c r="Q199" s="677" t="s">
        <v>1353</v>
      </c>
      <c r="R199" s="681">
        <v>0</v>
      </c>
      <c r="S199" s="677">
        <v>0</v>
      </c>
      <c r="T199" s="677">
        <v>0</v>
      </c>
      <c r="U199" s="674">
        <v>0</v>
      </c>
      <c r="W199" s="806"/>
      <c r="X199" s="677" t="s">
        <v>1353</v>
      </c>
      <c r="Y199" s="681">
        <v>0</v>
      </c>
      <c r="Z199" s="677">
        <v>0</v>
      </c>
      <c r="AA199" s="677">
        <v>0</v>
      </c>
      <c r="AB199" s="674">
        <v>0</v>
      </c>
      <c r="AD199" s="769"/>
      <c r="AE199" s="677" t="s">
        <v>1353</v>
      </c>
      <c r="AF199" s="681">
        <v>0</v>
      </c>
      <c r="AG199" s="677">
        <v>0</v>
      </c>
      <c r="AH199" s="677">
        <v>0</v>
      </c>
      <c r="AI199" s="674">
        <v>0</v>
      </c>
      <c r="AK199" s="762"/>
      <c r="AL199" s="679" t="s">
        <v>1353</v>
      </c>
      <c r="AM199" s="681">
        <v>0</v>
      </c>
      <c r="AN199" s="677">
        <v>0</v>
      </c>
      <c r="AO199" s="677">
        <v>0</v>
      </c>
      <c r="AP199" s="674">
        <v>0</v>
      </c>
      <c r="AR199" s="819"/>
      <c r="AS199" s="813" t="s">
        <v>1353</v>
      </c>
      <c r="AT199" s="812">
        <v>0</v>
      </c>
      <c r="AU199" s="812">
        <v>0</v>
      </c>
      <c r="AV199" s="812">
        <v>0</v>
      </c>
      <c r="AW199" s="813">
        <v>0</v>
      </c>
      <c r="AY199" s="778"/>
      <c r="AZ199" s="679" t="s">
        <v>1353</v>
      </c>
      <c r="BA199" s="681">
        <v>0</v>
      </c>
      <c r="BB199" s="677">
        <v>0</v>
      </c>
      <c r="BC199" s="677">
        <v>0</v>
      </c>
      <c r="BD199" s="674">
        <v>0</v>
      </c>
      <c r="BF199" s="794"/>
      <c r="BG199" s="679" t="s">
        <v>1353</v>
      </c>
      <c r="BH199" s="681">
        <v>0</v>
      </c>
      <c r="BI199" s="677">
        <v>0</v>
      </c>
      <c r="BJ199" s="677">
        <v>0</v>
      </c>
      <c r="BK199" s="674">
        <v>0</v>
      </c>
      <c r="BL199" s="633"/>
      <c r="BM199" s="792"/>
      <c r="BN199" s="679" t="s">
        <v>1353</v>
      </c>
      <c r="BO199" s="681">
        <v>0</v>
      </c>
      <c r="BP199" s="677">
        <v>0</v>
      </c>
      <c r="BQ199" s="677">
        <v>0</v>
      </c>
      <c r="BR199" s="674">
        <v>0</v>
      </c>
      <c r="BS199" s="633"/>
      <c r="BT199" s="771"/>
      <c r="BU199" s="679" t="s">
        <v>1353</v>
      </c>
      <c r="BV199" s="681">
        <v>0</v>
      </c>
      <c r="BW199" s="677">
        <v>0</v>
      </c>
      <c r="BX199" s="677">
        <v>0</v>
      </c>
      <c r="BY199" s="674">
        <v>0</v>
      </c>
      <c r="CA199" s="753"/>
      <c r="CB199" s="679" t="s">
        <v>1353</v>
      </c>
      <c r="CC199" s="681">
        <v>0</v>
      </c>
      <c r="CD199" s="677">
        <v>0</v>
      </c>
      <c r="CE199" s="677">
        <v>0</v>
      </c>
      <c r="CF199" s="674">
        <v>0</v>
      </c>
    </row>
    <row r="200" spans="2:84">
      <c r="B200" s="673"/>
      <c r="C200" s="679" t="s">
        <v>1354</v>
      </c>
      <c r="D200" s="681">
        <v>0</v>
      </c>
      <c r="E200" s="677">
        <v>0</v>
      </c>
      <c r="F200" s="677">
        <v>0</v>
      </c>
      <c r="G200" s="674">
        <v>0</v>
      </c>
      <c r="I200" s="675"/>
      <c r="J200" s="679" t="s">
        <v>1354</v>
      </c>
      <c r="K200" s="681">
        <v>0</v>
      </c>
      <c r="L200" s="677">
        <v>0</v>
      </c>
      <c r="M200" s="677">
        <v>0</v>
      </c>
      <c r="N200" s="674">
        <v>0</v>
      </c>
      <c r="P200" s="680"/>
      <c r="Q200" s="677" t="s">
        <v>1354</v>
      </c>
      <c r="R200" s="681">
        <v>0</v>
      </c>
      <c r="S200" s="677">
        <v>0</v>
      </c>
      <c r="T200" s="677">
        <v>0</v>
      </c>
      <c r="U200" s="674">
        <v>0</v>
      </c>
      <c r="W200" s="806"/>
      <c r="X200" s="677" t="s">
        <v>1354</v>
      </c>
      <c r="Y200" s="681">
        <v>0</v>
      </c>
      <c r="Z200" s="677">
        <v>0</v>
      </c>
      <c r="AA200" s="677">
        <v>0</v>
      </c>
      <c r="AB200" s="674">
        <v>0</v>
      </c>
      <c r="AD200" s="769"/>
      <c r="AE200" s="677" t="s">
        <v>1354</v>
      </c>
      <c r="AF200" s="681">
        <v>0</v>
      </c>
      <c r="AG200" s="677">
        <v>0</v>
      </c>
      <c r="AH200" s="677">
        <v>0</v>
      </c>
      <c r="AI200" s="674">
        <v>0</v>
      </c>
      <c r="AK200" s="762"/>
      <c r="AL200" s="679" t="s">
        <v>1354</v>
      </c>
      <c r="AM200" s="681">
        <v>0</v>
      </c>
      <c r="AN200" s="677">
        <v>0</v>
      </c>
      <c r="AO200" s="677">
        <v>0</v>
      </c>
      <c r="AP200" s="674">
        <v>0</v>
      </c>
      <c r="AR200" s="819"/>
      <c r="AS200" s="813" t="s">
        <v>1354</v>
      </c>
      <c r="AT200" s="812">
        <v>0</v>
      </c>
      <c r="AU200" s="812">
        <v>0</v>
      </c>
      <c r="AV200" s="812">
        <v>0</v>
      </c>
      <c r="AW200" s="813">
        <v>0</v>
      </c>
      <c r="AY200" s="778"/>
      <c r="AZ200" s="679" t="s">
        <v>1354</v>
      </c>
      <c r="BA200" s="681">
        <v>0</v>
      </c>
      <c r="BB200" s="677">
        <v>0</v>
      </c>
      <c r="BC200" s="677">
        <v>0</v>
      </c>
      <c r="BD200" s="674">
        <v>0</v>
      </c>
      <c r="BF200" s="794"/>
      <c r="BG200" s="679" t="s">
        <v>1354</v>
      </c>
      <c r="BH200" s="681">
        <v>0</v>
      </c>
      <c r="BI200" s="677">
        <v>0</v>
      </c>
      <c r="BJ200" s="677">
        <v>0</v>
      </c>
      <c r="BK200" s="674">
        <v>0</v>
      </c>
      <c r="BL200" s="633"/>
      <c r="BM200" s="792"/>
      <c r="BN200" s="679" t="s">
        <v>1354</v>
      </c>
      <c r="BO200" s="681">
        <v>0</v>
      </c>
      <c r="BP200" s="677">
        <v>0</v>
      </c>
      <c r="BQ200" s="677">
        <v>0</v>
      </c>
      <c r="BR200" s="674">
        <v>0</v>
      </c>
      <c r="BS200" s="633"/>
      <c r="BT200" s="771"/>
      <c r="BU200" s="679" t="s">
        <v>1354</v>
      </c>
      <c r="BV200" s="681">
        <v>0</v>
      </c>
      <c r="BW200" s="677">
        <v>0</v>
      </c>
      <c r="BX200" s="677">
        <v>0</v>
      </c>
      <c r="BY200" s="674">
        <v>0</v>
      </c>
      <c r="CA200" s="753"/>
      <c r="CB200" s="679" t="s">
        <v>1354</v>
      </c>
      <c r="CC200" s="681">
        <v>0</v>
      </c>
      <c r="CD200" s="677">
        <v>0</v>
      </c>
      <c r="CE200" s="677">
        <v>0</v>
      </c>
      <c r="CF200" s="674">
        <v>0</v>
      </c>
    </row>
    <row r="201" spans="2:84">
      <c r="B201" s="673"/>
      <c r="C201" s="679" t="s">
        <v>1355</v>
      </c>
      <c r="D201" s="681">
        <v>0</v>
      </c>
      <c r="E201" s="677">
        <v>0</v>
      </c>
      <c r="F201" s="677">
        <v>0</v>
      </c>
      <c r="G201" s="674">
        <v>0</v>
      </c>
      <c r="I201" s="675"/>
      <c r="J201" s="679" t="s">
        <v>1355</v>
      </c>
      <c r="K201" s="681">
        <v>0</v>
      </c>
      <c r="L201" s="677">
        <v>0</v>
      </c>
      <c r="M201" s="677">
        <v>0</v>
      </c>
      <c r="N201" s="674">
        <v>0</v>
      </c>
      <c r="P201" s="680"/>
      <c r="Q201" s="677" t="s">
        <v>1355</v>
      </c>
      <c r="R201" s="681">
        <v>0</v>
      </c>
      <c r="S201" s="677">
        <v>0</v>
      </c>
      <c r="T201" s="677">
        <v>0</v>
      </c>
      <c r="U201" s="674">
        <v>0</v>
      </c>
      <c r="W201" s="806"/>
      <c r="X201" s="677" t="s">
        <v>1355</v>
      </c>
      <c r="Y201" s="681">
        <v>0</v>
      </c>
      <c r="Z201" s="677">
        <v>0</v>
      </c>
      <c r="AA201" s="677">
        <v>0</v>
      </c>
      <c r="AB201" s="674">
        <v>0</v>
      </c>
      <c r="AD201" s="769"/>
      <c r="AE201" s="677" t="s">
        <v>1355</v>
      </c>
      <c r="AF201" s="681">
        <v>0</v>
      </c>
      <c r="AG201" s="677">
        <v>0</v>
      </c>
      <c r="AH201" s="677">
        <v>0</v>
      </c>
      <c r="AI201" s="674">
        <v>0</v>
      </c>
      <c r="AK201" s="762"/>
      <c r="AL201" s="679" t="s">
        <v>1355</v>
      </c>
      <c r="AM201" s="681">
        <v>0</v>
      </c>
      <c r="AN201" s="677">
        <v>0</v>
      </c>
      <c r="AO201" s="677">
        <v>0</v>
      </c>
      <c r="AP201" s="674">
        <v>0</v>
      </c>
      <c r="AR201" s="819"/>
      <c r="AS201" s="813" t="s">
        <v>1355</v>
      </c>
      <c r="AT201" s="812">
        <v>0</v>
      </c>
      <c r="AU201" s="812">
        <v>0</v>
      </c>
      <c r="AV201" s="812">
        <v>0</v>
      </c>
      <c r="AW201" s="813">
        <v>0</v>
      </c>
      <c r="AY201" s="778"/>
      <c r="AZ201" s="679" t="s">
        <v>1355</v>
      </c>
      <c r="BA201" s="681">
        <v>0</v>
      </c>
      <c r="BB201" s="677">
        <v>0</v>
      </c>
      <c r="BC201" s="677">
        <v>0</v>
      </c>
      <c r="BD201" s="674">
        <v>0</v>
      </c>
      <c r="BF201" s="794"/>
      <c r="BG201" s="679" t="s">
        <v>1355</v>
      </c>
      <c r="BH201" s="681">
        <v>0</v>
      </c>
      <c r="BI201" s="677">
        <v>0</v>
      </c>
      <c r="BJ201" s="677">
        <v>0</v>
      </c>
      <c r="BK201" s="674">
        <v>0</v>
      </c>
      <c r="BL201" s="633"/>
      <c r="BM201" s="792"/>
      <c r="BN201" s="679" t="s">
        <v>1355</v>
      </c>
      <c r="BO201" s="681">
        <v>0</v>
      </c>
      <c r="BP201" s="677">
        <v>0</v>
      </c>
      <c r="BQ201" s="677">
        <v>0</v>
      </c>
      <c r="BR201" s="674">
        <v>0</v>
      </c>
      <c r="BS201" s="633"/>
      <c r="BT201" s="771"/>
      <c r="BU201" s="679" t="s">
        <v>1355</v>
      </c>
      <c r="BV201" s="681">
        <v>0</v>
      </c>
      <c r="BW201" s="677">
        <v>0</v>
      </c>
      <c r="BX201" s="677">
        <v>0</v>
      </c>
      <c r="BY201" s="674">
        <v>0</v>
      </c>
      <c r="CA201" s="753"/>
      <c r="CB201" s="679" t="s">
        <v>1355</v>
      </c>
      <c r="CC201" s="681">
        <v>0</v>
      </c>
      <c r="CD201" s="677">
        <v>0</v>
      </c>
      <c r="CE201" s="677">
        <v>0</v>
      </c>
      <c r="CF201" s="674">
        <v>0</v>
      </c>
    </row>
    <row r="202" spans="2:84">
      <c r="B202" s="673"/>
      <c r="C202" s="679" t="s">
        <v>1356</v>
      </c>
      <c r="D202" s="681">
        <v>0</v>
      </c>
      <c r="E202" s="677">
        <v>0</v>
      </c>
      <c r="F202" s="677">
        <v>0</v>
      </c>
      <c r="G202" s="674">
        <v>0</v>
      </c>
      <c r="I202" s="675"/>
      <c r="J202" s="679" t="s">
        <v>1356</v>
      </c>
      <c r="K202" s="681">
        <v>0</v>
      </c>
      <c r="L202" s="677">
        <v>0</v>
      </c>
      <c r="M202" s="677">
        <v>0</v>
      </c>
      <c r="N202" s="674">
        <v>0</v>
      </c>
      <c r="P202" s="680"/>
      <c r="Q202" s="677" t="s">
        <v>1356</v>
      </c>
      <c r="R202" s="681">
        <v>0</v>
      </c>
      <c r="S202" s="677">
        <v>0</v>
      </c>
      <c r="T202" s="677">
        <v>0</v>
      </c>
      <c r="U202" s="674">
        <v>0</v>
      </c>
      <c r="W202" s="806"/>
      <c r="X202" s="677" t="s">
        <v>1356</v>
      </c>
      <c r="Y202" s="681">
        <v>0</v>
      </c>
      <c r="Z202" s="677">
        <v>0</v>
      </c>
      <c r="AA202" s="677">
        <v>0</v>
      </c>
      <c r="AB202" s="674">
        <v>0</v>
      </c>
      <c r="AD202" s="769"/>
      <c r="AE202" s="677" t="s">
        <v>1356</v>
      </c>
      <c r="AF202" s="681">
        <v>0</v>
      </c>
      <c r="AG202" s="677">
        <v>0</v>
      </c>
      <c r="AH202" s="677">
        <v>0</v>
      </c>
      <c r="AI202" s="674">
        <v>0</v>
      </c>
      <c r="AK202" s="762"/>
      <c r="AL202" s="679" t="s">
        <v>1356</v>
      </c>
      <c r="AM202" s="681">
        <v>0</v>
      </c>
      <c r="AN202" s="677">
        <v>0</v>
      </c>
      <c r="AO202" s="677">
        <v>0</v>
      </c>
      <c r="AP202" s="674">
        <v>0</v>
      </c>
      <c r="AR202" s="819"/>
      <c r="AS202" s="813" t="s">
        <v>1356</v>
      </c>
      <c r="AT202" s="812">
        <v>0</v>
      </c>
      <c r="AU202" s="812">
        <v>0</v>
      </c>
      <c r="AV202" s="812">
        <v>0</v>
      </c>
      <c r="AW202" s="813">
        <v>0</v>
      </c>
      <c r="AY202" s="778"/>
      <c r="AZ202" s="679" t="s">
        <v>1356</v>
      </c>
      <c r="BA202" s="681">
        <v>0</v>
      </c>
      <c r="BB202" s="677">
        <v>0</v>
      </c>
      <c r="BC202" s="677">
        <v>0</v>
      </c>
      <c r="BD202" s="674">
        <v>0</v>
      </c>
      <c r="BF202" s="794"/>
      <c r="BG202" s="679" t="s">
        <v>1356</v>
      </c>
      <c r="BH202" s="681">
        <v>0</v>
      </c>
      <c r="BI202" s="677">
        <v>0</v>
      </c>
      <c r="BJ202" s="677">
        <v>0</v>
      </c>
      <c r="BK202" s="674">
        <v>0</v>
      </c>
      <c r="BL202" s="633"/>
      <c r="BM202" s="792"/>
      <c r="BN202" s="679" t="s">
        <v>1356</v>
      </c>
      <c r="BO202" s="681">
        <v>0</v>
      </c>
      <c r="BP202" s="677">
        <v>0</v>
      </c>
      <c r="BQ202" s="677">
        <v>0</v>
      </c>
      <c r="BR202" s="674">
        <v>0</v>
      </c>
      <c r="BS202" s="633"/>
      <c r="BT202" s="771"/>
      <c r="BU202" s="679" t="s">
        <v>1356</v>
      </c>
      <c r="BV202" s="681">
        <v>0</v>
      </c>
      <c r="BW202" s="677">
        <v>0</v>
      </c>
      <c r="BX202" s="677">
        <v>0</v>
      </c>
      <c r="BY202" s="674">
        <v>0</v>
      </c>
      <c r="CA202" s="753"/>
      <c r="CB202" s="679" t="s">
        <v>1356</v>
      </c>
      <c r="CC202" s="681">
        <v>0</v>
      </c>
      <c r="CD202" s="677">
        <v>0</v>
      </c>
      <c r="CE202" s="677">
        <v>0</v>
      </c>
      <c r="CF202" s="674">
        <v>0</v>
      </c>
    </row>
    <row r="203" spans="2:84">
      <c r="B203" s="673"/>
      <c r="C203" s="679" t="s">
        <v>1357</v>
      </c>
      <c r="D203" s="681">
        <v>0</v>
      </c>
      <c r="E203" s="677">
        <v>0</v>
      </c>
      <c r="F203" s="677">
        <v>0</v>
      </c>
      <c r="G203" s="674">
        <v>0</v>
      </c>
      <c r="I203" s="675"/>
      <c r="J203" s="679" t="s">
        <v>1357</v>
      </c>
      <c r="K203" s="681">
        <v>0</v>
      </c>
      <c r="L203" s="677">
        <v>0</v>
      </c>
      <c r="M203" s="677">
        <v>0</v>
      </c>
      <c r="N203" s="674">
        <v>0</v>
      </c>
      <c r="P203" s="680"/>
      <c r="Q203" s="677" t="s">
        <v>1357</v>
      </c>
      <c r="R203" s="681">
        <v>0</v>
      </c>
      <c r="S203" s="677">
        <v>0</v>
      </c>
      <c r="T203" s="677">
        <v>0</v>
      </c>
      <c r="U203" s="674">
        <v>0</v>
      </c>
      <c r="W203" s="806"/>
      <c r="X203" s="677" t="s">
        <v>1357</v>
      </c>
      <c r="Y203" s="681">
        <v>0</v>
      </c>
      <c r="Z203" s="677">
        <v>0</v>
      </c>
      <c r="AA203" s="677">
        <v>0</v>
      </c>
      <c r="AB203" s="674">
        <v>0</v>
      </c>
      <c r="AD203" s="769"/>
      <c r="AE203" s="677" t="s">
        <v>1357</v>
      </c>
      <c r="AF203" s="681">
        <v>0</v>
      </c>
      <c r="AG203" s="677">
        <v>0</v>
      </c>
      <c r="AH203" s="677">
        <v>0</v>
      </c>
      <c r="AI203" s="674">
        <v>0</v>
      </c>
      <c r="AK203" s="762"/>
      <c r="AL203" s="679" t="s">
        <v>1357</v>
      </c>
      <c r="AM203" s="681">
        <v>0</v>
      </c>
      <c r="AN203" s="677">
        <v>0</v>
      </c>
      <c r="AO203" s="677">
        <v>0</v>
      </c>
      <c r="AP203" s="674">
        <v>0</v>
      </c>
      <c r="AR203" s="819"/>
      <c r="AS203" s="813" t="s">
        <v>1357</v>
      </c>
      <c r="AT203" s="812">
        <v>0</v>
      </c>
      <c r="AU203" s="812">
        <v>0</v>
      </c>
      <c r="AV203" s="812">
        <v>0</v>
      </c>
      <c r="AW203" s="813">
        <v>0</v>
      </c>
      <c r="AY203" s="778"/>
      <c r="AZ203" s="679" t="s">
        <v>1357</v>
      </c>
      <c r="BA203" s="681">
        <v>0</v>
      </c>
      <c r="BB203" s="677">
        <v>0</v>
      </c>
      <c r="BC203" s="677">
        <v>0</v>
      </c>
      <c r="BD203" s="674">
        <v>0</v>
      </c>
      <c r="BF203" s="794"/>
      <c r="BG203" s="679" t="s">
        <v>1357</v>
      </c>
      <c r="BH203" s="681">
        <v>0</v>
      </c>
      <c r="BI203" s="677">
        <v>0</v>
      </c>
      <c r="BJ203" s="677">
        <v>0</v>
      </c>
      <c r="BK203" s="674">
        <v>0</v>
      </c>
      <c r="BL203" s="633"/>
      <c r="BM203" s="792"/>
      <c r="BN203" s="679" t="s">
        <v>1357</v>
      </c>
      <c r="BO203" s="681">
        <v>0</v>
      </c>
      <c r="BP203" s="677">
        <v>0</v>
      </c>
      <c r="BQ203" s="677">
        <v>0</v>
      </c>
      <c r="BR203" s="674">
        <v>0</v>
      </c>
      <c r="BS203" s="633"/>
      <c r="BT203" s="771"/>
      <c r="BU203" s="679" t="s">
        <v>1357</v>
      </c>
      <c r="BV203" s="681">
        <v>0</v>
      </c>
      <c r="BW203" s="677">
        <v>0</v>
      </c>
      <c r="BX203" s="677">
        <v>0</v>
      </c>
      <c r="BY203" s="674">
        <v>0</v>
      </c>
      <c r="CA203" s="753"/>
      <c r="CB203" s="679" t="s">
        <v>1357</v>
      </c>
      <c r="CC203" s="681">
        <v>0</v>
      </c>
      <c r="CD203" s="677">
        <v>0</v>
      </c>
      <c r="CE203" s="677">
        <v>0</v>
      </c>
      <c r="CF203" s="674">
        <v>0</v>
      </c>
    </row>
    <row r="204" spans="2:84">
      <c r="B204" s="673"/>
      <c r="C204" s="679" t="s">
        <v>1358</v>
      </c>
      <c r="D204" s="681">
        <v>0</v>
      </c>
      <c r="E204" s="677">
        <v>0</v>
      </c>
      <c r="F204" s="677">
        <v>0</v>
      </c>
      <c r="G204" s="674">
        <v>0</v>
      </c>
      <c r="I204" s="675"/>
      <c r="J204" s="679" t="s">
        <v>1358</v>
      </c>
      <c r="K204" s="681">
        <v>0</v>
      </c>
      <c r="L204" s="677">
        <v>0</v>
      </c>
      <c r="M204" s="677">
        <v>0</v>
      </c>
      <c r="N204" s="674">
        <v>0</v>
      </c>
      <c r="P204" s="680"/>
      <c r="Q204" s="677" t="s">
        <v>1358</v>
      </c>
      <c r="R204" s="681">
        <v>0</v>
      </c>
      <c r="S204" s="677">
        <v>0</v>
      </c>
      <c r="T204" s="677">
        <v>0</v>
      </c>
      <c r="U204" s="674">
        <v>0</v>
      </c>
      <c r="W204" s="806"/>
      <c r="X204" s="677" t="s">
        <v>1358</v>
      </c>
      <c r="Y204" s="681">
        <v>0</v>
      </c>
      <c r="Z204" s="677">
        <v>0</v>
      </c>
      <c r="AA204" s="677">
        <v>0</v>
      </c>
      <c r="AB204" s="674">
        <v>0</v>
      </c>
      <c r="AD204" s="769"/>
      <c r="AE204" s="677" t="s">
        <v>1358</v>
      </c>
      <c r="AF204" s="681">
        <v>0</v>
      </c>
      <c r="AG204" s="677">
        <v>0</v>
      </c>
      <c r="AH204" s="677">
        <v>0</v>
      </c>
      <c r="AI204" s="674">
        <v>0</v>
      </c>
      <c r="AK204" s="762"/>
      <c r="AL204" s="679" t="s">
        <v>1358</v>
      </c>
      <c r="AM204" s="681">
        <v>0</v>
      </c>
      <c r="AN204" s="677">
        <v>0</v>
      </c>
      <c r="AO204" s="677">
        <v>0</v>
      </c>
      <c r="AP204" s="674">
        <v>0</v>
      </c>
      <c r="AR204" s="819"/>
      <c r="AS204" s="813" t="s">
        <v>1358</v>
      </c>
      <c r="AT204" s="812">
        <v>0</v>
      </c>
      <c r="AU204" s="812">
        <v>0</v>
      </c>
      <c r="AV204" s="812">
        <v>0</v>
      </c>
      <c r="AW204" s="813">
        <v>0</v>
      </c>
      <c r="AY204" s="778"/>
      <c r="AZ204" s="679" t="s">
        <v>1358</v>
      </c>
      <c r="BA204" s="681">
        <v>0</v>
      </c>
      <c r="BB204" s="677">
        <v>0</v>
      </c>
      <c r="BC204" s="677">
        <v>0</v>
      </c>
      <c r="BD204" s="674">
        <v>0</v>
      </c>
      <c r="BF204" s="794"/>
      <c r="BG204" s="679" t="s">
        <v>1358</v>
      </c>
      <c r="BH204" s="681">
        <v>0</v>
      </c>
      <c r="BI204" s="677">
        <v>0</v>
      </c>
      <c r="BJ204" s="677">
        <v>0</v>
      </c>
      <c r="BK204" s="674">
        <v>0</v>
      </c>
      <c r="BL204" s="633"/>
      <c r="BM204" s="792"/>
      <c r="BN204" s="679" t="s">
        <v>1358</v>
      </c>
      <c r="BO204" s="681">
        <v>0</v>
      </c>
      <c r="BP204" s="677">
        <v>0</v>
      </c>
      <c r="BQ204" s="677">
        <v>0</v>
      </c>
      <c r="BR204" s="674">
        <v>0</v>
      </c>
      <c r="BS204" s="633"/>
      <c r="BT204" s="771"/>
      <c r="BU204" s="679" t="s">
        <v>1358</v>
      </c>
      <c r="BV204" s="681">
        <v>0</v>
      </c>
      <c r="BW204" s="677">
        <v>0</v>
      </c>
      <c r="BX204" s="677">
        <v>0</v>
      </c>
      <c r="BY204" s="674">
        <v>0</v>
      </c>
      <c r="CA204" s="753"/>
      <c r="CB204" s="679" t="s">
        <v>1358</v>
      </c>
      <c r="CC204" s="681">
        <v>0</v>
      </c>
      <c r="CD204" s="677">
        <v>0</v>
      </c>
      <c r="CE204" s="677">
        <v>0</v>
      </c>
      <c r="CF204" s="674">
        <v>0</v>
      </c>
    </row>
    <row r="205" spans="2:84" ht="13.8" thickBot="1">
      <c r="B205" s="673"/>
      <c r="C205" s="679" t="s">
        <v>1668</v>
      </c>
      <c r="D205" s="681">
        <v>0</v>
      </c>
      <c r="E205" s="677">
        <v>0</v>
      </c>
      <c r="F205" s="677">
        <v>0</v>
      </c>
      <c r="G205" s="674">
        <v>0</v>
      </c>
      <c r="I205" s="728"/>
      <c r="J205" s="690" t="s">
        <v>1668</v>
      </c>
      <c r="K205" s="681">
        <v>0</v>
      </c>
      <c r="L205" s="677">
        <v>0</v>
      </c>
      <c r="M205" s="677">
        <v>0</v>
      </c>
      <c r="N205" s="674">
        <v>0</v>
      </c>
      <c r="P205" s="730"/>
      <c r="Q205" s="677" t="s">
        <v>1668</v>
      </c>
      <c r="R205" s="681">
        <v>0</v>
      </c>
      <c r="S205" s="677">
        <v>0</v>
      </c>
      <c r="T205" s="677">
        <v>0</v>
      </c>
      <c r="U205" s="674">
        <v>0</v>
      </c>
      <c r="W205" s="802"/>
      <c r="X205" s="677" t="s">
        <v>1668</v>
      </c>
      <c r="Y205" s="681">
        <v>0</v>
      </c>
      <c r="Z205" s="677">
        <v>0</v>
      </c>
      <c r="AA205" s="677">
        <v>0</v>
      </c>
      <c r="AB205" s="674">
        <v>0</v>
      </c>
      <c r="AD205" s="765"/>
      <c r="AE205" s="677" t="s">
        <v>1668</v>
      </c>
      <c r="AF205" s="681">
        <v>0</v>
      </c>
      <c r="AG205" s="677">
        <v>0</v>
      </c>
      <c r="AH205" s="677">
        <v>0</v>
      </c>
      <c r="AI205" s="674">
        <v>0</v>
      </c>
      <c r="AK205" s="756"/>
      <c r="AL205" s="690" t="s">
        <v>1668</v>
      </c>
      <c r="AM205" s="681">
        <v>0</v>
      </c>
      <c r="AN205" s="677">
        <v>0</v>
      </c>
      <c r="AO205" s="677">
        <v>0</v>
      </c>
      <c r="AP205" s="674">
        <v>0</v>
      </c>
      <c r="AR205" s="814"/>
      <c r="AS205" s="815" t="s">
        <v>1668</v>
      </c>
      <c r="AT205" s="812">
        <v>0</v>
      </c>
      <c r="AU205" s="812">
        <v>0</v>
      </c>
      <c r="AV205" s="812">
        <v>0</v>
      </c>
      <c r="AW205" s="813">
        <v>0</v>
      </c>
      <c r="AY205" s="779"/>
      <c r="AZ205" s="690" t="s">
        <v>1668</v>
      </c>
      <c r="BA205" s="681">
        <v>0</v>
      </c>
      <c r="BB205" s="677">
        <v>0</v>
      </c>
      <c r="BC205" s="677">
        <v>0</v>
      </c>
      <c r="BD205" s="674">
        <v>0</v>
      </c>
      <c r="BF205" s="793"/>
      <c r="BG205" s="690" t="s">
        <v>1668</v>
      </c>
      <c r="BH205" s="681">
        <v>0</v>
      </c>
      <c r="BI205" s="677">
        <v>0</v>
      </c>
      <c r="BJ205" s="677">
        <v>0</v>
      </c>
      <c r="BK205" s="674">
        <v>0</v>
      </c>
      <c r="BL205" s="633"/>
      <c r="BM205" s="786"/>
      <c r="BN205" s="690" t="s">
        <v>1668</v>
      </c>
      <c r="BO205" s="681">
        <v>0</v>
      </c>
      <c r="BP205" s="677">
        <v>0</v>
      </c>
      <c r="BQ205" s="677">
        <v>0</v>
      </c>
      <c r="BR205" s="674">
        <v>0</v>
      </c>
      <c r="BS205" s="633"/>
      <c r="BT205" s="772"/>
      <c r="BU205" s="690" t="s">
        <v>1668</v>
      </c>
      <c r="BV205" s="681">
        <v>0</v>
      </c>
      <c r="BW205" s="677">
        <v>0</v>
      </c>
      <c r="BX205" s="677">
        <v>0</v>
      </c>
      <c r="BY205" s="674">
        <v>0</v>
      </c>
      <c r="CA205" s="747"/>
      <c r="CB205" s="690" t="s">
        <v>1668</v>
      </c>
      <c r="CC205" s="681">
        <v>0</v>
      </c>
      <c r="CD205" s="677">
        <v>0</v>
      </c>
      <c r="CE205" s="677">
        <v>0</v>
      </c>
      <c r="CF205" s="674">
        <v>0</v>
      </c>
    </row>
    <row r="206" spans="2:84" ht="13.8" thickBot="1">
      <c r="B206" s="664" t="s">
        <v>569</v>
      </c>
      <c r="C206" s="664"/>
      <c r="D206" s="729">
        <v>0</v>
      </c>
      <c r="E206" s="683">
        <v>0</v>
      </c>
      <c r="F206" s="683">
        <v>0</v>
      </c>
      <c r="G206" s="682">
        <v>0</v>
      </c>
      <c r="I206" s="667" t="s">
        <v>569</v>
      </c>
      <c r="J206" s="667"/>
      <c r="K206" s="691">
        <v>0</v>
      </c>
      <c r="L206" s="685">
        <v>0</v>
      </c>
      <c r="M206" s="685">
        <v>0</v>
      </c>
      <c r="N206" s="684">
        <v>0</v>
      </c>
      <c r="P206" s="686" t="s">
        <v>569</v>
      </c>
      <c r="Q206" s="687"/>
      <c r="R206" s="686">
        <v>0</v>
      </c>
      <c r="S206" s="688">
        <v>0</v>
      </c>
      <c r="T206" s="688">
        <v>0</v>
      </c>
      <c r="U206" s="687">
        <v>0</v>
      </c>
      <c r="W206" s="803" t="s">
        <v>569</v>
      </c>
      <c r="X206" s="804"/>
      <c r="Y206" s="803">
        <v>0</v>
      </c>
      <c r="Z206" s="805">
        <v>0</v>
      </c>
      <c r="AA206" s="805">
        <v>0</v>
      </c>
      <c r="AB206" s="804">
        <v>0</v>
      </c>
      <c r="AD206" s="766" t="s">
        <v>569</v>
      </c>
      <c r="AE206" s="767"/>
      <c r="AF206" s="766">
        <v>0</v>
      </c>
      <c r="AG206" s="768">
        <v>0</v>
      </c>
      <c r="AH206" s="768">
        <v>0</v>
      </c>
      <c r="AI206" s="767">
        <v>0</v>
      </c>
      <c r="AK206" s="757" t="s">
        <v>569</v>
      </c>
      <c r="AL206" s="758"/>
      <c r="AM206" s="759">
        <v>0</v>
      </c>
      <c r="AN206" s="760">
        <v>0</v>
      </c>
      <c r="AO206" s="760">
        <v>0</v>
      </c>
      <c r="AP206" s="761">
        <v>0</v>
      </c>
      <c r="AR206" s="808" t="s">
        <v>569</v>
      </c>
      <c r="AS206" s="816"/>
      <c r="AT206" s="817">
        <v>0</v>
      </c>
      <c r="AU206" s="818">
        <v>0</v>
      </c>
      <c r="AV206" s="818">
        <v>0</v>
      </c>
      <c r="AW206" s="816">
        <v>0</v>
      </c>
      <c r="AY206" s="780" t="s">
        <v>569</v>
      </c>
      <c r="AZ206" s="777"/>
      <c r="BA206" s="780">
        <v>0</v>
      </c>
      <c r="BB206" s="781">
        <v>0</v>
      </c>
      <c r="BC206" s="781">
        <v>0</v>
      </c>
      <c r="BD206" s="782">
        <v>0</v>
      </c>
      <c r="BF206" s="795" t="s">
        <v>569</v>
      </c>
      <c r="BG206" s="796"/>
      <c r="BH206" s="795">
        <v>0</v>
      </c>
      <c r="BI206" s="797">
        <v>0</v>
      </c>
      <c r="BJ206" s="797">
        <v>0</v>
      </c>
      <c r="BK206" s="798">
        <v>0</v>
      </c>
      <c r="BL206" s="633"/>
      <c r="BM206" s="787" t="s">
        <v>569</v>
      </c>
      <c r="BN206" s="788"/>
      <c r="BO206" s="789">
        <v>0</v>
      </c>
      <c r="BP206" s="790">
        <v>0</v>
      </c>
      <c r="BQ206" s="790">
        <v>0</v>
      </c>
      <c r="BR206" s="791">
        <v>0</v>
      </c>
      <c r="BS206" s="633"/>
      <c r="BT206" s="773" t="s">
        <v>569</v>
      </c>
      <c r="BU206" s="770"/>
      <c r="BV206" s="773">
        <v>0</v>
      </c>
      <c r="BW206" s="774">
        <v>0</v>
      </c>
      <c r="BX206" s="774">
        <v>0</v>
      </c>
      <c r="BY206" s="775">
        <v>0</v>
      </c>
      <c r="CA206" s="748" t="s">
        <v>569</v>
      </c>
      <c r="CB206" s="749"/>
      <c r="CC206" s="750">
        <v>0</v>
      </c>
      <c r="CD206" s="751">
        <v>0</v>
      </c>
      <c r="CE206" s="751">
        <v>0</v>
      </c>
      <c r="CF206" s="752">
        <v>0</v>
      </c>
    </row>
    <row r="207" spans="2:84">
      <c r="B207" s="673" t="s">
        <v>459</v>
      </c>
      <c r="C207" s="679" t="s">
        <v>1359</v>
      </c>
      <c r="D207" s="681">
        <v>0</v>
      </c>
      <c r="E207" s="677">
        <v>0</v>
      </c>
      <c r="F207" s="677">
        <v>0</v>
      </c>
      <c r="G207" s="674">
        <v>0</v>
      </c>
      <c r="I207" s="675" t="s">
        <v>459</v>
      </c>
      <c r="J207" s="679" t="s">
        <v>1359</v>
      </c>
      <c r="K207" s="681">
        <v>0</v>
      </c>
      <c r="L207" s="677">
        <v>0</v>
      </c>
      <c r="M207" s="677">
        <v>0</v>
      </c>
      <c r="N207" s="674">
        <v>0</v>
      </c>
      <c r="P207" s="676" t="s">
        <v>459</v>
      </c>
      <c r="Q207" s="677" t="s">
        <v>1359</v>
      </c>
      <c r="R207" s="681">
        <v>0</v>
      </c>
      <c r="S207" s="677">
        <v>0</v>
      </c>
      <c r="T207" s="677">
        <v>0</v>
      </c>
      <c r="U207" s="674">
        <v>0</v>
      </c>
      <c r="W207" s="801" t="s">
        <v>459</v>
      </c>
      <c r="X207" s="677" t="s">
        <v>1359</v>
      </c>
      <c r="Y207" s="681">
        <v>0</v>
      </c>
      <c r="Z207" s="677">
        <v>0</v>
      </c>
      <c r="AA207" s="677">
        <v>0</v>
      </c>
      <c r="AB207" s="674">
        <v>0</v>
      </c>
      <c r="AD207" s="764" t="s">
        <v>459</v>
      </c>
      <c r="AE207" s="677" t="s">
        <v>1359</v>
      </c>
      <c r="AF207" s="681">
        <v>0</v>
      </c>
      <c r="AG207" s="677">
        <v>0</v>
      </c>
      <c r="AH207" s="677">
        <v>0</v>
      </c>
      <c r="AI207" s="674">
        <v>0</v>
      </c>
      <c r="AK207" s="755" t="s">
        <v>459</v>
      </c>
      <c r="AL207" s="689" t="s">
        <v>1359</v>
      </c>
      <c r="AM207" s="681">
        <v>0</v>
      </c>
      <c r="AN207" s="677">
        <v>0</v>
      </c>
      <c r="AO207" s="677">
        <v>0</v>
      </c>
      <c r="AP207" s="674">
        <v>0</v>
      </c>
      <c r="AR207" s="809" t="s">
        <v>459</v>
      </c>
      <c r="AS207" s="810" t="s">
        <v>1359</v>
      </c>
      <c r="AT207" s="812">
        <v>0</v>
      </c>
      <c r="AU207" s="812">
        <v>0</v>
      </c>
      <c r="AV207" s="812">
        <v>0</v>
      </c>
      <c r="AW207" s="813">
        <v>0</v>
      </c>
      <c r="AY207" s="778" t="s">
        <v>459</v>
      </c>
      <c r="AZ207" s="689" t="s">
        <v>1359</v>
      </c>
      <c r="BA207" s="681">
        <v>0</v>
      </c>
      <c r="BB207" s="677">
        <v>0</v>
      </c>
      <c r="BC207" s="677">
        <v>0</v>
      </c>
      <c r="BD207" s="674">
        <v>0</v>
      </c>
      <c r="BF207" s="794" t="s">
        <v>459</v>
      </c>
      <c r="BG207" s="679" t="s">
        <v>1359</v>
      </c>
      <c r="BH207" s="681">
        <v>0</v>
      </c>
      <c r="BI207" s="677">
        <v>0</v>
      </c>
      <c r="BJ207" s="677">
        <v>0</v>
      </c>
      <c r="BK207" s="674">
        <v>0</v>
      </c>
      <c r="BL207" s="633"/>
      <c r="BM207" s="785" t="s">
        <v>459</v>
      </c>
      <c r="BN207" s="689" t="s">
        <v>1359</v>
      </c>
      <c r="BO207" s="681">
        <v>0</v>
      </c>
      <c r="BP207" s="677">
        <v>0</v>
      </c>
      <c r="BQ207" s="677">
        <v>0</v>
      </c>
      <c r="BR207" s="674">
        <v>0</v>
      </c>
      <c r="BS207" s="633"/>
      <c r="BT207" s="771" t="s">
        <v>459</v>
      </c>
      <c r="BU207" s="679" t="s">
        <v>1359</v>
      </c>
      <c r="BV207" s="681">
        <v>0</v>
      </c>
      <c r="BW207" s="677">
        <v>0</v>
      </c>
      <c r="BX207" s="677">
        <v>0</v>
      </c>
      <c r="BY207" s="674">
        <v>0</v>
      </c>
      <c r="CA207" s="746" t="s">
        <v>459</v>
      </c>
      <c r="CB207" s="689" t="s">
        <v>1359</v>
      </c>
      <c r="CC207" s="681">
        <v>0</v>
      </c>
      <c r="CD207" s="677">
        <v>0</v>
      </c>
      <c r="CE207" s="677">
        <v>0</v>
      </c>
      <c r="CF207" s="674">
        <v>0</v>
      </c>
    </row>
    <row r="208" spans="2:84">
      <c r="B208" s="673"/>
      <c r="C208" s="679" t="s">
        <v>1360</v>
      </c>
      <c r="D208" s="681">
        <v>0</v>
      </c>
      <c r="E208" s="677">
        <v>0</v>
      </c>
      <c r="F208" s="677">
        <v>0</v>
      </c>
      <c r="G208" s="674">
        <v>0</v>
      </c>
      <c r="I208" s="675"/>
      <c r="J208" s="679" t="s">
        <v>1360</v>
      </c>
      <c r="K208" s="681">
        <v>0</v>
      </c>
      <c r="L208" s="677">
        <v>0</v>
      </c>
      <c r="M208" s="677">
        <v>0</v>
      </c>
      <c r="N208" s="674">
        <v>0</v>
      </c>
      <c r="P208" s="680"/>
      <c r="Q208" s="677" t="s">
        <v>1360</v>
      </c>
      <c r="R208" s="681">
        <v>0</v>
      </c>
      <c r="S208" s="677">
        <v>0</v>
      </c>
      <c r="T208" s="677">
        <v>0</v>
      </c>
      <c r="U208" s="674">
        <v>0</v>
      </c>
      <c r="W208" s="806"/>
      <c r="X208" s="677" t="s">
        <v>1360</v>
      </c>
      <c r="Y208" s="681">
        <v>0</v>
      </c>
      <c r="Z208" s="677">
        <v>0</v>
      </c>
      <c r="AA208" s="677">
        <v>0</v>
      </c>
      <c r="AB208" s="674">
        <v>0</v>
      </c>
      <c r="AD208" s="769"/>
      <c r="AE208" s="677" t="s">
        <v>1360</v>
      </c>
      <c r="AF208" s="681">
        <v>0</v>
      </c>
      <c r="AG208" s="677">
        <v>0</v>
      </c>
      <c r="AH208" s="677">
        <v>0</v>
      </c>
      <c r="AI208" s="674">
        <v>0</v>
      </c>
      <c r="AK208" s="762"/>
      <c r="AL208" s="679" t="s">
        <v>1360</v>
      </c>
      <c r="AM208" s="681">
        <v>0</v>
      </c>
      <c r="AN208" s="677">
        <v>0</v>
      </c>
      <c r="AO208" s="677">
        <v>0</v>
      </c>
      <c r="AP208" s="674">
        <v>0</v>
      </c>
      <c r="AR208" s="819"/>
      <c r="AS208" s="813" t="s">
        <v>1360</v>
      </c>
      <c r="AT208" s="812">
        <v>0</v>
      </c>
      <c r="AU208" s="812">
        <v>0</v>
      </c>
      <c r="AV208" s="812">
        <v>0</v>
      </c>
      <c r="AW208" s="813">
        <v>0</v>
      </c>
      <c r="AY208" s="778"/>
      <c r="AZ208" s="679" t="s">
        <v>1360</v>
      </c>
      <c r="BA208" s="681">
        <v>0</v>
      </c>
      <c r="BB208" s="677">
        <v>0</v>
      </c>
      <c r="BC208" s="677">
        <v>0</v>
      </c>
      <c r="BD208" s="674">
        <v>0</v>
      </c>
      <c r="BF208" s="794"/>
      <c r="BG208" s="679" t="s">
        <v>1360</v>
      </c>
      <c r="BH208" s="681">
        <v>0</v>
      </c>
      <c r="BI208" s="677">
        <v>0</v>
      </c>
      <c r="BJ208" s="677">
        <v>0</v>
      </c>
      <c r="BK208" s="674">
        <v>0</v>
      </c>
      <c r="BL208" s="633"/>
      <c r="BM208" s="792"/>
      <c r="BN208" s="679" t="s">
        <v>1360</v>
      </c>
      <c r="BO208" s="681">
        <v>0</v>
      </c>
      <c r="BP208" s="677">
        <v>0</v>
      </c>
      <c r="BQ208" s="677">
        <v>0</v>
      </c>
      <c r="BR208" s="674">
        <v>0</v>
      </c>
      <c r="BS208" s="633"/>
      <c r="BT208" s="771"/>
      <c r="BU208" s="679" t="s">
        <v>1360</v>
      </c>
      <c r="BV208" s="681">
        <v>0</v>
      </c>
      <c r="BW208" s="677">
        <v>0</v>
      </c>
      <c r="BX208" s="677">
        <v>0</v>
      </c>
      <c r="BY208" s="674">
        <v>0</v>
      </c>
      <c r="CA208" s="753"/>
      <c r="CB208" s="679" t="s">
        <v>1360</v>
      </c>
      <c r="CC208" s="681">
        <v>0</v>
      </c>
      <c r="CD208" s="677">
        <v>0</v>
      </c>
      <c r="CE208" s="677">
        <v>0</v>
      </c>
      <c r="CF208" s="674">
        <v>0</v>
      </c>
    </row>
    <row r="209" spans="2:84">
      <c r="B209" s="673"/>
      <c r="C209" s="679" t="s">
        <v>1361</v>
      </c>
      <c r="D209" s="681">
        <v>0</v>
      </c>
      <c r="E209" s="677">
        <v>0</v>
      </c>
      <c r="F209" s="677">
        <v>0</v>
      </c>
      <c r="G209" s="674">
        <v>0</v>
      </c>
      <c r="I209" s="675"/>
      <c r="J209" s="679" t="s">
        <v>1361</v>
      </c>
      <c r="K209" s="681">
        <v>0</v>
      </c>
      <c r="L209" s="677">
        <v>0</v>
      </c>
      <c r="M209" s="677">
        <v>0</v>
      </c>
      <c r="N209" s="674">
        <v>0</v>
      </c>
      <c r="P209" s="680"/>
      <c r="Q209" s="677" t="s">
        <v>1361</v>
      </c>
      <c r="R209" s="681">
        <v>0</v>
      </c>
      <c r="S209" s="677">
        <v>0</v>
      </c>
      <c r="T209" s="677">
        <v>0</v>
      </c>
      <c r="U209" s="674">
        <v>0</v>
      </c>
      <c r="W209" s="806"/>
      <c r="X209" s="677" t="s">
        <v>1361</v>
      </c>
      <c r="Y209" s="681">
        <v>0</v>
      </c>
      <c r="Z209" s="677">
        <v>0</v>
      </c>
      <c r="AA209" s="677">
        <v>0</v>
      </c>
      <c r="AB209" s="674">
        <v>0</v>
      </c>
      <c r="AD209" s="769"/>
      <c r="AE209" s="677" t="s">
        <v>1361</v>
      </c>
      <c r="AF209" s="681">
        <v>0</v>
      </c>
      <c r="AG209" s="677">
        <v>0</v>
      </c>
      <c r="AH209" s="677">
        <v>0</v>
      </c>
      <c r="AI209" s="674">
        <v>0</v>
      </c>
      <c r="AK209" s="762"/>
      <c r="AL209" s="679" t="s">
        <v>1361</v>
      </c>
      <c r="AM209" s="681">
        <v>0</v>
      </c>
      <c r="AN209" s="677">
        <v>0</v>
      </c>
      <c r="AO209" s="677">
        <v>0</v>
      </c>
      <c r="AP209" s="674">
        <v>0</v>
      </c>
      <c r="AR209" s="819"/>
      <c r="AS209" s="813" t="s">
        <v>1361</v>
      </c>
      <c r="AT209" s="812">
        <v>0</v>
      </c>
      <c r="AU209" s="812">
        <v>0</v>
      </c>
      <c r="AV209" s="812">
        <v>0</v>
      </c>
      <c r="AW209" s="813">
        <v>0</v>
      </c>
      <c r="AY209" s="778"/>
      <c r="AZ209" s="679" t="s">
        <v>1361</v>
      </c>
      <c r="BA209" s="681">
        <v>0</v>
      </c>
      <c r="BB209" s="677">
        <v>0</v>
      </c>
      <c r="BC209" s="677">
        <v>0</v>
      </c>
      <c r="BD209" s="674">
        <v>0</v>
      </c>
      <c r="BF209" s="794"/>
      <c r="BG209" s="679" t="s">
        <v>1361</v>
      </c>
      <c r="BH209" s="681">
        <v>0</v>
      </c>
      <c r="BI209" s="677">
        <v>0</v>
      </c>
      <c r="BJ209" s="677">
        <v>0</v>
      </c>
      <c r="BK209" s="674">
        <v>0</v>
      </c>
      <c r="BL209" s="633"/>
      <c r="BM209" s="792"/>
      <c r="BN209" s="679" t="s">
        <v>1361</v>
      </c>
      <c r="BO209" s="681">
        <v>0</v>
      </c>
      <c r="BP209" s="677">
        <v>0</v>
      </c>
      <c r="BQ209" s="677">
        <v>0</v>
      </c>
      <c r="BR209" s="674">
        <v>0</v>
      </c>
      <c r="BS209" s="633"/>
      <c r="BT209" s="771"/>
      <c r="BU209" s="679" t="s">
        <v>1361</v>
      </c>
      <c r="BV209" s="681">
        <v>0</v>
      </c>
      <c r="BW209" s="677">
        <v>0</v>
      </c>
      <c r="BX209" s="677">
        <v>0</v>
      </c>
      <c r="BY209" s="674">
        <v>0</v>
      </c>
      <c r="CA209" s="753"/>
      <c r="CB209" s="679" t="s">
        <v>1361</v>
      </c>
      <c r="CC209" s="681">
        <v>0</v>
      </c>
      <c r="CD209" s="677">
        <v>0</v>
      </c>
      <c r="CE209" s="677">
        <v>0</v>
      </c>
      <c r="CF209" s="674">
        <v>0</v>
      </c>
    </row>
    <row r="210" spans="2:84">
      <c r="B210" s="673"/>
      <c r="C210" s="679" t="s">
        <v>1362</v>
      </c>
      <c r="D210" s="681">
        <v>0</v>
      </c>
      <c r="E210" s="677">
        <v>0</v>
      </c>
      <c r="F210" s="677">
        <v>0</v>
      </c>
      <c r="G210" s="674">
        <v>0</v>
      </c>
      <c r="I210" s="675"/>
      <c r="J210" s="679" t="s">
        <v>1362</v>
      </c>
      <c r="K210" s="681">
        <v>0</v>
      </c>
      <c r="L210" s="677">
        <v>0</v>
      </c>
      <c r="M210" s="677">
        <v>0</v>
      </c>
      <c r="N210" s="674">
        <v>0</v>
      </c>
      <c r="P210" s="680"/>
      <c r="Q210" s="677" t="s">
        <v>1362</v>
      </c>
      <c r="R210" s="681">
        <v>0</v>
      </c>
      <c r="S210" s="677">
        <v>0</v>
      </c>
      <c r="T210" s="677">
        <v>0</v>
      </c>
      <c r="U210" s="674">
        <v>0</v>
      </c>
      <c r="W210" s="806"/>
      <c r="X210" s="677" t="s">
        <v>1362</v>
      </c>
      <c r="Y210" s="681">
        <v>0</v>
      </c>
      <c r="Z210" s="677">
        <v>0</v>
      </c>
      <c r="AA210" s="677">
        <v>0</v>
      </c>
      <c r="AB210" s="674">
        <v>0</v>
      </c>
      <c r="AD210" s="769"/>
      <c r="AE210" s="677" t="s">
        <v>1362</v>
      </c>
      <c r="AF210" s="681">
        <v>0</v>
      </c>
      <c r="AG210" s="677">
        <v>0</v>
      </c>
      <c r="AH210" s="677">
        <v>0</v>
      </c>
      <c r="AI210" s="674">
        <v>0</v>
      </c>
      <c r="AK210" s="762"/>
      <c r="AL210" s="679" t="s">
        <v>1362</v>
      </c>
      <c r="AM210" s="681">
        <v>0</v>
      </c>
      <c r="AN210" s="677">
        <v>0</v>
      </c>
      <c r="AO210" s="677">
        <v>0</v>
      </c>
      <c r="AP210" s="674">
        <v>0</v>
      </c>
      <c r="AR210" s="819"/>
      <c r="AS210" s="813" t="s">
        <v>1362</v>
      </c>
      <c r="AT210" s="812">
        <v>0</v>
      </c>
      <c r="AU210" s="812">
        <v>0</v>
      </c>
      <c r="AV210" s="812">
        <v>0</v>
      </c>
      <c r="AW210" s="813">
        <v>0</v>
      </c>
      <c r="AY210" s="778"/>
      <c r="AZ210" s="679" t="s">
        <v>1362</v>
      </c>
      <c r="BA210" s="681">
        <v>0</v>
      </c>
      <c r="BB210" s="677">
        <v>0</v>
      </c>
      <c r="BC210" s="677">
        <v>0</v>
      </c>
      <c r="BD210" s="674">
        <v>0</v>
      </c>
      <c r="BF210" s="794"/>
      <c r="BG210" s="679" t="s">
        <v>1362</v>
      </c>
      <c r="BH210" s="681">
        <v>0</v>
      </c>
      <c r="BI210" s="677">
        <v>0</v>
      </c>
      <c r="BJ210" s="677">
        <v>0</v>
      </c>
      <c r="BK210" s="674">
        <v>0</v>
      </c>
      <c r="BL210" s="633"/>
      <c r="BM210" s="792"/>
      <c r="BN210" s="679" t="s">
        <v>1362</v>
      </c>
      <c r="BO210" s="681">
        <v>0</v>
      </c>
      <c r="BP210" s="677">
        <v>0</v>
      </c>
      <c r="BQ210" s="677">
        <v>0</v>
      </c>
      <c r="BR210" s="674">
        <v>0</v>
      </c>
      <c r="BS210" s="633"/>
      <c r="BT210" s="771"/>
      <c r="BU210" s="679" t="s">
        <v>1362</v>
      </c>
      <c r="BV210" s="681">
        <v>0</v>
      </c>
      <c r="BW210" s="677">
        <v>0</v>
      </c>
      <c r="BX210" s="677">
        <v>0</v>
      </c>
      <c r="BY210" s="674">
        <v>0</v>
      </c>
      <c r="CA210" s="753"/>
      <c r="CB210" s="679" t="s">
        <v>1362</v>
      </c>
      <c r="CC210" s="681">
        <v>0</v>
      </c>
      <c r="CD210" s="677">
        <v>0</v>
      </c>
      <c r="CE210" s="677">
        <v>0</v>
      </c>
      <c r="CF210" s="674">
        <v>0</v>
      </c>
    </row>
    <row r="211" spans="2:84">
      <c r="B211" s="673"/>
      <c r="C211" s="679" t="s">
        <v>1669</v>
      </c>
      <c r="D211" s="681">
        <v>0</v>
      </c>
      <c r="E211" s="677">
        <v>0</v>
      </c>
      <c r="F211" s="677">
        <v>0</v>
      </c>
      <c r="G211" s="674">
        <v>0</v>
      </c>
      <c r="I211" s="675"/>
      <c r="J211" s="679" t="s">
        <v>1669</v>
      </c>
      <c r="K211" s="681">
        <v>0</v>
      </c>
      <c r="L211" s="677">
        <v>0</v>
      </c>
      <c r="M211" s="677">
        <v>0</v>
      </c>
      <c r="N211" s="674">
        <v>0</v>
      </c>
      <c r="P211" s="680"/>
      <c r="Q211" s="677" t="s">
        <v>1669</v>
      </c>
      <c r="R211" s="681">
        <v>0</v>
      </c>
      <c r="S211" s="677">
        <v>0</v>
      </c>
      <c r="T211" s="677">
        <v>0</v>
      </c>
      <c r="U211" s="674">
        <v>0</v>
      </c>
      <c r="W211" s="806"/>
      <c r="X211" s="677" t="s">
        <v>1669</v>
      </c>
      <c r="Y211" s="681">
        <v>0</v>
      </c>
      <c r="Z211" s="677">
        <v>0</v>
      </c>
      <c r="AA211" s="677">
        <v>0</v>
      </c>
      <c r="AB211" s="674">
        <v>0</v>
      </c>
      <c r="AD211" s="769"/>
      <c r="AE211" s="677" t="s">
        <v>1669</v>
      </c>
      <c r="AF211" s="681">
        <v>0</v>
      </c>
      <c r="AG211" s="677">
        <v>0</v>
      </c>
      <c r="AH211" s="677">
        <v>0</v>
      </c>
      <c r="AI211" s="674">
        <v>0</v>
      </c>
      <c r="AK211" s="762"/>
      <c r="AL211" s="679" t="s">
        <v>1669</v>
      </c>
      <c r="AM211" s="681">
        <v>0</v>
      </c>
      <c r="AN211" s="677">
        <v>0</v>
      </c>
      <c r="AO211" s="677">
        <v>0</v>
      </c>
      <c r="AP211" s="674">
        <v>0</v>
      </c>
      <c r="AR211" s="819"/>
      <c r="AS211" s="813" t="s">
        <v>1669</v>
      </c>
      <c r="AT211" s="812">
        <v>0</v>
      </c>
      <c r="AU211" s="812">
        <v>0</v>
      </c>
      <c r="AV211" s="812">
        <v>0</v>
      </c>
      <c r="AW211" s="813">
        <v>0</v>
      </c>
      <c r="AY211" s="778"/>
      <c r="AZ211" s="679" t="s">
        <v>1669</v>
      </c>
      <c r="BA211" s="681">
        <v>0</v>
      </c>
      <c r="BB211" s="677">
        <v>0</v>
      </c>
      <c r="BC211" s="677">
        <v>0</v>
      </c>
      <c r="BD211" s="674">
        <v>0</v>
      </c>
      <c r="BF211" s="794"/>
      <c r="BG211" s="679" t="s">
        <v>1669</v>
      </c>
      <c r="BH211" s="681">
        <v>0</v>
      </c>
      <c r="BI211" s="677">
        <v>0</v>
      </c>
      <c r="BJ211" s="677">
        <v>0</v>
      </c>
      <c r="BK211" s="674">
        <v>0</v>
      </c>
      <c r="BL211" s="633"/>
      <c r="BM211" s="792"/>
      <c r="BN211" s="679" t="s">
        <v>1669</v>
      </c>
      <c r="BO211" s="681">
        <v>0</v>
      </c>
      <c r="BP211" s="677">
        <v>0</v>
      </c>
      <c r="BQ211" s="677">
        <v>0</v>
      </c>
      <c r="BR211" s="674">
        <v>0</v>
      </c>
      <c r="BS211" s="633"/>
      <c r="BT211" s="771"/>
      <c r="BU211" s="679" t="s">
        <v>1669</v>
      </c>
      <c r="BV211" s="681">
        <v>0</v>
      </c>
      <c r="BW211" s="677">
        <v>0</v>
      </c>
      <c r="BX211" s="677">
        <v>0</v>
      </c>
      <c r="BY211" s="674">
        <v>0</v>
      </c>
      <c r="CA211" s="753"/>
      <c r="CB211" s="679" t="s">
        <v>1669</v>
      </c>
      <c r="CC211" s="681">
        <v>0</v>
      </c>
      <c r="CD211" s="677">
        <v>0</v>
      </c>
      <c r="CE211" s="677">
        <v>0</v>
      </c>
      <c r="CF211" s="674">
        <v>0</v>
      </c>
    </row>
    <row r="212" spans="2:84">
      <c r="B212" s="673"/>
      <c r="C212" s="679" t="s">
        <v>1363</v>
      </c>
      <c r="D212" s="681">
        <v>0</v>
      </c>
      <c r="E212" s="677">
        <v>0</v>
      </c>
      <c r="F212" s="677">
        <v>0</v>
      </c>
      <c r="G212" s="674">
        <v>0</v>
      </c>
      <c r="I212" s="675"/>
      <c r="J212" s="679" t="s">
        <v>1363</v>
      </c>
      <c r="K212" s="681">
        <v>0</v>
      </c>
      <c r="L212" s="677">
        <v>0</v>
      </c>
      <c r="M212" s="677">
        <v>0</v>
      </c>
      <c r="N212" s="674">
        <v>0</v>
      </c>
      <c r="P212" s="680"/>
      <c r="Q212" s="677" t="s">
        <v>1363</v>
      </c>
      <c r="R212" s="681">
        <v>0</v>
      </c>
      <c r="S212" s="677">
        <v>0</v>
      </c>
      <c r="T212" s="677">
        <v>0</v>
      </c>
      <c r="U212" s="674">
        <v>0</v>
      </c>
      <c r="W212" s="806"/>
      <c r="X212" s="677" t="s">
        <v>1363</v>
      </c>
      <c r="Y212" s="681">
        <v>0</v>
      </c>
      <c r="Z212" s="677">
        <v>0</v>
      </c>
      <c r="AA212" s="677">
        <v>0</v>
      </c>
      <c r="AB212" s="674">
        <v>0</v>
      </c>
      <c r="AD212" s="769"/>
      <c r="AE212" s="677" t="s">
        <v>1363</v>
      </c>
      <c r="AF212" s="681">
        <v>0</v>
      </c>
      <c r="AG212" s="677">
        <v>0</v>
      </c>
      <c r="AH212" s="677">
        <v>0</v>
      </c>
      <c r="AI212" s="674">
        <v>0</v>
      </c>
      <c r="AK212" s="762"/>
      <c r="AL212" s="679" t="s">
        <v>1363</v>
      </c>
      <c r="AM212" s="681">
        <v>0</v>
      </c>
      <c r="AN212" s="677">
        <v>0</v>
      </c>
      <c r="AO212" s="677">
        <v>0</v>
      </c>
      <c r="AP212" s="674">
        <v>0</v>
      </c>
      <c r="AR212" s="819"/>
      <c r="AS212" s="813" t="s">
        <v>1363</v>
      </c>
      <c r="AT212" s="812">
        <v>0</v>
      </c>
      <c r="AU212" s="812">
        <v>0</v>
      </c>
      <c r="AV212" s="812">
        <v>0</v>
      </c>
      <c r="AW212" s="813">
        <v>0</v>
      </c>
      <c r="AY212" s="778"/>
      <c r="AZ212" s="679" t="s">
        <v>1363</v>
      </c>
      <c r="BA212" s="681">
        <v>0</v>
      </c>
      <c r="BB212" s="677">
        <v>0</v>
      </c>
      <c r="BC212" s="677">
        <v>0</v>
      </c>
      <c r="BD212" s="674">
        <v>0</v>
      </c>
      <c r="BF212" s="794"/>
      <c r="BG212" s="679" t="s">
        <v>1363</v>
      </c>
      <c r="BH212" s="681">
        <v>0</v>
      </c>
      <c r="BI212" s="677">
        <v>0</v>
      </c>
      <c r="BJ212" s="677">
        <v>0</v>
      </c>
      <c r="BK212" s="674">
        <v>0</v>
      </c>
      <c r="BL212" s="633"/>
      <c r="BM212" s="792"/>
      <c r="BN212" s="679" t="s">
        <v>1363</v>
      </c>
      <c r="BO212" s="681">
        <v>0</v>
      </c>
      <c r="BP212" s="677">
        <v>0</v>
      </c>
      <c r="BQ212" s="677">
        <v>0</v>
      </c>
      <c r="BR212" s="674">
        <v>0</v>
      </c>
      <c r="BS212" s="633"/>
      <c r="BT212" s="771"/>
      <c r="BU212" s="679" t="s">
        <v>1363</v>
      </c>
      <c r="BV212" s="681">
        <v>0</v>
      </c>
      <c r="BW212" s="677">
        <v>0</v>
      </c>
      <c r="BX212" s="677">
        <v>0</v>
      </c>
      <c r="BY212" s="674">
        <v>0</v>
      </c>
      <c r="CA212" s="753"/>
      <c r="CB212" s="679" t="s">
        <v>1363</v>
      </c>
      <c r="CC212" s="681">
        <v>0</v>
      </c>
      <c r="CD212" s="677">
        <v>0</v>
      </c>
      <c r="CE212" s="677">
        <v>0</v>
      </c>
      <c r="CF212" s="674">
        <v>0</v>
      </c>
    </row>
    <row r="213" spans="2:84" ht="13.8" thickBot="1">
      <c r="B213" s="673"/>
      <c r="C213" s="679" t="s">
        <v>1364</v>
      </c>
      <c r="D213" s="681">
        <v>0</v>
      </c>
      <c r="E213" s="677">
        <v>0</v>
      </c>
      <c r="F213" s="677">
        <v>0</v>
      </c>
      <c r="G213" s="674">
        <v>0</v>
      </c>
      <c r="I213" s="728"/>
      <c r="J213" s="690" t="s">
        <v>1364</v>
      </c>
      <c r="K213" s="681">
        <v>0</v>
      </c>
      <c r="L213" s="677">
        <v>0</v>
      </c>
      <c r="M213" s="677">
        <v>0</v>
      </c>
      <c r="N213" s="674">
        <v>0</v>
      </c>
      <c r="P213" s="730"/>
      <c r="Q213" s="677" t="s">
        <v>1364</v>
      </c>
      <c r="R213" s="681">
        <v>0</v>
      </c>
      <c r="S213" s="677">
        <v>0</v>
      </c>
      <c r="T213" s="677">
        <v>0</v>
      </c>
      <c r="U213" s="674">
        <v>0</v>
      </c>
      <c r="W213" s="802"/>
      <c r="X213" s="677" t="s">
        <v>1364</v>
      </c>
      <c r="Y213" s="681">
        <v>0</v>
      </c>
      <c r="Z213" s="677">
        <v>0</v>
      </c>
      <c r="AA213" s="677">
        <v>0</v>
      </c>
      <c r="AB213" s="674">
        <v>0</v>
      </c>
      <c r="AD213" s="765"/>
      <c r="AE213" s="677" t="s">
        <v>1364</v>
      </c>
      <c r="AF213" s="681">
        <v>0</v>
      </c>
      <c r="AG213" s="677">
        <v>0</v>
      </c>
      <c r="AH213" s="677">
        <v>0</v>
      </c>
      <c r="AI213" s="674">
        <v>0</v>
      </c>
      <c r="AK213" s="756"/>
      <c r="AL213" s="690" t="s">
        <v>1364</v>
      </c>
      <c r="AM213" s="681">
        <v>0</v>
      </c>
      <c r="AN213" s="677">
        <v>0</v>
      </c>
      <c r="AO213" s="677">
        <v>0</v>
      </c>
      <c r="AP213" s="674">
        <v>0</v>
      </c>
      <c r="AR213" s="814"/>
      <c r="AS213" s="815" t="s">
        <v>1364</v>
      </c>
      <c r="AT213" s="812">
        <v>0</v>
      </c>
      <c r="AU213" s="812">
        <v>0</v>
      </c>
      <c r="AV213" s="812">
        <v>0</v>
      </c>
      <c r="AW213" s="813">
        <v>0</v>
      </c>
      <c r="AY213" s="779"/>
      <c r="AZ213" s="690" t="s">
        <v>1364</v>
      </c>
      <c r="BA213" s="681">
        <v>0</v>
      </c>
      <c r="BB213" s="677">
        <v>0</v>
      </c>
      <c r="BC213" s="677">
        <v>0</v>
      </c>
      <c r="BD213" s="674">
        <v>0</v>
      </c>
      <c r="BF213" s="793"/>
      <c r="BG213" s="690" t="s">
        <v>1364</v>
      </c>
      <c r="BH213" s="681">
        <v>0</v>
      </c>
      <c r="BI213" s="677">
        <v>0</v>
      </c>
      <c r="BJ213" s="677">
        <v>0</v>
      </c>
      <c r="BK213" s="674">
        <v>0</v>
      </c>
      <c r="BL213" s="633"/>
      <c r="BM213" s="786"/>
      <c r="BN213" s="690" t="s">
        <v>1364</v>
      </c>
      <c r="BO213" s="681">
        <v>0</v>
      </c>
      <c r="BP213" s="677">
        <v>0</v>
      </c>
      <c r="BQ213" s="677">
        <v>0</v>
      </c>
      <c r="BR213" s="674">
        <v>0</v>
      </c>
      <c r="BS213" s="633"/>
      <c r="BT213" s="772"/>
      <c r="BU213" s="690" t="s">
        <v>1364</v>
      </c>
      <c r="BV213" s="681">
        <v>0</v>
      </c>
      <c r="BW213" s="677">
        <v>0</v>
      </c>
      <c r="BX213" s="677">
        <v>0</v>
      </c>
      <c r="BY213" s="674">
        <v>0</v>
      </c>
      <c r="CA213" s="747"/>
      <c r="CB213" s="690" t="s">
        <v>1364</v>
      </c>
      <c r="CC213" s="681">
        <v>0</v>
      </c>
      <c r="CD213" s="677">
        <v>0</v>
      </c>
      <c r="CE213" s="677">
        <v>0</v>
      </c>
      <c r="CF213" s="674">
        <v>0</v>
      </c>
    </row>
    <row r="214" spans="2:84" ht="13.8" thickBot="1">
      <c r="B214" s="664" t="s">
        <v>570</v>
      </c>
      <c r="C214" s="664"/>
      <c r="D214" s="729">
        <v>0</v>
      </c>
      <c r="E214" s="683">
        <v>0</v>
      </c>
      <c r="F214" s="683">
        <v>0</v>
      </c>
      <c r="G214" s="682">
        <v>0</v>
      </c>
      <c r="I214" s="667" t="s">
        <v>570</v>
      </c>
      <c r="J214" s="667"/>
      <c r="K214" s="691">
        <v>0</v>
      </c>
      <c r="L214" s="685">
        <v>0</v>
      </c>
      <c r="M214" s="685">
        <v>0</v>
      </c>
      <c r="N214" s="684">
        <v>0</v>
      </c>
      <c r="P214" s="686" t="s">
        <v>570</v>
      </c>
      <c r="Q214" s="687"/>
      <c r="R214" s="686">
        <v>0</v>
      </c>
      <c r="S214" s="688">
        <v>0</v>
      </c>
      <c r="T214" s="688">
        <v>0</v>
      </c>
      <c r="U214" s="687">
        <v>0</v>
      </c>
      <c r="W214" s="803" t="s">
        <v>570</v>
      </c>
      <c r="X214" s="804"/>
      <c r="Y214" s="803">
        <v>0</v>
      </c>
      <c r="Z214" s="805">
        <v>0</v>
      </c>
      <c r="AA214" s="805">
        <v>0</v>
      </c>
      <c r="AB214" s="804">
        <v>0</v>
      </c>
      <c r="AD214" s="766" t="s">
        <v>570</v>
      </c>
      <c r="AE214" s="767"/>
      <c r="AF214" s="766">
        <v>0</v>
      </c>
      <c r="AG214" s="768">
        <v>0</v>
      </c>
      <c r="AH214" s="768">
        <v>0</v>
      </c>
      <c r="AI214" s="767">
        <v>0</v>
      </c>
      <c r="AK214" s="757" t="s">
        <v>570</v>
      </c>
      <c r="AL214" s="758"/>
      <c r="AM214" s="759">
        <v>0</v>
      </c>
      <c r="AN214" s="760">
        <v>0</v>
      </c>
      <c r="AO214" s="760">
        <v>0</v>
      </c>
      <c r="AP214" s="761">
        <v>0</v>
      </c>
      <c r="AR214" s="808" t="s">
        <v>570</v>
      </c>
      <c r="AS214" s="816"/>
      <c r="AT214" s="817">
        <v>0</v>
      </c>
      <c r="AU214" s="818">
        <v>0</v>
      </c>
      <c r="AV214" s="818">
        <v>0</v>
      </c>
      <c r="AW214" s="816">
        <v>0</v>
      </c>
      <c r="AY214" s="780" t="s">
        <v>570</v>
      </c>
      <c r="AZ214" s="777"/>
      <c r="BA214" s="780">
        <v>0</v>
      </c>
      <c r="BB214" s="781">
        <v>0</v>
      </c>
      <c r="BC214" s="781">
        <v>0</v>
      </c>
      <c r="BD214" s="782">
        <v>0</v>
      </c>
      <c r="BF214" s="795" t="s">
        <v>570</v>
      </c>
      <c r="BG214" s="796"/>
      <c r="BH214" s="795">
        <v>0</v>
      </c>
      <c r="BI214" s="797">
        <v>0</v>
      </c>
      <c r="BJ214" s="797">
        <v>0</v>
      </c>
      <c r="BK214" s="798">
        <v>0</v>
      </c>
      <c r="BL214" s="633"/>
      <c r="BM214" s="787" t="s">
        <v>570</v>
      </c>
      <c r="BN214" s="788"/>
      <c r="BO214" s="789">
        <v>0</v>
      </c>
      <c r="BP214" s="790">
        <v>0</v>
      </c>
      <c r="BQ214" s="790">
        <v>0</v>
      </c>
      <c r="BR214" s="791">
        <v>0</v>
      </c>
      <c r="BS214" s="633"/>
      <c r="BT214" s="773" t="s">
        <v>570</v>
      </c>
      <c r="BU214" s="770"/>
      <c r="BV214" s="773">
        <v>0</v>
      </c>
      <c r="BW214" s="774">
        <v>0</v>
      </c>
      <c r="BX214" s="774">
        <v>0</v>
      </c>
      <c r="BY214" s="775">
        <v>0</v>
      </c>
      <c r="CA214" s="748" t="s">
        <v>570</v>
      </c>
      <c r="CB214" s="749"/>
      <c r="CC214" s="750">
        <v>0</v>
      </c>
      <c r="CD214" s="751">
        <v>0</v>
      </c>
      <c r="CE214" s="751">
        <v>0</v>
      </c>
      <c r="CF214" s="752">
        <v>0</v>
      </c>
    </row>
    <row r="215" spans="2:84">
      <c r="B215" s="673" t="s">
        <v>460</v>
      </c>
      <c r="C215" s="679" t="s">
        <v>1368</v>
      </c>
      <c r="D215" s="681">
        <v>0</v>
      </c>
      <c r="E215" s="677">
        <v>0</v>
      </c>
      <c r="F215" s="677">
        <v>0</v>
      </c>
      <c r="G215" s="674">
        <v>0</v>
      </c>
      <c r="I215" s="675" t="s">
        <v>460</v>
      </c>
      <c r="J215" s="679" t="s">
        <v>1368</v>
      </c>
      <c r="K215" s="681">
        <v>0</v>
      </c>
      <c r="L215" s="677">
        <v>0</v>
      </c>
      <c r="M215" s="677">
        <v>0</v>
      </c>
      <c r="N215" s="674">
        <v>0</v>
      </c>
      <c r="P215" s="676" t="s">
        <v>460</v>
      </c>
      <c r="Q215" s="677" t="s">
        <v>1368</v>
      </c>
      <c r="R215" s="681">
        <v>0</v>
      </c>
      <c r="S215" s="677">
        <v>0</v>
      </c>
      <c r="T215" s="677">
        <v>0</v>
      </c>
      <c r="U215" s="674">
        <v>0</v>
      </c>
      <c r="W215" s="801" t="s">
        <v>460</v>
      </c>
      <c r="X215" s="677" t="s">
        <v>1368</v>
      </c>
      <c r="Y215" s="681">
        <v>0</v>
      </c>
      <c r="Z215" s="677">
        <v>0</v>
      </c>
      <c r="AA215" s="677">
        <v>0</v>
      </c>
      <c r="AB215" s="674">
        <v>0</v>
      </c>
      <c r="AD215" s="764" t="s">
        <v>460</v>
      </c>
      <c r="AE215" s="677" t="s">
        <v>1368</v>
      </c>
      <c r="AF215" s="681">
        <v>0</v>
      </c>
      <c r="AG215" s="677">
        <v>0</v>
      </c>
      <c r="AH215" s="677">
        <v>0</v>
      </c>
      <c r="AI215" s="674">
        <v>0</v>
      </c>
      <c r="AK215" s="755" t="s">
        <v>460</v>
      </c>
      <c r="AL215" s="689" t="s">
        <v>1368</v>
      </c>
      <c r="AM215" s="681">
        <v>0</v>
      </c>
      <c r="AN215" s="677">
        <v>0</v>
      </c>
      <c r="AO215" s="677">
        <v>0</v>
      </c>
      <c r="AP215" s="674">
        <v>0</v>
      </c>
      <c r="AR215" s="809" t="s">
        <v>460</v>
      </c>
      <c r="AS215" s="810" t="s">
        <v>1368</v>
      </c>
      <c r="AT215" s="812">
        <v>0</v>
      </c>
      <c r="AU215" s="812">
        <v>0</v>
      </c>
      <c r="AV215" s="812">
        <v>0</v>
      </c>
      <c r="AW215" s="813">
        <v>0</v>
      </c>
      <c r="AY215" s="778" t="s">
        <v>460</v>
      </c>
      <c r="AZ215" s="689" t="s">
        <v>1368</v>
      </c>
      <c r="BA215" s="681">
        <v>0</v>
      </c>
      <c r="BB215" s="677">
        <v>0</v>
      </c>
      <c r="BC215" s="677">
        <v>0</v>
      </c>
      <c r="BD215" s="674">
        <v>0</v>
      </c>
      <c r="BF215" s="794" t="s">
        <v>460</v>
      </c>
      <c r="BG215" s="679" t="s">
        <v>1368</v>
      </c>
      <c r="BH215" s="681">
        <v>0</v>
      </c>
      <c r="BI215" s="677">
        <v>0</v>
      </c>
      <c r="BJ215" s="677">
        <v>0</v>
      </c>
      <c r="BK215" s="674">
        <v>0</v>
      </c>
      <c r="BL215" s="633"/>
      <c r="BM215" s="785" t="s">
        <v>460</v>
      </c>
      <c r="BN215" s="689" t="s">
        <v>1368</v>
      </c>
      <c r="BO215" s="681">
        <v>0</v>
      </c>
      <c r="BP215" s="677">
        <v>0</v>
      </c>
      <c r="BQ215" s="677">
        <v>0</v>
      </c>
      <c r="BR215" s="674">
        <v>0</v>
      </c>
      <c r="BS215" s="633"/>
      <c r="BT215" s="771" t="s">
        <v>460</v>
      </c>
      <c r="BU215" s="679" t="s">
        <v>1368</v>
      </c>
      <c r="BV215" s="681">
        <v>0</v>
      </c>
      <c r="BW215" s="677">
        <v>0</v>
      </c>
      <c r="BX215" s="677">
        <v>0</v>
      </c>
      <c r="BY215" s="674">
        <v>0</v>
      </c>
      <c r="CA215" s="746" t="s">
        <v>460</v>
      </c>
      <c r="CB215" s="689" t="s">
        <v>1368</v>
      </c>
      <c r="CC215" s="681">
        <v>0</v>
      </c>
      <c r="CD215" s="677">
        <v>0</v>
      </c>
      <c r="CE215" s="677">
        <v>0</v>
      </c>
      <c r="CF215" s="674">
        <v>0</v>
      </c>
    </row>
    <row r="216" spans="2:84">
      <c r="B216" s="673"/>
      <c r="C216" s="679" t="s">
        <v>1367</v>
      </c>
      <c r="D216" s="681">
        <v>0</v>
      </c>
      <c r="E216" s="677">
        <v>0</v>
      </c>
      <c r="F216" s="677">
        <v>0</v>
      </c>
      <c r="G216" s="674">
        <v>0</v>
      </c>
      <c r="I216" s="675"/>
      <c r="J216" s="679" t="s">
        <v>1367</v>
      </c>
      <c r="K216" s="681">
        <v>0</v>
      </c>
      <c r="L216" s="677">
        <v>0</v>
      </c>
      <c r="M216" s="677">
        <v>0</v>
      </c>
      <c r="N216" s="674">
        <v>0</v>
      </c>
      <c r="P216" s="680"/>
      <c r="Q216" s="677" t="s">
        <v>1367</v>
      </c>
      <c r="R216" s="681">
        <v>0</v>
      </c>
      <c r="S216" s="677">
        <v>0</v>
      </c>
      <c r="T216" s="677">
        <v>0</v>
      </c>
      <c r="U216" s="674">
        <v>0</v>
      </c>
      <c r="W216" s="806"/>
      <c r="X216" s="677" t="s">
        <v>1367</v>
      </c>
      <c r="Y216" s="681">
        <v>0</v>
      </c>
      <c r="Z216" s="677">
        <v>0</v>
      </c>
      <c r="AA216" s="677">
        <v>0</v>
      </c>
      <c r="AB216" s="674">
        <v>0</v>
      </c>
      <c r="AD216" s="769"/>
      <c r="AE216" s="677" t="s">
        <v>1367</v>
      </c>
      <c r="AF216" s="681">
        <v>0</v>
      </c>
      <c r="AG216" s="677">
        <v>0</v>
      </c>
      <c r="AH216" s="677">
        <v>0</v>
      </c>
      <c r="AI216" s="674">
        <v>0</v>
      </c>
      <c r="AK216" s="762"/>
      <c r="AL216" s="679" t="s">
        <v>1367</v>
      </c>
      <c r="AM216" s="681">
        <v>0</v>
      </c>
      <c r="AN216" s="677">
        <v>0</v>
      </c>
      <c r="AO216" s="677">
        <v>0</v>
      </c>
      <c r="AP216" s="674">
        <v>0</v>
      </c>
      <c r="AR216" s="819"/>
      <c r="AS216" s="813" t="s">
        <v>1367</v>
      </c>
      <c r="AT216" s="812">
        <v>0</v>
      </c>
      <c r="AU216" s="812">
        <v>0</v>
      </c>
      <c r="AV216" s="812">
        <v>0</v>
      </c>
      <c r="AW216" s="813">
        <v>0</v>
      </c>
      <c r="AY216" s="778"/>
      <c r="AZ216" s="679" t="s">
        <v>1367</v>
      </c>
      <c r="BA216" s="681">
        <v>0</v>
      </c>
      <c r="BB216" s="677">
        <v>0</v>
      </c>
      <c r="BC216" s="677">
        <v>0</v>
      </c>
      <c r="BD216" s="674">
        <v>0</v>
      </c>
      <c r="BF216" s="794"/>
      <c r="BG216" s="679" t="s">
        <v>1367</v>
      </c>
      <c r="BH216" s="681">
        <v>0</v>
      </c>
      <c r="BI216" s="677">
        <v>0</v>
      </c>
      <c r="BJ216" s="677">
        <v>0</v>
      </c>
      <c r="BK216" s="674">
        <v>0</v>
      </c>
      <c r="BL216" s="633"/>
      <c r="BM216" s="792"/>
      <c r="BN216" s="679" t="s">
        <v>1367</v>
      </c>
      <c r="BO216" s="681">
        <v>0</v>
      </c>
      <c r="BP216" s="677">
        <v>0</v>
      </c>
      <c r="BQ216" s="677">
        <v>0</v>
      </c>
      <c r="BR216" s="674">
        <v>0</v>
      </c>
      <c r="BS216" s="633"/>
      <c r="BT216" s="771"/>
      <c r="BU216" s="679" t="s">
        <v>1367</v>
      </c>
      <c r="BV216" s="681">
        <v>0</v>
      </c>
      <c r="BW216" s="677">
        <v>0</v>
      </c>
      <c r="BX216" s="677">
        <v>0</v>
      </c>
      <c r="BY216" s="674">
        <v>0</v>
      </c>
      <c r="CA216" s="753"/>
      <c r="CB216" s="679" t="s">
        <v>1367</v>
      </c>
      <c r="CC216" s="681">
        <v>0</v>
      </c>
      <c r="CD216" s="677">
        <v>0</v>
      </c>
      <c r="CE216" s="677">
        <v>0</v>
      </c>
      <c r="CF216" s="674">
        <v>0</v>
      </c>
    </row>
    <row r="217" spans="2:84">
      <c r="B217" s="673"/>
      <c r="C217" s="679" t="s">
        <v>1365</v>
      </c>
      <c r="D217" s="681">
        <v>0</v>
      </c>
      <c r="E217" s="677">
        <v>0</v>
      </c>
      <c r="F217" s="677">
        <v>0</v>
      </c>
      <c r="G217" s="674">
        <v>0</v>
      </c>
      <c r="I217" s="675"/>
      <c r="J217" s="679" t="s">
        <v>1365</v>
      </c>
      <c r="K217" s="681">
        <v>0</v>
      </c>
      <c r="L217" s="677">
        <v>0</v>
      </c>
      <c r="M217" s="677">
        <v>0</v>
      </c>
      <c r="N217" s="674">
        <v>0</v>
      </c>
      <c r="P217" s="680"/>
      <c r="Q217" s="677" t="s">
        <v>1365</v>
      </c>
      <c r="R217" s="681">
        <v>0</v>
      </c>
      <c r="S217" s="677">
        <v>0</v>
      </c>
      <c r="T217" s="677">
        <v>0</v>
      </c>
      <c r="U217" s="674">
        <v>0</v>
      </c>
      <c r="W217" s="806"/>
      <c r="X217" s="677" t="s">
        <v>1365</v>
      </c>
      <c r="Y217" s="681">
        <v>0</v>
      </c>
      <c r="Z217" s="677">
        <v>0</v>
      </c>
      <c r="AA217" s="677">
        <v>0</v>
      </c>
      <c r="AB217" s="674">
        <v>0</v>
      </c>
      <c r="AD217" s="769"/>
      <c r="AE217" s="677" t="s">
        <v>1365</v>
      </c>
      <c r="AF217" s="681">
        <v>0</v>
      </c>
      <c r="AG217" s="677">
        <v>0</v>
      </c>
      <c r="AH217" s="677">
        <v>0</v>
      </c>
      <c r="AI217" s="674">
        <v>0</v>
      </c>
      <c r="AK217" s="762"/>
      <c r="AL217" s="679" t="s">
        <v>1365</v>
      </c>
      <c r="AM217" s="681">
        <v>0</v>
      </c>
      <c r="AN217" s="677">
        <v>0</v>
      </c>
      <c r="AO217" s="677">
        <v>0</v>
      </c>
      <c r="AP217" s="674">
        <v>0</v>
      </c>
      <c r="AR217" s="819"/>
      <c r="AS217" s="813" t="s">
        <v>1365</v>
      </c>
      <c r="AT217" s="812">
        <v>0</v>
      </c>
      <c r="AU217" s="812">
        <v>0</v>
      </c>
      <c r="AV217" s="812">
        <v>0</v>
      </c>
      <c r="AW217" s="813">
        <v>0</v>
      </c>
      <c r="AY217" s="778"/>
      <c r="AZ217" s="679" t="s">
        <v>1365</v>
      </c>
      <c r="BA217" s="681">
        <v>0</v>
      </c>
      <c r="BB217" s="677">
        <v>0</v>
      </c>
      <c r="BC217" s="677">
        <v>0</v>
      </c>
      <c r="BD217" s="674">
        <v>0</v>
      </c>
      <c r="BF217" s="794"/>
      <c r="BG217" s="679" t="s">
        <v>1365</v>
      </c>
      <c r="BH217" s="681">
        <v>0</v>
      </c>
      <c r="BI217" s="677">
        <v>0</v>
      </c>
      <c r="BJ217" s="677">
        <v>0</v>
      </c>
      <c r="BK217" s="674">
        <v>0</v>
      </c>
      <c r="BL217" s="633"/>
      <c r="BM217" s="792"/>
      <c r="BN217" s="679" t="s">
        <v>1365</v>
      </c>
      <c r="BO217" s="681">
        <v>0</v>
      </c>
      <c r="BP217" s="677">
        <v>0</v>
      </c>
      <c r="BQ217" s="677">
        <v>0</v>
      </c>
      <c r="BR217" s="674">
        <v>0</v>
      </c>
      <c r="BS217" s="633"/>
      <c r="BT217" s="771"/>
      <c r="BU217" s="679" t="s">
        <v>1365</v>
      </c>
      <c r="BV217" s="681">
        <v>0</v>
      </c>
      <c r="BW217" s="677">
        <v>0</v>
      </c>
      <c r="BX217" s="677">
        <v>0</v>
      </c>
      <c r="BY217" s="674">
        <v>0</v>
      </c>
      <c r="CA217" s="753"/>
      <c r="CB217" s="679" t="s">
        <v>1365</v>
      </c>
      <c r="CC217" s="681">
        <v>0</v>
      </c>
      <c r="CD217" s="677">
        <v>0</v>
      </c>
      <c r="CE217" s="677">
        <v>0</v>
      </c>
      <c r="CF217" s="674">
        <v>0</v>
      </c>
    </row>
    <row r="218" spans="2:84" ht="13.8" thickBot="1">
      <c r="B218" s="673"/>
      <c r="C218" s="679" t="s">
        <v>1366</v>
      </c>
      <c r="D218" s="681">
        <v>0</v>
      </c>
      <c r="E218" s="677">
        <v>0</v>
      </c>
      <c r="F218" s="677">
        <v>0</v>
      </c>
      <c r="G218" s="674">
        <v>0</v>
      </c>
      <c r="I218" s="728"/>
      <c r="J218" s="690" t="s">
        <v>1366</v>
      </c>
      <c r="K218" s="681">
        <v>0</v>
      </c>
      <c r="L218" s="677">
        <v>0</v>
      </c>
      <c r="M218" s="677">
        <v>0</v>
      </c>
      <c r="N218" s="674">
        <v>0</v>
      </c>
      <c r="P218" s="730"/>
      <c r="Q218" s="677" t="s">
        <v>1366</v>
      </c>
      <c r="R218" s="681">
        <v>0</v>
      </c>
      <c r="S218" s="677">
        <v>0</v>
      </c>
      <c r="T218" s="677">
        <v>0</v>
      </c>
      <c r="U218" s="674">
        <v>0</v>
      </c>
      <c r="W218" s="802"/>
      <c r="X218" s="677" t="s">
        <v>1366</v>
      </c>
      <c r="Y218" s="681">
        <v>0</v>
      </c>
      <c r="Z218" s="677">
        <v>0</v>
      </c>
      <c r="AA218" s="677">
        <v>0</v>
      </c>
      <c r="AB218" s="674">
        <v>0</v>
      </c>
      <c r="AD218" s="765"/>
      <c r="AE218" s="677" t="s">
        <v>1366</v>
      </c>
      <c r="AF218" s="681">
        <v>0</v>
      </c>
      <c r="AG218" s="677">
        <v>0</v>
      </c>
      <c r="AH218" s="677">
        <v>0</v>
      </c>
      <c r="AI218" s="674">
        <v>0</v>
      </c>
      <c r="AK218" s="756"/>
      <c r="AL218" s="690" t="s">
        <v>1366</v>
      </c>
      <c r="AM218" s="681">
        <v>0</v>
      </c>
      <c r="AN218" s="677">
        <v>0</v>
      </c>
      <c r="AO218" s="677">
        <v>0</v>
      </c>
      <c r="AP218" s="674">
        <v>0</v>
      </c>
      <c r="AR218" s="814"/>
      <c r="AS218" s="815" t="s">
        <v>1366</v>
      </c>
      <c r="AT218" s="812">
        <v>0</v>
      </c>
      <c r="AU218" s="812">
        <v>0</v>
      </c>
      <c r="AV218" s="812">
        <v>0</v>
      </c>
      <c r="AW218" s="813">
        <v>0</v>
      </c>
      <c r="AY218" s="779"/>
      <c r="AZ218" s="690" t="s">
        <v>1366</v>
      </c>
      <c r="BA218" s="681">
        <v>0</v>
      </c>
      <c r="BB218" s="677">
        <v>0</v>
      </c>
      <c r="BC218" s="677">
        <v>0</v>
      </c>
      <c r="BD218" s="674">
        <v>0</v>
      </c>
      <c r="BF218" s="793"/>
      <c r="BG218" s="690" t="s">
        <v>1366</v>
      </c>
      <c r="BH218" s="681">
        <v>0</v>
      </c>
      <c r="BI218" s="677">
        <v>0</v>
      </c>
      <c r="BJ218" s="677">
        <v>0</v>
      </c>
      <c r="BK218" s="674">
        <v>0</v>
      </c>
      <c r="BL218" s="633"/>
      <c r="BM218" s="786"/>
      <c r="BN218" s="690" t="s">
        <v>1366</v>
      </c>
      <c r="BO218" s="681">
        <v>0</v>
      </c>
      <c r="BP218" s="677">
        <v>0</v>
      </c>
      <c r="BQ218" s="677">
        <v>0</v>
      </c>
      <c r="BR218" s="674">
        <v>0</v>
      </c>
      <c r="BS218" s="633"/>
      <c r="BT218" s="772"/>
      <c r="BU218" s="690" t="s">
        <v>1366</v>
      </c>
      <c r="BV218" s="681">
        <v>0</v>
      </c>
      <c r="BW218" s="677">
        <v>0</v>
      </c>
      <c r="BX218" s="677">
        <v>0</v>
      </c>
      <c r="BY218" s="674">
        <v>0</v>
      </c>
      <c r="CA218" s="747"/>
      <c r="CB218" s="690" t="s">
        <v>1366</v>
      </c>
      <c r="CC218" s="681">
        <v>0</v>
      </c>
      <c r="CD218" s="677">
        <v>0</v>
      </c>
      <c r="CE218" s="677">
        <v>0</v>
      </c>
      <c r="CF218" s="674">
        <v>0</v>
      </c>
    </row>
    <row r="219" spans="2:84" ht="13.8" thickBot="1">
      <c r="B219" s="664" t="s">
        <v>571</v>
      </c>
      <c r="C219" s="664"/>
      <c r="D219" s="729">
        <v>0</v>
      </c>
      <c r="E219" s="683">
        <v>0</v>
      </c>
      <c r="F219" s="683">
        <v>0</v>
      </c>
      <c r="G219" s="682">
        <v>0</v>
      </c>
      <c r="I219" s="667" t="s">
        <v>571</v>
      </c>
      <c r="J219" s="667"/>
      <c r="K219" s="691">
        <v>0</v>
      </c>
      <c r="L219" s="685">
        <v>0</v>
      </c>
      <c r="M219" s="685">
        <v>0</v>
      </c>
      <c r="N219" s="684">
        <v>0</v>
      </c>
      <c r="P219" s="686" t="s">
        <v>571</v>
      </c>
      <c r="Q219" s="687"/>
      <c r="R219" s="686">
        <v>0</v>
      </c>
      <c r="S219" s="688">
        <v>0</v>
      </c>
      <c r="T219" s="688">
        <v>0</v>
      </c>
      <c r="U219" s="687">
        <v>0</v>
      </c>
      <c r="W219" s="803" t="s">
        <v>571</v>
      </c>
      <c r="X219" s="804"/>
      <c r="Y219" s="803">
        <v>0</v>
      </c>
      <c r="Z219" s="805">
        <v>0</v>
      </c>
      <c r="AA219" s="805">
        <v>0</v>
      </c>
      <c r="AB219" s="804">
        <v>0</v>
      </c>
      <c r="AD219" s="766" t="s">
        <v>571</v>
      </c>
      <c r="AE219" s="767"/>
      <c r="AF219" s="766">
        <v>0</v>
      </c>
      <c r="AG219" s="768">
        <v>0</v>
      </c>
      <c r="AH219" s="768">
        <v>0</v>
      </c>
      <c r="AI219" s="767">
        <v>0</v>
      </c>
      <c r="AK219" s="757" t="s">
        <v>571</v>
      </c>
      <c r="AL219" s="758"/>
      <c r="AM219" s="759">
        <v>0</v>
      </c>
      <c r="AN219" s="760">
        <v>0</v>
      </c>
      <c r="AO219" s="760">
        <v>0</v>
      </c>
      <c r="AP219" s="761">
        <v>0</v>
      </c>
      <c r="AR219" s="808" t="s">
        <v>571</v>
      </c>
      <c r="AS219" s="816"/>
      <c r="AT219" s="817">
        <v>0</v>
      </c>
      <c r="AU219" s="818">
        <v>0</v>
      </c>
      <c r="AV219" s="818">
        <v>0</v>
      </c>
      <c r="AW219" s="816">
        <v>0</v>
      </c>
      <c r="AY219" s="780" t="s">
        <v>571</v>
      </c>
      <c r="AZ219" s="777"/>
      <c r="BA219" s="780">
        <v>0</v>
      </c>
      <c r="BB219" s="781">
        <v>0</v>
      </c>
      <c r="BC219" s="781">
        <v>0</v>
      </c>
      <c r="BD219" s="782">
        <v>0</v>
      </c>
      <c r="BF219" s="795" t="s">
        <v>571</v>
      </c>
      <c r="BG219" s="796"/>
      <c r="BH219" s="795">
        <v>0</v>
      </c>
      <c r="BI219" s="797">
        <v>0</v>
      </c>
      <c r="BJ219" s="797">
        <v>0</v>
      </c>
      <c r="BK219" s="798">
        <v>0</v>
      </c>
      <c r="BL219" s="633"/>
      <c r="BM219" s="787" t="s">
        <v>571</v>
      </c>
      <c r="BN219" s="788"/>
      <c r="BO219" s="789">
        <v>0</v>
      </c>
      <c r="BP219" s="790">
        <v>0</v>
      </c>
      <c r="BQ219" s="790">
        <v>0</v>
      </c>
      <c r="BR219" s="791">
        <v>0</v>
      </c>
      <c r="BS219" s="633"/>
      <c r="BT219" s="773" t="s">
        <v>571</v>
      </c>
      <c r="BU219" s="770"/>
      <c r="BV219" s="773">
        <v>0</v>
      </c>
      <c r="BW219" s="774">
        <v>0</v>
      </c>
      <c r="BX219" s="774">
        <v>0</v>
      </c>
      <c r="BY219" s="775">
        <v>0</v>
      </c>
      <c r="CA219" s="748" t="s">
        <v>571</v>
      </c>
      <c r="CB219" s="749"/>
      <c r="CC219" s="750">
        <v>0</v>
      </c>
      <c r="CD219" s="751">
        <v>0</v>
      </c>
      <c r="CE219" s="751">
        <v>0</v>
      </c>
      <c r="CF219" s="752">
        <v>0</v>
      </c>
    </row>
    <row r="220" spans="2:84" ht="13.8" thickBot="1">
      <c r="B220" s="673" t="s">
        <v>461</v>
      </c>
      <c r="C220" s="679" t="s">
        <v>1369</v>
      </c>
      <c r="D220" s="681">
        <v>0</v>
      </c>
      <c r="E220" s="677">
        <v>0</v>
      </c>
      <c r="F220" s="677">
        <v>0</v>
      </c>
      <c r="G220" s="674">
        <v>0</v>
      </c>
      <c r="I220" s="728" t="s">
        <v>461</v>
      </c>
      <c r="J220" s="690" t="s">
        <v>1369</v>
      </c>
      <c r="K220" s="681">
        <v>0</v>
      </c>
      <c r="L220" s="677">
        <v>0</v>
      </c>
      <c r="M220" s="677">
        <v>0</v>
      </c>
      <c r="N220" s="674">
        <v>0</v>
      </c>
      <c r="P220" s="668" t="s">
        <v>461</v>
      </c>
      <c r="Q220" s="677" t="s">
        <v>1369</v>
      </c>
      <c r="R220" s="681">
        <v>0</v>
      </c>
      <c r="S220" s="677">
        <v>0</v>
      </c>
      <c r="T220" s="677">
        <v>0</v>
      </c>
      <c r="U220" s="674">
        <v>0</v>
      </c>
      <c r="W220" s="800" t="s">
        <v>461</v>
      </c>
      <c r="X220" s="677" t="s">
        <v>1369</v>
      </c>
      <c r="Y220" s="681">
        <v>0</v>
      </c>
      <c r="Z220" s="677">
        <v>0</v>
      </c>
      <c r="AA220" s="677">
        <v>0</v>
      </c>
      <c r="AB220" s="674">
        <v>0</v>
      </c>
      <c r="AD220" s="763" t="s">
        <v>461</v>
      </c>
      <c r="AE220" s="677" t="s">
        <v>1369</v>
      </c>
      <c r="AF220" s="681">
        <v>0</v>
      </c>
      <c r="AG220" s="677">
        <v>0</v>
      </c>
      <c r="AH220" s="677">
        <v>0</v>
      </c>
      <c r="AI220" s="674">
        <v>0</v>
      </c>
      <c r="AK220" s="754" t="s">
        <v>461</v>
      </c>
      <c r="AL220" s="731" t="s">
        <v>1369</v>
      </c>
      <c r="AM220" s="681">
        <v>0</v>
      </c>
      <c r="AN220" s="677">
        <v>0</v>
      </c>
      <c r="AO220" s="677">
        <v>0</v>
      </c>
      <c r="AP220" s="674">
        <v>0</v>
      </c>
      <c r="AR220" s="808" t="s">
        <v>461</v>
      </c>
      <c r="AS220" s="820" t="s">
        <v>1369</v>
      </c>
      <c r="AT220" s="812">
        <v>0</v>
      </c>
      <c r="AU220" s="812">
        <v>0</v>
      </c>
      <c r="AV220" s="812">
        <v>0</v>
      </c>
      <c r="AW220" s="813">
        <v>0</v>
      </c>
      <c r="AY220" s="779" t="s">
        <v>461</v>
      </c>
      <c r="AZ220" s="731" t="s">
        <v>1369</v>
      </c>
      <c r="BA220" s="681">
        <v>0</v>
      </c>
      <c r="BB220" s="677">
        <v>0</v>
      </c>
      <c r="BC220" s="677">
        <v>0</v>
      </c>
      <c r="BD220" s="674">
        <v>0</v>
      </c>
      <c r="BF220" s="793" t="s">
        <v>461</v>
      </c>
      <c r="BG220" s="690" t="s">
        <v>1369</v>
      </c>
      <c r="BH220" s="681">
        <v>0</v>
      </c>
      <c r="BI220" s="677">
        <v>0</v>
      </c>
      <c r="BJ220" s="677">
        <v>0</v>
      </c>
      <c r="BK220" s="674">
        <v>0</v>
      </c>
      <c r="BL220" s="633"/>
      <c r="BM220" s="784" t="s">
        <v>461</v>
      </c>
      <c r="BN220" s="731" t="s">
        <v>1369</v>
      </c>
      <c r="BO220" s="681">
        <v>0</v>
      </c>
      <c r="BP220" s="677">
        <v>0</v>
      </c>
      <c r="BQ220" s="677">
        <v>0</v>
      </c>
      <c r="BR220" s="674">
        <v>0</v>
      </c>
      <c r="BS220" s="633"/>
      <c r="BT220" s="772" t="s">
        <v>461</v>
      </c>
      <c r="BU220" s="690" t="s">
        <v>1369</v>
      </c>
      <c r="BV220" s="681">
        <v>0</v>
      </c>
      <c r="BW220" s="677">
        <v>0</v>
      </c>
      <c r="BX220" s="677">
        <v>0</v>
      </c>
      <c r="BY220" s="674">
        <v>0</v>
      </c>
      <c r="CA220" s="745" t="s">
        <v>461</v>
      </c>
      <c r="CB220" s="731" t="s">
        <v>1369</v>
      </c>
      <c r="CC220" s="681">
        <v>0</v>
      </c>
      <c r="CD220" s="677">
        <v>0</v>
      </c>
      <c r="CE220" s="677">
        <v>0</v>
      </c>
      <c r="CF220" s="674">
        <v>0</v>
      </c>
    </row>
    <row r="221" spans="2:84" ht="13.8" thickBot="1">
      <c r="B221" s="664" t="s">
        <v>572</v>
      </c>
      <c r="C221" s="664"/>
      <c r="D221" s="729">
        <v>0</v>
      </c>
      <c r="E221" s="683">
        <v>0</v>
      </c>
      <c r="F221" s="683">
        <v>0</v>
      </c>
      <c r="G221" s="682">
        <v>0</v>
      </c>
      <c r="I221" s="667" t="s">
        <v>572</v>
      </c>
      <c r="J221" s="667"/>
      <c r="K221" s="691">
        <v>0</v>
      </c>
      <c r="L221" s="685">
        <v>0</v>
      </c>
      <c r="M221" s="685">
        <v>0</v>
      </c>
      <c r="N221" s="684">
        <v>0</v>
      </c>
      <c r="P221" s="686" t="s">
        <v>572</v>
      </c>
      <c r="Q221" s="687"/>
      <c r="R221" s="686">
        <v>0</v>
      </c>
      <c r="S221" s="688">
        <v>0</v>
      </c>
      <c r="T221" s="688">
        <v>0</v>
      </c>
      <c r="U221" s="687">
        <v>0</v>
      </c>
      <c r="W221" s="803" t="s">
        <v>572</v>
      </c>
      <c r="X221" s="804"/>
      <c r="Y221" s="803">
        <v>0</v>
      </c>
      <c r="Z221" s="805">
        <v>0</v>
      </c>
      <c r="AA221" s="805">
        <v>0</v>
      </c>
      <c r="AB221" s="804">
        <v>0</v>
      </c>
      <c r="AD221" s="766" t="s">
        <v>572</v>
      </c>
      <c r="AE221" s="767"/>
      <c r="AF221" s="766">
        <v>0</v>
      </c>
      <c r="AG221" s="768">
        <v>0</v>
      </c>
      <c r="AH221" s="768">
        <v>0</v>
      </c>
      <c r="AI221" s="767">
        <v>0</v>
      </c>
      <c r="AK221" s="757" t="s">
        <v>572</v>
      </c>
      <c r="AL221" s="758"/>
      <c r="AM221" s="759">
        <v>0</v>
      </c>
      <c r="AN221" s="760">
        <v>0</v>
      </c>
      <c r="AO221" s="760">
        <v>0</v>
      </c>
      <c r="AP221" s="761">
        <v>0</v>
      </c>
      <c r="AR221" s="808" t="s">
        <v>572</v>
      </c>
      <c r="AS221" s="816"/>
      <c r="AT221" s="817">
        <v>0</v>
      </c>
      <c r="AU221" s="818">
        <v>0</v>
      </c>
      <c r="AV221" s="818">
        <v>0</v>
      </c>
      <c r="AW221" s="816">
        <v>0</v>
      </c>
      <c r="AY221" s="780" t="s">
        <v>572</v>
      </c>
      <c r="AZ221" s="777"/>
      <c r="BA221" s="780">
        <v>0</v>
      </c>
      <c r="BB221" s="781">
        <v>0</v>
      </c>
      <c r="BC221" s="781">
        <v>0</v>
      </c>
      <c r="BD221" s="782">
        <v>0</v>
      </c>
      <c r="BF221" s="795" t="s">
        <v>572</v>
      </c>
      <c r="BG221" s="796"/>
      <c r="BH221" s="795">
        <v>0</v>
      </c>
      <c r="BI221" s="797">
        <v>0</v>
      </c>
      <c r="BJ221" s="797">
        <v>0</v>
      </c>
      <c r="BK221" s="798">
        <v>0</v>
      </c>
      <c r="BL221" s="633"/>
      <c r="BM221" s="787" t="s">
        <v>572</v>
      </c>
      <c r="BN221" s="788"/>
      <c r="BO221" s="789">
        <v>0</v>
      </c>
      <c r="BP221" s="790">
        <v>0</v>
      </c>
      <c r="BQ221" s="790">
        <v>0</v>
      </c>
      <c r="BR221" s="791">
        <v>0</v>
      </c>
      <c r="BS221" s="633"/>
      <c r="BT221" s="773" t="s">
        <v>572</v>
      </c>
      <c r="BU221" s="770"/>
      <c r="BV221" s="773">
        <v>0</v>
      </c>
      <c r="BW221" s="774">
        <v>0</v>
      </c>
      <c r="BX221" s="774">
        <v>0</v>
      </c>
      <c r="BY221" s="775">
        <v>0</v>
      </c>
      <c r="CA221" s="748" t="s">
        <v>572</v>
      </c>
      <c r="CB221" s="749"/>
      <c r="CC221" s="750">
        <v>0</v>
      </c>
      <c r="CD221" s="751">
        <v>0</v>
      </c>
      <c r="CE221" s="751">
        <v>0</v>
      </c>
      <c r="CF221" s="752">
        <v>0</v>
      </c>
    </row>
    <row r="222" spans="2:84">
      <c r="B222" s="673" t="s">
        <v>1588</v>
      </c>
      <c r="C222" s="679" t="s">
        <v>1589</v>
      </c>
      <c r="D222" s="681">
        <v>0</v>
      </c>
      <c r="E222" s="677">
        <v>0</v>
      </c>
      <c r="F222" s="677">
        <v>0</v>
      </c>
      <c r="G222" s="674">
        <v>0</v>
      </c>
      <c r="I222" s="675" t="s">
        <v>1588</v>
      </c>
      <c r="J222" s="679" t="s">
        <v>1589</v>
      </c>
      <c r="K222" s="681">
        <v>0</v>
      </c>
      <c r="L222" s="677">
        <v>0</v>
      </c>
      <c r="M222" s="677">
        <v>0</v>
      </c>
      <c r="N222" s="674">
        <v>0</v>
      </c>
      <c r="P222" s="676" t="s">
        <v>1588</v>
      </c>
      <c r="Q222" s="689" t="s">
        <v>1589</v>
      </c>
      <c r="R222" s="681">
        <v>0</v>
      </c>
      <c r="S222" s="677">
        <v>0</v>
      </c>
      <c r="T222" s="677">
        <v>0</v>
      </c>
      <c r="U222" s="674">
        <v>0</v>
      </c>
      <c r="W222" s="801" t="s">
        <v>1588</v>
      </c>
      <c r="X222" s="689" t="s">
        <v>1589</v>
      </c>
      <c r="Y222" s="681">
        <v>0</v>
      </c>
      <c r="Z222" s="677">
        <v>0</v>
      </c>
      <c r="AA222" s="677">
        <v>0</v>
      </c>
      <c r="AB222" s="674">
        <v>0</v>
      </c>
      <c r="AD222" s="764" t="s">
        <v>1588</v>
      </c>
      <c r="AE222" s="689" t="s">
        <v>1589</v>
      </c>
      <c r="AF222" s="681">
        <v>0</v>
      </c>
      <c r="AG222" s="677">
        <v>0</v>
      </c>
      <c r="AH222" s="677">
        <v>0</v>
      </c>
      <c r="AI222" s="674">
        <v>0</v>
      </c>
      <c r="AK222" s="755" t="s">
        <v>1588</v>
      </c>
      <c r="AL222" s="689" t="s">
        <v>1589</v>
      </c>
      <c r="AM222" s="681">
        <v>0</v>
      </c>
      <c r="AN222" s="677">
        <v>0</v>
      </c>
      <c r="AO222" s="677">
        <v>0</v>
      </c>
      <c r="AP222" s="674">
        <v>0</v>
      </c>
      <c r="AR222" s="809" t="s">
        <v>1588</v>
      </c>
      <c r="AS222" s="810" t="s">
        <v>1589</v>
      </c>
      <c r="AT222" s="812">
        <v>0</v>
      </c>
      <c r="AU222" s="812">
        <v>0</v>
      </c>
      <c r="AV222" s="812">
        <v>0</v>
      </c>
      <c r="AW222" s="813">
        <v>0</v>
      </c>
      <c r="AY222" s="778" t="s">
        <v>1588</v>
      </c>
      <c r="AZ222" s="689" t="s">
        <v>1589</v>
      </c>
      <c r="BA222" s="681">
        <v>0</v>
      </c>
      <c r="BB222" s="677">
        <v>0</v>
      </c>
      <c r="BC222" s="677">
        <v>0</v>
      </c>
      <c r="BD222" s="674">
        <v>0</v>
      </c>
      <c r="BF222" s="794" t="s">
        <v>1588</v>
      </c>
      <c r="BG222" s="679" t="s">
        <v>1589</v>
      </c>
      <c r="BH222" s="681">
        <v>0</v>
      </c>
      <c r="BI222" s="677">
        <v>0</v>
      </c>
      <c r="BJ222" s="677">
        <v>0</v>
      </c>
      <c r="BK222" s="674">
        <v>0</v>
      </c>
      <c r="BL222" s="633"/>
      <c r="BM222" s="785" t="s">
        <v>1588</v>
      </c>
      <c r="BN222" s="689" t="s">
        <v>1589</v>
      </c>
      <c r="BO222" s="681">
        <v>0</v>
      </c>
      <c r="BP222" s="677">
        <v>0</v>
      </c>
      <c r="BQ222" s="677">
        <v>0</v>
      </c>
      <c r="BR222" s="674">
        <v>0</v>
      </c>
      <c r="BS222" s="633"/>
      <c r="BT222" s="771" t="s">
        <v>1588</v>
      </c>
      <c r="BU222" s="679" t="s">
        <v>1589</v>
      </c>
      <c r="BV222" s="681">
        <v>0</v>
      </c>
      <c r="BW222" s="677">
        <v>0</v>
      </c>
      <c r="BX222" s="677">
        <v>0</v>
      </c>
      <c r="BY222" s="674">
        <v>0</v>
      </c>
      <c r="CA222" s="746" t="s">
        <v>1588</v>
      </c>
      <c r="CB222" s="689" t="s">
        <v>1589</v>
      </c>
      <c r="CC222" s="681">
        <v>0</v>
      </c>
      <c r="CD222" s="677">
        <v>0</v>
      </c>
      <c r="CE222" s="677">
        <v>0</v>
      </c>
      <c r="CF222" s="674">
        <v>0</v>
      </c>
    </row>
    <row r="223" spans="2:84">
      <c r="B223" s="673"/>
      <c r="C223" s="679" t="s">
        <v>1590</v>
      </c>
      <c r="D223" s="681">
        <v>0</v>
      </c>
      <c r="E223" s="677">
        <v>0</v>
      </c>
      <c r="F223" s="677">
        <v>0</v>
      </c>
      <c r="G223" s="674">
        <v>0</v>
      </c>
      <c r="I223" s="675"/>
      <c r="J223" s="679" t="s">
        <v>1590</v>
      </c>
      <c r="K223" s="681">
        <v>0</v>
      </c>
      <c r="L223" s="677">
        <v>0</v>
      </c>
      <c r="M223" s="677">
        <v>0</v>
      </c>
      <c r="N223" s="674">
        <v>0</v>
      </c>
      <c r="P223" s="680"/>
      <c r="Q223" s="679" t="s">
        <v>1590</v>
      </c>
      <c r="R223" s="681">
        <v>0</v>
      </c>
      <c r="S223" s="677">
        <v>0</v>
      </c>
      <c r="T223" s="677">
        <v>0</v>
      </c>
      <c r="U223" s="674">
        <v>0</v>
      </c>
      <c r="W223" s="806"/>
      <c r="X223" s="679" t="s">
        <v>1590</v>
      </c>
      <c r="Y223" s="681">
        <v>0</v>
      </c>
      <c r="Z223" s="677">
        <v>0</v>
      </c>
      <c r="AA223" s="677">
        <v>0</v>
      </c>
      <c r="AB223" s="674">
        <v>0</v>
      </c>
      <c r="AD223" s="769"/>
      <c r="AE223" s="679" t="s">
        <v>1590</v>
      </c>
      <c r="AF223" s="681">
        <v>0</v>
      </c>
      <c r="AG223" s="677">
        <v>0</v>
      </c>
      <c r="AH223" s="677">
        <v>0</v>
      </c>
      <c r="AI223" s="674">
        <v>0</v>
      </c>
      <c r="AK223" s="762"/>
      <c r="AL223" s="679" t="s">
        <v>1590</v>
      </c>
      <c r="AM223" s="681">
        <v>0</v>
      </c>
      <c r="AN223" s="677">
        <v>0</v>
      </c>
      <c r="AO223" s="677">
        <v>0</v>
      </c>
      <c r="AP223" s="674">
        <v>0</v>
      </c>
      <c r="AR223" s="819"/>
      <c r="AS223" s="813" t="s">
        <v>1590</v>
      </c>
      <c r="AT223" s="812">
        <v>0</v>
      </c>
      <c r="AU223" s="812">
        <v>0</v>
      </c>
      <c r="AV223" s="812">
        <v>0</v>
      </c>
      <c r="AW223" s="813">
        <v>0</v>
      </c>
      <c r="AY223" s="778"/>
      <c r="AZ223" s="679" t="s">
        <v>1590</v>
      </c>
      <c r="BA223" s="681">
        <v>0</v>
      </c>
      <c r="BB223" s="677">
        <v>0</v>
      </c>
      <c r="BC223" s="677">
        <v>0</v>
      </c>
      <c r="BD223" s="674">
        <v>0</v>
      </c>
      <c r="BF223" s="794"/>
      <c r="BG223" s="679" t="s">
        <v>1590</v>
      </c>
      <c r="BH223" s="681">
        <v>0</v>
      </c>
      <c r="BI223" s="677">
        <v>0</v>
      </c>
      <c r="BJ223" s="677">
        <v>0</v>
      </c>
      <c r="BK223" s="674">
        <v>0</v>
      </c>
      <c r="BL223" s="633"/>
      <c r="BM223" s="792"/>
      <c r="BN223" s="679" t="s">
        <v>1590</v>
      </c>
      <c r="BO223" s="681">
        <v>0</v>
      </c>
      <c r="BP223" s="677">
        <v>0</v>
      </c>
      <c r="BQ223" s="677">
        <v>0</v>
      </c>
      <c r="BR223" s="674">
        <v>0</v>
      </c>
      <c r="BS223" s="633"/>
      <c r="BT223" s="771"/>
      <c r="BU223" s="679" t="s">
        <v>1590</v>
      </c>
      <c r="BV223" s="681">
        <v>0</v>
      </c>
      <c r="BW223" s="677">
        <v>0</v>
      </c>
      <c r="BX223" s="677">
        <v>0</v>
      </c>
      <c r="BY223" s="674">
        <v>0</v>
      </c>
      <c r="CA223" s="753"/>
      <c r="CB223" s="679" t="s">
        <v>1590</v>
      </c>
      <c r="CC223" s="681">
        <v>0</v>
      </c>
      <c r="CD223" s="677">
        <v>0</v>
      </c>
      <c r="CE223" s="677">
        <v>0</v>
      </c>
      <c r="CF223" s="674">
        <v>0</v>
      </c>
    </row>
    <row r="224" spans="2:84" ht="13.8" thickBot="1">
      <c r="B224" s="673"/>
      <c r="C224" s="679" t="s">
        <v>1591</v>
      </c>
      <c r="D224" s="681">
        <v>0</v>
      </c>
      <c r="E224" s="677">
        <v>0</v>
      </c>
      <c r="F224" s="677">
        <v>0</v>
      </c>
      <c r="G224" s="674">
        <v>0</v>
      </c>
      <c r="I224" s="728"/>
      <c r="J224" s="690" t="s">
        <v>1591</v>
      </c>
      <c r="K224" s="681">
        <v>0</v>
      </c>
      <c r="L224" s="677">
        <v>0</v>
      </c>
      <c r="M224" s="677">
        <v>0</v>
      </c>
      <c r="N224" s="674">
        <v>0</v>
      </c>
      <c r="P224" s="730"/>
      <c r="Q224" s="690" t="s">
        <v>1591</v>
      </c>
      <c r="R224" s="681">
        <v>0</v>
      </c>
      <c r="S224" s="677">
        <v>0</v>
      </c>
      <c r="T224" s="677">
        <v>0</v>
      </c>
      <c r="U224" s="674">
        <v>0</v>
      </c>
      <c r="W224" s="802"/>
      <c r="X224" s="690" t="s">
        <v>1591</v>
      </c>
      <c r="Y224" s="681">
        <v>0</v>
      </c>
      <c r="Z224" s="677">
        <v>0</v>
      </c>
      <c r="AA224" s="677">
        <v>0</v>
      </c>
      <c r="AB224" s="674">
        <v>0</v>
      </c>
      <c r="AD224" s="765"/>
      <c r="AE224" s="690" t="s">
        <v>1591</v>
      </c>
      <c r="AF224" s="681">
        <v>0</v>
      </c>
      <c r="AG224" s="677">
        <v>0</v>
      </c>
      <c r="AH224" s="677">
        <v>0</v>
      </c>
      <c r="AI224" s="674">
        <v>0</v>
      </c>
      <c r="AK224" s="756"/>
      <c r="AL224" s="690" t="s">
        <v>1591</v>
      </c>
      <c r="AM224" s="681">
        <v>0</v>
      </c>
      <c r="AN224" s="677">
        <v>0</v>
      </c>
      <c r="AO224" s="677">
        <v>0</v>
      </c>
      <c r="AP224" s="674">
        <v>0</v>
      </c>
      <c r="AR224" s="814"/>
      <c r="AS224" s="815" t="s">
        <v>1591</v>
      </c>
      <c r="AT224" s="812">
        <v>0</v>
      </c>
      <c r="AU224" s="812">
        <v>0</v>
      </c>
      <c r="AV224" s="812">
        <v>0</v>
      </c>
      <c r="AW224" s="813">
        <v>0</v>
      </c>
      <c r="AY224" s="779"/>
      <c r="AZ224" s="690" t="s">
        <v>1591</v>
      </c>
      <c r="BA224" s="681">
        <v>0</v>
      </c>
      <c r="BB224" s="677">
        <v>0</v>
      </c>
      <c r="BC224" s="677">
        <v>0</v>
      </c>
      <c r="BD224" s="674">
        <v>0</v>
      </c>
      <c r="BF224" s="793"/>
      <c r="BG224" s="690" t="s">
        <v>1591</v>
      </c>
      <c r="BH224" s="681">
        <v>0</v>
      </c>
      <c r="BI224" s="677">
        <v>0</v>
      </c>
      <c r="BJ224" s="677">
        <v>0</v>
      </c>
      <c r="BK224" s="674">
        <v>0</v>
      </c>
      <c r="BL224" s="633"/>
      <c r="BM224" s="786"/>
      <c r="BN224" s="690" t="s">
        <v>1591</v>
      </c>
      <c r="BO224" s="681">
        <v>0</v>
      </c>
      <c r="BP224" s="677">
        <v>0</v>
      </c>
      <c r="BQ224" s="677">
        <v>0</v>
      </c>
      <c r="BR224" s="674">
        <v>0</v>
      </c>
      <c r="BS224" s="633"/>
      <c r="BT224" s="772"/>
      <c r="BU224" s="690" t="s">
        <v>1591</v>
      </c>
      <c r="BV224" s="681">
        <v>0</v>
      </c>
      <c r="BW224" s="677">
        <v>0</v>
      </c>
      <c r="BX224" s="677">
        <v>0</v>
      </c>
      <c r="BY224" s="674">
        <v>0</v>
      </c>
      <c r="CA224" s="747"/>
      <c r="CB224" s="690" t="s">
        <v>1591</v>
      </c>
      <c r="CC224" s="681">
        <v>0</v>
      </c>
      <c r="CD224" s="677">
        <v>0</v>
      </c>
      <c r="CE224" s="677">
        <v>0</v>
      </c>
      <c r="CF224" s="674">
        <v>0</v>
      </c>
    </row>
    <row r="225" spans="2:84" ht="13.8" thickBot="1">
      <c r="B225" s="664" t="s">
        <v>1752</v>
      </c>
      <c r="C225" s="664"/>
      <c r="D225" s="729">
        <v>0</v>
      </c>
      <c r="E225" s="683">
        <v>0</v>
      </c>
      <c r="F225" s="683">
        <v>0</v>
      </c>
      <c r="G225" s="682">
        <v>0</v>
      </c>
      <c r="I225" s="667" t="s">
        <v>1752</v>
      </c>
      <c r="J225" s="667"/>
      <c r="K225" s="691">
        <v>0</v>
      </c>
      <c r="L225" s="685">
        <v>0</v>
      </c>
      <c r="M225" s="685">
        <v>0</v>
      </c>
      <c r="N225" s="684">
        <v>0</v>
      </c>
      <c r="P225" s="686" t="s">
        <v>1752</v>
      </c>
      <c r="Q225" s="687"/>
      <c r="R225" s="686">
        <v>0</v>
      </c>
      <c r="S225" s="688">
        <v>0</v>
      </c>
      <c r="T225" s="688">
        <v>0</v>
      </c>
      <c r="U225" s="687">
        <v>0</v>
      </c>
      <c r="W225" s="803" t="s">
        <v>1752</v>
      </c>
      <c r="X225" s="804"/>
      <c r="Y225" s="803">
        <v>0</v>
      </c>
      <c r="Z225" s="805">
        <v>0</v>
      </c>
      <c r="AA225" s="805">
        <v>0</v>
      </c>
      <c r="AB225" s="804">
        <v>0</v>
      </c>
      <c r="AD225" s="766" t="s">
        <v>1752</v>
      </c>
      <c r="AE225" s="767"/>
      <c r="AF225" s="766">
        <v>0</v>
      </c>
      <c r="AG225" s="768">
        <v>0</v>
      </c>
      <c r="AH225" s="768">
        <v>0</v>
      </c>
      <c r="AI225" s="767">
        <v>0</v>
      </c>
      <c r="AK225" s="757" t="s">
        <v>1752</v>
      </c>
      <c r="AL225" s="758"/>
      <c r="AM225" s="759">
        <v>0</v>
      </c>
      <c r="AN225" s="760">
        <v>0</v>
      </c>
      <c r="AO225" s="760">
        <v>0</v>
      </c>
      <c r="AP225" s="761">
        <v>0</v>
      </c>
      <c r="AR225" s="808" t="s">
        <v>1752</v>
      </c>
      <c r="AS225" s="816"/>
      <c r="AT225" s="817">
        <v>0</v>
      </c>
      <c r="AU225" s="818">
        <v>0</v>
      </c>
      <c r="AV225" s="818">
        <v>0</v>
      </c>
      <c r="AW225" s="816">
        <v>0</v>
      </c>
      <c r="AY225" s="780" t="s">
        <v>1752</v>
      </c>
      <c r="AZ225" s="777"/>
      <c r="BA225" s="780">
        <v>0</v>
      </c>
      <c r="BB225" s="781">
        <v>0</v>
      </c>
      <c r="BC225" s="781">
        <v>0</v>
      </c>
      <c r="BD225" s="782">
        <v>0</v>
      </c>
      <c r="BF225" s="795" t="s">
        <v>1752</v>
      </c>
      <c r="BG225" s="796"/>
      <c r="BH225" s="795">
        <v>0</v>
      </c>
      <c r="BI225" s="797">
        <v>0</v>
      </c>
      <c r="BJ225" s="797">
        <v>0</v>
      </c>
      <c r="BK225" s="798">
        <v>0</v>
      </c>
      <c r="BL225" s="633"/>
      <c r="BM225" s="787" t="s">
        <v>1752</v>
      </c>
      <c r="BN225" s="788"/>
      <c r="BO225" s="789">
        <v>0</v>
      </c>
      <c r="BP225" s="790">
        <v>0</v>
      </c>
      <c r="BQ225" s="790">
        <v>0</v>
      </c>
      <c r="BR225" s="791">
        <v>0</v>
      </c>
      <c r="BS225" s="633"/>
      <c r="BT225" s="773" t="s">
        <v>1752</v>
      </c>
      <c r="BU225" s="770"/>
      <c r="BV225" s="773">
        <v>0</v>
      </c>
      <c r="BW225" s="774">
        <v>0</v>
      </c>
      <c r="BX225" s="774">
        <v>0</v>
      </c>
      <c r="BY225" s="775">
        <v>0</v>
      </c>
      <c r="CA225" s="748" t="s">
        <v>1752</v>
      </c>
      <c r="CB225" s="749"/>
      <c r="CC225" s="750">
        <v>0</v>
      </c>
      <c r="CD225" s="751">
        <v>0</v>
      </c>
      <c r="CE225" s="751">
        <v>0</v>
      </c>
      <c r="CF225" s="752">
        <v>0</v>
      </c>
    </row>
    <row r="226" spans="2:84">
      <c r="B226" s="673" t="s">
        <v>462</v>
      </c>
      <c r="C226" s="679" t="s">
        <v>1670</v>
      </c>
      <c r="D226" s="681">
        <v>0</v>
      </c>
      <c r="E226" s="677">
        <v>0</v>
      </c>
      <c r="F226" s="677">
        <v>0</v>
      </c>
      <c r="G226" s="674">
        <v>0</v>
      </c>
      <c r="I226" s="675" t="s">
        <v>462</v>
      </c>
      <c r="J226" s="679" t="s">
        <v>1670</v>
      </c>
      <c r="K226" s="681">
        <v>0</v>
      </c>
      <c r="L226" s="677">
        <v>0</v>
      </c>
      <c r="M226" s="677">
        <v>0</v>
      </c>
      <c r="N226" s="674">
        <v>0</v>
      </c>
      <c r="P226" s="676" t="s">
        <v>462</v>
      </c>
      <c r="Q226" s="677" t="s">
        <v>1670</v>
      </c>
      <c r="R226" s="681">
        <v>0</v>
      </c>
      <c r="S226" s="677">
        <v>0</v>
      </c>
      <c r="T226" s="677">
        <v>0</v>
      </c>
      <c r="U226" s="674">
        <v>0</v>
      </c>
      <c r="W226" s="801" t="s">
        <v>462</v>
      </c>
      <c r="X226" s="677" t="s">
        <v>1670</v>
      </c>
      <c r="Y226" s="681">
        <v>0</v>
      </c>
      <c r="Z226" s="677">
        <v>0</v>
      </c>
      <c r="AA226" s="677">
        <v>0</v>
      </c>
      <c r="AB226" s="674">
        <v>0</v>
      </c>
      <c r="AD226" s="764" t="s">
        <v>462</v>
      </c>
      <c r="AE226" s="677" t="s">
        <v>1670</v>
      </c>
      <c r="AF226" s="681">
        <v>0</v>
      </c>
      <c r="AG226" s="677">
        <v>0</v>
      </c>
      <c r="AH226" s="677">
        <v>0</v>
      </c>
      <c r="AI226" s="674">
        <v>0</v>
      </c>
      <c r="AK226" s="755" t="s">
        <v>462</v>
      </c>
      <c r="AL226" s="689" t="s">
        <v>1670</v>
      </c>
      <c r="AM226" s="681">
        <v>0</v>
      </c>
      <c r="AN226" s="677">
        <v>0</v>
      </c>
      <c r="AO226" s="677">
        <v>0</v>
      </c>
      <c r="AP226" s="674">
        <v>0</v>
      </c>
      <c r="AR226" s="809" t="s">
        <v>462</v>
      </c>
      <c r="AS226" s="810" t="s">
        <v>1670</v>
      </c>
      <c r="AT226" s="812">
        <v>0</v>
      </c>
      <c r="AU226" s="812">
        <v>0</v>
      </c>
      <c r="AV226" s="812">
        <v>0</v>
      </c>
      <c r="AW226" s="813">
        <v>0</v>
      </c>
      <c r="AY226" s="778" t="s">
        <v>462</v>
      </c>
      <c r="AZ226" s="689" t="s">
        <v>1670</v>
      </c>
      <c r="BA226" s="681">
        <v>0</v>
      </c>
      <c r="BB226" s="677">
        <v>0</v>
      </c>
      <c r="BC226" s="677">
        <v>0</v>
      </c>
      <c r="BD226" s="674">
        <v>0</v>
      </c>
      <c r="BF226" s="794" t="s">
        <v>462</v>
      </c>
      <c r="BG226" s="679" t="s">
        <v>1670</v>
      </c>
      <c r="BH226" s="681">
        <v>0</v>
      </c>
      <c r="BI226" s="677">
        <v>0</v>
      </c>
      <c r="BJ226" s="677">
        <v>0</v>
      </c>
      <c r="BK226" s="674">
        <v>0</v>
      </c>
      <c r="BL226" s="633"/>
      <c r="BM226" s="785" t="s">
        <v>462</v>
      </c>
      <c r="BN226" s="689" t="s">
        <v>1670</v>
      </c>
      <c r="BO226" s="681">
        <v>0</v>
      </c>
      <c r="BP226" s="677">
        <v>0</v>
      </c>
      <c r="BQ226" s="677">
        <v>0</v>
      </c>
      <c r="BR226" s="674">
        <v>0</v>
      </c>
      <c r="BS226" s="633"/>
      <c r="BT226" s="771" t="s">
        <v>462</v>
      </c>
      <c r="BU226" s="679" t="s">
        <v>1670</v>
      </c>
      <c r="BV226" s="681">
        <v>0</v>
      </c>
      <c r="BW226" s="677">
        <v>0</v>
      </c>
      <c r="BX226" s="677">
        <v>0</v>
      </c>
      <c r="BY226" s="674">
        <v>0</v>
      </c>
      <c r="CA226" s="746" t="s">
        <v>462</v>
      </c>
      <c r="CB226" s="689" t="s">
        <v>1670</v>
      </c>
      <c r="CC226" s="681">
        <v>0</v>
      </c>
      <c r="CD226" s="677">
        <v>0</v>
      </c>
      <c r="CE226" s="677">
        <v>0</v>
      </c>
      <c r="CF226" s="674">
        <v>0</v>
      </c>
    </row>
    <row r="227" spans="2:84">
      <c r="B227" s="673"/>
      <c r="C227" s="679" t="s">
        <v>1370</v>
      </c>
      <c r="D227" s="681">
        <v>0</v>
      </c>
      <c r="E227" s="677">
        <v>0</v>
      </c>
      <c r="F227" s="677">
        <v>0</v>
      </c>
      <c r="G227" s="674">
        <v>0</v>
      </c>
      <c r="I227" s="675"/>
      <c r="J227" s="679" t="s">
        <v>1370</v>
      </c>
      <c r="K227" s="681">
        <v>0</v>
      </c>
      <c r="L227" s="677">
        <v>0</v>
      </c>
      <c r="M227" s="677">
        <v>0</v>
      </c>
      <c r="N227" s="674">
        <v>0</v>
      </c>
      <c r="P227" s="680"/>
      <c r="Q227" s="677" t="s">
        <v>1370</v>
      </c>
      <c r="R227" s="681">
        <v>0</v>
      </c>
      <c r="S227" s="677">
        <v>0</v>
      </c>
      <c r="T227" s="677">
        <v>0</v>
      </c>
      <c r="U227" s="674">
        <v>0</v>
      </c>
      <c r="W227" s="806"/>
      <c r="X227" s="677" t="s">
        <v>1370</v>
      </c>
      <c r="Y227" s="681">
        <v>0</v>
      </c>
      <c r="Z227" s="677">
        <v>0</v>
      </c>
      <c r="AA227" s="677">
        <v>0</v>
      </c>
      <c r="AB227" s="674">
        <v>0</v>
      </c>
      <c r="AD227" s="769"/>
      <c r="AE227" s="677" t="s">
        <v>1370</v>
      </c>
      <c r="AF227" s="681">
        <v>0</v>
      </c>
      <c r="AG227" s="677">
        <v>0</v>
      </c>
      <c r="AH227" s="677">
        <v>0</v>
      </c>
      <c r="AI227" s="674">
        <v>0</v>
      </c>
      <c r="AK227" s="762"/>
      <c r="AL227" s="679" t="s">
        <v>1370</v>
      </c>
      <c r="AM227" s="681">
        <v>0</v>
      </c>
      <c r="AN227" s="677">
        <v>0</v>
      </c>
      <c r="AO227" s="677">
        <v>0</v>
      </c>
      <c r="AP227" s="674">
        <v>0</v>
      </c>
      <c r="AR227" s="819"/>
      <c r="AS227" s="813" t="s">
        <v>1370</v>
      </c>
      <c r="AT227" s="812">
        <v>0</v>
      </c>
      <c r="AU227" s="812">
        <v>0</v>
      </c>
      <c r="AV227" s="812">
        <v>0</v>
      </c>
      <c r="AW227" s="813">
        <v>0</v>
      </c>
      <c r="AY227" s="778"/>
      <c r="AZ227" s="679" t="s">
        <v>1370</v>
      </c>
      <c r="BA227" s="681">
        <v>0</v>
      </c>
      <c r="BB227" s="677">
        <v>0</v>
      </c>
      <c r="BC227" s="677">
        <v>0</v>
      </c>
      <c r="BD227" s="674">
        <v>0</v>
      </c>
      <c r="BF227" s="794"/>
      <c r="BG227" s="679" t="s">
        <v>1370</v>
      </c>
      <c r="BH227" s="681">
        <v>0</v>
      </c>
      <c r="BI227" s="677">
        <v>0</v>
      </c>
      <c r="BJ227" s="677">
        <v>0</v>
      </c>
      <c r="BK227" s="674">
        <v>0</v>
      </c>
      <c r="BL227" s="633"/>
      <c r="BM227" s="792"/>
      <c r="BN227" s="679" t="s">
        <v>1370</v>
      </c>
      <c r="BO227" s="681">
        <v>0</v>
      </c>
      <c r="BP227" s="677">
        <v>0</v>
      </c>
      <c r="BQ227" s="677">
        <v>0</v>
      </c>
      <c r="BR227" s="674">
        <v>0</v>
      </c>
      <c r="BS227" s="633"/>
      <c r="BT227" s="771"/>
      <c r="BU227" s="679" t="s">
        <v>1370</v>
      </c>
      <c r="BV227" s="681">
        <v>0</v>
      </c>
      <c r="BW227" s="677">
        <v>0</v>
      </c>
      <c r="BX227" s="677">
        <v>0</v>
      </c>
      <c r="BY227" s="674">
        <v>0</v>
      </c>
      <c r="CA227" s="753"/>
      <c r="CB227" s="679" t="s">
        <v>1370</v>
      </c>
      <c r="CC227" s="681">
        <v>0</v>
      </c>
      <c r="CD227" s="677">
        <v>0</v>
      </c>
      <c r="CE227" s="677">
        <v>0</v>
      </c>
      <c r="CF227" s="674">
        <v>0</v>
      </c>
    </row>
    <row r="228" spans="2:84">
      <c r="B228" s="673"/>
      <c r="C228" s="679" t="s">
        <v>1671</v>
      </c>
      <c r="D228" s="681">
        <v>0</v>
      </c>
      <c r="E228" s="677">
        <v>0</v>
      </c>
      <c r="F228" s="677">
        <v>0</v>
      </c>
      <c r="G228" s="674">
        <v>0</v>
      </c>
      <c r="I228" s="675"/>
      <c r="J228" s="679" t="s">
        <v>1671</v>
      </c>
      <c r="K228" s="681">
        <v>0</v>
      </c>
      <c r="L228" s="677">
        <v>0</v>
      </c>
      <c r="M228" s="677">
        <v>0</v>
      </c>
      <c r="N228" s="674">
        <v>0</v>
      </c>
      <c r="P228" s="680"/>
      <c r="Q228" s="677" t="s">
        <v>1671</v>
      </c>
      <c r="R228" s="681">
        <v>0</v>
      </c>
      <c r="S228" s="677">
        <v>0</v>
      </c>
      <c r="T228" s="677">
        <v>0</v>
      </c>
      <c r="U228" s="674">
        <v>0</v>
      </c>
      <c r="W228" s="806"/>
      <c r="X228" s="677" t="s">
        <v>1671</v>
      </c>
      <c r="Y228" s="681">
        <v>0</v>
      </c>
      <c r="Z228" s="677">
        <v>0</v>
      </c>
      <c r="AA228" s="677">
        <v>0</v>
      </c>
      <c r="AB228" s="674">
        <v>0</v>
      </c>
      <c r="AD228" s="769"/>
      <c r="AE228" s="677" t="s">
        <v>1671</v>
      </c>
      <c r="AF228" s="681">
        <v>0</v>
      </c>
      <c r="AG228" s="677">
        <v>0</v>
      </c>
      <c r="AH228" s="677">
        <v>0</v>
      </c>
      <c r="AI228" s="674">
        <v>0</v>
      </c>
      <c r="AK228" s="762"/>
      <c r="AL228" s="679" t="s">
        <v>1671</v>
      </c>
      <c r="AM228" s="681">
        <v>0</v>
      </c>
      <c r="AN228" s="677">
        <v>0</v>
      </c>
      <c r="AO228" s="677">
        <v>0</v>
      </c>
      <c r="AP228" s="674">
        <v>0</v>
      </c>
      <c r="AR228" s="819"/>
      <c r="AS228" s="813" t="s">
        <v>1671</v>
      </c>
      <c r="AT228" s="812">
        <v>0</v>
      </c>
      <c r="AU228" s="812">
        <v>0</v>
      </c>
      <c r="AV228" s="812">
        <v>0</v>
      </c>
      <c r="AW228" s="813">
        <v>0</v>
      </c>
      <c r="AY228" s="778"/>
      <c r="AZ228" s="679" t="s">
        <v>1671</v>
      </c>
      <c r="BA228" s="681">
        <v>0</v>
      </c>
      <c r="BB228" s="677">
        <v>0</v>
      </c>
      <c r="BC228" s="677">
        <v>0</v>
      </c>
      <c r="BD228" s="674">
        <v>0</v>
      </c>
      <c r="BF228" s="794"/>
      <c r="BG228" s="679" t="s">
        <v>1671</v>
      </c>
      <c r="BH228" s="681">
        <v>0</v>
      </c>
      <c r="BI228" s="677">
        <v>0</v>
      </c>
      <c r="BJ228" s="677">
        <v>0</v>
      </c>
      <c r="BK228" s="674">
        <v>0</v>
      </c>
      <c r="BL228" s="633"/>
      <c r="BM228" s="792"/>
      <c r="BN228" s="679" t="s">
        <v>1671</v>
      </c>
      <c r="BO228" s="681">
        <v>0</v>
      </c>
      <c r="BP228" s="677">
        <v>0</v>
      </c>
      <c r="BQ228" s="677">
        <v>0</v>
      </c>
      <c r="BR228" s="674">
        <v>0</v>
      </c>
      <c r="BS228" s="633"/>
      <c r="BT228" s="771"/>
      <c r="BU228" s="679" t="s">
        <v>1671</v>
      </c>
      <c r="BV228" s="681">
        <v>0</v>
      </c>
      <c r="BW228" s="677">
        <v>0</v>
      </c>
      <c r="BX228" s="677">
        <v>0</v>
      </c>
      <c r="BY228" s="674">
        <v>0</v>
      </c>
      <c r="CA228" s="753"/>
      <c r="CB228" s="679" t="s">
        <v>1671</v>
      </c>
      <c r="CC228" s="681">
        <v>0</v>
      </c>
      <c r="CD228" s="677">
        <v>0</v>
      </c>
      <c r="CE228" s="677">
        <v>0</v>
      </c>
      <c r="CF228" s="674">
        <v>0</v>
      </c>
    </row>
    <row r="229" spans="2:84" ht="13.8" thickBot="1">
      <c r="B229" s="673"/>
      <c r="C229" s="679" t="s">
        <v>1672</v>
      </c>
      <c r="D229" s="681">
        <v>0</v>
      </c>
      <c r="E229" s="677">
        <v>0</v>
      </c>
      <c r="F229" s="677">
        <v>0</v>
      </c>
      <c r="G229" s="674">
        <v>0</v>
      </c>
      <c r="I229" s="728"/>
      <c r="J229" s="690" t="s">
        <v>1672</v>
      </c>
      <c r="K229" s="681">
        <v>0</v>
      </c>
      <c r="L229" s="677">
        <v>0</v>
      </c>
      <c r="M229" s="677">
        <v>0</v>
      </c>
      <c r="N229" s="674">
        <v>0</v>
      </c>
      <c r="P229" s="730"/>
      <c r="Q229" s="677" t="s">
        <v>1672</v>
      </c>
      <c r="R229" s="681">
        <v>0</v>
      </c>
      <c r="S229" s="677">
        <v>0</v>
      </c>
      <c r="T229" s="677">
        <v>0</v>
      </c>
      <c r="U229" s="674">
        <v>0</v>
      </c>
      <c r="W229" s="802"/>
      <c r="X229" s="677" t="s">
        <v>1672</v>
      </c>
      <c r="Y229" s="681">
        <v>0</v>
      </c>
      <c r="Z229" s="677">
        <v>0</v>
      </c>
      <c r="AA229" s="677">
        <v>0</v>
      </c>
      <c r="AB229" s="674">
        <v>0</v>
      </c>
      <c r="AD229" s="765"/>
      <c r="AE229" s="677" t="s">
        <v>1672</v>
      </c>
      <c r="AF229" s="681">
        <v>0</v>
      </c>
      <c r="AG229" s="677">
        <v>0</v>
      </c>
      <c r="AH229" s="677">
        <v>0</v>
      </c>
      <c r="AI229" s="674">
        <v>0</v>
      </c>
      <c r="AK229" s="756"/>
      <c r="AL229" s="690" t="s">
        <v>1672</v>
      </c>
      <c r="AM229" s="681">
        <v>0</v>
      </c>
      <c r="AN229" s="677">
        <v>0</v>
      </c>
      <c r="AO229" s="677">
        <v>0</v>
      </c>
      <c r="AP229" s="674">
        <v>0</v>
      </c>
      <c r="AR229" s="814"/>
      <c r="AS229" s="815" t="s">
        <v>1672</v>
      </c>
      <c r="AT229" s="812">
        <v>0</v>
      </c>
      <c r="AU229" s="812">
        <v>0</v>
      </c>
      <c r="AV229" s="812">
        <v>0</v>
      </c>
      <c r="AW229" s="813">
        <v>0</v>
      </c>
      <c r="AY229" s="779"/>
      <c r="AZ229" s="690" t="s">
        <v>1672</v>
      </c>
      <c r="BA229" s="681">
        <v>0</v>
      </c>
      <c r="BB229" s="677">
        <v>0</v>
      </c>
      <c r="BC229" s="677">
        <v>0</v>
      </c>
      <c r="BD229" s="674">
        <v>0</v>
      </c>
      <c r="BF229" s="793"/>
      <c r="BG229" s="690" t="s">
        <v>1672</v>
      </c>
      <c r="BH229" s="681">
        <v>0</v>
      </c>
      <c r="BI229" s="677">
        <v>0</v>
      </c>
      <c r="BJ229" s="677">
        <v>0</v>
      </c>
      <c r="BK229" s="674">
        <v>0</v>
      </c>
      <c r="BL229" s="633"/>
      <c r="BM229" s="786"/>
      <c r="BN229" s="690" t="s">
        <v>1672</v>
      </c>
      <c r="BO229" s="681">
        <v>0</v>
      </c>
      <c r="BP229" s="677">
        <v>0</v>
      </c>
      <c r="BQ229" s="677">
        <v>0</v>
      </c>
      <c r="BR229" s="674">
        <v>0</v>
      </c>
      <c r="BS229" s="633"/>
      <c r="BT229" s="772"/>
      <c r="BU229" s="690" t="s">
        <v>1672</v>
      </c>
      <c r="BV229" s="681">
        <v>0</v>
      </c>
      <c r="BW229" s="677">
        <v>0</v>
      </c>
      <c r="BX229" s="677">
        <v>0</v>
      </c>
      <c r="BY229" s="674">
        <v>0</v>
      </c>
      <c r="CA229" s="747"/>
      <c r="CB229" s="690" t="s">
        <v>1672</v>
      </c>
      <c r="CC229" s="681">
        <v>0</v>
      </c>
      <c r="CD229" s="677">
        <v>0</v>
      </c>
      <c r="CE229" s="677">
        <v>0</v>
      </c>
      <c r="CF229" s="674">
        <v>0</v>
      </c>
    </row>
    <row r="230" spans="2:84" ht="13.8" thickBot="1">
      <c r="B230" s="664" t="s">
        <v>573</v>
      </c>
      <c r="C230" s="664"/>
      <c r="D230" s="729">
        <v>0</v>
      </c>
      <c r="E230" s="683">
        <v>0</v>
      </c>
      <c r="F230" s="683">
        <v>0</v>
      </c>
      <c r="G230" s="682">
        <v>0</v>
      </c>
      <c r="I230" s="667" t="s">
        <v>573</v>
      </c>
      <c r="J230" s="667"/>
      <c r="K230" s="691">
        <v>0</v>
      </c>
      <c r="L230" s="685">
        <v>0</v>
      </c>
      <c r="M230" s="685">
        <v>0</v>
      </c>
      <c r="N230" s="684">
        <v>0</v>
      </c>
      <c r="P230" s="686" t="s">
        <v>573</v>
      </c>
      <c r="Q230" s="687"/>
      <c r="R230" s="686">
        <v>0</v>
      </c>
      <c r="S230" s="688">
        <v>0</v>
      </c>
      <c r="T230" s="688">
        <v>0</v>
      </c>
      <c r="U230" s="687">
        <v>0</v>
      </c>
      <c r="W230" s="803" t="s">
        <v>573</v>
      </c>
      <c r="X230" s="804"/>
      <c r="Y230" s="803">
        <v>0</v>
      </c>
      <c r="Z230" s="805">
        <v>0</v>
      </c>
      <c r="AA230" s="805">
        <v>0</v>
      </c>
      <c r="AB230" s="804">
        <v>0</v>
      </c>
      <c r="AD230" s="766" t="s">
        <v>573</v>
      </c>
      <c r="AE230" s="767"/>
      <c r="AF230" s="766">
        <v>0</v>
      </c>
      <c r="AG230" s="768">
        <v>0</v>
      </c>
      <c r="AH230" s="768">
        <v>0</v>
      </c>
      <c r="AI230" s="767">
        <v>0</v>
      </c>
      <c r="AK230" s="757" t="s">
        <v>573</v>
      </c>
      <c r="AL230" s="758"/>
      <c r="AM230" s="759">
        <v>0</v>
      </c>
      <c r="AN230" s="760">
        <v>0</v>
      </c>
      <c r="AO230" s="760">
        <v>0</v>
      </c>
      <c r="AP230" s="761">
        <v>0</v>
      </c>
      <c r="AR230" s="808" t="s">
        <v>573</v>
      </c>
      <c r="AS230" s="816"/>
      <c r="AT230" s="817">
        <v>0</v>
      </c>
      <c r="AU230" s="818">
        <v>0</v>
      </c>
      <c r="AV230" s="818">
        <v>0</v>
      </c>
      <c r="AW230" s="816">
        <v>0</v>
      </c>
      <c r="AY230" s="780" t="s">
        <v>573</v>
      </c>
      <c r="AZ230" s="777"/>
      <c r="BA230" s="780">
        <v>0</v>
      </c>
      <c r="BB230" s="781">
        <v>0</v>
      </c>
      <c r="BC230" s="781">
        <v>0</v>
      </c>
      <c r="BD230" s="782">
        <v>0</v>
      </c>
      <c r="BF230" s="795" t="s">
        <v>573</v>
      </c>
      <c r="BG230" s="796"/>
      <c r="BH230" s="795">
        <v>0</v>
      </c>
      <c r="BI230" s="797">
        <v>0</v>
      </c>
      <c r="BJ230" s="797">
        <v>0</v>
      </c>
      <c r="BK230" s="798">
        <v>0</v>
      </c>
      <c r="BL230" s="633"/>
      <c r="BM230" s="787" t="s">
        <v>573</v>
      </c>
      <c r="BN230" s="788"/>
      <c r="BO230" s="789">
        <v>0</v>
      </c>
      <c r="BP230" s="790">
        <v>0</v>
      </c>
      <c r="BQ230" s="790">
        <v>0</v>
      </c>
      <c r="BR230" s="791">
        <v>0</v>
      </c>
      <c r="BS230" s="633"/>
      <c r="BT230" s="773" t="s">
        <v>573</v>
      </c>
      <c r="BU230" s="770"/>
      <c r="BV230" s="773">
        <v>0</v>
      </c>
      <c r="BW230" s="774">
        <v>0</v>
      </c>
      <c r="BX230" s="774">
        <v>0</v>
      </c>
      <c r="BY230" s="775">
        <v>0</v>
      </c>
      <c r="CA230" s="748" t="s">
        <v>573</v>
      </c>
      <c r="CB230" s="749"/>
      <c r="CC230" s="750">
        <v>0</v>
      </c>
      <c r="CD230" s="751">
        <v>0</v>
      </c>
      <c r="CE230" s="751">
        <v>0</v>
      </c>
      <c r="CF230" s="752">
        <v>0</v>
      </c>
    </row>
    <row r="231" spans="2:84">
      <c r="B231" s="673" t="s">
        <v>463</v>
      </c>
      <c r="C231" s="679" t="s">
        <v>1673</v>
      </c>
      <c r="D231" s="681">
        <v>0</v>
      </c>
      <c r="E231" s="677">
        <v>0</v>
      </c>
      <c r="F231" s="677">
        <v>0</v>
      </c>
      <c r="G231" s="674">
        <v>0</v>
      </c>
      <c r="I231" s="675" t="s">
        <v>463</v>
      </c>
      <c r="J231" s="679" t="s">
        <v>1673</v>
      </c>
      <c r="K231" s="681">
        <v>0</v>
      </c>
      <c r="L231" s="677">
        <v>0</v>
      </c>
      <c r="M231" s="677">
        <v>0</v>
      </c>
      <c r="N231" s="674">
        <v>0</v>
      </c>
      <c r="P231" s="676" t="s">
        <v>463</v>
      </c>
      <c r="Q231" s="677" t="s">
        <v>1673</v>
      </c>
      <c r="R231" s="681">
        <v>0</v>
      </c>
      <c r="S231" s="677">
        <v>0</v>
      </c>
      <c r="T231" s="677">
        <v>0</v>
      </c>
      <c r="U231" s="674">
        <v>0</v>
      </c>
      <c r="W231" s="801" t="s">
        <v>463</v>
      </c>
      <c r="X231" s="677" t="s">
        <v>1673</v>
      </c>
      <c r="Y231" s="681">
        <v>0</v>
      </c>
      <c r="Z231" s="677">
        <v>0</v>
      </c>
      <c r="AA231" s="677">
        <v>0</v>
      </c>
      <c r="AB231" s="674">
        <v>0</v>
      </c>
      <c r="AD231" s="764" t="s">
        <v>463</v>
      </c>
      <c r="AE231" s="677" t="s">
        <v>1673</v>
      </c>
      <c r="AF231" s="681">
        <v>0</v>
      </c>
      <c r="AG231" s="677">
        <v>0</v>
      </c>
      <c r="AH231" s="677">
        <v>0</v>
      </c>
      <c r="AI231" s="674">
        <v>0</v>
      </c>
      <c r="AK231" s="755" t="s">
        <v>463</v>
      </c>
      <c r="AL231" s="689" t="s">
        <v>1673</v>
      </c>
      <c r="AM231" s="681">
        <v>0</v>
      </c>
      <c r="AN231" s="677">
        <v>0</v>
      </c>
      <c r="AO231" s="677">
        <v>0</v>
      </c>
      <c r="AP231" s="674">
        <v>0</v>
      </c>
      <c r="AR231" s="809" t="s">
        <v>463</v>
      </c>
      <c r="AS231" s="810" t="s">
        <v>1673</v>
      </c>
      <c r="AT231" s="812">
        <v>0</v>
      </c>
      <c r="AU231" s="812">
        <v>0</v>
      </c>
      <c r="AV231" s="812">
        <v>0</v>
      </c>
      <c r="AW231" s="813">
        <v>0</v>
      </c>
      <c r="AY231" s="778" t="s">
        <v>463</v>
      </c>
      <c r="AZ231" s="689" t="s">
        <v>1673</v>
      </c>
      <c r="BA231" s="681">
        <v>0</v>
      </c>
      <c r="BB231" s="677">
        <v>0</v>
      </c>
      <c r="BC231" s="677">
        <v>0</v>
      </c>
      <c r="BD231" s="674">
        <v>0</v>
      </c>
      <c r="BF231" s="794" t="s">
        <v>463</v>
      </c>
      <c r="BG231" s="679" t="s">
        <v>1673</v>
      </c>
      <c r="BH231" s="681">
        <v>0</v>
      </c>
      <c r="BI231" s="677">
        <v>0</v>
      </c>
      <c r="BJ231" s="677">
        <v>0</v>
      </c>
      <c r="BK231" s="674">
        <v>0</v>
      </c>
      <c r="BL231" s="633"/>
      <c r="BM231" s="785" t="s">
        <v>463</v>
      </c>
      <c r="BN231" s="689" t="s">
        <v>1673</v>
      </c>
      <c r="BO231" s="681">
        <v>0</v>
      </c>
      <c r="BP231" s="677">
        <v>0</v>
      </c>
      <c r="BQ231" s="677">
        <v>0</v>
      </c>
      <c r="BR231" s="674">
        <v>0</v>
      </c>
      <c r="BS231" s="633"/>
      <c r="BT231" s="771" t="s">
        <v>463</v>
      </c>
      <c r="BU231" s="679" t="s">
        <v>1673</v>
      </c>
      <c r="BV231" s="681">
        <v>0</v>
      </c>
      <c r="BW231" s="677">
        <v>0</v>
      </c>
      <c r="BX231" s="677">
        <v>0</v>
      </c>
      <c r="BY231" s="674">
        <v>0</v>
      </c>
      <c r="CA231" s="746" t="s">
        <v>463</v>
      </c>
      <c r="CB231" s="689" t="s">
        <v>1673</v>
      </c>
      <c r="CC231" s="681">
        <v>0</v>
      </c>
      <c r="CD231" s="677">
        <v>0</v>
      </c>
      <c r="CE231" s="677">
        <v>0</v>
      </c>
      <c r="CF231" s="674">
        <v>0</v>
      </c>
    </row>
    <row r="232" spans="2:84">
      <c r="B232" s="673"/>
      <c r="C232" s="679" t="s">
        <v>1371</v>
      </c>
      <c r="D232" s="681">
        <v>0</v>
      </c>
      <c r="E232" s="677">
        <v>0</v>
      </c>
      <c r="F232" s="677">
        <v>0</v>
      </c>
      <c r="G232" s="674">
        <v>0</v>
      </c>
      <c r="I232" s="675"/>
      <c r="J232" s="679" t="s">
        <v>1371</v>
      </c>
      <c r="K232" s="681">
        <v>0</v>
      </c>
      <c r="L232" s="677">
        <v>0</v>
      </c>
      <c r="M232" s="677">
        <v>0</v>
      </c>
      <c r="N232" s="674">
        <v>0</v>
      </c>
      <c r="P232" s="680"/>
      <c r="Q232" s="677" t="s">
        <v>1371</v>
      </c>
      <c r="R232" s="681">
        <v>0</v>
      </c>
      <c r="S232" s="677">
        <v>0</v>
      </c>
      <c r="T232" s="677">
        <v>0</v>
      </c>
      <c r="U232" s="674">
        <v>0</v>
      </c>
      <c r="W232" s="806"/>
      <c r="X232" s="677" t="s">
        <v>1371</v>
      </c>
      <c r="Y232" s="681">
        <v>0</v>
      </c>
      <c r="Z232" s="677">
        <v>0</v>
      </c>
      <c r="AA232" s="677">
        <v>0</v>
      </c>
      <c r="AB232" s="674">
        <v>0</v>
      </c>
      <c r="AD232" s="769"/>
      <c r="AE232" s="677" t="s">
        <v>1371</v>
      </c>
      <c r="AF232" s="681">
        <v>0</v>
      </c>
      <c r="AG232" s="677">
        <v>0</v>
      </c>
      <c r="AH232" s="677">
        <v>0</v>
      </c>
      <c r="AI232" s="674">
        <v>0</v>
      </c>
      <c r="AK232" s="762"/>
      <c r="AL232" s="679" t="s">
        <v>1371</v>
      </c>
      <c r="AM232" s="681">
        <v>0</v>
      </c>
      <c r="AN232" s="677">
        <v>0</v>
      </c>
      <c r="AO232" s="677">
        <v>0</v>
      </c>
      <c r="AP232" s="674">
        <v>0</v>
      </c>
      <c r="AR232" s="819"/>
      <c r="AS232" s="813" t="s">
        <v>1371</v>
      </c>
      <c r="AT232" s="812">
        <v>0</v>
      </c>
      <c r="AU232" s="812">
        <v>0</v>
      </c>
      <c r="AV232" s="812">
        <v>0</v>
      </c>
      <c r="AW232" s="813">
        <v>0</v>
      </c>
      <c r="AY232" s="778"/>
      <c r="AZ232" s="679" t="s">
        <v>1371</v>
      </c>
      <c r="BA232" s="681">
        <v>0</v>
      </c>
      <c r="BB232" s="677">
        <v>0</v>
      </c>
      <c r="BC232" s="677">
        <v>0</v>
      </c>
      <c r="BD232" s="674">
        <v>0</v>
      </c>
      <c r="BF232" s="794"/>
      <c r="BG232" s="679" t="s">
        <v>1371</v>
      </c>
      <c r="BH232" s="681">
        <v>0</v>
      </c>
      <c r="BI232" s="677">
        <v>0</v>
      </c>
      <c r="BJ232" s="677">
        <v>0</v>
      </c>
      <c r="BK232" s="674">
        <v>0</v>
      </c>
      <c r="BL232" s="633"/>
      <c r="BM232" s="792"/>
      <c r="BN232" s="679" t="s">
        <v>1371</v>
      </c>
      <c r="BO232" s="681">
        <v>0</v>
      </c>
      <c r="BP232" s="677">
        <v>0</v>
      </c>
      <c r="BQ232" s="677">
        <v>0</v>
      </c>
      <c r="BR232" s="674">
        <v>0</v>
      </c>
      <c r="BS232" s="633"/>
      <c r="BT232" s="771"/>
      <c r="BU232" s="679" t="s">
        <v>1371</v>
      </c>
      <c r="BV232" s="681">
        <v>0</v>
      </c>
      <c r="BW232" s="677">
        <v>0</v>
      </c>
      <c r="BX232" s="677">
        <v>0</v>
      </c>
      <c r="BY232" s="674">
        <v>0</v>
      </c>
      <c r="CA232" s="753"/>
      <c r="CB232" s="679" t="s">
        <v>1371</v>
      </c>
      <c r="CC232" s="681">
        <v>0</v>
      </c>
      <c r="CD232" s="677">
        <v>0</v>
      </c>
      <c r="CE232" s="677">
        <v>0</v>
      </c>
      <c r="CF232" s="674">
        <v>0</v>
      </c>
    </row>
    <row r="233" spans="2:84">
      <c r="B233" s="673"/>
      <c r="C233" s="679" t="s">
        <v>1674</v>
      </c>
      <c r="D233" s="681">
        <v>0</v>
      </c>
      <c r="E233" s="677">
        <v>0</v>
      </c>
      <c r="F233" s="677">
        <v>0</v>
      </c>
      <c r="G233" s="674">
        <v>0</v>
      </c>
      <c r="I233" s="675"/>
      <c r="J233" s="679" t="s">
        <v>1674</v>
      </c>
      <c r="K233" s="681">
        <v>0</v>
      </c>
      <c r="L233" s="677">
        <v>0</v>
      </c>
      <c r="M233" s="677">
        <v>0</v>
      </c>
      <c r="N233" s="674">
        <v>0</v>
      </c>
      <c r="P233" s="680"/>
      <c r="Q233" s="677" t="s">
        <v>1674</v>
      </c>
      <c r="R233" s="681">
        <v>0</v>
      </c>
      <c r="S233" s="677">
        <v>0</v>
      </c>
      <c r="T233" s="677">
        <v>0</v>
      </c>
      <c r="U233" s="674">
        <v>0</v>
      </c>
      <c r="W233" s="806"/>
      <c r="X233" s="677" t="s">
        <v>1674</v>
      </c>
      <c r="Y233" s="681">
        <v>0</v>
      </c>
      <c r="Z233" s="677">
        <v>0</v>
      </c>
      <c r="AA233" s="677">
        <v>0</v>
      </c>
      <c r="AB233" s="674">
        <v>0</v>
      </c>
      <c r="AD233" s="769"/>
      <c r="AE233" s="677" t="s">
        <v>1674</v>
      </c>
      <c r="AF233" s="681">
        <v>0</v>
      </c>
      <c r="AG233" s="677">
        <v>0</v>
      </c>
      <c r="AH233" s="677">
        <v>0</v>
      </c>
      <c r="AI233" s="674">
        <v>0</v>
      </c>
      <c r="AK233" s="762"/>
      <c r="AL233" s="679" t="s">
        <v>1674</v>
      </c>
      <c r="AM233" s="681">
        <v>0</v>
      </c>
      <c r="AN233" s="677">
        <v>0</v>
      </c>
      <c r="AO233" s="677">
        <v>0</v>
      </c>
      <c r="AP233" s="674">
        <v>0</v>
      </c>
      <c r="AR233" s="819"/>
      <c r="AS233" s="813" t="s">
        <v>1674</v>
      </c>
      <c r="AT233" s="812">
        <v>0</v>
      </c>
      <c r="AU233" s="812">
        <v>0</v>
      </c>
      <c r="AV233" s="812">
        <v>0</v>
      </c>
      <c r="AW233" s="813">
        <v>0</v>
      </c>
      <c r="AY233" s="778"/>
      <c r="AZ233" s="679" t="s">
        <v>1674</v>
      </c>
      <c r="BA233" s="681">
        <v>0</v>
      </c>
      <c r="BB233" s="677">
        <v>0</v>
      </c>
      <c r="BC233" s="677">
        <v>0</v>
      </c>
      <c r="BD233" s="674">
        <v>0</v>
      </c>
      <c r="BF233" s="794"/>
      <c r="BG233" s="679" t="s">
        <v>1674</v>
      </c>
      <c r="BH233" s="681">
        <v>0</v>
      </c>
      <c r="BI233" s="677">
        <v>0</v>
      </c>
      <c r="BJ233" s="677">
        <v>0</v>
      </c>
      <c r="BK233" s="674">
        <v>0</v>
      </c>
      <c r="BL233" s="633"/>
      <c r="BM233" s="792"/>
      <c r="BN233" s="679" t="s">
        <v>1674</v>
      </c>
      <c r="BO233" s="681">
        <v>0</v>
      </c>
      <c r="BP233" s="677">
        <v>0</v>
      </c>
      <c r="BQ233" s="677">
        <v>0</v>
      </c>
      <c r="BR233" s="674">
        <v>0</v>
      </c>
      <c r="BS233" s="633"/>
      <c r="BT233" s="771"/>
      <c r="BU233" s="679" t="s">
        <v>1674</v>
      </c>
      <c r="BV233" s="681">
        <v>0</v>
      </c>
      <c r="BW233" s="677">
        <v>0</v>
      </c>
      <c r="BX233" s="677">
        <v>0</v>
      </c>
      <c r="BY233" s="674">
        <v>0</v>
      </c>
      <c r="CA233" s="753"/>
      <c r="CB233" s="679" t="s">
        <v>1674</v>
      </c>
      <c r="CC233" s="681">
        <v>0</v>
      </c>
      <c r="CD233" s="677">
        <v>0</v>
      </c>
      <c r="CE233" s="677">
        <v>0</v>
      </c>
      <c r="CF233" s="674">
        <v>0</v>
      </c>
    </row>
    <row r="234" spans="2:84" ht="13.8" thickBot="1">
      <c r="B234" s="673"/>
      <c r="C234" s="679" t="s">
        <v>1675</v>
      </c>
      <c r="D234" s="681">
        <v>0</v>
      </c>
      <c r="E234" s="677">
        <v>0</v>
      </c>
      <c r="F234" s="677">
        <v>0</v>
      </c>
      <c r="G234" s="674">
        <v>0</v>
      </c>
      <c r="I234" s="728"/>
      <c r="J234" s="690" t="s">
        <v>1675</v>
      </c>
      <c r="K234" s="681">
        <v>0</v>
      </c>
      <c r="L234" s="677">
        <v>0</v>
      </c>
      <c r="M234" s="677">
        <v>0</v>
      </c>
      <c r="N234" s="674">
        <v>0</v>
      </c>
      <c r="P234" s="730"/>
      <c r="Q234" s="677" t="s">
        <v>1675</v>
      </c>
      <c r="R234" s="681">
        <v>0</v>
      </c>
      <c r="S234" s="677">
        <v>0</v>
      </c>
      <c r="T234" s="677">
        <v>0</v>
      </c>
      <c r="U234" s="674">
        <v>0</v>
      </c>
      <c r="W234" s="802"/>
      <c r="X234" s="677" t="s">
        <v>1675</v>
      </c>
      <c r="Y234" s="681">
        <v>0</v>
      </c>
      <c r="Z234" s="677">
        <v>0</v>
      </c>
      <c r="AA234" s="677">
        <v>0</v>
      </c>
      <c r="AB234" s="674">
        <v>0</v>
      </c>
      <c r="AD234" s="765"/>
      <c r="AE234" s="677" t="s">
        <v>1675</v>
      </c>
      <c r="AF234" s="681">
        <v>0</v>
      </c>
      <c r="AG234" s="677">
        <v>0</v>
      </c>
      <c r="AH234" s="677">
        <v>0</v>
      </c>
      <c r="AI234" s="674">
        <v>0</v>
      </c>
      <c r="AK234" s="756"/>
      <c r="AL234" s="690" t="s">
        <v>1675</v>
      </c>
      <c r="AM234" s="681">
        <v>0</v>
      </c>
      <c r="AN234" s="677">
        <v>0</v>
      </c>
      <c r="AO234" s="677">
        <v>0</v>
      </c>
      <c r="AP234" s="674">
        <v>0</v>
      </c>
      <c r="AR234" s="814"/>
      <c r="AS234" s="815" t="s">
        <v>1675</v>
      </c>
      <c r="AT234" s="812">
        <v>0</v>
      </c>
      <c r="AU234" s="812">
        <v>0</v>
      </c>
      <c r="AV234" s="812">
        <v>0</v>
      </c>
      <c r="AW234" s="813">
        <v>0</v>
      </c>
      <c r="AY234" s="779"/>
      <c r="AZ234" s="690" t="s">
        <v>1675</v>
      </c>
      <c r="BA234" s="681">
        <v>0</v>
      </c>
      <c r="BB234" s="677">
        <v>0</v>
      </c>
      <c r="BC234" s="677">
        <v>0</v>
      </c>
      <c r="BD234" s="674">
        <v>0</v>
      </c>
      <c r="BF234" s="793"/>
      <c r="BG234" s="690" t="s">
        <v>1675</v>
      </c>
      <c r="BH234" s="681">
        <v>0</v>
      </c>
      <c r="BI234" s="677">
        <v>0</v>
      </c>
      <c r="BJ234" s="677">
        <v>0</v>
      </c>
      <c r="BK234" s="674">
        <v>0</v>
      </c>
      <c r="BL234" s="633"/>
      <c r="BM234" s="786"/>
      <c r="BN234" s="690" t="s">
        <v>1675</v>
      </c>
      <c r="BO234" s="681">
        <v>0</v>
      </c>
      <c r="BP234" s="677">
        <v>0</v>
      </c>
      <c r="BQ234" s="677">
        <v>0</v>
      </c>
      <c r="BR234" s="674">
        <v>0</v>
      </c>
      <c r="BS234" s="633"/>
      <c r="BT234" s="772"/>
      <c r="BU234" s="690" t="s">
        <v>1675</v>
      </c>
      <c r="BV234" s="681">
        <v>0</v>
      </c>
      <c r="BW234" s="677">
        <v>0</v>
      </c>
      <c r="BX234" s="677">
        <v>0</v>
      </c>
      <c r="BY234" s="674">
        <v>0</v>
      </c>
      <c r="CA234" s="747"/>
      <c r="CB234" s="690" t="s">
        <v>1675</v>
      </c>
      <c r="CC234" s="681">
        <v>0</v>
      </c>
      <c r="CD234" s="677">
        <v>0</v>
      </c>
      <c r="CE234" s="677">
        <v>0</v>
      </c>
      <c r="CF234" s="674">
        <v>0</v>
      </c>
    </row>
    <row r="235" spans="2:84" ht="13.8" thickBot="1">
      <c r="B235" s="664" t="s">
        <v>574</v>
      </c>
      <c r="C235" s="664"/>
      <c r="D235" s="729">
        <v>0</v>
      </c>
      <c r="E235" s="683">
        <v>0</v>
      </c>
      <c r="F235" s="683">
        <v>0</v>
      </c>
      <c r="G235" s="682">
        <v>0</v>
      </c>
      <c r="I235" s="667" t="s">
        <v>574</v>
      </c>
      <c r="J235" s="667"/>
      <c r="K235" s="691">
        <v>0</v>
      </c>
      <c r="L235" s="685">
        <v>0</v>
      </c>
      <c r="M235" s="685">
        <v>0</v>
      </c>
      <c r="N235" s="684">
        <v>0</v>
      </c>
      <c r="P235" s="686" t="s">
        <v>574</v>
      </c>
      <c r="Q235" s="687"/>
      <c r="R235" s="686">
        <v>0</v>
      </c>
      <c r="S235" s="688">
        <v>0</v>
      </c>
      <c r="T235" s="688">
        <v>0</v>
      </c>
      <c r="U235" s="687">
        <v>0</v>
      </c>
      <c r="W235" s="803" t="s">
        <v>574</v>
      </c>
      <c r="X235" s="804"/>
      <c r="Y235" s="803">
        <v>0</v>
      </c>
      <c r="Z235" s="805">
        <v>0</v>
      </c>
      <c r="AA235" s="805">
        <v>0</v>
      </c>
      <c r="AB235" s="804">
        <v>0</v>
      </c>
      <c r="AD235" s="766" t="s">
        <v>574</v>
      </c>
      <c r="AE235" s="767"/>
      <c r="AF235" s="766">
        <v>0</v>
      </c>
      <c r="AG235" s="768">
        <v>0</v>
      </c>
      <c r="AH235" s="768">
        <v>0</v>
      </c>
      <c r="AI235" s="767">
        <v>0</v>
      </c>
      <c r="AK235" s="757" t="s">
        <v>574</v>
      </c>
      <c r="AL235" s="758"/>
      <c r="AM235" s="759">
        <v>0</v>
      </c>
      <c r="AN235" s="760">
        <v>0</v>
      </c>
      <c r="AO235" s="760">
        <v>0</v>
      </c>
      <c r="AP235" s="761">
        <v>0</v>
      </c>
      <c r="AR235" s="808" t="s">
        <v>574</v>
      </c>
      <c r="AS235" s="816"/>
      <c r="AT235" s="817">
        <v>0</v>
      </c>
      <c r="AU235" s="818">
        <v>0</v>
      </c>
      <c r="AV235" s="818">
        <v>0</v>
      </c>
      <c r="AW235" s="816">
        <v>0</v>
      </c>
      <c r="AY235" s="780" t="s">
        <v>574</v>
      </c>
      <c r="AZ235" s="777"/>
      <c r="BA235" s="780">
        <v>0</v>
      </c>
      <c r="BB235" s="781">
        <v>0</v>
      </c>
      <c r="BC235" s="781">
        <v>0</v>
      </c>
      <c r="BD235" s="782">
        <v>0</v>
      </c>
      <c r="BF235" s="795" t="s">
        <v>574</v>
      </c>
      <c r="BG235" s="796"/>
      <c r="BH235" s="795">
        <v>0</v>
      </c>
      <c r="BI235" s="797">
        <v>0</v>
      </c>
      <c r="BJ235" s="797">
        <v>0</v>
      </c>
      <c r="BK235" s="798">
        <v>0</v>
      </c>
      <c r="BL235" s="633"/>
      <c r="BM235" s="787" t="s">
        <v>574</v>
      </c>
      <c r="BN235" s="788"/>
      <c r="BO235" s="789">
        <v>0</v>
      </c>
      <c r="BP235" s="790">
        <v>0</v>
      </c>
      <c r="BQ235" s="790">
        <v>0</v>
      </c>
      <c r="BR235" s="791">
        <v>0</v>
      </c>
      <c r="BS235" s="633"/>
      <c r="BT235" s="773" t="s">
        <v>574</v>
      </c>
      <c r="BU235" s="770"/>
      <c r="BV235" s="773">
        <v>0</v>
      </c>
      <c r="BW235" s="774">
        <v>0</v>
      </c>
      <c r="BX235" s="774">
        <v>0</v>
      </c>
      <c r="BY235" s="775">
        <v>0</v>
      </c>
      <c r="CA235" s="748" t="s">
        <v>574</v>
      </c>
      <c r="CB235" s="749"/>
      <c r="CC235" s="750">
        <v>0</v>
      </c>
      <c r="CD235" s="751">
        <v>0</v>
      </c>
      <c r="CE235" s="751">
        <v>0</v>
      </c>
      <c r="CF235" s="752">
        <v>0</v>
      </c>
    </row>
    <row r="236" spans="2:84">
      <c r="B236" s="673" t="s">
        <v>464</v>
      </c>
      <c r="C236" s="679" t="s">
        <v>1676</v>
      </c>
      <c r="D236" s="681">
        <v>0</v>
      </c>
      <c r="E236" s="677">
        <v>0</v>
      </c>
      <c r="F236" s="677">
        <v>0</v>
      </c>
      <c r="G236" s="674">
        <v>0</v>
      </c>
      <c r="I236" s="675" t="s">
        <v>464</v>
      </c>
      <c r="J236" s="679" t="s">
        <v>1676</v>
      </c>
      <c r="K236" s="681">
        <v>0</v>
      </c>
      <c r="L236" s="677">
        <v>0</v>
      </c>
      <c r="M236" s="677">
        <v>0</v>
      </c>
      <c r="N236" s="674">
        <v>0</v>
      </c>
      <c r="P236" s="676" t="s">
        <v>464</v>
      </c>
      <c r="Q236" s="677" t="s">
        <v>1676</v>
      </c>
      <c r="R236" s="681">
        <v>0</v>
      </c>
      <c r="S236" s="677">
        <v>0</v>
      </c>
      <c r="T236" s="677">
        <v>0</v>
      </c>
      <c r="U236" s="674">
        <v>0</v>
      </c>
      <c r="W236" s="801" t="s">
        <v>464</v>
      </c>
      <c r="X236" s="677" t="s">
        <v>1676</v>
      </c>
      <c r="Y236" s="681">
        <v>0</v>
      </c>
      <c r="Z236" s="677">
        <v>0</v>
      </c>
      <c r="AA236" s="677">
        <v>0</v>
      </c>
      <c r="AB236" s="674">
        <v>0</v>
      </c>
      <c r="AD236" s="764" t="s">
        <v>464</v>
      </c>
      <c r="AE236" s="677" t="s">
        <v>1676</v>
      </c>
      <c r="AF236" s="681">
        <v>0</v>
      </c>
      <c r="AG236" s="677">
        <v>0</v>
      </c>
      <c r="AH236" s="677">
        <v>0</v>
      </c>
      <c r="AI236" s="674">
        <v>0</v>
      </c>
      <c r="AK236" s="755" t="s">
        <v>464</v>
      </c>
      <c r="AL236" s="689" t="s">
        <v>1676</v>
      </c>
      <c r="AM236" s="681">
        <v>0</v>
      </c>
      <c r="AN236" s="677">
        <v>0</v>
      </c>
      <c r="AO236" s="677">
        <v>0</v>
      </c>
      <c r="AP236" s="674">
        <v>0</v>
      </c>
      <c r="AR236" s="809" t="s">
        <v>464</v>
      </c>
      <c r="AS236" s="810" t="s">
        <v>1676</v>
      </c>
      <c r="AT236" s="812">
        <v>0</v>
      </c>
      <c r="AU236" s="812">
        <v>0</v>
      </c>
      <c r="AV236" s="812">
        <v>0</v>
      </c>
      <c r="AW236" s="813">
        <v>0</v>
      </c>
      <c r="AY236" s="778" t="s">
        <v>464</v>
      </c>
      <c r="AZ236" s="689" t="s">
        <v>1676</v>
      </c>
      <c r="BA236" s="681">
        <v>0</v>
      </c>
      <c r="BB236" s="677">
        <v>0</v>
      </c>
      <c r="BC236" s="677">
        <v>0</v>
      </c>
      <c r="BD236" s="674">
        <v>0</v>
      </c>
      <c r="BF236" s="794" t="s">
        <v>464</v>
      </c>
      <c r="BG236" s="679" t="s">
        <v>1676</v>
      </c>
      <c r="BH236" s="681">
        <v>0</v>
      </c>
      <c r="BI236" s="677">
        <v>0</v>
      </c>
      <c r="BJ236" s="677">
        <v>0</v>
      </c>
      <c r="BK236" s="674">
        <v>0</v>
      </c>
      <c r="BL236" s="633"/>
      <c r="BM236" s="785" t="s">
        <v>464</v>
      </c>
      <c r="BN236" s="689" t="s">
        <v>1676</v>
      </c>
      <c r="BO236" s="681">
        <v>0</v>
      </c>
      <c r="BP236" s="677">
        <v>0</v>
      </c>
      <c r="BQ236" s="677">
        <v>0</v>
      </c>
      <c r="BR236" s="674">
        <v>0</v>
      </c>
      <c r="BS236" s="633"/>
      <c r="BT236" s="771" t="s">
        <v>464</v>
      </c>
      <c r="BU236" s="679" t="s">
        <v>1676</v>
      </c>
      <c r="BV236" s="681">
        <v>0</v>
      </c>
      <c r="BW236" s="677">
        <v>0</v>
      </c>
      <c r="BX236" s="677">
        <v>0</v>
      </c>
      <c r="BY236" s="674">
        <v>0</v>
      </c>
      <c r="CA236" s="746" t="s">
        <v>464</v>
      </c>
      <c r="CB236" s="689" t="s">
        <v>1676</v>
      </c>
      <c r="CC236" s="681">
        <v>0</v>
      </c>
      <c r="CD236" s="677">
        <v>0</v>
      </c>
      <c r="CE236" s="677">
        <v>0</v>
      </c>
      <c r="CF236" s="674">
        <v>0</v>
      </c>
    </row>
    <row r="237" spans="2:84">
      <c r="B237" s="673"/>
      <c r="C237" s="679" t="s">
        <v>1372</v>
      </c>
      <c r="D237" s="681">
        <v>0</v>
      </c>
      <c r="E237" s="677">
        <v>0</v>
      </c>
      <c r="F237" s="677">
        <v>0</v>
      </c>
      <c r="G237" s="674">
        <v>0</v>
      </c>
      <c r="I237" s="675"/>
      <c r="J237" s="679" t="s">
        <v>1372</v>
      </c>
      <c r="K237" s="681">
        <v>0</v>
      </c>
      <c r="L237" s="677">
        <v>0</v>
      </c>
      <c r="M237" s="677">
        <v>0</v>
      </c>
      <c r="N237" s="674">
        <v>0</v>
      </c>
      <c r="P237" s="680"/>
      <c r="Q237" s="677" t="s">
        <v>1372</v>
      </c>
      <c r="R237" s="681">
        <v>0</v>
      </c>
      <c r="S237" s="677">
        <v>0</v>
      </c>
      <c r="T237" s="677">
        <v>0</v>
      </c>
      <c r="U237" s="674">
        <v>0</v>
      </c>
      <c r="W237" s="806"/>
      <c r="X237" s="677" t="s">
        <v>1372</v>
      </c>
      <c r="Y237" s="681">
        <v>0</v>
      </c>
      <c r="Z237" s="677">
        <v>0</v>
      </c>
      <c r="AA237" s="677">
        <v>0</v>
      </c>
      <c r="AB237" s="674">
        <v>0</v>
      </c>
      <c r="AD237" s="769"/>
      <c r="AE237" s="677" t="s">
        <v>1372</v>
      </c>
      <c r="AF237" s="681">
        <v>0</v>
      </c>
      <c r="AG237" s="677">
        <v>0</v>
      </c>
      <c r="AH237" s="677">
        <v>0</v>
      </c>
      <c r="AI237" s="674">
        <v>0</v>
      </c>
      <c r="AK237" s="762"/>
      <c r="AL237" s="679" t="s">
        <v>1372</v>
      </c>
      <c r="AM237" s="681">
        <v>0</v>
      </c>
      <c r="AN237" s="677">
        <v>0</v>
      </c>
      <c r="AO237" s="677">
        <v>0</v>
      </c>
      <c r="AP237" s="674">
        <v>0</v>
      </c>
      <c r="AR237" s="819"/>
      <c r="AS237" s="813" t="s">
        <v>1372</v>
      </c>
      <c r="AT237" s="812">
        <v>0</v>
      </c>
      <c r="AU237" s="812">
        <v>0</v>
      </c>
      <c r="AV237" s="812">
        <v>0</v>
      </c>
      <c r="AW237" s="813">
        <v>0</v>
      </c>
      <c r="AY237" s="778"/>
      <c r="AZ237" s="679" t="s">
        <v>1372</v>
      </c>
      <c r="BA237" s="681">
        <v>0</v>
      </c>
      <c r="BB237" s="677">
        <v>0</v>
      </c>
      <c r="BC237" s="677">
        <v>0</v>
      </c>
      <c r="BD237" s="674">
        <v>0</v>
      </c>
      <c r="BF237" s="794"/>
      <c r="BG237" s="679" t="s">
        <v>1372</v>
      </c>
      <c r="BH237" s="681">
        <v>0</v>
      </c>
      <c r="BI237" s="677">
        <v>0</v>
      </c>
      <c r="BJ237" s="677">
        <v>0</v>
      </c>
      <c r="BK237" s="674">
        <v>0</v>
      </c>
      <c r="BL237" s="633"/>
      <c r="BM237" s="792"/>
      <c r="BN237" s="679" t="s">
        <v>1372</v>
      </c>
      <c r="BO237" s="681">
        <v>0</v>
      </c>
      <c r="BP237" s="677">
        <v>0</v>
      </c>
      <c r="BQ237" s="677">
        <v>0</v>
      </c>
      <c r="BR237" s="674">
        <v>0</v>
      </c>
      <c r="BS237" s="633"/>
      <c r="BT237" s="771"/>
      <c r="BU237" s="679" t="s">
        <v>1372</v>
      </c>
      <c r="BV237" s="681">
        <v>0</v>
      </c>
      <c r="BW237" s="677">
        <v>0</v>
      </c>
      <c r="BX237" s="677">
        <v>0</v>
      </c>
      <c r="BY237" s="674">
        <v>0</v>
      </c>
      <c r="CA237" s="753"/>
      <c r="CB237" s="679" t="s">
        <v>1372</v>
      </c>
      <c r="CC237" s="681">
        <v>0</v>
      </c>
      <c r="CD237" s="677">
        <v>0</v>
      </c>
      <c r="CE237" s="677">
        <v>0</v>
      </c>
      <c r="CF237" s="674">
        <v>0</v>
      </c>
    </row>
    <row r="238" spans="2:84">
      <c r="B238" s="673"/>
      <c r="C238" s="679" t="s">
        <v>1677</v>
      </c>
      <c r="D238" s="681">
        <v>0</v>
      </c>
      <c r="E238" s="677">
        <v>0</v>
      </c>
      <c r="F238" s="677">
        <v>0</v>
      </c>
      <c r="G238" s="674">
        <v>0</v>
      </c>
      <c r="I238" s="675"/>
      <c r="J238" s="679" t="s">
        <v>1677</v>
      </c>
      <c r="K238" s="681">
        <v>0</v>
      </c>
      <c r="L238" s="677">
        <v>0</v>
      </c>
      <c r="M238" s="677">
        <v>0</v>
      </c>
      <c r="N238" s="674">
        <v>0</v>
      </c>
      <c r="P238" s="680"/>
      <c r="Q238" s="677" t="s">
        <v>1677</v>
      </c>
      <c r="R238" s="681">
        <v>0</v>
      </c>
      <c r="S238" s="677">
        <v>0</v>
      </c>
      <c r="T238" s="677">
        <v>0</v>
      </c>
      <c r="U238" s="674">
        <v>0</v>
      </c>
      <c r="W238" s="806"/>
      <c r="X238" s="677" t="s">
        <v>1677</v>
      </c>
      <c r="Y238" s="681">
        <v>0</v>
      </c>
      <c r="Z238" s="677">
        <v>0</v>
      </c>
      <c r="AA238" s="677">
        <v>0</v>
      </c>
      <c r="AB238" s="674">
        <v>0</v>
      </c>
      <c r="AD238" s="769"/>
      <c r="AE238" s="677" t="s">
        <v>1677</v>
      </c>
      <c r="AF238" s="681">
        <v>0</v>
      </c>
      <c r="AG238" s="677">
        <v>0</v>
      </c>
      <c r="AH238" s="677">
        <v>0</v>
      </c>
      <c r="AI238" s="674">
        <v>0</v>
      </c>
      <c r="AK238" s="762"/>
      <c r="AL238" s="679" t="s">
        <v>1677</v>
      </c>
      <c r="AM238" s="681">
        <v>0</v>
      </c>
      <c r="AN238" s="677">
        <v>0</v>
      </c>
      <c r="AO238" s="677">
        <v>0</v>
      </c>
      <c r="AP238" s="674">
        <v>0</v>
      </c>
      <c r="AR238" s="819"/>
      <c r="AS238" s="813" t="s">
        <v>1677</v>
      </c>
      <c r="AT238" s="812">
        <v>0</v>
      </c>
      <c r="AU238" s="812">
        <v>0</v>
      </c>
      <c r="AV238" s="812">
        <v>0</v>
      </c>
      <c r="AW238" s="813">
        <v>0</v>
      </c>
      <c r="AY238" s="778"/>
      <c r="AZ238" s="679" t="s">
        <v>1677</v>
      </c>
      <c r="BA238" s="681">
        <v>0</v>
      </c>
      <c r="BB238" s="677">
        <v>0</v>
      </c>
      <c r="BC238" s="677">
        <v>0</v>
      </c>
      <c r="BD238" s="674">
        <v>0</v>
      </c>
      <c r="BF238" s="794"/>
      <c r="BG238" s="679" t="s">
        <v>1677</v>
      </c>
      <c r="BH238" s="681">
        <v>0</v>
      </c>
      <c r="BI238" s="677">
        <v>0</v>
      </c>
      <c r="BJ238" s="677">
        <v>0</v>
      </c>
      <c r="BK238" s="674">
        <v>0</v>
      </c>
      <c r="BL238" s="633"/>
      <c r="BM238" s="792"/>
      <c r="BN238" s="679" t="s">
        <v>1677</v>
      </c>
      <c r="BO238" s="681">
        <v>0</v>
      </c>
      <c r="BP238" s="677">
        <v>0</v>
      </c>
      <c r="BQ238" s="677">
        <v>0</v>
      </c>
      <c r="BR238" s="674">
        <v>0</v>
      </c>
      <c r="BS238" s="633"/>
      <c r="BT238" s="771"/>
      <c r="BU238" s="679" t="s">
        <v>1677</v>
      </c>
      <c r="BV238" s="681">
        <v>0</v>
      </c>
      <c r="BW238" s="677">
        <v>0</v>
      </c>
      <c r="BX238" s="677">
        <v>0</v>
      </c>
      <c r="BY238" s="674">
        <v>0</v>
      </c>
      <c r="CA238" s="753"/>
      <c r="CB238" s="679" t="s">
        <v>1677</v>
      </c>
      <c r="CC238" s="681">
        <v>0</v>
      </c>
      <c r="CD238" s="677">
        <v>0</v>
      </c>
      <c r="CE238" s="677">
        <v>0</v>
      </c>
      <c r="CF238" s="674">
        <v>0</v>
      </c>
    </row>
    <row r="239" spans="2:84">
      <c r="B239" s="673"/>
      <c r="C239" s="679" t="s">
        <v>1373</v>
      </c>
      <c r="D239" s="681">
        <v>0</v>
      </c>
      <c r="E239" s="677">
        <v>0</v>
      </c>
      <c r="F239" s="677">
        <v>0</v>
      </c>
      <c r="G239" s="674">
        <v>0</v>
      </c>
      <c r="I239" s="675"/>
      <c r="J239" s="679" t="s">
        <v>1373</v>
      </c>
      <c r="K239" s="681">
        <v>0</v>
      </c>
      <c r="L239" s="677">
        <v>0</v>
      </c>
      <c r="M239" s="677">
        <v>0</v>
      </c>
      <c r="N239" s="674">
        <v>0</v>
      </c>
      <c r="P239" s="680"/>
      <c r="Q239" s="677" t="s">
        <v>1373</v>
      </c>
      <c r="R239" s="681">
        <v>0</v>
      </c>
      <c r="S239" s="677">
        <v>0</v>
      </c>
      <c r="T239" s="677">
        <v>0</v>
      </c>
      <c r="U239" s="674">
        <v>0</v>
      </c>
      <c r="W239" s="806"/>
      <c r="X239" s="677" t="s">
        <v>1373</v>
      </c>
      <c r="Y239" s="681">
        <v>0</v>
      </c>
      <c r="Z239" s="677">
        <v>0</v>
      </c>
      <c r="AA239" s="677">
        <v>0</v>
      </c>
      <c r="AB239" s="674">
        <v>0</v>
      </c>
      <c r="AD239" s="769"/>
      <c r="AE239" s="677" t="s">
        <v>1373</v>
      </c>
      <c r="AF239" s="681">
        <v>0</v>
      </c>
      <c r="AG239" s="677">
        <v>0</v>
      </c>
      <c r="AH239" s="677">
        <v>0</v>
      </c>
      <c r="AI239" s="674">
        <v>0</v>
      </c>
      <c r="AK239" s="762"/>
      <c r="AL239" s="679" t="s">
        <v>1373</v>
      </c>
      <c r="AM239" s="681">
        <v>0</v>
      </c>
      <c r="AN239" s="677">
        <v>0</v>
      </c>
      <c r="AO239" s="677">
        <v>0</v>
      </c>
      <c r="AP239" s="674">
        <v>0</v>
      </c>
      <c r="AR239" s="819"/>
      <c r="AS239" s="813" t="s">
        <v>1373</v>
      </c>
      <c r="AT239" s="812">
        <v>0</v>
      </c>
      <c r="AU239" s="812">
        <v>0</v>
      </c>
      <c r="AV239" s="812">
        <v>0</v>
      </c>
      <c r="AW239" s="813">
        <v>0</v>
      </c>
      <c r="AY239" s="778"/>
      <c r="AZ239" s="679" t="s">
        <v>1373</v>
      </c>
      <c r="BA239" s="681">
        <v>0</v>
      </c>
      <c r="BB239" s="677">
        <v>0</v>
      </c>
      <c r="BC239" s="677">
        <v>0</v>
      </c>
      <c r="BD239" s="674">
        <v>0</v>
      </c>
      <c r="BF239" s="794"/>
      <c r="BG239" s="679" t="s">
        <v>1373</v>
      </c>
      <c r="BH239" s="681">
        <v>0</v>
      </c>
      <c r="BI239" s="677">
        <v>0</v>
      </c>
      <c r="BJ239" s="677">
        <v>0</v>
      </c>
      <c r="BK239" s="674">
        <v>0</v>
      </c>
      <c r="BL239" s="633"/>
      <c r="BM239" s="792"/>
      <c r="BN239" s="679" t="s">
        <v>1373</v>
      </c>
      <c r="BO239" s="681">
        <v>0</v>
      </c>
      <c r="BP239" s="677">
        <v>0</v>
      </c>
      <c r="BQ239" s="677">
        <v>0</v>
      </c>
      <c r="BR239" s="674">
        <v>0</v>
      </c>
      <c r="BS239" s="633"/>
      <c r="BT239" s="771"/>
      <c r="BU239" s="679" t="s">
        <v>1373</v>
      </c>
      <c r="BV239" s="681">
        <v>0</v>
      </c>
      <c r="BW239" s="677">
        <v>0</v>
      </c>
      <c r="BX239" s="677">
        <v>0</v>
      </c>
      <c r="BY239" s="674">
        <v>0</v>
      </c>
      <c r="CA239" s="753"/>
      <c r="CB239" s="679" t="s">
        <v>1373</v>
      </c>
      <c r="CC239" s="681">
        <v>0</v>
      </c>
      <c r="CD239" s="677">
        <v>0</v>
      </c>
      <c r="CE239" s="677">
        <v>0</v>
      </c>
      <c r="CF239" s="674">
        <v>0</v>
      </c>
    </row>
    <row r="240" spans="2:84" ht="13.8" thickBot="1">
      <c r="B240" s="673"/>
      <c r="C240" s="679" t="s">
        <v>1678</v>
      </c>
      <c r="D240" s="681">
        <v>0</v>
      </c>
      <c r="E240" s="677">
        <v>0</v>
      </c>
      <c r="F240" s="677">
        <v>0</v>
      </c>
      <c r="G240" s="674">
        <v>0</v>
      </c>
      <c r="I240" s="728"/>
      <c r="J240" s="690" t="s">
        <v>1678</v>
      </c>
      <c r="K240" s="681">
        <v>0</v>
      </c>
      <c r="L240" s="677">
        <v>0</v>
      </c>
      <c r="M240" s="677">
        <v>0</v>
      </c>
      <c r="N240" s="674">
        <v>0</v>
      </c>
      <c r="P240" s="730"/>
      <c r="Q240" s="677" t="s">
        <v>1678</v>
      </c>
      <c r="R240" s="681">
        <v>0</v>
      </c>
      <c r="S240" s="677">
        <v>0</v>
      </c>
      <c r="T240" s="677">
        <v>0</v>
      </c>
      <c r="U240" s="674">
        <v>0</v>
      </c>
      <c r="W240" s="802"/>
      <c r="X240" s="677" t="s">
        <v>1678</v>
      </c>
      <c r="Y240" s="681">
        <v>0</v>
      </c>
      <c r="Z240" s="677">
        <v>0</v>
      </c>
      <c r="AA240" s="677">
        <v>0</v>
      </c>
      <c r="AB240" s="674">
        <v>0</v>
      </c>
      <c r="AD240" s="765"/>
      <c r="AE240" s="677" t="s">
        <v>1678</v>
      </c>
      <c r="AF240" s="681">
        <v>0</v>
      </c>
      <c r="AG240" s="677">
        <v>0</v>
      </c>
      <c r="AH240" s="677">
        <v>0</v>
      </c>
      <c r="AI240" s="674">
        <v>0</v>
      </c>
      <c r="AK240" s="756"/>
      <c r="AL240" s="690" t="s">
        <v>1678</v>
      </c>
      <c r="AM240" s="681">
        <v>0</v>
      </c>
      <c r="AN240" s="677">
        <v>0</v>
      </c>
      <c r="AO240" s="677">
        <v>0</v>
      </c>
      <c r="AP240" s="674">
        <v>0</v>
      </c>
      <c r="AR240" s="814"/>
      <c r="AS240" s="815" t="s">
        <v>1678</v>
      </c>
      <c r="AT240" s="812">
        <v>0</v>
      </c>
      <c r="AU240" s="812">
        <v>0</v>
      </c>
      <c r="AV240" s="812">
        <v>0</v>
      </c>
      <c r="AW240" s="813">
        <v>0</v>
      </c>
      <c r="AY240" s="779"/>
      <c r="AZ240" s="690" t="s">
        <v>1678</v>
      </c>
      <c r="BA240" s="681">
        <v>0</v>
      </c>
      <c r="BB240" s="677">
        <v>0</v>
      </c>
      <c r="BC240" s="677">
        <v>0</v>
      </c>
      <c r="BD240" s="674">
        <v>0</v>
      </c>
      <c r="BF240" s="793"/>
      <c r="BG240" s="690" t="s">
        <v>1678</v>
      </c>
      <c r="BH240" s="681">
        <v>0</v>
      </c>
      <c r="BI240" s="677">
        <v>0</v>
      </c>
      <c r="BJ240" s="677">
        <v>0</v>
      </c>
      <c r="BK240" s="674">
        <v>0</v>
      </c>
      <c r="BL240" s="633"/>
      <c r="BM240" s="786"/>
      <c r="BN240" s="690" t="s">
        <v>1678</v>
      </c>
      <c r="BO240" s="681">
        <v>0</v>
      </c>
      <c r="BP240" s="677">
        <v>0</v>
      </c>
      <c r="BQ240" s="677">
        <v>0</v>
      </c>
      <c r="BR240" s="674">
        <v>0</v>
      </c>
      <c r="BS240" s="633"/>
      <c r="BT240" s="772"/>
      <c r="BU240" s="690" t="s">
        <v>1678</v>
      </c>
      <c r="BV240" s="681">
        <v>0</v>
      </c>
      <c r="BW240" s="677">
        <v>0</v>
      </c>
      <c r="BX240" s="677">
        <v>0</v>
      </c>
      <c r="BY240" s="674">
        <v>0</v>
      </c>
      <c r="CA240" s="747"/>
      <c r="CB240" s="690" t="s">
        <v>1678</v>
      </c>
      <c r="CC240" s="681">
        <v>0</v>
      </c>
      <c r="CD240" s="677">
        <v>0</v>
      </c>
      <c r="CE240" s="677">
        <v>0</v>
      </c>
      <c r="CF240" s="674">
        <v>0</v>
      </c>
    </row>
    <row r="241" spans="2:84" ht="13.8" thickBot="1">
      <c r="B241" s="664" t="s">
        <v>575</v>
      </c>
      <c r="C241" s="664"/>
      <c r="D241" s="729">
        <v>0</v>
      </c>
      <c r="E241" s="683">
        <v>0</v>
      </c>
      <c r="F241" s="683">
        <v>0</v>
      </c>
      <c r="G241" s="682">
        <v>0</v>
      </c>
      <c r="I241" s="667" t="s">
        <v>575</v>
      </c>
      <c r="J241" s="667"/>
      <c r="K241" s="691">
        <v>0</v>
      </c>
      <c r="L241" s="685">
        <v>0</v>
      </c>
      <c r="M241" s="685">
        <v>0</v>
      </c>
      <c r="N241" s="684">
        <v>0</v>
      </c>
      <c r="P241" s="686" t="s">
        <v>575</v>
      </c>
      <c r="Q241" s="687"/>
      <c r="R241" s="686">
        <v>0</v>
      </c>
      <c r="S241" s="688">
        <v>0</v>
      </c>
      <c r="T241" s="688">
        <v>0</v>
      </c>
      <c r="U241" s="687">
        <v>0</v>
      </c>
      <c r="W241" s="803" t="s">
        <v>575</v>
      </c>
      <c r="X241" s="804"/>
      <c r="Y241" s="803">
        <v>0</v>
      </c>
      <c r="Z241" s="805">
        <v>0</v>
      </c>
      <c r="AA241" s="805">
        <v>0</v>
      </c>
      <c r="AB241" s="804">
        <v>0</v>
      </c>
      <c r="AD241" s="766" t="s">
        <v>575</v>
      </c>
      <c r="AE241" s="767"/>
      <c r="AF241" s="766">
        <v>0</v>
      </c>
      <c r="AG241" s="768">
        <v>0</v>
      </c>
      <c r="AH241" s="768">
        <v>0</v>
      </c>
      <c r="AI241" s="767">
        <v>0</v>
      </c>
      <c r="AK241" s="757" t="s">
        <v>575</v>
      </c>
      <c r="AL241" s="758"/>
      <c r="AM241" s="759">
        <v>0</v>
      </c>
      <c r="AN241" s="760">
        <v>0</v>
      </c>
      <c r="AO241" s="760">
        <v>0</v>
      </c>
      <c r="AP241" s="761">
        <v>0</v>
      </c>
      <c r="AR241" s="808" t="s">
        <v>575</v>
      </c>
      <c r="AS241" s="816"/>
      <c r="AT241" s="817">
        <v>0</v>
      </c>
      <c r="AU241" s="818">
        <v>0</v>
      </c>
      <c r="AV241" s="818">
        <v>0</v>
      </c>
      <c r="AW241" s="816">
        <v>0</v>
      </c>
      <c r="AY241" s="780" t="s">
        <v>575</v>
      </c>
      <c r="AZ241" s="777"/>
      <c r="BA241" s="780">
        <v>0</v>
      </c>
      <c r="BB241" s="781">
        <v>0</v>
      </c>
      <c r="BC241" s="781">
        <v>0</v>
      </c>
      <c r="BD241" s="782">
        <v>0</v>
      </c>
      <c r="BF241" s="795" t="s">
        <v>575</v>
      </c>
      <c r="BG241" s="796"/>
      <c r="BH241" s="795">
        <v>0</v>
      </c>
      <c r="BI241" s="797">
        <v>0</v>
      </c>
      <c r="BJ241" s="797">
        <v>0</v>
      </c>
      <c r="BK241" s="798">
        <v>0</v>
      </c>
      <c r="BL241" s="633"/>
      <c r="BM241" s="787" t="s">
        <v>575</v>
      </c>
      <c r="BN241" s="788"/>
      <c r="BO241" s="789">
        <v>0</v>
      </c>
      <c r="BP241" s="790">
        <v>0</v>
      </c>
      <c r="BQ241" s="790">
        <v>0</v>
      </c>
      <c r="BR241" s="791">
        <v>0</v>
      </c>
      <c r="BS241" s="633"/>
      <c r="BT241" s="773" t="s">
        <v>575</v>
      </c>
      <c r="BU241" s="770"/>
      <c r="BV241" s="773">
        <v>0</v>
      </c>
      <c r="BW241" s="774">
        <v>0</v>
      </c>
      <c r="BX241" s="774">
        <v>0</v>
      </c>
      <c r="BY241" s="775">
        <v>0</v>
      </c>
      <c r="CA241" s="748" t="s">
        <v>575</v>
      </c>
      <c r="CB241" s="749"/>
      <c r="CC241" s="750">
        <v>0</v>
      </c>
      <c r="CD241" s="751">
        <v>0</v>
      </c>
      <c r="CE241" s="751">
        <v>0</v>
      </c>
      <c r="CF241" s="752">
        <v>0</v>
      </c>
    </row>
    <row r="242" spans="2:84">
      <c r="B242" s="673" t="s">
        <v>465</v>
      </c>
      <c r="C242" s="679" t="s">
        <v>1374</v>
      </c>
      <c r="D242" s="681">
        <v>0</v>
      </c>
      <c r="E242" s="677">
        <v>0</v>
      </c>
      <c r="F242" s="677">
        <v>0</v>
      </c>
      <c r="G242" s="674">
        <v>0</v>
      </c>
      <c r="I242" s="675" t="s">
        <v>465</v>
      </c>
      <c r="J242" s="679" t="s">
        <v>1374</v>
      </c>
      <c r="K242" s="681">
        <v>0</v>
      </c>
      <c r="L242" s="677">
        <v>0</v>
      </c>
      <c r="M242" s="677">
        <v>0</v>
      </c>
      <c r="N242" s="674">
        <v>0</v>
      </c>
      <c r="P242" s="676" t="s">
        <v>465</v>
      </c>
      <c r="Q242" s="677" t="s">
        <v>1374</v>
      </c>
      <c r="R242" s="681">
        <v>0</v>
      </c>
      <c r="S242" s="677">
        <v>0</v>
      </c>
      <c r="T242" s="677">
        <v>0</v>
      </c>
      <c r="U242" s="674">
        <v>0</v>
      </c>
      <c r="W242" s="801" t="s">
        <v>465</v>
      </c>
      <c r="X242" s="677" t="s">
        <v>1374</v>
      </c>
      <c r="Y242" s="681">
        <v>0</v>
      </c>
      <c r="Z242" s="677">
        <v>0</v>
      </c>
      <c r="AA242" s="677">
        <v>0</v>
      </c>
      <c r="AB242" s="674">
        <v>0</v>
      </c>
      <c r="AD242" s="764" t="s">
        <v>465</v>
      </c>
      <c r="AE242" s="677" t="s">
        <v>1374</v>
      </c>
      <c r="AF242" s="681">
        <v>0</v>
      </c>
      <c r="AG242" s="677">
        <v>0</v>
      </c>
      <c r="AH242" s="677">
        <v>0</v>
      </c>
      <c r="AI242" s="674">
        <v>0</v>
      </c>
      <c r="AK242" s="755" t="s">
        <v>465</v>
      </c>
      <c r="AL242" s="689" t="s">
        <v>1374</v>
      </c>
      <c r="AM242" s="681">
        <v>0</v>
      </c>
      <c r="AN242" s="677">
        <v>0</v>
      </c>
      <c r="AO242" s="677">
        <v>0</v>
      </c>
      <c r="AP242" s="674">
        <v>0</v>
      </c>
      <c r="AR242" s="809" t="s">
        <v>465</v>
      </c>
      <c r="AS242" s="810" t="s">
        <v>1374</v>
      </c>
      <c r="AT242" s="812">
        <v>0</v>
      </c>
      <c r="AU242" s="812">
        <v>0</v>
      </c>
      <c r="AV242" s="812">
        <v>0</v>
      </c>
      <c r="AW242" s="813">
        <v>0</v>
      </c>
      <c r="AY242" s="778" t="s">
        <v>465</v>
      </c>
      <c r="AZ242" s="689" t="s">
        <v>1374</v>
      </c>
      <c r="BA242" s="681">
        <v>0</v>
      </c>
      <c r="BB242" s="677">
        <v>0</v>
      </c>
      <c r="BC242" s="677">
        <v>0</v>
      </c>
      <c r="BD242" s="674">
        <v>0</v>
      </c>
      <c r="BF242" s="794" t="s">
        <v>465</v>
      </c>
      <c r="BG242" s="679" t="s">
        <v>1374</v>
      </c>
      <c r="BH242" s="681">
        <v>0</v>
      </c>
      <c r="BI242" s="677">
        <v>0</v>
      </c>
      <c r="BJ242" s="677">
        <v>0</v>
      </c>
      <c r="BK242" s="674">
        <v>0</v>
      </c>
      <c r="BL242" s="633"/>
      <c r="BM242" s="785" t="s">
        <v>465</v>
      </c>
      <c r="BN242" s="689" t="s">
        <v>1374</v>
      </c>
      <c r="BO242" s="681">
        <v>0</v>
      </c>
      <c r="BP242" s="677">
        <v>0</v>
      </c>
      <c r="BQ242" s="677">
        <v>0</v>
      </c>
      <c r="BR242" s="674">
        <v>0</v>
      </c>
      <c r="BS242" s="633"/>
      <c r="BT242" s="771" t="s">
        <v>465</v>
      </c>
      <c r="BU242" s="679" t="s">
        <v>1374</v>
      </c>
      <c r="BV242" s="681">
        <v>0</v>
      </c>
      <c r="BW242" s="677">
        <v>0</v>
      </c>
      <c r="BX242" s="677">
        <v>0</v>
      </c>
      <c r="BY242" s="674">
        <v>0</v>
      </c>
      <c r="CA242" s="746" t="s">
        <v>465</v>
      </c>
      <c r="CB242" s="689" t="s">
        <v>1374</v>
      </c>
      <c r="CC242" s="681">
        <v>0</v>
      </c>
      <c r="CD242" s="677">
        <v>0</v>
      </c>
      <c r="CE242" s="677">
        <v>0</v>
      </c>
      <c r="CF242" s="674">
        <v>0</v>
      </c>
    </row>
    <row r="243" spans="2:84">
      <c r="B243" s="673"/>
      <c r="C243" s="679" t="s">
        <v>1375</v>
      </c>
      <c r="D243" s="681">
        <v>0</v>
      </c>
      <c r="E243" s="677">
        <v>0</v>
      </c>
      <c r="F243" s="677">
        <v>0</v>
      </c>
      <c r="G243" s="674">
        <v>0</v>
      </c>
      <c r="I243" s="675"/>
      <c r="J243" s="679" t="s">
        <v>1375</v>
      </c>
      <c r="K243" s="681">
        <v>0</v>
      </c>
      <c r="L243" s="677">
        <v>0</v>
      </c>
      <c r="M243" s="677">
        <v>0</v>
      </c>
      <c r="N243" s="674">
        <v>0</v>
      </c>
      <c r="P243" s="680"/>
      <c r="Q243" s="677" t="s">
        <v>1375</v>
      </c>
      <c r="R243" s="681">
        <v>0</v>
      </c>
      <c r="S243" s="677">
        <v>0</v>
      </c>
      <c r="T243" s="677">
        <v>0</v>
      </c>
      <c r="U243" s="674">
        <v>0</v>
      </c>
      <c r="W243" s="806"/>
      <c r="X243" s="677" t="s">
        <v>1375</v>
      </c>
      <c r="Y243" s="681">
        <v>0</v>
      </c>
      <c r="Z243" s="677">
        <v>0</v>
      </c>
      <c r="AA243" s="677">
        <v>0</v>
      </c>
      <c r="AB243" s="674">
        <v>0</v>
      </c>
      <c r="AD243" s="769"/>
      <c r="AE243" s="677" t="s">
        <v>1375</v>
      </c>
      <c r="AF243" s="681">
        <v>0</v>
      </c>
      <c r="AG243" s="677">
        <v>0</v>
      </c>
      <c r="AH243" s="677">
        <v>0</v>
      </c>
      <c r="AI243" s="674">
        <v>0</v>
      </c>
      <c r="AK243" s="762"/>
      <c r="AL243" s="679" t="s">
        <v>1375</v>
      </c>
      <c r="AM243" s="681">
        <v>0</v>
      </c>
      <c r="AN243" s="677">
        <v>0</v>
      </c>
      <c r="AO243" s="677">
        <v>0</v>
      </c>
      <c r="AP243" s="674">
        <v>0</v>
      </c>
      <c r="AR243" s="819"/>
      <c r="AS243" s="813" t="s">
        <v>1375</v>
      </c>
      <c r="AT243" s="812">
        <v>0</v>
      </c>
      <c r="AU243" s="812">
        <v>0</v>
      </c>
      <c r="AV243" s="812">
        <v>0</v>
      </c>
      <c r="AW243" s="813">
        <v>0</v>
      </c>
      <c r="AY243" s="778"/>
      <c r="AZ243" s="679" t="s">
        <v>1375</v>
      </c>
      <c r="BA243" s="681">
        <v>0</v>
      </c>
      <c r="BB243" s="677">
        <v>0</v>
      </c>
      <c r="BC243" s="677">
        <v>0</v>
      </c>
      <c r="BD243" s="674">
        <v>0</v>
      </c>
      <c r="BF243" s="794"/>
      <c r="BG243" s="679" t="s">
        <v>1375</v>
      </c>
      <c r="BH243" s="681">
        <v>0</v>
      </c>
      <c r="BI243" s="677">
        <v>0</v>
      </c>
      <c r="BJ243" s="677">
        <v>0</v>
      </c>
      <c r="BK243" s="674">
        <v>0</v>
      </c>
      <c r="BL243" s="633"/>
      <c r="BM243" s="792"/>
      <c r="BN243" s="679" t="s">
        <v>1375</v>
      </c>
      <c r="BO243" s="681">
        <v>0</v>
      </c>
      <c r="BP243" s="677">
        <v>0</v>
      </c>
      <c r="BQ243" s="677">
        <v>0</v>
      </c>
      <c r="BR243" s="674">
        <v>0</v>
      </c>
      <c r="BS243" s="633"/>
      <c r="BT243" s="771"/>
      <c r="BU243" s="679" t="s">
        <v>1375</v>
      </c>
      <c r="BV243" s="681">
        <v>0</v>
      </c>
      <c r="BW243" s="677">
        <v>0</v>
      </c>
      <c r="BX243" s="677">
        <v>0</v>
      </c>
      <c r="BY243" s="674">
        <v>0</v>
      </c>
      <c r="CA243" s="753"/>
      <c r="CB243" s="679" t="s">
        <v>1375</v>
      </c>
      <c r="CC243" s="681">
        <v>0</v>
      </c>
      <c r="CD243" s="677">
        <v>0</v>
      </c>
      <c r="CE243" s="677">
        <v>0</v>
      </c>
      <c r="CF243" s="674">
        <v>0</v>
      </c>
    </row>
    <row r="244" spans="2:84">
      <c r="B244" s="673"/>
      <c r="C244" s="679" t="s">
        <v>1376</v>
      </c>
      <c r="D244" s="681">
        <v>0</v>
      </c>
      <c r="E244" s="677">
        <v>0</v>
      </c>
      <c r="F244" s="677">
        <v>0</v>
      </c>
      <c r="G244" s="674">
        <v>0</v>
      </c>
      <c r="I244" s="675"/>
      <c r="J244" s="679" t="s">
        <v>1376</v>
      </c>
      <c r="K244" s="681">
        <v>0</v>
      </c>
      <c r="L244" s="677">
        <v>0</v>
      </c>
      <c r="M244" s="677">
        <v>0</v>
      </c>
      <c r="N244" s="674">
        <v>0</v>
      </c>
      <c r="P244" s="680"/>
      <c r="Q244" s="677" t="s">
        <v>1376</v>
      </c>
      <c r="R244" s="681">
        <v>0</v>
      </c>
      <c r="S244" s="677">
        <v>0</v>
      </c>
      <c r="T244" s="677">
        <v>0</v>
      </c>
      <c r="U244" s="674">
        <v>0</v>
      </c>
      <c r="W244" s="806"/>
      <c r="X244" s="677" t="s">
        <v>1376</v>
      </c>
      <c r="Y244" s="681">
        <v>0</v>
      </c>
      <c r="Z244" s="677">
        <v>0</v>
      </c>
      <c r="AA244" s="677">
        <v>0</v>
      </c>
      <c r="AB244" s="674">
        <v>0</v>
      </c>
      <c r="AD244" s="769"/>
      <c r="AE244" s="677" t="s">
        <v>1376</v>
      </c>
      <c r="AF244" s="681">
        <v>0</v>
      </c>
      <c r="AG244" s="677">
        <v>0</v>
      </c>
      <c r="AH244" s="677">
        <v>0</v>
      </c>
      <c r="AI244" s="674">
        <v>0</v>
      </c>
      <c r="AK244" s="762"/>
      <c r="AL244" s="679" t="s">
        <v>1376</v>
      </c>
      <c r="AM244" s="681">
        <v>0</v>
      </c>
      <c r="AN244" s="677">
        <v>0</v>
      </c>
      <c r="AO244" s="677">
        <v>0</v>
      </c>
      <c r="AP244" s="674">
        <v>0</v>
      </c>
      <c r="AR244" s="819"/>
      <c r="AS244" s="813" t="s">
        <v>1376</v>
      </c>
      <c r="AT244" s="812">
        <v>0</v>
      </c>
      <c r="AU244" s="812">
        <v>0</v>
      </c>
      <c r="AV244" s="812">
        <v>0</v>
      </c>
      <c r="AW244" s="813">
        <v>0</v>
      </c>
      <c r="AY244" s="778"/>
      <c r="AZ244" s="679" t="s">
        <v>1376</v>
      </c>
      <c r="BA244" s="681">
        <v>0</v>
      </c>
      <c r="BB244" s="677">
        <v>0</v>
      </c>
      <c r="BC244" s="677">
        <v>0</v>
      </c>
      <c r="BD244" s="674">
        <v>0</v>
      </c>
      <c r="BF244" s="794"/>
      <c r="BG244" s="679" t="s">
        <v>1376</v>
      </c>
      <c r="BH244" s="681">
        <v>0</v>
      </c>
      <c r="BI244" s="677">
        <v>0</v>
      </c>
      <c r="BJ244" s="677">
        <v>0</v>
      </c>
      <c r="BK244" s="674">
        <v>0</v>
      </c>
      <c r="BL244" s="633"/>
      <c r="BM244" s="792"/>
      <c r="BN244" s="679" t="s">
        <v>1376</v>
      </c>
      <c r="BO244" s="681">
        <v>0</v>
      </c>
      <c r="BP244" s="677">
        <v>0</v>
      </c>
      <c r="BQ244" s="677">
        <v>0</v>
      </c>
      <c r="BR244" s="674">
        <v>0</v>
      </c>
      <c r="BS244" s="633"/>
      <c r="BT244" s="771"/>
      <c r="BU244" s="679" t="s">
        <v>1376</v>
      </c>
      <c r="BV244" s="681">
        <v>0</v>
      </c>
      <c r="BW244" s="677">
        <v>0</v>
      </c>
      <c r="BX244" s="677">
        <v>0</v>
      </c>
      <c r="BY244" s="674">
        <v>0</v>
      </c>
      <c r="CA244" s="753"/>
      <c r="CB244" s="679" t="s">
        <v>1376</v>
      </c>
      <c r="CC244" s="681">
        <v>0</v>
      </c>
      <c r="CD244" s="677">
        <v>0</v>
      </c>
      <c r="CE244" s="677">
        <v>0</v>
      </c>
      <c r="CF244" s="674">
        <v>0</v>
      </c>
    </row>
    <row r="245" spans="2:84">
      <c r="B245" s="673"/>
      <c r="C245" s="679" t="s">
        <v>1377</v>
      </c>
      <c r="D245" s="681">
        <v>0</v>
      </c>
      <c r="E245" s="677">
        <v>0</v>
      </c>
      <c r="F245" s="677">
        <v>0</v>
      </c>
      <c r="G245" s="674">
        <v>0</v>
      </c>
      <c r="I245" s="675"/>
      <c r="J245" s="679" t="s">
        <v>1377</v>
      </c>
      <c r="K245" s="681">
        <v>0</v>
      </c>
      <c r="L245" s="677">
        <v>0</v>
      </c>
      <c r="M245" s="677">
        <v>0</v>
      </c>
      <c r="N245" s="674">
        <v>0</v>
      </c>
      <c r="P245" s="680"/>
      <c r="Q245" s="677" t="s">
        <v>1377</v>
      </c>
      <c r="R245" s="681">
        <v>0</v>
      </c>
      <c r="S245" s="677">
        <v>0</v>
      </c>
      <c r="T245" s="677">
        <v>0</v>
      </c>
      <c r="U245" s="674">
        <v>0</v>
      </c>
      <c r="W245" s="806"/>
      <c r="X245" s="677" t="s">
        <v>1377</v>
      </c>
      <c r="Y245" s="681">
        <v>0</v>
      </c>
      <c r="Z245" s="677">
        <v>0</v>
      </c>
      <c r="AA245" s="677">
        <v>0</v>
      </c>
      <c r="AB245" s="674">
        <v>0</v>
      </c>
      <c r="AD245" s="769"/>
      <c r="AE245" s="677" t="s">
        <v>1377</v>
      </c>
      <c r="AF245" s="681">
        <v>0</v>
      </c>
      <c r="AG245" s="677">
        <v>0</v>
      </c>
      <c r="AH245" s="677">
        <v>0</v>
      </c>
      <c r="AI245" s="674">
        <v>0</v>
      </c>
      <c r="AK245" s="762"/>
      <c r="AL245" s="679" t="s">
        <v>1377</v>
      </c>
      <c r="AM245" s="681">
        <v>0</v>
      </c>
      <c r="AN245" s="677">
        <v>0</v>
      </c>
      <c r="AO245" s="677">
        <v>0</v>
      </c>
      <c r="AP245" s="674">
        <v>0</v>
      </c>
      <c r="AR245" s="819"/>
      <c r="AS245" s="813" t="s">
        <v>1377</v>
      </c>
      <c r="AT245" s="812">
        <v>0</v>
      </c>
      <c r="AU245" s="812">
        <v>0</v>
      </c>
      <c r="AV245" s="812">
        <v>0</v>
      </c>
      <c r="AW245" s="813">
        <v>0</v>
      </c>
      <c r="AY245" s="778"/>
      <c r="AZ245" s="679" t="s">
        <v>1377</v>
      </c>
      <c r="BA245" s="681">
        <v>0</v>
      </c>
      <c r="BB245" s="677">
        <v>0</v>
      </c>
      <c r="BC245" s="677">
        <v>0</v>
      </c>
      <c r="BD245" s="674">
        <v>0</v>
      </c>
      <c r="BF245" s="794"/>
      <c r="BG245" s="679" t="s">
        <v>1377</v>
      </c>
      <c r="BH245" s="681">
        <v>0</v>
      </c>
      <c r="BI245" s="677">
        <v>0</v>
      </c>
      <c r="BJ245" s="677">
        <v>0</v>
      </c>
      <c r="BK245" s="674">
        <v>0</v>
      </c>
      <c r="BL245" s="633"/>
      <c r="BM245" s="792"/>
      <c r="BN245" s="679" t="s">
        <v>1377</v>
      </c>
      <c r="BO245" s="681">
        <v>0</v>
      </c>
      <c r="BP245" s="677">
        <v>0</v>
      </c>
      <c r="BQ245" s="677">
        <v>0</v>
      </c>
      <c r="BR245" s="674">
        <v>0</v>
      </c>
      <c r="BS245" s="633"/>
      <c r="BT245" s="771"/>
      <c r="BU245" s="679" t="s">
        <v>1377</v>
      </c>
      <c r="BV245" s="681">
        <v>0</v>
      </c>
      <c r="BW245" s="677">
        <v>0</v>
      </c>
      <c r="BX245" s="677">
        <v>0</v>
      </c>
      <c r="BY245" s="674">
        <v>0</v>
      </c>
      <c r="CA245" s="753"/>
      <c r="CB245" s="679" t="s">
        <v>1377</v>
      </c>
      <c r="CC245" s="681">
        <v>0</v>
      </c>
      <c r="CD245" s="677">
        <v>0</v>
      </c>
      <c r="CE245" s="677">
        <v>0</v>
      </c>
      <c r="CF245" s="674">
        <v>0</v>
      </c>
    </row>
    <row r="246" spans="2:84">
      <c r="B246" s="673"/>
      <c r="C246" s="679" t="s">
        <v>1679</v>
      </c>
      <c r="D246" s="681">
        <v>0</v>
      </c>
      <c r="E246" s="677">
        <v>0</v>
      </c>
      <c r="F246" s="677">
        <v>0</v>
      </c>
      <c r="G246" s="674">
        <v>0</v>
      </c>
      <c r="I246" s="675"/>
      <c r="J246" s="679" t="s">
        <v>1679</v>
      </c>
      <c r="K246" s="681">
        <v>0</v>
      </c>
      <c r="L246" s="677">
        <v>0</v>
      </c>
      <c r="M246" s="677">
        <v>0</v>
      </c>
      <c r="N246" s="674">
        <v>0</v>
      </c>
      <c r="P246" s="680"/>
      <c r="Q246" s="677" t="s">
        <v>1679</v>
      </c>
      <c r="R246" s="681">
        <v>0</v>
      </c>
      <c r="S246" s="677">
        <v>0</v>
      </c>
      <c r="T246" s="677">
        <v>0</v>
      </c>
      <c r="U246" s="674">
        <v>0</v>
      </c>
      <c r="W246" s="806"/>
      <c r="X246" s="677" t="s">
        <v>1679</v>
      </c>
      <c r="Y246" s="681">
        <v>0</v>
      </c>
      <c r="Z246" s="677">
        <v>0</v>
      </c>
      <c r="AA246" s="677">
        <v>0</v>
      </c>
      <c r="AB246" s="674">
        <v>0</v>
      </c>
      <c r="AD246" s="769"/>
      <c r="AE246" s="677" t="s">
        <v>1679</v>
      </c>
      <c r="AF246" s="681">
        <v>0</v>
      </c>
      <c r="AG246" s="677">
        <v>0</v>
      </c>
      <c r="AH246" s="677">
        <v>0</v>
      </c>
      <c r="AI246" s="674">
        <v>0</v>
      </c>
      <c r="AK246" s="762"/>
      <c r="AL246" s="679" t="s">
        <v>1679</v>
      </c>
      <c r="AM246" s="681">
        <v>0</v>
      </c>
      <c r="AN246" s="677">
        <v>0</v>
      </c>
      <c r="AO246" s="677">
        <v>0</v>
      </c>
      <c r="AP246" s="674">
        <v>0</v>
      </c>
      <c r="AR246" s="819"/>
      <c r="AS246" s="813" t="s">
        <v>1679</v>
      </c>
      <c r="AT246" s="812">
        <v>0</v>
      </c>
      <c r="AU246" s="812">
        <v>0</v>
      </c>
      <c r="AV246" s="812">
        <v>0</v>
      </c>
      <c r="AW246" s="813">
        <v>0</v>
      </c>
      <c r="AY246" s="778"/>
      <c r="AZ246" s="679" t="s">
        <v>1679</v>
      </c>
      <c r="BA246" s="681">
        <v>0</v>
      </c>
      <c r="BB246" s="677">
        <v>0</v>
      </c>
      <c r="BC246" s="677">
        <v>0</v>
      </c>
      <c r="BD246" s="674">
        <v>0</v>
      </c>
      <c r="BF246" s="794"/>
      <c r="BG246" s="679" t="s">
        <v>1679</v>
      </c>
      <c r="BH246" s="681">
        <v>0</v>
      </c>
      <c r="BI246" s="677">
        <v>0</v>
      </c>
      <c r="BJ246" s="677">
        <v>0</v>
      </c>
      <c r="BK246" s="674">
        <v>0</v>
      </c>
      <c r="BL246" s="633"/>
      <c r="BM246" s="792"/>
      <c r="BN246" s="679" t="s">
        <v>1679</v>
      </c>
      <c r="BO246" s="681">
        <v>0</v>
      </c>
      <c r="BP246" s="677">
        <v>0</v>
      </c>
      <c r="BQ246" s="677">
        <v>0</v>
      </c>
      <c r="BR246" s="674">
        <v>0</v>
      </c>
      <c r="BS246" s="633"/>
      <c r="BT246" s="771"/>
      <c r="BU246" s="679" t="s">
        <v>1679</v>
      </c>
      <c r="BV246" s="681">
        <v>0</v>
      </c>
      <c r="BW246" s="677">
        <v>0</v>
      </c>
      <c r="BX246" s="677">
        <v>0</v>
      </c>
      <c r="BY246" s="674">
        <v>0</v>
      </c>
      <c r="CA246" s="753"/>
      <c r="CB246" s="679" t="s">
        <v>1679</v>
      </c>
      <c r="CC246" s="681">
        <v>0</v>
      </c>
      <c r="CD246" s="677">
        <v>0</v>
      </c>
      <c r="CE246" s="677">
        <v>0</v>
      </c>
      <c r="CF246" s="674">
        <v>0</v>
      </c>
    </row>
    <row r="247" spans="2:84">
      <c r="B247" s="673"/>
      <c r="C247" s="679" t="s">
        <v>1378</v>
      </c>
      <c r="D247" s="681">
        <v>0</v>
      </c>
      <c r="E247" s="677">
        <v>0</v>
      </c>
      <c r="F247" s="677">
        <v>0</v>
      </c>
      <c r="G247" s="674">
        <v>0</v>
      </c>
      <c r="I247" s="675"/>
      <c r="J247" s="679" t="s">
        <v>1378</v>
      </c>
      <c r="K247" s="681">
        <v>0</v>
      </c>
      <c r="L247" s="677">
        <v>0</v>
      </c>
      <c r="M247" s="677">
        <v>0</v>
      </c>
      <c r="N247" s="674">
        <v>0</v>
      </c>
      <c r="P247" s="680"/>
      <c r="Q247" s="677" t="s">
        <v>1378</v>
      </c>
      <c r="R247" s="681">
        <v>0</v>
      </c>
      <c r="S247" s="677">
        <v>0</v>
      </c>
      <c r="T247" s="677">
        <v>0</v>
      </c>
      <c r="U247" s="674">
        <v>0</v>
      </c>
      <c r="W247" s="806"/>
      <c r="X247" s="677" t="s">
        <v>1378</v>
      </c>
      <c r="Y247" s="681">
        <v>0</v>
      </c>
      <c r="Z247" s="677">
        <v>0</v>
      </c>
      <c r="AA247" s="677">
        <v>0</v>
      </c>
      <c r="AB247" s="674">
        <v>0</v>
      </c>
      <c r="AD247" s="769"/>
      <c r="AE247" s="677" t="s">
        <v>1378</v>
      </c>
      <c r="AF247" s="681">
        <v>0</v>
      </c>
      <c r="AG247" s="677">
        <v>0</v>
      </c>
      <c r="AH247" s="677">
        <v>0</v>
      </c>
      <c r="AI247" s="674">
        <v>0</v>
      </c>
      <c r="AK247" s="762"/>
      <c r="AL247" s="679" t="s">
        <v>1378</v>
      </c>
      <c r="AM247" s="681">
        <v>0</v>
      </c>
      <c r="AN247" s="677">
        <v>0</v>
      </c>
      <c r="AO247" s="677">
        <v>0</v>
      </c>
      <c r="AP247" s="674">
        <v>0</v>
      </c>
      <c r="AR247" s="819"/>
      <c r="AS247" s="813" t="s">
        <v>1378</v>
      </c>
      <c r="AT247" s="812">
        <v>0</v>
      </c>
      <c r="AU247" s="812">
        <v>0</v>
      </c>
      <c r="AV247" s="812">
        <v>0</v>
      </c>
      <c r="AW247" s="813">
        <v>0</v>
      </c>
      <c r="AY247" s="778"/>
      <c r="AZ247" s="679" t="s">
        <v>1378</v>
      </c>
      <c r="BA247" s="681">
        <v>0</v>
      </c>
      <c r="BB247" s="677">
        <v>0</v>
      </c>
      <c r="BC247" s="677">
        <v>0</v>
      </c>
      <c r="BD247" s="674">
        <v>0</v>
      </c>
      <c r="BF247" s="794"/>
      <c r="BG247" s="679" t="s">
        <v>1378</v>
      </c>
      <c r="BH247" s="681">
        <v>0</v>
      </c>
      <c r="BI247" s="677">
        <v>0</v>
      </c>
      <c r="BJ247" s="677">
        <v>0</v>
      </c>
      <c r="BK247" s="674">
        <v>0</v>
      </c>
      <c r="BL247" s="633"/>
      <c r="BM247" s="792"/>
      <c r="BN247" s="679" t="s">
        <v>1378</v>
      </c>
      <c r="BO247" s="681">
        <v>0</v>
      </c>
      <c r="BP247" s="677">
        <v>0</v>
      </c>
      <c r="BQ247" s="677">
        <v>0</v>
      </c>
      <c r="BR247" s="674">
        <v>0</v>
      </c>
      <c r="BS247" s="633"/>
      <c r="BT247" s="771"/>
      <c r="BU247" s="679" t="s">
        <v>1378</v>
      </c>
      <c r="BV247" s="681">
        <v>0</v>
      </c>
      <c r="BW247" s="677">
        <v>0</v>
      </c>
      <c r="BX247" s="677">
        <v>0</v>
      </c>
      <c r="BY247" s="674">
        <v>0</v>
      </c>
      <c r="CA247" s="753"/>
      <c r="CB247" s="679" t="s">
        <v>1378</v>
      </c>
      <c r="CC247" s="681">
        <v>0</v>
      </c>
      <c r="CD247" s="677">
        <v>0</v>
      </c>
      <c r="CE247" s="677">
        <v>0</v>
      </c>
      <c r="CF247" s="674">
        <v>0</v>
      </c>
    </row>
    <row r="248" spans="2:84" ht="13.8" thickBot="1">
      <c r="B248" s="673"/>
      <c r="C248" s="679" t="s">
        <v>1680</v>
      </c>
      <c r="D248" s="681">
        <v>0</v>
      </c>
      <c r="E248" s="677">
        <v>0</v>
      </c>
      <c r="F248" s="677">
        <v>0</v>
      </c>
      <c r="G248" s="674">
        <v>0</v>
      </c>
      <c r="I248" s="728"/>
      <c r="J248" s="690" t="s">
        <v>1680</v>
      </c>
      <c r="K248" s="681">
        <v>0</v>
      </c>
      <c r="L248" s="677">
        <v>0</v>
      </c>
      <c r="M248" s="677">
        <v>0</v>
      </c>
      <c r="N248" s="674">
        <v>0</v>
      </c>
      <c r="P248" s="730"/>
      <c r="Q248" s="677" t="s">
        <v>1680</v>
      </c>
      <c r="R248" s="681">
        <v>0</v>
      </c>
      <c r="S248" s="677">
        <v>0</v>
      </c>
      <c r="T248" s="677">
        <v>0</v>
      </c>
      <c r="U248" s="674">
        <v>0</v>
      </c>
      <c r="W248" s="802"/>
      <c r="X248" s="677" t="s">
        <v>1680</v>
      </c>
      <c r="Y248" s="681">
        <v>0</v>
      </c>
      <c r="Z248" s="677">
        <v>0</v>
      </c>
      <c r="AA248" s="677">
        <v>0</v>
      </c>
      <c r="AB248" s="674">
        <v>0</v>
      </c>
      <c r="AD248" s="765"/>
      <c r="AE248" s="677" t="s">
        <v>1680</v>
      </c>
      <c r="AF248" s="681">
        <v>0</v>
      </c>
      <c r="AG248" s="677">
        <v>0</v>
      </c>
      <c r="AH248" s="677">
        <v>0</v>
      </c>
      <c r="AI248" s="674">
        <v>0</v>
      </c>
      <c r="AK248" s="756"/>
      <c r="AL248" s="690" t="s">
        <v>1680</v>
      </c>
      <c r="AM248" s="681">
        <v>0</v>
      </c>
      <c r="AN248" s="677">
        <v>0</v>
      </c>
      <c r="AO248" s="677">
        <v>0</v>
      </c>
      <c r="AP248" s="674">
        <v>0</v>
      </c>
      <c r="AR248" s="814"/>
      <c r="AS248" s="815" t="s">
        <v>1680</v>
      </c>
      <c r="AT248" s="812">
        <v>0</v>
      </c>
      <c r="AU248" s="812">
        <v>0</v>
      </c>
      <c r="AV248" s="812">
        <v>0</v>
      </c>
      <c r="AW248" s="813">
        <v>0</v>
      </c>
      <c r="AY248" s="779"/>
      <c r="AZ248" s="690" t="s">
        <v>1680</v>
      </c>
      <c r="BA248" s="681">
        <v>0</v>
      </c>
      <c r="BB248" s="677">
        <v>0</v>
      </c>
      <c r="BC248" s="677">
        <v>0</v>
      </c>
      <c r="BD248" s="674">
        <v>0</v>
      </c>
      <c r="BF248" s="793"/>
      <c r="BG248" s="690" t="s">
        <v>1680</v>
      </c>
      <c r="BH248" s="681">
        <v>0</v>
      </c>
      <c r="BI248" s="677">
        <v>0</v>
      </c>
      <c r="BJ248" s="677">
        <v>0</v>
      </c>
      <c r="BK248" s="674">
        <v>0</v>
      </c>
      <c r="BL248" s="633"/>
      <c r="BM248" s="786"/>
      <c r="BN248" s="690" t="s">
        <v>1680</v>
      </c>
      <c r="BO248" s="681">
        <v>0</v>
      </c>
      <c r="BP248" s="677">
        <v>0</v>
      </c>
      <c r="BQ248" s="677">
        <v>0</v>
      </c>
      <c r="BR248" s="674">
        <v>0</v>
      </c>
      <c r="BS248" s="633"/>
      <c r="BT248" s="772"/>
      <c r="BU248" s="690" t="s">
        <v>1680</v>
      </c>
      <c r="BV248" s="681">
        <v>0</v>
      </c>
      <c r="BW248" s="677">
        <v>0</v>
      </c>
      <c r="BX248" s="677">
        <v>0</v>
      </c>
      <c r="BY248" s="674">
        <v>0</v>
      </c>
      <c r="CA248" s="747"/>
      <c r="CB248" s="690" t="s">
        <v>1680</v>
      </c>
      <c r="CC248" s="681">
        <v>0</v>
      </c>
      <c r="CD248" s="677">
        <v>0</v>
      </c>
      <c r="CE248" s="677">
        <v>0</v>
      </c>
      <c r="CF248" s="674">
        <v>0</v>
      </c>
    </row>
    <row r="249" spans="2:84" ht="13.8" thickBot="1">
      <c r="B249" s="664" t="s">
        <v>576</v>
      </c>
      <c r="C249" s="664"/>
      <c r="D249" s="729">
        <v>0</v>
      </c>
      <c r="E249" s="683">
        <v>0</v>
      </c>
      <c r="F249" s="683">
        <v>0</v>
      </c>
      <c r="G249" s="682">
        <v>0</v>
      </c>
      <c r="I249" s="667" t="s">
        <v>576</v>
      </c>
      <c r="J249" s="667"/>
      <c r="K249" s="691">
        <v>0</v>
      </c>
      <c r="L249" s="685">
        <v>0</v>
      </c>
      <c r="M249" s="685">
        <v>0</v>
      </c>
      <c r="N249" s="684">
        <v>0</v>
      </c>
      <c r="P249" s="686" t="s">
        <v>576</v>
      </c>
      <c r="Q249" s="687"/>
      <c r="R249" s="686">
        <v>0</v>
      </c>
      <c r="S249" s="688">
        <v>0</v>
      </c>
      <c r="T249" s="688">
        <v>0</v>
      </c>
      <c r="U249" s="687">
        <v>0</v>
      </c>
      <c r="W249" s="803" t="s">
        <v>576</v>
      </c>
      <c r="X249" s="804"/>
      <c r="Y249" s="803">
        <v>0</v>
      </c>
      <c r="Z249" s="805">
        <v>0</v>
      </c>
      <c r="AA249" s="805">
        <v>0</v>
      </c>
      <c r="AB249" s="804">
        <v>0</v>
      </c>
      <c r="AD249" s="766" t="s">
        <v>576</v>
      </c>
      <c r="AE249" s="767"/>
      <c r="AF249" s="766">
        <v>0</v>
      </c>
      <c r="AG249" s="768">
        <v>0</v>
      </c>
      <c r="AH249" s="768">
        <v>0</v>
      </c>
      <c r="AI249" s="767">
        <v>0</v>
      </c>
      <c r="AK249" s="757" t="s">
        <v>576</v>
      </c>
      <c r="AL249" s="758"/>
      <c r="AM249" s="759">
        <v>0</v>
      </c>
      <c r="AN249" s="760">
        <v>0</v>
      </c>
      <c r="AO249" s="760">
        <v>0</v>
      </c>
      <c r="AP249" s="761">
        <v>0</v>
      </c>
      <c r="AR249" s="808" t="s">
        <v>576</v>
      </c>
      <c r="AS249" s="816"/>
      <c r="AT249" s="817">
        <v>0</v>
      </c>
      <c r="AU249" s="818">
        <v>0</v>
      </c>
      <c r="AV249" s="818">
        <v>0</v>
      </c>
      <c r="AW249" s="816">
        <v>0</v>
      </c>
      <c r="AY249" s="780" t="s">
        <v>576</v>
      </c>
      <c r="AZ249" s="777"/>
      <c r="BA249" s="780">
        <v>0</v>
      </c>
      <c r="BB249" s="781">
        <v>0</v>
      </c>
      <c r="BC249" s="781">
        <v>0</v>
      </c>
      <c r="BD249" s="782">
        <v>0</v>
      </c>
      <c r="BF249" s="795" t="s">
        <v>576</v>
      </c>
      <c r="BG249" s="796"/>
      <c r="BH249" s="795">
        <v>0</v>
      </c>
      <c r="BI249" s="797">
        <v>0</v>
      </c>
      <c r="BJ249" s="797">
        <v>0</v>
      </c>
      <c r="BK249" s="798">
        <v>0</v>
      </c>
      <c r="BL249" s="633"/>
      <c r="BM249" s="787" t="s">
        <v>576</v>
      </c>
      <c r="BN249" s="788"/>
      <c r="BO249" s="789">
        <v>0</v>
      </c>
      <c r="BP249" s="790">
        <v>0</v>
      </c>
      <c r="BQ249" s="790">
        <v>0</v>
      </c>
      <c r="BR249" s="791">
        <v>0</v>
      </c>
      <c r="BS249" s="633"/>
      <c r="BT249" s="773" t="s">
        <v>576</v>
      </c>
      <c r="BU249" s="770"/>
      <c r="BV249" s="773">
        <v>0</v>
      </c>
      <c r="BW249" s="774">
        <v>0</v>
      </c>
      <c r="BX249" s="774">
        <v>0</v>
      </c>
      <c r="BY249" s="775">
        <v>0</v>
      </c>
      <c r="CA249" s="748" t="s">
        <v>576</v>
      </c>
      <c r="CB249" s="749"/>
      <c r="CC249" s="750">
        <v>0</v>
      </c>
      <c r="CD249" s="751">
        <v>0</v>
      </c>
      <c r="CE249" s="751">
        <v>0</v>
      </c>
      <c r="CF249" s="752">
        <v>0</v>
      </c>
    </row>
    <row r="250" spans="2:84">
      <c r="B250" s="673" t="s">
        <v>466</v>
      </c>
      <c r="C250" s="679" t="s">
        <v>1379</v>
      </c>
      <c r="D250" s="681">
        <v>0</v>
      </c>
      <c r="E250" s="677">
        <v>0</v>
      </c>
      <c r="F250" s="677">
        <v>0</v>
      </c>
      <c r="G250" s="674">
        <v>0</v>
      </c>
      <c r="I250" s="675" t="s">
        <v>466</v>
      </c>
      <c r="J250" s="679" t="s">
        <v>1379</v>
      </c>
      <c r="K250" s="681">
        <v>0</v>
      </c>
      <c r="L250" s="677">
        <v>0</v>
      </c>
      <c r="M250" s="677">
        <v>0</v>
      </c>
      <c r="N250" s="674">
        <v>0</v>
      </c>
      <c r="P250" s="676" t="s">
        <v>466</v>
      </c>
      <c r="Q250" s="677" t="s">
        <v>1379</v>
      </c>
      <c r="R250" s="681">
        <v>0</v>
      </c>
      <c r="S250" s="677">
        <v>0</v>
      </c>
      <c r="T250" s="677">
        <v>0</v>
      </c>
      <c r="U250" s="674">
        <v>0</v>
      </c>
      <c r="W250" s="801" t="s">
        <v>466</v>
      </c>
      <c r="X250" s="677" t="s">
        <v>1379</v>
      </c>
      <c r="Y250" s="681">
        <v>0</v>
      </c>
      <c r="Z250" s="677">
        <v>0</v>
      </c>
      <c r="AA250" s="677">
        <v>0</v>
      </c>
      <c r="AB250" s="674">
        <v>0</v>
      </c>
      <c r="AD250" s="764" t="s">
        <v>466</v>
      </c>
      <c r="AE250" s="677" t="s">
        <v>1379</v>
      </c>
      <c r="AF250" s="681">
        <v>0</v>
      </c>
      <c r="AG250" s="677">
        <v>0</v>
      </c>
      <c r="AH250" s="677">
        <v>0</v>
      </c>
      <c r="AI250" s="674">
        <v>0</v>
      </c>
      <c r="AK250" s="755" t="s">
        <v>466</v>
      </c>
      <c r="AL250" s="689" t="s">
        <v>1379</v>
      </c>
      <c r="AM250" s="681">
        <v>0</v>
      </c>
      <c r="AN250" s="677">
        <v>0</v>
      </c>
      <c r="AO250" s="677">
        <v>0</v>
      </c>
      <c r="AP250" s="674">
        <v>0</v>
      </c>
      <c r="AR250" s="809" t="s">
        <v>466</v>
      </c>
      <c r="AS250" s="810" t="s">
        <v>1379</v>
      </c>
      <c r="AT250" s="812">
        <v>0</v>
      </c>
      <c r="AU250" s="812">
        <v>0</v>
      </c>
      <c r="AV250" s="812">
        <v>0</v>
      </c>
      <c r="AW250" s="813">
        <v>0</v>
      </c>
      <c r="AY250" s="778" t="s">
        <v>466</v>
      </c>
      <c r="AZ250" s="689" t="s">
        <v>1379</v>
      </c>
      <c r="BA250" s="681">
        <v>0</v>
      </c>
      <c r="BB250" s="677">
        <v>0</v>
      </c>
      <c r="BC250" s="677">
        <v>0</v>
      </c>
      <c r="BD250" s="674">
        <v>0</v>
      </c>
      <c r="BF250" s="794" t="s">
        <v>466</v>
      </c>
      <c r="BG250" s="679" t="s">
        <v>1379</v>
      </c>
      <c r="BH250" s="681">
        <v>0</v>
      </c>
      <c r="BI250" s="677">
        <v>0</v>
      </c>
      <c r="BJ250" s="677">
        <v>0</v>
      </c>
      <c r="BK250" s="674">
        <v>0</v>
      </c>
      <c r="BL250" s="633"/>
      <c r="BM250" s="785" t="s">
        <v>466</v>
      </c>
      <c r="BN250" s="689" t="s">
        <v>1379</v>
      </c>
      <c r="BO250" s="681">
        <v>0</v>
      </c>
      <c r="BP250" s="677">
        <v>0</v>
      </c>
      <c r="BQ250" s="677">
        <v>0</v>
      </c>
      <c r="BR250" s="674">
        <v>0</v>
      </c>
      <c r="BS250" s="633"/>
      <c r="BT250" s="771" t="s">
        <v>466</v>
      </c>
      <c r="BU250" s="679" t="s">
        <v>1379</v>
      </c>
      <c r="BV250" s="681">
        <v>0</v>
      </c>
      <c r="BW250" s="677">
        <v>0</v>
      </c>
      <c r="BX250" s="677">
        <v>0</v>
      </c>
      <c r="BY250" s="674">
        <v>0</v>
      </c>
      <c r="CA250" s="746" t="s">
        <v>466</v>
      </c>
      <c r="CB250" s="689" t="s">
        <v>1379</v>
      </c>
      <c r="CC250" s="681">
        <v>0</v>
      </c>
      <c r="CD250" s="677">
        <v>0</v>
      </c>
      <c r="CE250" s="677">
        <v>0</v>
      </c>
      <c r="CF250" s="674">
        <v>0</v>
      </c>
    </row>
    <row r="251" spans="2:84">
      <c r="B251" s="673"/>
      <c r="C251" s="679" t="s">
        <v>1380</v>
      </c>
      <c r="D251" s="681">
        <v>0</v>
      </c>
      <c r="E251" s="677">
        <v>0</v>
      </c>
      <c r="F251" s="677">
        <v>0</v>
      </c>
      <c r="G251" s="674">
        <v>0</v>
      </c>
      <c r="I251" s="675"/>
      <c r="J251" s="679" t="s">
        <v>1380</v>
      </c>
      <c r="K251" s="681">
        <v>0</v>
      </c>
      <c r="L251" s="677">
        <v>0</v>
      </c>
      <c r="M251" s="677">
        <v>0</v>
      </c>
      <c r="N251" s="674">
        <v>0</v>
      </c>
      <c r="P251" s="680"/>
      <c r="Q251" s="677" t="s">
        <v>1380</v>
      </c>
      <c r="R251" s="681">
        <v>0</v>
      </c>
      <c r="S251" s="677">
        <v>0</v>
      </c>
      <c r="T251" s="677">
        <v>0</v>
      </c>
      <c r="U251" s="674">
        <v>0</v>
      </c>
      <c r="W251" s="806"/>
      <c r="X251" s="677" t="s">
        <v>1380</v>
      </c>
      <c r="Y251" s="681">
        <v>0</v>
      </c>
      <c r="Z251" s="677">
        <v>0</v>
      </c>
      <c r="AA251" s="677">
        <v>0</v>
      </c>
      <c r="AB251" s="674">
        <v>0</v>
      </c>
      <c r="AD251" s="769"/>
      <c r="AE251" s="677" t="s">
        <v>1380</v>
      </c>
      <c r="AF251" s="681">
        <v>0</v>
      </c>
      <c r="AG251" s="677">
        <v>0</v>
      </c>
      <c r="AH251" s="677">
        <v>0</v>
      </c>
      <c r="AI251" s="674">
        <v>0</v>
      </c>
      <c r="AK251" s="762"/>
      <c r="AL251" s="679" t="s">
        <v>1380</v>
      </c>
      <c r="AM251" s="681">
        <v>0</v>
      </c>
      <c r="AN251" s="677">
        <v>0</v>
      </c>
      <c r="AO251" s="677">
        <v>0</v>
      </c>
      <c r="AP251" s="674">
        <v>0</v>
      </c>
      <c r="AR251" s="819"/>
      <c r="AS251" s="813" t="s">
        <v>1380</v>
      </c>
      <c r="AT251" s="812">
        <v>0</v>
      </c>
      <c r="AU251" s="812">
        <v>0</v>
      </c>
      <c r="AV251" s="812">
        <v>0</v>
      </c>
      <c r="AW251" s="813">
        <v>0</v>
      </c>
      <c r="AY251" s="778"/>
      <c r="AZ251" s="679" t="s">
        <v>1380</v>
      </c>
      <c r="BA251" s="681">
        <v>0</v>
      </c>
      <c r="BB251" s="677">
        <v>0</v>
      </c>
      <c r="BC251" s="677">
        <v>0</v>
      </c>
      <c r="BD251" s="674">
        <v>0</v>
      </c>
      <c r="BF251" s="794"/>
      <c r="BG251" s="679" t="s">
        <v>1380</v>
      </c>
      <c r="BH251" s="681">
        <v>0</v>
      </c>
      <c r="BI251" s="677">
        <v>0</v>
      </c>
      <c r="BJ251" s="677">
        <v>0</v>
      </c>
      <c r="BK251" s="674">
        <v>0</v>
      </c>
      <c r="BL251" s="633"/>
      <c r="BM251" s="792"/>
      <c r="BN251" s="679" t="s">
        <v>1380</v>
      </c>
      <c r="BO251" s="681">
        <v>0</v>
      </c>
      <c r="BP251" s="677">
        <v>0</v>
      </c>
      <c r="BQ251" s="677">
        <v>0</v>
      </c>
      <c r="BR251" s="674">
        <v>0</v>
      </c>
      <c r="BS251" s="633"/>
      <c r="BT251" s="771"/>
      <c r="BU251" s="679" t="s">
        <v>1380</v>
      </c>
      <c r="BV251" s="681">
        <v>0</v>
      </c>
      <c r="BW251" s="677">
        <v>0</v>
      </c>
      <c r="BX251" s="677">
        <v>0</v>
      </c>
      <c r="BY251" s="674">
        <v>0</v>
      </c>
      <c r="CA251" s="753"/>
      <c r="CB251" s="679" t="s">
        <v>1380</v>
      </c>
      <c r="CC251" s="681">
        <v>0</v>
      </c>
      <c r="CD251" s="677">
        <v>0</v>
      </c>
      <c r="CE251" s="677">
        <v>0</v>
      </c>
      <c r="CF251" s="674">
        <v>0</v>
      </c>
    </row>
    <row r="252" spans="2:84">
      <c r="B252" s="673"/>
      <c r="C252" s="679" t="s">
        <v>1381</v>
      </c>
      <c r="D252" s="681">
        <v>0</v>
      </c>
      <c r="E252" s="677">
        <v>0</v>
      </c>
      <c r="F252" s="677">
        <v>0</v>
      </c>
      <c r="G252" s="674">
        <v>0</v>
      </c>
      <c r="I252" s="675"/>
      <c r="J252" s="679" t="s">
        <v>1381</v>
      </c>
      <c r="K252" s="681">
        <v>0</v>
      </c>
      <c r="L252" s="677">
        <v>0</v>
      </c>
      <c r="M252" s="677">
        <v>0</v>
      </c>
      <c r="N252" s="674">
        <v>0</v>
      </c>
      <c r="P252" s="680"/>
      <c r="Q252" s="677" t="s">
        <v>1381</v>
      </c>
      <c r="R252" s="681">
        <v>0</v>
      </c>
      <c r="S252" s="677">
        <v>0</v>
      </c>
      <c r="T252" s="677">
        <v>0</v>
      </c>
      <c r="U252" s="674">
        <v>0</v>
      </c>
      <c r="W252" s="806"/>
      <c r="X252" s="677" t="s">
        <v>1381</v>
      </c>
      <c r="Y252" s="681">
        <v>0</v>
      </c>
      <c r="Z252" s="677">
        <v>0</v>
      </c>
      <c r="AA252" s="677">
        <v>0</v>
      </c>
      <c r="AB252" s="674">
        <v>0</v>
      </c>
      <c r="AD252" s="769"/>
      <c r="AE252" s="677" t="s">
        <v>1381</v>
      </c>
      <c r="AF252" s="681">
        <v>0</v>
      </c>
      <c r="AG252" s="677">
        <v>0</v>
      </c>
      <c r="AH252" s="677">
        <v>0</v>
      </c>
      <c r="AI252" s="674">
        <v>0</v>
      </c>
      <c r="AK252" s="762"/>
      <c r="AL252" s="679" t="s">
        <v>1381</v>
      </c>
      <c r="AM252" s="681">
        <v>0</v>
      </c>
      <c r="AN252" s="677">
        <v>0</v>
      </c>
      <c r="AO252" s="677">
        <v>0</v>
      </c>
      <c r="AP252" s="674">
        <v>0</v>
      </c>
      <c r="AR252" s="819"/>
      <c r="AS252" s="813" t="s">
        <v>1381</v>
      </c>
      <c r="AT252" s="812">
        <v>0</v>
      </c>
      <c r="AU252" s="812">
        <v>0</v>
      </c>
      <c r="AV252" s="812">
        <v>0</v>
      </c>
      <c r="AW252" s="813">
        <v>0</v>
      </c>
      <c r="AY252" s="778"/>
      <c r="AZ252" s="679" t="s">
        <v>1381</v>
      </c>
      <c r="BA252" s="681">
        <v>0</v>
      </c>
      <c r="BB252" s="677">
        <v>0</v>
      </c>
      <c r="BC252" s="677">
        <v>0</v>
      </c>
      <c r="BD252" s="674">
        <v>0</v>
      </c>
      <c r="BF252" s="794"/>
      <c r="BG252" s="679" t="s">
        <v>1381</v>
      </c>
      <c r="BH252" s="681">
        <v>0</v>
      </c>
      <c r="BI252" s="677">
        <v>0</v>
      </c>
      <c r="BJ252" s="677">
        <v>0</v>
      </c>
      <c r="BK252" s="674">
        <v>0</v>
      </c>
      <c r="BL252" s="633"/>
      <c r="BM252" s="792"/>
      <c r="BN252" s="679" t="s">
        <v>1381</v>
      </c>
      <c r="BO252" s="681">
        <v>0</v>
      </c>
      <c r="BP252" s="677">
        <v>0</v>
      </c>
      <c r="BQ252" s="677">
        <v>0</v>
      </c>
      <c r="BR252" s="674">
        <v>0</v>
      </c>
      <c r="BS252" s="633"/>
      <c r="BT252" s="771"/>
      <c r="BU252" s="679" t="s">
        <v>1381</v>
      </c>
      <c r="BV252" s="681">
        <v>0</v>
      </c>
      <c r="BW252" s="677">
        <v>0</v>
      </c>
      <c r="BX252" s="677">
        <v>0</v>
      </c>
      <c r="BY252" s="674">
        <v>0</v>
      </c>
      <c r="CA252" s="753"/>
      <c r="CB252" s="679" t="s">
        <v>1381</v>
      </c>
      <c r="CC252" s="681">
        <v>0</v>
      </c>
      <c r="CD252" s="677">
        <v>0</v>
      </c>
      <c r="CE252" s="677">
        <v>0</v>
      </c>
      <c r="CF252" s="674">
        <v>0</v>
      </c>
    </row>
    <row r="253" spans="2:84">
      <c r="B253" s="673"/>
      <c r="C253" s="679" t="s">
        <v>1382</v>
      </c>
      <c r="D253" s="681">
        <v>0</v>
      </c>
      <c r="E253" s="677">
        <v>0</v>
      </c>
      <c r="F253" s="677">
        <v>0</v>
      </c>
      <c r="G253" s="674">
        <v>0</v>
      </c>
      <c r="I253" s="675"/>
      <c r="J253" s="679" t="s">
        <v>1382</v>
      </c>
      <c r="K253" s="681">
        <v>0</v>
      </c>
      <c r="L253" s="677">
        <v>0</v>
      </c>
      <c r="M253" s="677">
        <v>0</v>
      </c>
      <c r="N253" s="674">
        <v>0</v>
      </c>
      <c r="P253" s="680"/>
      <c r="Q253" s="677" t="s">
        <v>1382</v>
      </c>
      <c r="R253" s="681">
        <v>0</v>
      </c>
      <c r="S253" s="677">
        <v>0</v>
      </c>
      <c r="T253" s="677">
        <v>0</v>
      </c>
      <c r="U253" s="674">
        <v>0</v>
      </c>
      <c r="W253" s="806"/>
      <c r="X253" s="677" t="s">
        <v>1382</v>
      </c>
      <c r="Y253" s="681">
        <v>0</v>
      </c>
      <c r="Z253" s="677">
        <v>0</v>
      </c>
      <c r="AA253" s="677">
        <v>0</v>
      </c>
      <c r="AB253" s="674">
        <v>0</v>
      </c>
      <c r="AD253" s="769"/>
      <c r="AE253" s="677" t="s">
        <v>1382</v>
      </c>
      <c r="AF253" s="681">
        <v>0</v>
      </c>
      <c r="AG253" s="677">
        <v>0</v>
      </c>
      <c r="AH253" s="677">
        <v>0</v>
      </c>
      <c r="AI253" s="674">
        <v>0</v>
      </c>
      <c r="AK253" s="762"/>
      <c r="AL253" s="679" t="s">
        <v>1382</v>
      </c>
      <c r="AM253" s="681">
        <v>0</v>
      </c>
      <c r="AN253" s="677">
        <v>0</v>
      </c>
      <c r="AO253" s="677">
        <v>0</v>
      </c>
      <c r="AP253" s="674">
        <v>0</v>
      </c>
      <c r="AR253" s="819"/>
      <c r="AS253" s="813" t="s">
        <v>1382</v>
      </c>
      <c r="AT253" s="812">
        <v>0</v>
      </c>
      <c r="AU253" s="812">
        <v>0</v>
      </c>
      <c r="AV253" s="812">
        <v>0</v>
      </c>
      <c r="AW253" s="813">
        <v>0</v>
      </c>
      <c r="AY253" s="778"/>
      <c r="AZ253" s="679" t="s">
        <v>1382</v>
      </c>
      <c r="BA253" s="681">
        <v>0</v>
      </c>
      <c r="BB253" s="677">
        <v>0</v>
      </c>
      <c r="BC253" s="677">
        <v>0</v>
      </c>
      <c r="BD253" s="674">
        <v>0</v>
      </c>
      <c r="BF253" s="794"/>
      <c r="BG253" s="679" t="s">
        <v>1382</v>
      </c>
      <c r="BH253" s="681">
        <v>0</v>
      </c>
      <c r="BI253" s="677">
        <v>0</v>
      </c>
      <c r="BJ253" s="677">
        <v>0</v>
      </c>
      <c r="BK253" s="674">
        <v>0</v>
      </c>
      <c r="BL253" s="633"/>
      <c r="BM253" s="792"/>
      <c r="BN253" s="679" t="s">
        <v>1382</v>
      </c>
      <c r="BO253" s="681">
        <v>0</v>
      </c>
      <c r="BP253" s="677">
        <v>0</v>
      </c>
      <c r="BQ253" s="677">
        <v>0</v>
      </c>
      <c r="BR253" s="674">
        <v>0</v>
      </c>
      <c r="BS253" s="633"/>
      <c r="BT253" s="771"/>
      <c r="BU253" s="679" t="s">
        <v>1382</v>
      </c>
      <c r="BV253" s="681">
        <v>0</v>
      </c>
      <c r="BW253" s="677">
        <v>0</v>
      </c>
      <c r="BX253" s="677">
        <v>0</v>
      </c>
      <c r="BY253" s="674">
        <v>0</v>
      </c>
      <c r="CA253" s="753"/>
      <c r="CB253" s="679" t="s">
        <v>1382</v>
      </c>
      <c r="CC253" s="681">
        <v>0</v>
      </c>
      <c r="CD253" s="677">
        <v>0</v>
      </c>
      <c r="CE253" s="677">
        <v>0</v>
      </c>
      <c r="CF253" s="674">
        <v>0</v>
      </c>
    </row>
    <row r="254" spans="2:84">
      <c r="B254" s="673"/>
      <c r="C254" s="679" t="s">
        <v>1383</v>
      </c>
      <c r="D254" s="681">
        <v>0</v>
      </c>
      <c r="E254" s="677">
        <v>0</v>
      </c>
      <c r="F254" s="677">
        <v>0</v>
      </c>
      <c r="G254" s="674">
        <v>0</v>
      </c>
      <c r="I254" s="675"/>
      <c r="J254" s="679" t="s">
        <v>1383</v>
      </c>
      <c r="K254" s="681">
        <v>0</v>
      </c>
      <c r="L254" s="677">
        <v>0</v>
      </c>
      <c r="M254" s="677">
        <v>0</v>
      </c>
      <c r="N254" s="674">
        <v>0</v>
      </c>
      <c r="P254" s="680"/>
      <c r="Q254" s="677" t="s">
        <v>1383</v>
      </c>
      <c r="R254" s="681">
        <v>0</v>
      </c>
      <c r="S254" s="677">
        <v>0</v>
      </c>
      <c r="T254" s="677">
        <v>0</v>
      </c>
      <c r="U254" s="674">
        <v>0</v>
      </c>
      <c r="W254" s="806"/>
      <c r="X254" s="677" t="s">
        <v>1383</v>
      </c>
      <c r="Y254" s="681">
        <v>0</v>
      </c>
      <c r="Z254" s="677">
        <v>0</v>
      </c>
      <c r="AA254" s="677">
        <v>0</v>
      </c>
      <c r="AB254" s="674">
        <v>0</v>
      </c>
      <c r="AD254" s="769"/>
      <c r="AE254" s="677" t="s">
        <v>1383</v>
      </c>
      <c r="AF254" s="681">
        <v>0</v>
      </c>
      <c r="AG254" s="677">
        <v>0</v>
      </c>
      <c r="AH254" s="677">
        <v>0</v>
      </c>
      <c r="AI254" s="674">
        <v>0</v>
      </c>
      <c r="AK254" s="762"/>
      <c r="AL254" s="679" t="s">
        <v>1383</v>
      </c>
      <c r="AM254" s="681">
        <v>0</v>
      </c>
      <c r="AN254" s="677">
        <v>0</v>
      </c>
      <c r="AO254" s="677">
        <v>0</v>
      </c>
      <c r="AP254" s="674">
        <v>0</v>
      </c>
      <c r="AR254" s="819"/>
      <c r="AS254" s="813" t="s">
        <v>1383</v>
      </c>
      <c r="AT254" s="812">
        <v>0</v>
      </c>
      <c r="AU254" s="812">
        <v>0</v>
      </c>
      <c r="AV254" s="812">
        <v>0</v>
      </c>
      <c r="AW254" s="813">
        <v>0</v>
      </c>
      <c r="AY254" s="778"/>
      <c r="AZ254" s="679" t="s">
        <v>1383</v>
      </c>
      <c r="BA254" s="681">
        <v>0</v>
      </c>
      <c r="BB254" s="677">
        <v>0</v>
      </c>
      <c r="BC254" s="677">
        <v>0</v>
      </c>
      <c r="BD254" s="674">
        <v>0</v>
      </c>
      <c r="BF254" s="794"/>
      <c r="BG254" s="679" t="s">
        <v>1383</v>
      </c>
      <c r="BH254" s="681">
        <v>0</v>
      </c>
      <c r="BI254" s="677">
        <v>0</v>
      </c>
      <c r="BJ254" s="677">
        <v>0</v>
      </c>
      <c r="BK254" s="674">
        <v>0</v>
      </c>
      <c r="BL254" s="633"/>
      <c r="BM254" s="792"/>
      <c r="BN254" s="679" t="s">
        <v>1383</v>
      </c>
      <c r="BO254" s="681">
        <v>0</v>
      </c>
      <c r="BP254" s="677">
        <v>0</v>
      </c>
      <c r="BQ254" s="677">
        <v>0</v>
      </c>
      <c r="BR254" s="674">
        <v>0</v>
      </c>
      <c r="BS254" s="633"/>
      <c r="BT254" s="771"/>
      <c r="BU254" s="679" t="s">
        <v>1383</v>
      </c>
      <c r="BV254" s="681">
        <v>0</v>
      </c>
      <c r="BW254" s="677">
        <v>0</v>
      </c>
      <c r="BX254" s="677">
        <v>0</v>
      </c>
      <c r="BY254" s="674">
        <v>0</v>
      </c>
      <c r="CA254" s="753"/>
      <c r="CB254" s="679" t="s">
        <v>1383</v>
      </c>
      <c r="CC254" s="681">
        <v>0</v>
      </c>
      <c r="CD254" s="677">
        <v>0</v>
      </c>
      <c r="CE254" s="677">
        <v>0</v>
      </c>
      <c r="CF254" s="674">
        <v>0</v>
      </c>
    </row>
    <row r="255" spans="2:84">
      <c r="B255" s="673"/>
      <c r="C255" s="679" t="s">
        <v>1384</v>
      </c>
      <c r="D255" s="681">
        <v>0</v>
      </c>
      <c r="E255" s="677">
        <v>0</v>
      </c>
      <c r="F255" s="677">
        <v>0</v>
      </c>
      <c r="G255" s="674">
        <v>0</v>
      </c>
      <c r="I255" s="675"/>
      <c r="J255" s="679" t="s">
        <v>1384</v>
      </c>
      <c r="K255" s="681">
        <v>0</v>
      </c>
      <c r="L255" s="677">
        <v>0</v>
      </c>
      <c r="M255" s="677">
        <v>0</v>
      </c>
      <c r="N255" s="674">
        <v>0</v>
      </c>
      <c r="P255" s="680"/>
      <c r="Q255" s="677" t="s">
        <v>1384</v>
      </c>
      <c r="R255" s="681">
        <v>0</v>
      </c>
      <c r="S255" s="677">
        <v>0</v>
      </c>
      <c r="T255" s="677">
        <v>0</v>
      </c>
      <c r="U255" s="674">
        <v>0</v>
      </c>
      <c r="W255" s="806"/>
      <c r="X255" s="677" t="s">
        <v>1384</v>
      </c>
      <c r="Y255" s="681">
        <v>0</v>
      </c>
      <c r="Z255" s="677">
        <v>0</v>
      </c>
      <c r="AA255" s="677">
        <v>0</v>
      </c>
      <c r="AB255" s="674">
        <v>0</v>
      </c>
      <c r="AD255" s="769"/>
      <c r="AE255" s="677" t="s">
        <v>1384</v>
      </c>
      <c r="AF255" s="681">
        <v>0</v>
      </c>
      <c r="AG255" s="677">
        <v>0</v>
      </c>
      <c r="AH255" s="677">
        <v>0</v>
      </c>
      <c r="AI255" s="674">
        <v>0</v>
      </c>
      <c r="AK255" s="762"/>
      <c r="AL255" s="679" t="s">
        <v>1384</v>
      </c>
      <c r="AM255" s="681">
        <v>0</v>
      </c>
      <c r="AN255" s="677">
        <v>0</v>
      </c>
      <c r="AO255" s="677">
        <v>0</v>
      </c>
      <c r="AP255" s="674">
        <v>0</v>
      </c>
      <c r="AR255" s="819"/>
      <c r="AS255" s="813" t="s">
        <v>1384</v>
      </c>
      <c r="AT255" s="812">
        <v>0</v>
      </c>
      <c r="AU255" s="812">
        <v>0</v>
      </c>
      <c r="AV255" s="812">
        <v>0</v>
      </c>
      <c r="AW255" s="813">
        <v>0</v>
      </c>
      <c r="AY255" s="778"/>
      <c r="AZ255" s="679" t="s">
        <v>1384</v>
      </c>
      <c r="BA255" s="681">
        <v>0</v>
      </c>
      <c r="BB255" s="677">
        <v>0</v>
      </c>
      <c r="BC255" s="677">
        <v>0</v>
      </c>
      <c r="BD255" s="674">
        <v>0</v>
      </c>
      <c r="BF255" s="794"/>
      <c r="BG255" s="679" t="s">
        <v>1384</v>
      </c>
      <c r="BH255" s="681">
        <v>0</v>
      </c>
      <c r="BI255" s="677">
        <v>0</v>
      </c>
      <c r="BJ255" s="677">
        <v>0</v>
      </c>
      <c r="BK255" s="674">
        <v>0</v>
      </c>
      <c r="BL255" s="633"/>
      <c r="BM255" s="792"/>
      <c r="BN255" s="679" t="s">
        <v>1384</v>
      </c>
      <c r="BO255" s="681">
        <v>0</v>
      </c>
      <c r="BP255" s="677">
        <v>0</v>
      </c>
      <c r="BQ255" s="677">
        <v>0</v>
      </c>
      <c r="BR255" s="674">
        <v>0</v>
      </c>
      <c r="BS255" s="633"/>
      <c r="BT255" s="771"/>
      <c r="BU255" s="679" t="s">
        <v>1384</v>
      </c>
      <c r="BV255" s="681">
        <v>0</v>
      </c>
      <c r="BW255" s="677">
        <v>0</v>
      </c>
      <c r="BX255" s="677">
        <v>0</v>
      </c>
      <c r="BY255" s="674">
        <v>0</v>
      </c>
      <c r="CA255" s="753"/>
      <c r="CB255" s="679" t="s">
        <v>1384</v>
      </c>
      <c r="CC255" s="681">
        <v>0</v>
      </c>
      <c r="CD255" s="677">
        <v>0</v>
      </c>
      <c r="CE255" s="677">
        <v>0</v>
      </c>
      <c r="CF255" s="674">
        <v>0</v>
      </c>
    </row>
    <row r="256" spans="2:84">
      <c r="B256" s="673"/>
      <c r="C256" s="679" t="s">
        <v>1385</v>
      </c>
      <c r="D256" s="681">
        <v>0</v>
      </c>
      <c r="E256" s="677">
        <v>0</v>
      </c>
      <c r="F256" s="677">
        <v>0</v>
      </c>
      <c r="G256" s="674">
        <v>0</v>
      </c>
      <c r="I256" s="675"/>
      <c r="J256" s="679" t="s">
        <v>1385</v>
      </c>
      <c r="K256" s="681">
        <v>0</v>
      </c>
      <c r="L256" s="677">
        <v>0</v>
      </c>
      <c r="M256" s="677">
        <v>0</v>
      </c>
      <c r="N256" s="674">
        <v>0</v>
      </c>
      <c r="P256" s="680"/>
      <c r="Q256" s="677" t="s">
        <v>1385</v>
      </c>
      <c r="R256" s="681">
        <v>0</v>
      </c>
      <c r="S256" s="677">
        <v>0</v>
      </c>
      <c r="T256" s="677">
        <v>0</v>
      </c>
      <c r="U256" s="674">
        <v>0</v>
      </c>
      <c r="W256" s="806"/>
      <c r="X256" s="677" t="s">
        <v>1385</v>
      </c>
      <c r="Y256" s="681">
        <v>0</v>
      </c>
      <c r="Z256" s="677">
        <v>0</v>
      </c>
      <c r="AA256" s="677">
        <v>0</v>
      </c>
      <c r="AB256" s="674">
        <v>0</v>
      </c>
      <c r="AD256" s="769"/>
      <c r="AE256" s="677" t="s">
        <v>1385</v>
      </c>
      <c r="AF256" s="681">
        <v>0</v>
      </c>
      <c r="AG256" s="677">
        <v>0</v>
      </c>
      <c r="AH256" s="677">
        <v>0</v>
      </c>
      <c r="AI256" s="674">
        <v>0</v>
      </c>
      <c r="AK256" s="762"/>
      <c r="AL256" s="679" t="s">
        <v>1385</v>
      </c>
      <c r="AM256" s="681">
        <v>0</v>
      </c>
      <c r="AN256" s="677">
        <v>0</v>
      </c>
      <c r="AO256" s="677">
        <v>0</v>
      </c>
      <c r="AP256" s="674">
        <v>0</v>
      </c>
      <c r="AR256" s="819"/>
      <c r="AS256" s="813" t="s">
        <v>1385</v>
      </c>
      <c r="AT256" s="812">
        <v>0</v>
      </c>
      <c r="AU256" s="812">
        <v>0</v>
      </c>
      <c r="AV256" s="812">
        <v>0</v>
      </c>
      <c r="AW256" s="813">
        <v>0</v>
      </c>
      <c r="AY256" s="778"/>
      <c r="AZ256" s="679" t="s">
        <v>1385</v>
      </c>
      <c r="BA256" s="681">
        <v>0</v>
      </c>
      <c r="BB256" s="677">
        <v>0</v>
      </c>
      <c r="BC256" s="677">
        <v>0</v>
      </c>
      <c r="BD256" s="674">
        <v>0</v>
      </c>
      <c r="BF256" s="794"/>
      <c r="BG256" s="679" t="s">
        <v>1385</v>
      </c>
      <c r="BH256" s="681">
        <v>0</v>
      </c>
      <c r="BI256" s="677">
        <v>0</v>
      </c>
      <c r="BJ256" s="677">
        <v>0</v>
      </c>
      <c r="BK256" s="674">
        <v>0</v>
      </c>
      <c r="BL256" s="633"/>
      <c r="BM256" s="792"/>
      <c r="BN256" s="679" t="s">
        <v>1385</v>
      </c>
      <c r="BO256" s="681">
        <v>0</v>
      </c>
      <c r="BP256" s="677">
        <v>0</v>
      </c>
      <c r="BQ256" s="677">
        <v>0</v>
      </c>
      <c r="BR256" s="674">
        <v>0</v>
      </c>
      <c r="BS256" s="633"/>
      <c r="BT256" s="771"/>
      <c r="BU256" s="679" t="s">
        <v>1385</v>
      </c>
      <c r="BV256" s="681">
        <v>0</v>
      </c>
      <c r="BW256" s="677">
        <v>0</v>
      </c>
      <c r="BX256" s="677">
        <v>0</v>
      </c>
      <c r="BY256" s="674">
        <v>0</v>
      </c>
      <c r="CA256" s="753"/>
      <c r="CB256" s="679" t="s">
        <v>1385</v>
      </c>
      <c r="CC256" s="681">
        <v>0</v>
      </c>
      <c r="CD256" s="677">
        <v>0</v>
      </c>
      <c r="CE256" s="677">
        <v>0</v>
      </c>
      <c r="CF256" s="674">
        <v>0</v>
      </c>
    </row>
    <row r="257" spans="2:84">
      <c r="B257" s="673"/>
      <c r="C257" s="679" t="s">
        <v>1681</v>
      </c>
      <c r="D257" s="681">
        <v>0</v>
      </c>
      <c r="E257" s="677">
        <v>0</v>
      </c>
      <c r="F257" s="677">
        <v>0</v>
      </c>
      <c r="G257" s="674">
        <v>0</v>
      </c>
      <c r="I257" s="675"/>
      <c r="J257" s="679" t="s">
        <v>1681</v>
      </c>
      <c r="K257" s="681">
        <v>0</v>
      </c>
      <c r="L257" s="677">
        <v>0</v>
      </c>
      <c r="M257" s="677">
        <v>0</v>
      </c>
      <c r="N257" s="674">
        <v>0</v>
      </c>
      <c r="P257" s="680"/>
      <c r="Q257" s="677" t="s">
        <v>1681</v>
      </c>
      <c r="R257" s="681">
        <v>0</v>
      </c>
      <c r="S257" s="677">
        <v>0</v>
      </c>
      <c r="T257" s="677">
        <v>0</v>
      </c>
      <c r="U257" s="674">
        <v>0</v>
      </c>
      <c r="W257" s="806"/>
      <c r="X257" s="677" t="s">
        <v>1681</v>
      </c>
      <c r="Y257" s="681">
        <v>0</v>
      </c>
      <c r="Z257" s="677">
        <v>0</v>
      </c>
      <c r="AA257" s="677">
        <v>0</v>
      </c>
      <c r="AB257" s="674">
        <v>0</v>
      </c>
      <c r="AD257" s="769"/>
      <c r="AE257" s="677" t="s">
        <v>1681</v>
      </c>
      <c r="AF257" s="681">
        <v>0</v>
      </c>
      <c r="AG257" s="677">
        <v>0</v>
      </c>
      <c r="AH257" s="677">
        <v>0</v>
      </c>
      <c r="AI257" s="674">
        <v>0</v>
      </c>
      <c r="AK257" s="762"/>
      <c r="AL257" s="679" t="s">
        <v>1681</v>
      </c>
      <c r="AM257" s="681">
        <v>0</v>
      </c>
      <c r="AN257" s="677">
        <v>0</v>
      </c>
      <c r="AO257" s="677">
        <v>0</v>
      </c>
      <c r="AP257" s="674">
        <v>0</v>
      </c>
      <c r="AR257" s="819"/>
      <c r="AS257" s="813" t="s">
        <v>1681</v>
      </c>
      <c r="AT257" s="812">
        <v>0</v>
      </c>
      <c r="AU257" s="812">
        <v>0</v>
      </c>
      <c r="AV257" s="812">
        <v>0</v>
      </c>
      <c r="AW257" s="813">
        <v>0</v>
      </c>
      <c r="AY257" s="778"/>
      <c r="AZ257" s="679" t="s">
        <v>1681</v>
      </c>
      <c r="BA257" s="681">
        <v>0</v>
      </c>
      <c r="BB257" s="677">
        <v>0</v>
      </c>
      <c r="BC257" s="677">
        <v>0</v>
      </c>
      <c r="BD257" s="674">
        <v>0</v>
      </c>
      <c r="BF257" s="794"/>
      <c r="BG257" s="679" t="s">
        <v>1681</v>
      </c>
      <c r="BH257" s="681">
        <v>0</v>
      </c>
      <c r="BI257" s="677">
        <v>0</v>
      </c>
      <c r="BJ257" s="677">
        <v>0</v>
      </c>
      <c r="BK257" s="674">
        <v>0</v>
      </c>
      <c r="BL257" s="633"/>
      <c r="BM257" s="792"/>
      <c r="BN257" s="679" t="s">
        <v>1681</v>
      </c>
      <c r="BO257" s="681">
        <v>0</v>
      </c>
      <c r="BP257" s="677">
        <v>0</v>
      </c>
      <c r="BQ257" s="677">
        <v>0</v>
      </c>
      <c r="BR257" s="674">
        <v>0</v>
      </c>
      <c r="BS257" s="633"/>
      <c r="BT257" s="771"/>
      <c r="BU257" s="679" t="s">
        <v>1681</v>
      </c>
      <c r="BV257" s="681">
        <v>0</v>
      </c>
      <c r="BW257" s="677">
        <v>0</v>
      </c>
      <c r="BX257" s="677">
        <v>0</v>
      </c>
      <c r="BY257" s="674">
        <v>0</v>
      </c>
      <c r="CA257" s="753"/>
      <c r="CB257" s="679" t="s">
        <v>1681</v>
      </c>
      <c r="CC257" s="681">
        <v>0</v>
      </c>
      <c r="CD257" s="677">
        <v>0</v>
      </c>
      <c r="CE257" s="677">
        <v>0</v>
      </c>
      <c r="CF257" s="674">
        <v>0</v>
      </c>
    </row>
    <row r="258" spans="2:84">
      <c r="B258" s="673"/>
      <c r="C258" s="679" t="s">
        <v>1682</v>
      </c>
      <c r="D258" s="681">
        <v>0</v>
      </c>
      <c r="E258" s="677">
        <v>0</v>
      </c>
      <c r="F258" s="677">
        <v>0</v>
      </c>
      <c r="G258" s="674">
        <v>0</v>
      </c>
      <c r="I258" s="675"/>
      <c r="J258" s="679" t="s">
        <v>1682</v>
      </c>
      <c r="K258" s="681">
        <v>0</v>
      </c>
      <c r="L258" s="677">
        <v>0</v>
      </c>
      <c r="M258" s="677">
        <v>0</v>
      </c>
      <c r="N258" s="674">
        <v>0</v>
      </c>
      <c r="P258" s="680"/>
      <c r="Q258" s="677" t="s">
        <v>1682</v>
      </c>
      <c r="R258" s="681">
        <v>0</v>
      </c>
      <c r="S258" s="677">
        <v>0</v>
      </c>
      <c r="T258" s="677">
        <v>0</v>
      </c>
      <c r="U258" s="674">
        <v>0</v>
      </c>
      <c r="W258" s="806"/>
      <c r="X258" s="677" t="s">
        <v>1473</v>
      </c>
      <c r="Y258" s="681">
        <v>0</v>
      </c>
      <c r="Z258" s="677">
        <v>0</v>
      </c>
      <c r="AA258" s="677">
        <v>0</v>
      </c>
      <c r="AB258" s="674">
        <v>0</v>
      </c>
      <c r="AD258" s="769"/>
      <c r="AE258" s="677" t="s">
        <v>1473</v>
      </c>
      <c r="AF258" s="681">
        <v>0</v>
      </c>
      <c r="AG258" s="677">
        <v>0</v>
      </c>
      <c r="AH258" s="677">
        <v>0</v>
      </c>
      <c r="AI258" s="674">
        <v>0</v>
      </c>
      <c r="AK258" s="762"/>
      <c r="AL258" s="679" t="s">
        <v>1682</v>
      </c>
      <c r="AM258" s="681">
        <v>0</v>
      </c>
      <c r="AN258" s="677">
        <v>0</v>
      </c>
      <c r="AO258" s="677">
        <v>0</v>
      </c>
      <c r="AP258" s="674">
        <v>0</v>
      </c>
      <c r="AR258" s="819"/>
      <c r="AS258" s="813" t="s">
        <v>1682</v>
      </c>
      <c r="AT258" s="812">
        <v>0</v>
      </c>
      <c r="AU258" s="812">
        <v>0</v>
      </c>
      <c r="AV258" s="812">
        <v>0</v>
      </c>
      <c r="AW258" s="813">
        <v>0</v>
      </c>
      <c r="AY258" s="778"/>
      <c r="AZ258" s="679" t="s">
        <v>1682</v>
      </c>
      <c r="BA258" s="681">
        <v>0</v>
      </c>
      <c r="BB258" s="677">
        <v>0</v>
      </c>
      <c r="BC258" s="677">
        <v>0</v>
      </c>
      <c r="BD258" s="674">
        <v>0</v>
      </c>
      <c r="BF258" s="794"/>
      <c r="BG258" s="679" t="s">
        <v>1682</v>
      </c>
      <c r="BH258" s="681">
        <v>0</v>
      </c>
      <c r="BI258" s="677">
        <v>0</v>
      </c>
      <c r="BJ258" s="677">
        <v>0</v>
      </c>
      <c r="BK258" s="674">
        <v>0</v>
      </c>
      <c r="BL258" s="633"/>
      <c r="BM258" s="792"/>
      <c r="BN258" s="679" t="s">
        <v>1682</v>
      </c>
      <c r="BO258" s="681">
        <v>0</v>
      </c>
      <c r="BP258" s="677">
        <v>0</v>
      </c>
      <c r="BQ258" s="677">
        <v>0</v>
      </c>
      <c r="BR258" s="674">
        <v>0</v>
      </c>
      <c r="BS258" s="633"/>
      <c r="BT258" s="771"/>
      <c r="BU258" s="679" t="s">
        <v>1682</v>
      </c>
      <c r="BV258" s="681">
        <v>0</v>
      </c>
      <c r="BW258" s="677">
        <v>0</v>
      </c>
      <c r="BX258" s="677">
        <v>0</v>
      </c>
      <c r="BY258" s="674">
        <v>0</v>
      </c>
      <c r="CA258" s="753"/>
      <c r="CB258" s="679" t="s">
        <v>1682</v>
      </c>
      <c r="CC258" s="681">
        <v>0</v>
      </c>
      <c r="CD258" s="677">
        <v>0</v>
      </c>
      <c r="CE258" s="677">
        <v>0</v>
      </c>
      <c r="CF258" s="674">
        <v>0</v>
      </c>
    </row>
    <row r="259" spans="2:84">
      <c r="B259" s="673"/>
      <c r="C259" s="679" t="s">
        <v>1473</v>
      </c>
      <c r="D259" s="681">
        <v>0</v>
      </c>
      <c r="E259" s="677">
        <v>0</v>
      </c>
      <c r="F259" s="677">
        <v>0</v>
      </c>
      <c r="G259" s="674">
        <v>0</v>
      </c>
      <c r="I259" s="675"/>
      <c r="J259" s="679" t="s">
        <v>1473</v>
      </c>
      <c r="K259" s="681">
        <v>0</v>
      </c>
      <c r="L259" s="677">
        <v>0</v>
      </c>
      <c r="M259" s="677">
        <v>0</v>
      </c>
      <c r="N259" s="674">
        <v>0</v>
      </c>
      <c r="P259" s="680"/>
      <c r="Q259" s="677" t="s">
        <v>1473</v>
      </c>
      <c r="R259" s="681">
        <v>0</v>
      </c>
      <c r="S259" s="677">
        <v>0</v>
      </c>
      <c r="T259" s="677">
        <v>0</v>
      </c>
      <c r="U259" s="674">
        <v>0</v>
      </c>
      <c r="W259" s="806"/>
      <c r="X259" s="677" t="s">
        <v>1489</v>
      </c>
      <c r="Y259" s="681">
        <v>0</v>
      </c>
      <c r="Z259" s="677">
        <v>0</v>
      </c>
      <c r="AA259" s="677">
        <v>0</v>
      </c>
      <c r="AB259" s="674">
        <v>0</v>
      </c>
      <c r="AD259" s="769"/>
      <c r="AE259" s="677" t="s">
        <v>1489</v>
      </c>
      <c r="AF259" s="681">
        <v>0</v>
      </c>
      <c r="AG259" s="677">
        <v>0</v>
      </c>
      <c r="AH259" s="677">
        <v>0</v>
      </c>
      <c r="AI259" s="674">
        <v>0</v>
      </c>
      <c r="AK259" s="762"/>
      <c r="AL259" s="679" t="s">
        <v>1473</v>
      </c>
      <c r="AM259" s="681">
        <v>0</v>
      </c>
      <c r="AN259" s="677">
        <v>0</v>
      </c>
      <c r="AO259" s="677">
        <v>0</v>
      </c>
      <c r="AP259" s="674">
        <v>0</v>
      </c>
      <c r="AR259" s="819"/>
      <c r="AS259" s="813" t="s">
        <v>1473</v>
      </c>
      <c r="AT259" s="812">
        <v>0</v>
      </c>
      <c r="AU259" s="812">
        <v>0</v>
      </c>
      <c r="AV259" s="812">
        <v>0</v>
      </c>
      <c r="AW259" s="813">
        <v>0</v>
      </c>
      <c r="AY259" s="778"/>
      <c r="AZ259" s="679" t="s">
        <v>1473</v>
      </c>
      <c r="BA259" s="681">
        <v>0</v>
      </c>
      <c r="BB259" s="677">
        <v>0</v>
      </c>
      <c r="BC259" s="677">
        <v>0</v>
      </c>
      <c r="BD259" s="674">
        <v>0</v>
      </c>
      <c r="BF259" s="794"/>
      <c r="BG259" s="679" t="s">
        <v>1473</v>
      </c>
      <c r="BH259" s="681">
        <v>0</v>
      </c>
      <c r="BI259" s="677">
        <v>0</v>
      </c>
      <c r="BJ259" s="677">
        <v>0</v>
      </c>
      <c r="BK259" s="674">
        <v>0</v>
      </c>
      <c r="BL259" s="633"/>
      <c r="BM259" s="792"/>
      <c r="BN259" s="679" t="s">
        <v>1473</v>
      </c>
      <c r="BO259" s="681">
        <v>0</v>
      </c>
      <c r="BP259" s="677">
        <v>0</v>
      </c>
      <c r="BQ259" s="677">
        <v>0</v>
      </c>
      <c r="BR259" s="674">
        <v>0</v>
      </c>
      <c r="BS259" s="633"/>
      <c r="BT259" s="771"/>
      <c r="BU259" s="679" t="s">
        <v>1473</v>
      </c>
      <c r="BV259" s="681">
        <v>0</v>
      </c>
      <c r="BW259" s="677">
        <v>0</v>
      </c>
      <c r="BX259" s="677">
        <v>0</v>
      </c>
      <c r="BY259" s="674">
        <v>0</v>
      </c>
      <c r="CA259" s="753"/>
      <c r="CB259" s="679" t="s">
        <v>1473</v>
      </c>
      <c r="CC259" s="681">
        <v>0</v>
      </c>
      <c r="CD259" s="677">
        <v>0</v>
      </c>
      <c r="CE259" s="677">
        <v>0</v>
      </c>
      <c r="CF259" s="674">
        <v>0</v>
      </c>
    </row>
    <row r="260" spans="2:84" ht="13.8" thickBot="1">
      <c r="B260" s="673"/>
      <c r="C260" s="679" t="s">
        <v>1489</v>
      </c>
      <c r="D260" s="681">
        <v>0</v>
      </c>
      <c r="E260" s="677">
        <v>0</v>
      </c>
      <c r="F260" s="677">
        <v>0</v>
      </c>
      <c r="G260" s="674">
        <v>0</v>
      </c>
      <c r="I260" s="728"/>
      <c r="J260" s="690" t="s">
        <v>1489</v>
      </c>
      <c r="K260" s="681">
        <v>0</v>
      </c>
      <c r="L260" s="677">
        <v>0</v>
      </c>
      <c r="M260" s="677">
        <v>0</v>
      </c>
      <c r="N260" s="674">
        <v>0</v>
      </c>
      <c r="P260" s="730"/>
      <c r="Q260" s="677" t="s">
        <v>1489</v>
      </c>
      <c r="R260" s="681">
        <v>0</v>
      </c>
      <c r="S260" s="677">
        <v>0</v>
      </c>
      <c r="T260" s="677">
        <v>0</v>
      </c>
      <c r="U260" s="674">
        <v>0</v>
      </c>
      <c r="W260" s="802"/>
      <c r="X260" s="677" t="s">
        <v>1682</v>
      </c>
      <c r="Y260" s="681">
        <v>0</v>
      </c>
      <c r="Z260" s="677">
        <v>0</v>
      </c>
      <c r="AA260" s="677">
        <v>0</v>
      </c>
      <c r="AB260" s="674">
        <v>0</v>
      </c>
      <c r="AD260" s="765"/>
      <c r="AE260" s="677" t="s">
        <v>1682</v>
      </c>
      <c r="AF260" s="681">
        <v>0</v>
      </c>
      <c r="AG260" s="677">
        <v>0</v>
      </c>
      <c r="AH260" s="677">
        <v>0</v>
      </c>
      <c r="AI260" s="674">
        <v>0</v>
      </c>
      <c r="AK260" s="756"/>
      <c r="AL260" s="690" t="s">
        <v>1489</v>
      </c>
      <c r="AM260" s="681">
        <v>0</v>
      </c>
      <c r="AN260" s="677">
        <v>0</v>
      </c>
      <c r="AO260" s="677">
        <v>0</v>
      </c>
      <c r="AP260" s="674">
        <v>0</v>
      </c>
      <c r="AR260" s="814"/>
      <c r="AS260" s="815" t="s">
        <v>1489</v>
      </c>
      <c r="AT260" s="812">
        <v>0</v>
      </c>
      <c r="AU260" s="812">
        <v>0</v>
      </c>
      <c r="AV260" s="812">
        <v>0</v>
      </c>
      <c r="AW260" s="813">
        <v>0</v>
      </c>
      <c r="AY260" s="779"/>
      <c r="AZ260" s="690" t="s">
        <v>1489</v>
      </c>
      <c r="BA260" s="681">
        <v>0</v>
      </c>
      <c r="BB260" s="677">
        <v>0</v>
      </c>
      <c r="BC260" s="677">
        <v>0</v>
      </c>
      <c r="BD260" s="674">
        <v>0</v>
      </c>
      <c r="BF260" s="793"/>
      <c r="BG260" s="690" t="s">
        <v>1489</v>
      </c>
      <c r="BH260" s="681">
        <v>0</v>
      </c>
      <c r="BI260" s="677">
        <v>0</v>
      </c>
      <c r="BJ260" s="677">
        <v>0</v>
      </c>
      <c r="BK260" s="674">
        <v>0</v>
      </c>
      <c r="BL260" s="633"/>
      <c r="BM260" s="786"/>
      <c r="BN260" s="690" t="s">
        <v>1489</v>
      </c>
      <c r="BO260" s="681">
        <v>0</v>
      </c>
      <c r="BP260" s="677">
        <v>0</v>
      </c>
      <c r="BQ260" s="677">
        <v>0</v>
      </c>
      <c r="BR260" s="674">
        <v>0</v>
      </c>
      <c r="BS260" s="633"/>
      <c r="BT260" s="772"/>
      <c r="BU260" s="690" t="s">
        <v>1489</v>
      </c>
      <c r="BV260" s="681">
        <v>0</v>
      </c>
      <c r="BW260" s="677">
        <v>0</v>
      </c>
      <c r="BX260" s="677">
        <v>0</v>
      </c>
      <c r="BY260" s="674">
        <v>0</v>
      </c>
      <c r="CA260" s="747"/>
      <c r="CB260" s="690" t="s">
        <v>1489</v>
      </c>
      <c r="CC260" s="681">
        <v>0</v>
      </c>
      <c r="CD260" s="677">
        <v>0</v>
      </c>
      <c r="CE260" s="677">
        <v>0</v>
      </c>
      <c r="CF260" s="674">
        <v>0</v>
      </c>
    </row>
    <row r="261" spans="2:84" ht="13.8" thickBot="1">
      <c r="B261" s="664" t="s">
        <v>577</v>
      </c>
      <c r="C261" s="664"/>
      <c r="D261" s="729">
        <v>0</v>
      </c>
      <c r="E261" s="683">
        <v>0</v>
      </c>
      <c r="F261" s="683">
        <v>0</v>
      </c>
      <c r="G261" s="682">
        <v>0</v>
      </c>
      <c r="I261" s="667" t="s">
        <v>577</v>
      </c>
      <c r="J261" s="667"/>
      <c r="K261" s="691">
        <v>0</v>
      </c>
      <c r="L261" s="685">
        <v>0</v>
      </c>
      <c r="M261" s="685">
        <v>0</v>
      </c>
      <c r="N261" s="684">
        <v>0</v>
      </c>
      <c r="P261" s="686" t="s">
        <v>577</v>
      </c>
      <c r="Q261" s="687"/>
      <c r="R261" s="686">
        <v>0</v>
      </c>
      <c r="S261" s="688">
        <v>0</v>
      </c>
      <c r="T261" s="688">
        <v>0</v>
      </c>
      <c r="U261" s="687">
        <v>0</v>
      </c>
      <c r="W261" s="803" t="s">
        <v>577</v>
      </c>
      <c r="X261" s="804"/>
      <c r="Y261" s="803">
        <v>0</v>
      </c>
      <c r="Z261" s="805">
        <v>0</v>
      </c>
      <c r="AA261" s="805">
        <v>0</v>
      </c>
      <c r="AB261" s="804">
        <v>0</v>
      </c>
      <c r="AD261" s="766" t="s">
        <v>577</v>
      </c>
      <c r="AE261" s="767"/>
      <c r="AF261" s="766">
        <v>0</v>
      </c>
      <c r="AG261" s="768">
        <v>0</v>
      </c>
      <c r="AH261" s="768">
        <v>0</v>
      </c>
      <c r="AI261" s="767">
        <v>0</v>
      </c>
      <c r="AK261" s="757" t="s">
        <v>577</v>
      </c>
      <c r="AL261" s="758"/>
      <c r="AM261" s="759">
        <v>0</v>
      </c>
      <c r="AN261" s="760">
        <v>0</v>
      </c>
      <c r="AO261" s="760">
        <v>0</v>
      </c>
      <c r="AP261" s="761">
        <v>0</v>
      </c>
      <c r="AR261" s="808" t="s">
        <v>577</v>
      </c>
      <c r="AS261" s="816"/>
      <c r="AT261" s="817">
        <v>0</v>
      </c>
      <c r="AU261" s="818">
        <v>0</v>
      </c>
      <c r="AV261" s="818">
        <v>0</v>
      </c>
      <c r="AW261" s="816">
        <v>0</v>
      </c>
      <c r="AY261" s="780" t="s">
        <v>577</v>
      </c>
      <c r="AZ261" s="777"/>
      <c r="BA261" s="780">
        <v>0</v>
      </c>
      <c r="BB261" s="781">
        <v>0</v>
      </c>
      <c r="BC261" s="781">
        <v>0</v>
      </c>
      <c r="BD261" s="782">
        <v>0</v>
      </c>
      <c r="BF261" s="795" t="s">
        <v>577</v>
      </c>
      <c r="BG261" s="796"/>
      <c r="BH261" s="795">
        <v>0</v>
      </c>
      <c r="BI261" s="797">
        <v>0</v>
      </c>
      <c r="BJ261" s="797">
        <v>0</v>
      </c>
      <c r="BK261" s="798">
        <v>0</v>
      </c>
      <c r="BL261" s="633"/>
      <c r="BM261" s="787" t="s">
        <v>577</v>
      </c>
      <c r="BN261" s="788"/>
      <c r="BO261" s="789">
        <v>0</v>
      </c>
      <c r="BP261" s="790">
        <v>0</v>
      </c>
      <c r="BQ261" s="790">
        <v>0</v>
      </c>
      <c r="BR261" s="791">
        <v>0</v>
      </c>
      <c r="BS261" s="633"/>
      <c r="BT261" s="773" t="s">
        <v>577</v>
      </c>
      <c r="BU261" s="770"/>
      <c r="BV261" s="773">
        <v>0</v>
      </c>
      <c r="BW261" s="774">
        <v>0</v>
      </c>
      <c r="BX261" s="774">
        <v>0</v>
      </c>
      <c r="BY261" s="775">
        <v>0</v>
      </c>
      <c r="CA261" s="748" t="s">
        <v>577</v>
      </c>
      <c r="CB261" s="749"/>
      <c r="CC261" s="750">
        <v>0</v>
      </c>
      <c r="CD261" s="751">
        <v>0</v>
      </c>
      <c r="CE261" s="751">
        <v>0</v>
      </c>
      <c r="CF261" s="752">
        <v>0</v>
      </c>
    </row>
    <row r="262" spans="2:84">
      <c r="B262" s="673" t="s">
        <v>467</v>
      </c>
      <c r="C262" s="679" t="s">
        <v>1386</v>
      </c>
      <c r="D262" s="681">
        <v>0</v>
      </c>
      <c r="E262" s="677">
        <v>0</v>
      </c>
      <c r="F262" s="677">
        <v>0</v>
      </c>
      <c r="G262" s="674">
        <v>0</v>
      </c>
      <c r="I262" s="675" t="s">
        <v>467</v>
      </c>
      <c r="J262" s="679" t="s">
        <v>1386</v>
      </c>
      <c r="K262" s="681">
        <v>0</v>
      </c>
      <c r="L262" s="677">
        <v>0</v>
      </c>
      <c r="M262" s="677">
        <v>0</v>
      </c>
      <c r="N262" s="674">
        <v>0</v>
      </c>
      <c r="P262" s="676" t="s">
        <v>467</v>
      </c>
      <c r="Q262" s="677" t="s">
        <v>1386</v>
      </c>
      <c r="R262" s="681">
        <v>0</v>
      </c>
      <c r="S262" s="677">
        <v>0</v>
      </c>
      <c r="T262" s="677">
        <v>0</v>
      </c>
      <c r="U262" s="674">
        <v>0</v>
      </c>
      <c r="W262" s="801" t="s">
        <v>467</v>
      </c>
      <c r="X262" s="677" t="s">
        <v>1386</v>
      </c>
      <c r="Y262" s="681">
        <v>0</v>
      </c>
      <c r="Z262" s="677">
        <v>0</v>
      </c>
      <c r="AA262" s="677">
        <v>0</v>
      </c>
      <c r="AB262" s="674">
        <v>0</v>
      </c>
      <c r="AD262" s="764" t="s">
        <v>467</v>
      </c>
      <c r="AE262" s="677" t="s">
        <v>1386</v>
      </c>
      <c r="AF262" s="681">
        <v>0</v>
      </c>
      <c r="AG262" s="677">
        <v>0</v>
      </c>
      <c r="AH262" s="677">
        <v>0</v>
      </c>
      <c r="AI262" s="674">
        <v>0</v>
      </c>
      <c r="AK262" s="755" t="s">
        <v>467</v>
      </c>
      <c r="AL262" s="689" t="s">
        <v>1386</v>
      </c>
      <c r="AM262" s="681">
        <v>0</v>
      </c>
      <c r="AN262" s="677">
        <v>0</v>
      </c>
      <c r="AO262" s="677">
        <v>0</v>
      </c>
      <c r="AP262" s="674">
        <v>0</v>
      </c>
      <c r="AR262" s="809" t="s">
        <v>467</v>
      </c>
      <c r="AS262" s="810" t="s">
        <v>1386</v>
      </c>
      <c r="AT262" s="812">
        <v>0</v>
      </c>
      <c r="AU262" s="812">
        <v>0</v>
      </c>
      <c r="AV262" s="812">
        <v>0</v>
      </c>
      <c r="AW262" s="813">
        <v>0</v>
      </c>
      <c r="AY262" s="778" t="s">
        <v>467</v>
      </c>
      <c r="AZ262" s="689" t="s">
        <v>1386</v>
      </c>
      <c r="BA262" s="681">
        <v>0</v>
      </c>
      <c r="BB262" s="677">
        <v>0</v>
      </c>
      <c r="BC262" s="677">
        <v>0</v>
      </c>
      <c r="BD262" s="674">
        <v>0</v>
      </c>
      <c r="BF262" s="794" t="s">
        <v>467</v>
      </c>
      <c r="BG262" s="679" t="s">
        <v>1386</v>
      </c>
      <c r="BH262" s="681">
        <v>0</v>
      </c>
      <c r="BI262" s="677">
        <v>0</v>
      </c>
      <c r="BJ262" s="677">
        <v>0</v>
      </c>
      <c r="BK262" s="674">
        <v>0</v>
      </c>
      <c r="BL262" s="633"/>
      <c r="BM262" s="785" t="s">
        <v>467</v>
      </c>
      <c r="BN262" s="689" t="s">
        <v>1386</v>
      </c>
      <c r="BO262" s="681">
        <v>0</v>
      </c>
      <c r="BP262" s="677">
        <v>0</v>
      </c>
      <c r="BQ262" s="677">
        <v>0</v>
      </c>
      <c r="BR262" s="674">
        <v>0</v>
      </c>
      <c r="BS262" s="633"/>
      <c r="BT262" s="771" t="s">
        <v>467</v>
      </c>
      <c r="BU262" s="679" t="s">
        <v>1386</v>
      </c>
      <c r="BV262" s="681">
        <v>0</v>
      </c>
      <c r="BW262" s="677">
        <v>0</v>
      </c>
      <c r="BX262" s="677">
        <v>0</v>
      </c>
      <c r="BY262" s="674">
        <v>0</v>
      </c>
      <c r="CA262" s="746" t="s">
        <v>467</v>
      </c>
      <c r="CB262" s="689" t="s">
        <v>1386</v>
      </c>
      <c r="CC262" s="681">
        <v>0</v>
      </c>
      <c r="CD262" s="677">
        <v>0</v>
      </c>
      <c r="CE262" s="677">
        <v>0</v>
      </c>
      <c r="CF262" s="674">
        <v>0</v>
      </c>
    </row>
    <row r="263" spans="2:84">
      <c r="B263" s="673"/>
      <c r="C263" s="679" t="s">
        <v>1387</v>
      </c>
      <c r="D263" s="681">
        <v>0</v>
      </c>
      <c r="E263" s="677">
        <v>0</v>
      </c>
      <c r="F263" s="677">
        <v>0</v>
      </c>
      <c r="G263" s="674">
        <v>0</v>
      </c>
      <c r="I263" s="675"/>
      <c r="J263" s="679" t="s">
        <v>1387</v>
      </c>
      <c r="K263" s="681">
        <v>0</v>
      </c>
      <c r="L263" s="677">
        <v>0</v>
      </c>
      <c r="M263" s="677">
        <v>0</v>
      </c>
      <c r="N263" s="674">
        <v>0</v>
      </c>
      <c r="P263" s="680"/>
      <c r="Q263" s="677" t="s">
        <v>1387</v>
      </c>
      <c r="R263" s="681">
        <v>0</v>
      </c>
      <c r="S263" s="677">
        <v>0</v>
      </c>
      <c r="T263" s="677">
        <v>0</v>
      </c>
      <c r="U263" s="674">
        <v>0</v>
      </c>
      <c r="W263" s="806"/>
      <c r="X263" s="677" t="s">
        <v>1387</v>
      </c>
      <c r="Y263" s="681">
        <v>0</v>
      </c>
      <c r="Z263" s="677">
        <v>0</v>
      </c>
      <c r="AA263" s="677">
        <v>0</v>
      </c>
      <c r="AB263" s="674">
        <v>0</v>
      </c>
      <c r="AD263" s="769"/>
      <c r="AE263" s="677" t="s">
        <v>1387</v>
      </c>
      <c r="AF263" s="681">
        <v>0</v>
      </c>
      <c r="AG263" s="677">
        <v>0</v>
      </c>
      <c r="AH263" s="677">
        <v>0</v>
      </c>
      <c r="AI263" s="674">
        <v>0</v>
      </c>
      <c r="AK263" s="762"/>
      <c r="AL263" s="679" t="s">
        <v>1387</v>
      </c>
      <c r="AM263" s="681">
        <v>0</v>
      </c>
      <c r="AN263" s="677">
        <v>0</v>
      </c>
      <c r="AO263" s="677">
        <v>0</v>
      </c>
      <c r="AP263" s="674">
        <v>0</v>
      </c>
      <c r="AR263" s="819"/>
      <c r="AS263" s="813" t="s">
        <v>1387</v>
      </c>
      <c r="AT263" s="812">
        <v>0</v>
      </c>
      <c r="AU263" s="812">
        <v>0</v>
      </c>
      <c r="AV263" s="812">
        <v>0</v>
      </c>
      <c r="AW263" s="813">
        <v>0</v>
      </c>
      <c r="AY263" s="778"/>
      <c r="AZ263" s="679" t="s">
        <v>1387</v>
      </c>
      <c r="BA263" s="681">
        <v>0</v>
      </c>
      <c r="BB263" s="677">
        <v>0</v>
      </c>
      <c r="BC263" s="677">
        <v>0</v>
      </c>
      <c r="BD263" s="674">
        <v>0</v>
      </c>
      <c r="BF263" s="794"/>
      <c r="BG263" s="679" t="s">
        <v>1387</v>
      </c>
      <c r="BH263" s="681">
        <v>0</v>
      </c>
      <c r="BI263" s="677">
        <v>0</v>
      </c>
      <c r="BJ263" s="677">
        <v>0</v>
      </c>
      <c r="BK263" s="674">
        <v>0</v>
      </c>
      <c r="BL263" s="633"/>
      <c r="BM263" s="792"/>
      <c r="BN263" s="679" t="s">
        <v>1387</v>
      </c>
      <c r="BO263" s="681">
        <v>0</v>
      </c>
      <c r="BP263" s="677">
        <v>0</v>
      </c>
      <c r="BQ263" s="677">
        <v>0</v>
      </c>
      <c r="BR263" s="674">
        <v>0</v>
      </c>
      <c r="BS263" s="633"/>
      <c r="BT263" s="771"/>
      <c r="BU263" s="679" t="s">
        <v>1387</v>
      </c>
      <c r="BV263" s="681">
        <v>0</v>
      </c>
      <c r="BW263" s="677">
        <v>0</v>
      </c>
      <c r="BX263" s="677">
        <v>0</v>
      </c>
      <c r="BY263" s="674">
        <v>0</v>
      </c>
      <c r="CA263" s="753"/>
      <c r="CB263" s="679" t="s">
        <v>1387</v>
      </c>
      <c r="CC263" s="681">
        <v>0</v>
      </c>
      <c r="CD263" s="677">
        <v>0</v>
      </c>
      <c r="CE263" s="677">
        <v>0</v>
      </c>
      <c r="CF263" s="674">
        <v>0</v>
      </c>
    </row>
    <row r="264" spans="2:84">
      <c r="B264" s="673"/>
      <c r="C264" s="679" t="s">
        <v>1388</v>
      </c>
      <c r="D264" s="681">
        <v>0</v>
      </c>
      <c r="E264" s="677">
        <v>0</v>
      </c>
      <c r="F264" s="677">
        <v>0</v>
      </c>
      <c r="G264" s="674">
        <v>0</v>
      </c>
      <c r="I264" s="675"/>
      <c r="J264" s="679" t="s">
        <v>1388</v>
      </c>
      <c r="K264" s="681">
        <v>0</v>
      </c>
      <c r="L264" s="677">
        <v>0</v>
      </c>
      <c r="M264" s="677">
        <v>0</v>
      </c>
      <c r="N264" s="674">
        <v>0</v>
      </c>
      <c r="P264" s="680"/>
      <c r="Q264" s="677" t="s">
        <v>1388</v>
      </c>
      <c r="R264" s="681">
        <v>0</v>
      </c>
      <c r="S264" s="677">
        <v>0</v>
      </c>
      <c r="T264" s="677">
        <v>0</v>
      </c>
      <c r="U264" s="674">
        <v>0</v>
      </c>
      <c r="W264" s="806"/>
      <c r="X264" s="677" t="s">
        <v>1388</v>
      </c>
      <c r="Y264" s="681">
        <v>0</v>
      </c>
      <c r="Z264" s="677">
        <v>0</v>
      </c>
      <c r="AA264" s="677">
        <v>0</v>
      </c>
      <c r="AB264" s="674">
        <v>0</v>
      </c>
      <c r="AD264" s="769"/>
      <c r="AE264" s="677" t="s">
        <v>1388</v>
      </c>
      <c r="AF264" s="681">
        <v>0</v>
      </c>
      <c r="AG264" s="677">
        <v>0</v>
      </c>
      <c r="AH264" s="677">
        <v>0</v>
      </c>
      <c r="AI264" s="674">
        <v>0</v>
      </c>
      <c r="AK264" s="762"/>
      <c r="AL264" s="679" t="s">
        <v>1388</v>
      </c>
      <c r="AM264" s="681">
        <v>0</v>
      </c>
      <c r="AN264" s="677">
        <v>0</v>
      </c>
      <c r="AO264" s="677">
        <v>0</v>
      </c>
      <c r="AP264" s="674">
        <v>0</v>
      </c>
      <c r="AR264" s="819"/>
      <c r="AS264" s="813" t="s">
        <v>1388</v>
      </c>
      <c r="AT264" s="812">
        <v>0</v>
      </c>
      <c r="AU264" s="812">
        <v>0</v>
      </c>
      <c r="AV264" s="812">
        <v>0</v>
      </c>
      <c r="AW264" s="813">
        <v>0</v>
      </c>
      <c r="AY264" s="778"/>
      <c r="AZ264" s="679" t="s">
        <v>1388</v>
      </c>
      <c r="BA264" s="681">
        <v>0</v>
      </c>
      <c r="BB264" s="677">
        <v>0</v>
      </c>
      <c r="BC264" s="677">
        <v>0</v>
      </c>
      <c r="BD264" s="674">
        <v>0</v>
      </c>
      <c r="BF264" s="794"/>
      <c r="BG264" s="679" t="s">
        <v>1388</v>
      </c>
      <c r="BH264" s="681">
        <v>0</v>
      </c>
      <c r="BI264" s="677">
        <v>0</v>
      </c>
      <c r="BJ264" s="677">
        <v>0</v>
      </c>
      <c r="BK264" s="674">
        <v>0</v>
      </c>
      <c r="BL264" s="633"/>
      <c r="BM264" s="792"/>
      <c r="BN264" s="679" t="s">
        <v>1388</v>
      </c>
      <c r="BO264" s="681">
        <v>0</v>
      </c>
      <c r="BP264" s="677">
        <v>0</v>
      </c>
      <c r="BQ264" s="677">
        <v>0</v>
      </c>
      <c r="BR264" s="674">
        <v>0</v>
      </c>
      <c r="BS264" s="633"/>
      <c r="BT264" s="771"/>
      <c r="BU264" s="679" t="s">
        <v>1388</v>
      </c>
      <c r="BV264" s="681">
        <v>0</v>
      </c>
      <c r="BW264" s="677">
        <v>0</v>
      </c>
      <c r="BX264" s="677">
        <v>0</v>
      </c>
      <c r="BY264" s="674">
        <v>0</v>
      </c>
      <c r="CA264" s="753"/>
      <c r="CB264" s="679" t="s">
        <v>1388</v>
      </c>
      <c r="CC264" s="681">
        <v>0</v>
      </c>
      <c r="CD264" s="677">
        <v>0</v>
      </c>
      <c r="CE264" s="677">
        <v>0</v>
      </c>
      <c r="CF264" s="674">
        <v>0</v>
      </c>
    </row>
    <row r="265" spans="2:84">
      <c r="B265" s="673"/>
      <c r="C265" s="679" t="s">
        <v>1389</v>
      </c>
      <c r="D265" s="681">
        <v>0</v>
      </c>
      <c r="E265" s="677">
        <v>0</v>
      </c>
      <c r="F265" s="677">
        <v>0</v>
      </c>
      <c r="G265" s="674">
        <v>0</v>
      </c>
      <c r="I265" s="675"/>
      <c r="J265" s="679" t="s">
        <v>1389</v>
      </c>
      <c r="K265" s="681">
        <v>0</v>
      </c>
      <c r="L265" s="677">
        <v>0</v>
      </c>
      <c r="M265" s="677">
        <v>0</v>
      </c>
      <c r="N265" s="674">
        <v>0</v>
      </c>
      <c r="P265" s="680"/>
      <c r="Q265" s="677" t="s">
        <v>1389</v>
      </c>
      <c r="R265" s="681">
        <v>0</v>
      </c>
      <c r="S265" s="677">
        <v>0</v>
      </c>
      <c r="T265" s="677">
        <v>0</v>
      </c>
      <c r="U265" s="674">
        <v>0</v>
      </c>
      <c r="W265" s="806"/>
      <c r="X265" s="677" t="s">
        <v>1389</v>
      </c>
      <c r="Y265" s="681">
        <v>0</v>
      </c>
      <c r="Z265" s="677">
        <v>0</v>
      </c>
      <c r="AA265" s="677">
        <v>0</v>
      </c>
      <c r="AB265" s="674">
        <v>0</v>
      </c>
      <c r="AD265" s="769"/>
      <c r="AE265" s="677" t="s">
        <v>1389</v>
      </c>
      <c r="AF265" s="681">
        <v>0</v>
      </c>
      <c r="AG265" s="677">
        <v>0</v>
      </c>
      <c r="AH265" s="677">
        <v>0</v>
      </c>
      <c r="AI265" s="674">
        <v>0</v>
      </c>
      <c r="AK265" s="762"/>
      <c r="AL265" s="679" t="s">
        <v>1389</v>
      </c>
      <c r="AM265" s="681">
        <v>0</v>
      </c>
      <c r="AN265" s="677">
        <v>0</v>
      </c>
      <c r="AO265" s="677">
        <v>0</v>
      </c>
      <c r="AP265" s="674">
        <v>0</v>
      </c>
      <c r="AR265" s="819"/>
      <c r="AS265" s="813" t="s">
        <v>1389</v>
      </c>
      <c r="AT265" s="812">
        <v>0</v>
      </c>
      <c r="AU265" s="812">
        <v>0</v>
      </c>
      <c r="AV265" s="812">
        <v>0</v>
      </c>
      <c r="AW265" s="813">
        <v>0</v>
      </c>
      <c r="AY265" s="778"/>
      <c r="AZ265" s="679" t="s">
        <v>1389</v>
      </c>
      <c r="BA265" s="681">
        <v>0</v>
      </c>
      <c r="BB265" s="677">
        <v>0</v>
      </c>
      <c r="BC265" s="677">
        <v>0</v>
      </c>
      <c r="BD265" s="674">
        <v>0</v>
      </c>
      <c r="BF265" s="794"/>
      <c r="BG265" s="679" t="s">
        <v>1389</v>
      </c>
      <c r="BH265" s="681">
        <v>0</v>
      </c>
      <c r="BI265" s="677">
        <v>0</v>
      </c>
      <c r="BJ265" s="677">
        <v>0</v>
      </c>
      <c r="BK265" s="674">
        <v>0</v>
      </c>
      <c r="BL265" s="633"/>
      <c r="BM265" s="792"/>
      <c r="BN265" s="679" t="s">
        <v>1389</v>
      </c>
      <c r="BO265" s="681">
        <v>0</v>
      </c>
      <c r="BP265" s="677">
        <v>0</v>
      </c>
      <c r="BQ265" s="677">
        <v>0</v>
      </c>
      <c r="BR265" s="674">
        <v>0</v>
      </c>
      <c r="BS265" s="633"/>
      <c r="BT265" s="771"/>
      <c r="BU265" s="679" t="s">
        <v>1389</v>
      </c>
      <c r="BV265" s="681">
        <v>0</v>
      </c>
      <c r="BW265" s="677">
        <v>0</v>
      </c>
      <c r="BX265" s="677">
        <v>0</v>
      </c>
      <c r="BY265" s="674">
        <v>0</v>
      </c>
      <c r="CA265" s="753"/>
      <c r="CB265" s="679" t="s">
        <v>1389</v>
      </c>
      <c r="CC265" s="681">
        <v>0</v>
      </c>
      <c r="CD265" s="677">
        <v>0</v>
      </c>
      <c r="CE265" s="677">
        <v>0</v>
      </c>
      <c r="CF265" s="674">
        <v>0</v>
      </c>
    </row>
    <row r="266" spans="2:84">
      <c r="B266" s="673"/>
      <c r="C266" s="679" t="s">
        <v>1683</v>
      </c>
      <c r="D266" s="681">
        <v>0</v>
      </c>
      <c r="E266" s="677">
        <v>0</v>
      </c>
      <c r="F266" s="677">
        <v>0</v>
      </c>
      <c r="G266" s="674">
        <v>0</v>
      </c>
      <c r="I266" s="675"/>
      <c r="J266" s="679" t="s">
        <v>1683</v>
      </c>
      <c r="K266" s="681">
        <v>0</v>
      </c>
      <c r="L266" s="677">
        <v>0</v>
      </c>
      <c r="M266" s="677">
        <v>0</v>
      </c>
      <c r="N266" s="674">
        <v>0</v>
      </c>
      <c r="P266" s="680"/>
      <c r="Q266" s="677" t="s">
        <v>1683</v>
      </c>
      <c r="R266" s="681">
        <v>0</v>
      </c>
      <c r="S266" s="677">
        <v>0</v>
      </c>
      <c r="T266" s="677">
        <v>0</v>
      </c>
      <c r="U266" s="674">
        <v>0</v>
      </c>
      <c r="W266" s="806"/>
      <c r="X266" s="677" t="s">
        <v>1683</v>
      </c>
      <c r="Y266" s="681">
        <v>0</v>
      </c>
      <c r="Z266" s="677">
        <v>0</v>
      </c>
      <c r="AA266" s="677">
        <v>0</v>
      </c>
      <c r="AB266" s="674">
        <v>0</v>
      </c>
      <c r="AD266" s="769"/>
      <c r="AE266" s="677" t="s">
        <v>1683</v>
      </c>
      <c r="AF266" s="681">
        <v>0</v>
      </c>
      <c r="AG266" s="677">
        <v>0</v>
      </c>
      <c r="AH266" s="677">
        <v>0</v>
      </c>
      <c r="AI266" s="674">
        <v>0</v>
      </c>
      <c r="AK266" s="762"/>
      <c r="AL266" s="679" t="s">
        <v>1683</v>
      </c>
      <c r="AM266" s="681">
        <v>0</v>
      </c>
      <c r="AN266" s="677">
        <v>0</v>
      </c>
      <c r="AO266" s="677">
        <v>0</v>
      </c>
      <c r="AP266" s="674">
        <v>0</v>
      </c>
      <c r="AR266" s="819"/>
      <c r="AS266" s="813" t="s">
        <v>1683</v>
      </c>
      <c r="AT266" s="812">
        <v>0</v>
      </c>
      <c r="AU266" s="812">
        <v>0</v>
      </c>
      <c r="AV266" s="812">
        <v>0</v>
      </c>
      <c r="AW266" s="813">
        <v>0</v>
      </c>
      <c r="AY266" s="778"/>
      <c r="AZ266" s="679" t="s">
        <v>1683</v>
      </c>
      <c r="BA266" s="681">
        <v>0</v>
      </c>
      <c r="BB266" s="677">
        <v>0</v>
      </c>
      <c r="BC266" s="677">
        <v>0</v>
      </c>
      <c r="BD266" s="674">
        <v>0</v>
      </c>
      <c r="BF266" s="794"/>
      <c r="BG266" s="679" t="s">
        <v>1683</v>
      </c>
      <c r="BH266" s="681">
        <v>0</v>
      </c>
      <c r="BI266" s="677">
        <v>0</v>
      </c>
      <c r="BJ266" s="677">
        <v>0</v>
      </c>
      <c r="BK266" s="674">
        <v>0</v>
      </c>
      <c r="BL266" s="633"/>
      <c r="BM266" s="792"/>
      <c r="BN266" s="679" t="s">
        <v>1683</v>
      </c>
      <c r="BO266" s="681">
        <v>0</v>
      </c>
      <c r="BP266" s="677">
        <v>0</v>
      </c>
      <c r="BQ266" s="677">
        <v>0</v>
      </c>
      <c r="BR266" s="674">
        <v>0</v>
      </c>
      <c r="BS266" s="633"/>
      <c r="BT266" s="771"/>
      <c r="BU266" s="679" t="s">
        <v>1683</v>
      </c>
      <c r="BV266" s="681">
        <v>0</v>
      </c>
      <c r="BW266" s="677">
        <v>0</v>
      </c>
      <c r="BX266" s="677">
        <v>0</v>
      </c>
      <c r="BY266" s="674">
        <v>0</v>
      </c>
      <c r="CA266" s="753"/>
      <c r="CB266" s="679" t="s">
        <v>1683</v>
      </c>
      <c r="CC266" s="681">
        <v>0</v>
      </c>
      <c r="CD266" s="677">
        <v>0</v>
      </c>
      <c r="CE266" s="677">
        <v>0</v>
      </c>
      <c r="CF266" s="674">
        <v>0</v>
      </c>
    </row>
    <row r="267" spans="2:84">
      <c r="B267" s="673"/>
      <c r="C267" s="679" t="s">
        <v>1684</v>
      </c>
      <c r="D267" s="681">
        <v>0</v>
      </c>
      <c r="E267" s="677">
        <v>0</v>
      </c>
      <c r="F267" s="677">
        <v>0</v>
      </c>
      <c r="G267" s="674">
        <v>0</v>
      </c>
      <c r="I267" s="675"/>
      <c r="J267" s="679" t="s">
        <v>1684</v>
      </c>
      <c r="K267" s="681">
        <v>0</v>
      </c>
      <c r="L267" s="677">
        <v>0</v>
      </c>
      <c r="M267" s="677">
        <v>0</v>
      </c>
      <c r="N267" s="674">
        <v>0</v>
      </c>
      <c r="P267" s="680"/>
      <c r="Q267" s="677" t="s">
        <v>1684</v>
      </c>
      <c r="R267" s="681">
        <v>0</v>
      </c>
      <c r="S267" s="677">
        <v>0</v>
      </c>
      <c r="T267" s="677">
        <v>0</v>
      </c>
      <c r="U267" s="674">
        <v>0</v>
      </c>
      <c r="W267" s="806"/>
      <c r="X267" s="677" t="s">
        <v>1684</v>
      </c>
      <c r="Y267" s="681">
        <v>0</v>
      </c>
      <c r="Z267" s="677">
        <v>0</v>
      </c>
      <c r="AA267" s="677">
        <v>0</v>
      </c>
      <c r="AB267" s="674">
        <v>0</v>
      </c>
      <c r="AD267" s="769"/>
      <c r="AE267" s="677" t="s">
        <v>1684</v>
      </c>
      <c r="AF267" s="681">
        <v>0</v>
      </c>
      <c r="AG267" s="677">
        <v>0</v>
      </c>
      <c r="AH267" s="677">
        <v>0</v>
      </c>
      <c r="AI267" s="674">
        <v>0</v>
      </c>
      <c r="AK267" s="762"/>
      <c r="AL267" s="679" t="s">
        <v>1684</v>
      </c>
      <c r="AM267" s="681">
        <v>0</v>
      </c>
      <c r="AN267" s="677">
        <v>0</v>
      </c>
      <c r="AO267" s="677">
        <v>0</v>
      </c>
      <c r="AP267" s="674">
        <v>0</v>
      </c>
      <c r="AR267" s="819"/>
      <c r="AS267" s="813" t="s">
        <v>1684</v>
      </c>
      <c r="AT267" s="812">
        <v>0</v>
      </c>
      <c r="AU267" s="812">
        <v>0</v>
      </c>
      <c r="AV267" s="812">
        <v>0</v>
      </c>
      <c r="AW267" s="813">
        <v>0</v>
      </c>
      <c r="AY267" s="778"/>
      <c r="AZ267" s="679" t="s">
        <v>1684</v>
      </c>
      <c r="BA267" s="681">
        <v>0</v>
      </c>
      <c r="BB267" s="677">
        <v>0</v>
      </c>
      <c r="BC267" s="677">
        <v>0</v>
      </c>
      <c r="BD267" s="674">
        <v>0</v>
      </c>
      <c r="BF267" s="794"/>
      <c r="BG267" s="679" t="s">
        <v>1684</v>
      </c>
      <c r="BH267" s="681">
        <v>0</v>
      </c>
      <c r="BI267" s="677">
        <v>0</v>
      </c>
      <c r="BJ267" s="677">
        <v>0</v>
      </c>
      <c r="BK267" s="674">
        <v>0</v>
      </c>
      <c r="BL267" s="633"/>
      <c r="BM267" s="792"/>
      <c r="BN267" s="679" t="s">
        <v>1684</v>
      </c>
      <c r="BO267" s="681">
        <v>0</v>
      </c>
      <c r="BP267" s="677">
        <v>0</v>
      </c>
      <c r="BQ267" s="677">
        <v>0</v>
      </c>
      <c r="BR267" s="674">
        <v>0</v>
      </c>
      <c r="BS267" s="633"/>
      <c r="BT267" s="771"/>
      <c r="BU267" s="679" t="s">
        <v>1684</v>
      </c>
      <c r="BV267" s="681">
        <v>0</v>
      </c>
      <c r="BW267" s="677">
        <v>0</v>
      </c>
      <c r="BX267" s="677">
        <v>0</v>
      </c>
      <c r="BY267" s="674">
        <v>0</v>
      </c>
      <c r="CA267" s="753"/>
      <c r="CB267" s="679" t="s">
        <v>1684</v>
      </c>
      <c r="CC267" s="681">
        <v>0</v>
      </c>
      <c r="CD267" s="677">
        <v>0</v>
      </c>
      <c r="CE267" s="677">
        <v>0</v>
      </c>
      <c r="CF267" s="674">
        <v>0</v>
      </c>
    </row>
    <row r="268" spans="2:84" ht="13.8" thickBot="1">
      <c r="B268" s="673"/>
      <c r="C268" s="679" t="s">
        <v>1685</v>
      </c>
      <c r="D268" s="681">
        <v>0</v>
      </c>
      <c r="E268" s="677">
        <v>0</v>
      </c>
      <c r="F268" s="677">
        <v>0</v>
      </c>
      <c r="G268" s="674">
        <v>0</v>
      </c>
      <c r="I268" s="728"/>
      <c r="J268" s="690" t="s">
        <v>1685</v>
      </c>
      <c r="K268" s="681">
        <v>0</v>
      </c>
      <c r="L268" s="677">
        <v>0</v>
      </c>
      <c r="M268" s="677">
        <v>0</v>
      </c>
      <c r="N268" s="674">
        <v>0</v>
      </c>
      <c r="P268" s="730"/>
      <c r="Q268" s="677" t="s">
        <v>1685</v>
      </c>
      <c r="R268" s="681">
        <v>0</v>
      </c>
      <c r="S268" s="677">
        <v>0</v>
      </c>
      <c r="T268" s="677">
        <v>0</v>
      </c>
      <c r="U268" s="674">
        <v>0</v>
      </c>
      <c r="W268" s="802"/>
      <c r="X268" s="677" t="s">
        <v>1685</v>
      </c>
      <c r="Y268" s="681">
        <v>0</v>
      </c>
      <c r="Z268" s="677">
        <v>0</v>
      </c>
      <c r="AA268" s="677">
        <v>0</v>
      </c>
      <c r="AB268" s="674">
        <v>0</v>
      </c>
      <c r="AD268" s="765"/>
      <c r="AE268" s="677" t="s">
        <v>1685</v>
      </c>
      <c r="AF268" s="681">
        <v>0</v>
      </c>
      <c r="AG268" s="677">
        <v>0</v>
      </c>
      <c r="AH268" s="677">
        <v>0</v>
      </c>
      <c r="AI268" s="674">
        <v>0</v>
      </c>
      <c r="AK268" s="756"/>
      <c r="AL268" s="690" t="s">
        <v>1685</v>
      </c>
      <c r="AM268" s="681">
        <v>0</v>
      </c>
      <c r="AN268" s="677">
        <v>0</v>
      </c>
      <c r="AO268" s="677">
        <v>0</v>
      </c>
      <c r="AP268" s="674">
        <v>0</v>
      </c>
      <c r="AR268" s="814"/>
      <c r="AS268" s="815" t="s">
        <v>1685</v>
      </c>
      <c r="AT268" s="812">
        <v>0</v>
      </c>
      <c r="AU268" s="812">
        <v>0</v>
      </c>
      <c r="AV268" s="812">
        <v>0</v>
      </c>
      <c r="AW268" s="813">
        <v>0</v>
      </c>
      <c r="AY268" s="779"/>
      <c r="AZ268" s="690" t="s">
        <v>1685</v>
      </c>
      <c r="BA268" s="681">
        <v>0</v>
      </c>
      <c r="BB268" s="677">
        <v>0</v>
      </c>
      <c r="BC268" s="677">
        <v>0</v>
      </c>
      <c r="BD268" s="674">
        <v>0</v>
      </c>
      <c r="BF268" s="793"/>
      <c r="BG268" s="690" t="s">
        <v>1685</v>
      </c>
      <c r="BH268" s="681">
        <v>0</v>
      </c>
      <c r="BI268" s="677">
        <v>0</v>
      </c>
      <c r="BJ268" s="677">
        <v>0</v>
      </c>
      <c r="BK268" s="674">
        <v>0</v>
      </c>
      <c r="BL268" s="633"/>
      <c r="BM268" s="786"/>
      <c r="BN268" s="690" t="s">
        <v>1685</v>
      </c>
      <c r="BO268" s="681">
        <v>0</v>
      </c>
      <c r="BP268" s="677">
        <v>0</v>
      </c>
      <c r="BQ268" s="677">
        <v>0</v>
      </c>
      <c r="BR268" s="674">
        <v>0</v>
      </c>
      <c r="BS268" s="633"/>
      <c r="BT268" s="772"/>
      <c r="BU268" s="690" t="s">
        <v>1685</v>
      </c>
      <c r="BV268" s="681">
        <v>0</v>
      </c>
      <c r="BW268" s="677">
        <v>0</v>
      </c>
      <c r="BX268" s="677">
        <v>0</v>
      </c>
      <c r="BY268" s="674">
        <v>0</v>
      </c>
      <c r="CA268" s="747"/>
      <c r="CB268" s="690" t="s">
        <v>1685</v>
      </c>
      <c r="CC268" s="681">
        <v>0</v>
      </c>
      <c r="CD268" s="677">
        <v>0</v>
      </c>
      <c r="CE268" s="677">
        <v>0</v>
      </c>
      <c r="CF268" s="674">
        <v>0</v>
      </c>
    </row>
    <row r="269" spans="2:84" ht="13.8" thickBot="1">
      <c r="B269" s="664" t="s">
        <v>578</v>
      </c>
      <c r="C269" s="664"/>
      <c r="D269" s="729">
        <v>0</v>
      </c>
      <c r="E269" s="683">
        <v>0</v>
      </c>
      <c r="F269" s="683">
        <v>0</v>
      </c>
      <c r="G269" s="682">
        <v>0</v>
      </c>
      <c r="I269" s="667" t="s">
        <v>578</v>
      </c>
      <c r="J269" s="667"/>
      <c r="K269" s="691">
        <v>0</v>
      </c>
      <c r="L269" s="685">
        <v>0</v>
      </c>
      <c r="M269" s="685">
        <v>0</v>
      </c>
      <c r="N269" s="684">
        <v>0</v>
      </c>
      <c r="P269" s="686" t="s">
        <v>578</v>
      </c>
      <c r="Q269" s="687"/>
      <c r="R269" s="686">
        <v>0</v>
      </c>
      <c r="S269" s="688">
        <v>0</v>
      </c>
      <c r="T269" s="688">
        <v>0</v>
      </c>
      <c r="U269" s="687">
        <v>0</v>
      </c>
      <c r="W269" s="803" t="s">
        <v>578</v>
      </c>
      <c r="X269" s="804"/>
      <c r="Y269" s="803">
        <v>0</v>
      </c>
      <c r="Z269" s="805">
        <v>0</v>
      </c>
      <c r="AA269" s="805">
        <v>0</v>
      </c>
      <c r="AB269" s="804">
        <v>0</v>
      </c>
      <c r="AD269" s="766" t="s">
        <v>578</v>
      </c>
      <c r="AE269" s="767"/>
      <c r="AF269" s="766">
        <v>0</v>
      </c>
      <c r="AG269" s="768">
        <v>0</v>
      </c>
      <c r="AH269" s="768">
        <v>0</v>
      </c>
      <c r="AI269" s="767">
        <v>0</v>
      </c>
      <c r="AK269" s="757" t="s">
        <v>578</v>
      </c>
      <c r="AL269" s="758"/>
      <c r="AM269" s="759">
        <v>0</v>
      </c>
      <c r="AN269" s="760">
        <v>0</v>
      </c>
      <c r="AO269" s="760">
        <v>0</v>
      </c>
      <c r="AP269" s="761">
        <v>0</v>
      </c>
      <c r="AR269" s="808" t="s">
        <v>578</v>
      </c>
      <c r="AS269" s="816"/>
      <c r="AT269" s="817">
        <v>0</v>
      </c>
      <c r="AU269" s="818">
        <v>0</v>
      </c>
      <c r="AV269" s="818">
        <v>0</v>
      </c>
      <c r="AW269" s="816">
        <v>0</v>
      </c>
      <c r="AY269" s="780" t="s">
        <v>578</v>
      </c>
      <c r="AZ269" s="777"/>
      <c r="BA269" s="780">
        <v>0</v>
      </c>
      <c r="BB269" s="781">
        <v>0</v>
      </c>
      <c r="BC269" s="781">
        <v>0</v>
      </c>
      <c r="BD269" s="782">
        <v>0</v>
      </c>
      <c r="BF269" s="795" t="s">
        <v>578</v>
      </c>
      <c r="BG269" s="796"/>
      <c r="BH269" s="795">
        <v>0</v>
      </c>
      <c r="BI269" s="797">
        <v>0</v>
      </c>
      <c r="BJ269" s="797">
        <v>0</v>
      </c>
      <c r="BK269" s="798">
        <v>0</v>
      </c>
      <c r="BL269" s="633"/>
      <c r="BM269" s="787" t="s">
        <v>578</v>
      </c>
      <c r="BN269" s="788"/>
      <c r="BO269" s="789">
        <v>0</v>
      </c>
      <c r="BP269" s="790">
        <v>0</v>
      </c>
      <c r="BQ269" s="790">
        <v>0</v>
      </c>
      <c r="BR269" s="791">
        <v>0</v>
      </c>
      <c r="BS269" s="633"/>
      <c r="BT269" s="773" t="s">
        <v>578</v>
      </c>
      <c r="BU269" s="770"/>
      <c r="BV269" s="773">
        <v>0</v>
      </c>
      <c r="BW269" s="774">
        <v>0</v>
      </c>
      <c r="BX269" s="774">
        <v>0</v>
      </c>
      <c r="BY269" s="775">
        <v>0</v>
      </c>
      <c r="CA269" s="748" t="s">
        <v>578</v>
      </c>
      <c r="CB269" s="749"/>
      <c r="CC269" s="750">
        <v>0</v>
      </c>
      <c r="CD269" s="751">
        <v>0</v>
      </c>
      <c r="CE269" s="751">
        <v>0</v>
      </c>
      <c r="CF269" s="752">
        <v>0</v>
      </c>
    </row>
    <row r="270" spans="2:84">
      <c r="B270" s="673" t="s">
        <v>468</v>
      </c>
      <c r="C270" s="679" t="s">
        <v>1390</v>
      </c>
      <c r="D270" s="681">
        <v>0</v>
      </c>
      <c r="E270" s="677">
        <v>0</v>
      </c>
      <c r="F270" s="677">
        <v>0</v>
      </c>
      <c r="G270" s="674">
        <v>0</v>
      </c>
      <c r="I270" s="675" t="s">
        <v>468</v>
      </c>
      <c r="J270" s="679" t="s">
        <v>1390</v>
      </c>
      <c r="K270" s="681">
        <v>0</v>
      </c>
      <c r="L270" s="677">
        <v>0</v>
      </c>
      <c r="M270" s="677">
        <v>0</v>
      </c>
      <c r="N270" s="674">
        <v>0</v>
      </c>
      <c r="P270" s="676" t="s">
        <v>468</v>
      </c>
      <c r="Q270" s="677" t="s">
        <v>1390</v>
      </c>
      <c r="R270" s="681">
        <v>0</v>
      </c>
      <c r="S270" s="677">
        <v>0</v>
      </c>
      <c r="T270" s="677">
        <v>0</v>
      </c>
      <c r="U270" s="674">
        <v>0</v>
      </c>
      <c r="W270" s="801" t="s">
        <v>468</v>
      </c>
      <c r="X270" s="677" t="s">
        <v>1390</v>
      </c>
      <c r="Y270" s="681">
        <v>0</v>
      </c>
      <c r="Z270" s="677">
        <v>0</v>
      </c>
      <c r="AA270" s="677">
        <v>0</v>
      </c>
      <c r="AB270" s="674">
        <v>0</v>
      </c>
      <c r="AD270" s="764" t="s">
        <v>468</v>
      </c>
      <c r="AE270" s="677" t="s">
        <v>1390</v>
      </c>
      <c r="AF270" s="681">
        <v>0</v>
      </c>
      <c r="AG270" s="677">
        <v>0</v>
      </c>
      <c r="AH270" s="677">
        <v>0</v>
      </c>
      <c r="AI270" s="674">
        <v>0</v>
      </c>
      <c r="AK270" s="755" t="s">
        <v>468</v>
      </c>
      <c r="AL270" s="689" t="s">
        <v>1390</v>
      </c>
      <c r="AM270" s="681">
        <v>0</v>
      </c>
      <c r="AN270" s="677">
        <v>0</v>
      </c>
      <c r="AO270" s="677">
        <v>0</v>
      </c>
      <c r="AP270" s="674">
        <v>0</v>
      </c>
      <c r="AR270" s="809" t="s">
        <v>468</v>
      </c>
      <c r="AS270" s="810" t="s">
        <v>1390</v>
      </c>
      <c r="AT270" s="812">
        <v>0</v>
      </c>
      <c r="AU270" s="812">
        <v>0</v>
      </c>
      <c r="AV270" s="812">
        <v>0</v>
      </c>
      <c r="AW270" s="813">
        <v>0</v>
      </c>
      <c r="AY270" s="778" t="s">
        <v>468</v>
      </c>
      <c r="AZ270" s="689" t="s">
        <v>1390</v>
      </c>
      <c r="BA270" s="681">
        <v>0</v>
      </c>
      <c r="BB270" s="677">
        <v>0</v>
      </c>
      <c r="BC270" s="677">
        <v>0</v>
      </c>
      <c r="BD270" s="674">
        <v>0</v>
      </c>
      <c r="BF270" s="794" t="s">
        <v>468</v>
      </c>
      <c r="BG270" s="679" t="s">
        <v>1390</v>
      </c>
      <c r="BH270" s="681">
        <v>0</v>
      </c>
      <c r="BI270" s="677">
        <v>0</v>
      </c>
      <c r="BJ270" s="677">
        <v>0</v>
      </c>
      <c r="BK270" s="674">
        <v>0</v>
      </c>
      <c r="BL270" s="633"/>
      <c r="BM270" s="785" t="s">
        <v>468</v>
      </c>
      <c r="BN270" s="689" t="s">
        <v>1390</v>
      </c>
      <c r="BO270" s="681">
        <v>0</v>
      </c>
      <c r="BP270" s="677">
        <v>0</v>
      </c>
      <c r="BQ270" s="677">
        <v>0</v>
      </c>
      <c r="BR270" s="674">
        <v>0</v>
      </c>
      <c r="BS270" s="633"/>
      <c r="BT270" s="771" t="s">
        <v>468</v>
      </c>
      <c r="BU270" s="679" t="s">
        <v>1390</v>
      </c>
      <c r="BV270" s="681">
        <v>0</v>
      </c>
      <c r="BW270" s="677">
        <v>0</v>
      </c>
      <c r="BX270" s="677">
        <v>0</v>
      </c>
      <c r="BY270" s="674">
        <v>0</v>
      </c>
      <c r="CA270" s="746" t="s">
        <v>468</v>
      </c>
      <c r="CB270" s="689" t="s">
        <v>1390</v>
      </c>
      <c r="CC270" s="681">
        <v>0</v>
      </c>
      <c r="CD270" s="677">
        <v>0</v>
      </c>
      <c r="CE270" s="677">
        <v>0</v>
      </c>
      <c r="CF270" s="674">
        <v>0</v>
      </c>
    </row>
    <row r="271" spans="2:84">
      <c r="B271" s="673"/>
      <c r="C271" s="679" t="s">
        <v>1391</v>
      </c>
      <c r="D271" s="681">
        <v>0</v>
      </c>
      <c r="E271" s="677">
        <v>0</v>
      </c>
      <c r="F271" s="677">
        <v>0</v>
      </c>
      <c r="G271" s="674">
        <v>0</v>
      </c>
      <c r="I271" s="675"/>
      <c r="J271" s="679" t="s">
        <v>1391</v>
      </c>
      <c r="K271" s="681">
        <v>0</v>
      </c>
      <c r="L271" s="677">
        <v>0</v>
      </c>
      <c r="M271" s="677">
        <v>0</v>
      </c>
      <c r="N271" s="674">
        <v>0</v>
      </c>
      <c r="P271" s="680"/>
      <c r="Q271" s="677" t="s">
        <v>1391</v>
      </c>
      <c r="R271" s="681">
        <v>0</v>
      </c>
      <c r="S271" s="677">
        <v>0</v>
      </c>
      <c r="T271" s="677">
        <v>0</v>
      </c>
      <c r="U271" s="674">
        <v>0</v>
      </c>
      <c r="W271" s="806"/>
      <c r="X271" s="677" t="s">
        <v>1391</v>
      </c>
      <c r="Y271" s="681">
        <v>0</v>
      </c>
      <c r="Z271" s="677">
        <v>0</v>
      </c>
      <c r="AA271" s="677">
        <v>0</v>
      </c>
      <c r="AB271" s="674">
        <v>0</v>
      </c>
      <c r="AD271" s="769"/>
      <c r="AE271" s="677" t="s">
        <v>1391</v>
      </c>
      <c r="AF271" s="681">
        <v>0</v>
      </c>
      <c r="AG271" s="677">
        <v>0</v>
      </c>
      <c r="AH271" s="677">
        <v>0</v>
      </c>
      <c r="AI271" s="674">
        <v>0</v>
      </c>
      <c r="AK271" s="762"/>
      <c r="AL271" s="679" t="s">
        <v>1391</v>
      </c>
      <c r="AM271" s="681">
        <v>0</v>
      </c>
      <c r="AN271" s="677">
        <v>0</v>
      </c>
      <c r="AO271" s="677">
        <v>0</v>
      </c>
      <c r="AP271" s="674">
        <v>0</v>
      </c>
      <c r="AR271" s="819"/>
      <c r="AS271" s="813" t="s">
        <v>1391</v>
      </c>
      <c r="AT271" s="812">
        <v>0</v>
      </c>
      <c r="AU271" s="812">
        <v>0</v>
      </c>
      <c r="AV271" s="812">
        <v>0</v>
      </c>
      <c r="AW271" s="813">
        <v>0</v>
      </c>
      <c r="AY271" s="778"/>
      <c r="AZ271" s="679" t="s">
        <v>1391</v>
      </c>
      <c r="BA271" s="681">
        <v>0</v>
      </c>
      <c r="BB271" s="677">
        <v>0</v>
      </c>
      <c r="BC271" s="677">
        <v>0</v>
      </c>
      <c r="BD271" s="674">
        <v>0</v>
      </c>
      <c r="BF271" s="794"/>
      <c r="BG271" s="679" t="s">
        <v>1391</v>
      </c>
      <c r="BH271" s="681">
        <v>0</v>
      </c>
      <c r="BI271" s="677">
        <v>0</v>
      </c>
      <c r="BJ271" s="677">
        <v>0</v>
      </c>
      <c r="BK271" s="674">
        <v>0</v>
      </c>
      <c r="BL271" s="633"/>
      <c r="BM271" s="792"/>
      <c r="BN271" s="679" t="s">
        <v>1391</v>
      </c>
      <c r="BO271" s="681">
        <v>0</v>
      </c>
      <c r="BP271" s="677">
        <v>0</v>
      </c>
      <c r="BQ271" s="677">
        <v>0</v>
      </c>
      <c r="BR271" s="674">
        <v>0</v>
      </c>
      <c r="BS271" s="633"/>
      <c r="BT271" s="771"/>
      <c r="BU271" s="679" t="s">
        <v>1391</v>
      </c>
      <c r="BV271" s="681">
        <v>0</v>
      </c>
      <c r="BW271" s="677">
        <v>0</v>
      </c>
      <c r="BX271" s="677">
        <v>0</v>
      </c>
      <c r="BY271" s="674">
        <v>0</v>
      </c>
      <c r="CA271" s="753"/>
      <c r="CB271" s="679" t="s">
        <v>1391</v>
      </c>
      <c r="CC271" s="681">
        <v>0</v>
      </c>
      <c r="CD271" s="677">
        <v>0</v>
      </c>
      <c r="CE271" s="677">
        <v>0</v>
      </c>
      <c r="CF271" s="674">
        <v>0</v>
      </c>
    </row>
    <row r="272" spans="2:84">
      <c r="B272" s="673"/>
      <c r="C272" s="679" t="s">
        <v>1392</v>
      </c>
      <c r="D272" s="681">
        <v>0</v>
      </c>
      <c r="E272" s="677">
        <v>0</v>
      </c>
      <c r="F272" s="677">
        <v>0</v>
      </c>
      <c r="G272" s="674">
        <v>0</v>
      </c>
      <c r="I272" s="675"/>
      <c r="J272" s="679" t="s">
        <v>1392</v>
      </c>
      <c r="K272" s="681">
        <v>0</v>
      </c>
      <c r="L272" s="677">
        <v>0</v>
      </c>
      <c r="M272" s="677">
        <v>0</v>
      </c>
      <c r="N272" s="674">
        <v>0</v>
      </c>
      <c r="P272" s="680"/>
      <c r="Q272" s="677" t="s">
        <v>1392</v>
      </c>
      <c r="R272" s="681">
        <v>0</v>
      </c>
      <c r="S272" s="677">
        <v>0</v>
      </c>
      <c r="T272" s="677">
        <v>0</v>
      </c>
      <c r="U272" s="674">
        <v>0</v>
      </c>
      <c r="W272" s="806"/>
      <c r="X272" s="677" t="s">
        <v>1392</v>
      </c>
      <c r="Y272" s="681">
        <v>0</v>
      </c>
      <c r="Z272" s="677">
        <v>0</v>
      </c>
      <c r="AA272" s="677">
        <v>0</v>
      </c>
      <c r="AB272" s="674">
        <v>0</v>
      </c>
      <c r="AD272" s="769"/>
      <c r="AE272" s="677" t="s">
        <v>1392</v>
      </c>
      <c r="AF272" s="681">
        <v>0</v>
      </c>
      <c r="AG272" s="677">
        <v>0</v>
      </c>
      <c r="AH272" s="677">
        <v>0</v>
      </c>
      <c r="AI272" s="674">
        <v>0</v>
      </c>
      <c r="AK272" s="762"/>
      <c r="AL272" s="679" t="s">
        <v>1392</v>
      </c>
      <c r="AM272" s="681">
        <v>0</v>
      </c>
      <c r="AN272" s="677">
        <v>0</v>
      </c>
      <c r="AO272" s="677">
        <v>0</v>
      </c>
      <c r="AP272" s="674">
        <v>0</v>
      </c>
      <c r="AR272" s="819"/>
      <c r="AS272" s="813" t="s">
        <v>1392</v>
      </c>
      <c r="AT272" s="812">
        <v>0</v>
      </c>
      <c r="AU272" s="812">
        <v>0</v>
      </c>
      <c r="AV272" s="812">
        <v>0</v>
      </c>
      <c r="AW272" s="813">
        <v>0</v>
      </c>
      <c r="AY272" s="778"/>
      <c r="AZ272" s="679" t="s">
        <v>1392</v>
      </c>
      <c r="BA272" s="681">
        <v>0</v>
      </c>
      <c r="BB272" s="677">
        <v>0</v>
      </c>
      <c r="BC272" s="677">
        <v>0</v>
      </c>
      <c r="BD272" s="674">
        <v>0</v>
      </c>
      <c r="BF272" s="794"/>
      <c r="BG272" s="679" t="s">
        <v>1392</v>
      </c>
      <c r="BH272" s="681">
        <v>0</v>
      </c>
      <c r="BI272" s="677">
        <v>0</v>
      </c>
      <c r="BJ272" s="677">
        <v>0</v>
      </c>
      <c r="BK272" s="674">
        <v>0</v>
      </c>
      <c r="BL272" s="633"/>
      <c r="BM272" s="792"/>
      <c r="BN272" s="679" t="s">
        <v>1392</v>
      </c>
      <c r="BO272" s="681">
        <v>0</v>
      </c>
      <c r="BP272" s="677">
        <v>0</v>
      </c>
      <c r="BQ272" s="677">
        <v>0</v>
      </c>
      <c r="BR272" s="674">
        <v>0</v>
      </c>
      <c r="BS272" s="633"/>
      <c r="BT272" s="771"/>
      <c r="BU272" s="679" t="s">
        <v>1392</v>
      </c>
      <c r="BV272" s="681">
        <v>0</v>
      </c>
      <c r="BW272" s="677">
        <v>0</v>
      </c>
      <c r="BX272" s="677">
        <v>0</v>
      </c>
      <c r="BY272" s="674">
        <v>0</v>
      </c>
      <c r="CA272" s="753"/>
      <c r="CB272" s="679" t="s">
        <v>1392</v>
      </c>
      <c r="CC272" s="681">
        <v>0</v>
      </c>
      <c r="CD272" s="677">
        <v>0</v>
      </c>
      <c r="CE272" s="677">
        <v>0</v>
      </c>
      <c r="CF272" s="674">
        <v>0</v>
      </c>
    </row>
    <row r="273" spans="2:84">
      <c r="B273" s="673"/>
      <c r="C273" s="679" t="s">
        <v>1393</v>
      </c>
      <c r="D273" s="681">
        <v>0</v>
      </c>
      <c r="E273" s="677">
        <v>0</v>
      </c>
      <c r="F273" s="677">
        <v>0</v>
      </c>
      <c r="G273" s="674">
        <v>0</v>
      </c>
      <c r="I273" s="675"/>
      <c r="J273" s="679" t="s">
        <v>1393</v>
      </c>
      <c r="K273" s="681">
        <v>0</v>
      </c>
      <c r="L273" s="677">
        <v>0</v>
      </c>
      <c r="M273" s="677">
        <v>0</v>
      </c>
      <c r="N273" s="674">
        <v>0</v>
      </c>
      <c r="P273" s="680"/>
      <c r="Q273" s="677" t="s">
        <v>1393</v>
      </c>
      <c r="R273" s="681">
        <v>0</v>
      </c>
      <c r="S273" s="677">
        <v>0</v>
      </c>
      <c r="T273" s="677">
        <v>0</v>
      </c>
      <c r="U273" s="674">
        <v>0</v>
      </c>
      <c r="W273" s="806"/>
      <c r="X273" s="677" t="s">
        <v>1393</v>
      </c>
      <c r="Y273" s="681">
        <v>0</v>
      </c>
      <c r="Z273" s="677">
        <v>0</v>
      </c>
      <c r="AA273" s="677">
        <v>0</v>
      </c>
      <c r="AB273" s="674">
        <v>0</v>
      </c>
      <c r="AD273" s="769"/>
      <c r="AE273" s="677" t="s">
        <v>1393</v>
      </c>
      <c r="AF273" s="681">
        <v>0</v>
      </c>
      <c r="AG273" s="677">
        <v>0</v>
      </c>
      <c r="AH273" s="677">
        <v>0</v>
      </c>
      <c r="AI273" s="674">
        <v>0</v>
      </c>
      <c r="AK273" s="762"/>
      <c r="AL273" s="679" t="s">
        <v>1393</v>
      </c>
      <c r="AM273" s="681">
        <v>0</v>
      </c>
      <c r="AN273" s="677">
        <v>0</v>
      </c>
      <c r="AO273" s="677">
        <v>0</v>
      </c>
      <c r="AP273" s="674">
        <v>0</v>
      </c>
      <c r="AR273" s="819"/>
      <c r="AS273" s="813" t="s">
        <v>1393</v>
      </c>
      <c r="AT273" s="812">
        <v>0</v>
      </c>
      <c r="AU273" s="812">
        <v>0</v>
      </c>
      <c r="AV273" s="812">
        <v>0</v>
      </c>
      <c r="AW273" s="813">
        <v>0</v>
      </c>
      <c r="AY273" s="778"/>
      <c r="AZ273" s="679" t="s">
        <v>1393</v>
      </c>
      <c r="BA273" s="681">
        <v>0</v>
      </c>
      <c r="BB273" s="677">
        <v>0</v>
      </c>
      <c r="BC273" s="677">
        <v>0</v>
      </c>
      <c r="BD273" s="674">
        <v>0</v>
      </c>
      <c r="BF273" s="794"/>
      <c r="BG273" s="679" t="s">
        <v>1393</v>
      </c>
      <c r="BH273" s="681">
        <v>0</v>
      </c>
      <c r="BI273" s="677">
        <v>0</v>
      </c>
      <c r="BJ273" s="677">
        <v>0</v>
      </c>
      <c r="BK273" s="674">
        <v>0</v>
      </c>
      <c r="BL273" s="633"/>
      <c r="BM273" s="792"/>
      <c r="BN273" s="679" t="s">
        <v>1393</v>
      </c>
      <c r="BO273" s="681">
        <v>0</v>
      </c>
      <c r="BP273" s="677">
        <v>0</v>
      </c>
      <c r="BQ273" s="677">
        <v>0</v>
      </c>
      <c r="BR273" s="674">
        <v>0</v>
      </c>
      <c r="BS273" s="633"/>
      <c r="BT273" s="771"/>
      <c r="BU273" s="679" t="s">
        <v>1393</v>
      </c>
      <c r="BV273" s="681">
        <v>0</v>
      </c>
      <c r="BW273" s="677">
        <v>0</v>
      </c>
      <c r="BX273" s="677">
        <v>0</v>
      </c>
      <c r="BY273" s="674">
        <v>0</v>
      </c>
      <c r="CA273" s="753"/>
      <c r="CB273" s="679" t="s">
        <v>1393</v>
      </c>
      <c r="CC273" s="681">
        <v>0</v>
      </c>
      <c r="CD273" s="677">
        <v>0</v>
      </c>
      <c r="CE273" s="677">
        <v>0</v>
      </c>
      <c r="CF273" s="674">
        <v>0</v>
      </c>
    </row>
    <row r="274" spans="2:84">
      <c r="B274" s="673"/>
      <c r="C274" s="679" t="s">
        <v>1686</v>
      </c>
      <c r="D274" s="681">
        <v>0</v>
      </c>
      <c r="E274" s="677">
        <v>0</v>
      </c>
      <c r="F274" s="677">
        <v>0</v>
      </c>
      <c r="G274" s="674">
        <v>0</v>
      </c>
      <c r="I274" s="675"/>
      <c r="J274" s="679" t="s">
        <v>1686</v>
      </c>
      <c r="K274" s="681">
        <v>0</v>
      </c>
      <c r="L274" s="677">
        <v>0</v>
      </c>
      <c r="M274" s="677">
        <v>0</v>
      </c>
      <c r="N274" s="674">
        <v>0</v>
      </c>
      <c r="P274" s="680"/>
      <c r="Q274" s="677" t="s">
        <v>1686</v>
      </c>
      <c r="R274" s="681">
        <v>0</v>
      </c>
      <c r="S274" s="677">
        <v>0</v>
      </c>
      <c r="T274" s="677">
        <v>0</v>
      </c>
      <c r="U274" s="674">
        <v>0</v>
      </c>
      <c r="W274" s="806"/>
      <c r="X274" s="677" t="s">
        <v>1686</v>
      </c>
      <c r="Y274" s="681">
        <v>0</v>
      </c>
      <c r="Z274" s="677">
        <v>0</v>
      </c>
      <c r="AA274" s="677">
        <v>0</v>
      </c>
      <c r="AB274" s="674">
        <v>0</v>
      </c>
      <c r="AD274" s="769"/>
      <c r="AE274" s="677" t="s">
        <v>1686</v>
      </c>
      <c r="AF274" s="681">
        <v>0</v>
      </c>
      <c r="AG274" s="677">
        <v>0</v>
      </c>
      <c r="AH274" s="677">
        <v>0</v>
      </c>
      <c r="AI274" s="674">
        <v>0</v>
      </c>
      <c r="AK274" s="762"/>
      <c r="AL274" s="679" t="s">
        <v>1686</v>
      </c>
      <c r="AM274" s="681">
        <v>0</v>
      </c>
      <c r="AN274" s="677">
        <v>0</v>
      </c>
      <c r="AO274" s="677">
        <v>0</v>
      </c>
      <c r="AP274" s="674">
        <v>0</v>
      </c>
      <c r="AR274" s="819"/>
      <c r="AS274" s="813" t="s">
        <v>1686</v>
      </c>
      <c r="AT274" s="812">
        <v>0</v>
      </c>
      <c r="AU274" s="812">
        <v>0</v>
      </c>
      <c r="AV274" s="812">
        <v>0</v>
      </c>
      <c r="AW274" s="813">
        <v>0</v>
      </c>
      <c r="AY274" s="778"/>
      <c r="AZ274" s="679" t="s">
        <v>1686</v>
      </c>
      <c r="BA274" s="681">
        <v>0</v>
      </c>
      <c r="BB274" s="677">
        <v>0</v>
      </c>
      <c r="BC274" s="677">
        <v>0</v>
      </c>
      <c r="BD274" s="674">
        <v>0</v>
      </c>
      <c r="BF274" s="794"/>
      <c r="BG274" s="679" t="s">
        <v>1686</v>
      </c>
      <c r="BH274" s="681">
        <v>0</v>
      </c>
      <c r="BI274" s="677">
        <v>0</v>
      </c>
      <c r="BJ274" s="677">
        <v>0</v>
      </c>
      <c r="BK274" s="674">
        <v>0</v>
      </c>
      <c r="BL274" s="633"/>
      <c r="BM274" s="792"/>
      <c r="BN274" s="679" t="s">
        <v>1686</v>
      </c>
      <c r="BO274" s="681">
        <v>0</v>
      </c>
      <c r="BP274" s="677">
        <v>0</v>
      </c>
      <c r="BQ274" s="677">
        <v>0</v>
      </c>
      <c r="BR274" s="674">
        <v>0</v>
      </c>
      <c r="BS274" s="633"/>
      <c r="BT274" s="771"/>
      <c r="BU274" s="679" t="s">
        <v>1686</v>
      </c>
      <c r="BV274" s="681">
        <v>0</v>
      </c>
      <c r="BW274" s="677">
        <v>0</v>
      </c>
      <c r="BX274" s="677">
        <v>0</v>
      </c>
      <c r="BY274" s="674">
        <v>0</v>
      </c>
      <c r="CA274" s="753"/>
      <c r="CB274" s="679" t="s">
        <v>1686</v>
      </c>
      <c r="CC274" s="681">
        <v>0</v>
      </c>
      <c r="CD274" s="677">
        <v>0</v>
      </c>
      <c r="CE274" s="677">
        <v>0</v>
      </c>
      <c r="CF274" s="674">
        <v>0</v>
      </c>
    </row>
    <row r="275" spans="2:84">
      <c r="B275" s="673"/>
      <c r="C275" s="679" t="s">
        <v>1394</v>
      </c>
      <c r="D275" s="681">
        <v>0</v>
      </c>
      <c r="E275" s="677">
        <v>0</v>
      </c>
      <c r="F275" s="677">
        <v>0</v>
      </c>
      <c r="G275" s="674">
        <v>0</v>
      </c>
      <c r="I275" s="675"/>
      <c r="J275" s="679" t="s">
        <v>1394</v>
      </c>
      <c r="K275" s="681">
        <v>0</v>
      </c>
      <c r="L275" s="677">
        <v>0</v>
      </c>
      <c r="M275" s="677">
        <v>0</v>
      </c>
      <c r="N275" s="674">
        <v>0</v>
      </c>
      <c r="P275" s="680"/>
      <c r="Q275" s="677" t="s">
        <v>1394</v>
      </c>
      <c r="R275" s="681">
        <v>0</v>
      </c>
      <c r="S275" s="677">
        <v>0</v>
      </c>
      <c r="T275" s="677">
        <v>0</v>
      </c>
      <c r="U275" s="674">
        <v>0</v>
      </c>
      <c r="W275" s="806"/>
      <c r="X275" s="677" t="s">
        <v>1394</v>
      </c>
      <c r="Y275" s="681">
        <v>0</v>
      </c>
      <c r="Z275" s="677">
        <v>0</v>
      </c>
      <c r="AA275" s="677">
        <v>0</v>
      </c>
      <c r="AB275" s="674">
        <v>0</v>
      </c>
      <c r="AD275" s="769"/>
      <c r="AE275" s="677" t="s">
        <v>1394</v>
      </c>
      <c r="AF275" s="681">
        <v>0</v>
      </c>
      <c r="AG275" s="677">
        <v>0</v>
      </c>
      <c r="AH275" s="677">
        <v>0</v>
      </c>
      <c r="AI275" s="674">
        <v>0</v>
      </c>
      <c r="AK275" s="762"/>
      <c r="AL275" s="679" t="s">
        <v>1394</v>
      </c>
      <c r="AM275" s="681">
        <v>0</v>
      </c>
      <c r="AN275" s="677">
        <v>0</v>
      </c>
      <c r="AO275" s="677">
        <v>0</v>
      </c>
      <c r="AP275" s="674">
        <v>0</v>
      </c>
      <c r="AR275" s="819"/>
      <c r="AS275" s="813" t="s">
        <v>1394</v>
      </c>
      <c r="AT275" s="812">
        <v>0</v>
      </c>
      <c r="AU275" s="812">
        <v>0</v>
      </c>
      <c r="AV275" s="812">
        <v>0</v>
      </c>
      <c r="AW275" s="813">
        <v>0</v>
      </c>
      <c r="AY275" s="778"/>
      <c r="AZ275" s="679" t="s">
        <v>1394</v>
      </c>
      <c r="BA275" s="681">
        <v>0</v>
      </c>
      <c r="BB275" s="677">
        <v>0</v>
      </c>
      <c r="BC275" s="677">
        <v>0</v>
      </c>
      <c r="BD275" s="674">
        <v>0</v>
      </c>
      <c r="BF275" s="794"/>
      <c r="BG275" s="679" t="s">
        <v>1394</v>
      </c>
      <c r="BH275" s="681">
        <v>0</v>
      </c>
      <c r="BI275" s="677">
        <v>0</v>
      </c>
      <c r="BJ275" s="677">
        <v>0</v>
      </c>
      <c r="BK275" s="674">
        <v>0</v>
      </c>
      <c r="BL275" s="633"/>
      <c r="BM275" s="792"/>
      <c r="BN275" s="679" t="s">
        <v>1394</v>
      </c>
      <c r="BO275" s="681">
        <v>0</v>
      </c>
      <c r="BP275" s="677">
        <v>0</v>
      </c>
      <c r="BQ275" s="677">
        <v>0</v>
      </c>
      <c r="BR275" s="674">
        <v>0</v>
      </c>
      <c r="BS275" s="633"/>
      <c r="BT275" s="771"/>
      <c r="BU275" s="679" t="s">
        <v>1394</v>
      </c>
      <c r="BV275" s="681">
        <v>0</v>
      </c>
      <c r="BW275" s="677">
        <v>0</v>
      </c>
      <c r="BX275" s="677">
        <v>0</v>
      </c>
      <c r="BY275" s="674">
        <v>0</v>
      </c>
      <c r="CA275" s="753"/>
      <c r="CB275" s="679" t="s">
        <v>1394</v>
      </c>
      <c r="CC275" s="681">
        <v>0</v>
      </c>
      <c r="CD275" s="677">
        <v>0</v>
      </c>
      <c r="CE275" s="677">
        <v>0</v>
      </c>
      <c r="CF275" s="674">
        <v>0</v>
      </c>
    </row>
    <row r="276" spans="2:84" ht="13.8" thickBot="1">
      <c r="B276" s="673"/>
      <c r="C276" s="679" t="s">
        <v>1687</v>
      </c>
      <c r="D276" s="681">
        <v>0</v>
      </c>
      <c r="E276" s="677">
        <v>0</v>
      </c>
      <c r="F276" s="677">
        <v>0</v>
      </c>
      <c r="G276" s="674">
        <v>0</v>
      </c>
      <c r="I276" s="728"/>
      <c r="J276" s="690" t="s">
        <v>1687</v>
      </c>
      <c r="K276" s="681">
        <v>0</v>
      </c>
      <c r="L276" s="677">
        <v>0</v>
      </c>
      <c r="M276" s="677">
        <v>0</v>
      </c>
      <c r="N276" s="674">
        <v>0</v>
      </c>
      <c r="P276" s="730"/>
      <c r="Q276" s="677" t="s">
        <v>1687</v>
      </c>
      <c r="R276" s="681">
        <v>0</v>
      </c>
      <c r="S276" s="677">
        <v>0</v>
      </c>
      <c r="T276" s="677">
        <v>0</v>
      </c>
      <c r="U276" s="674">
        <v>0</v>
      </c>
      <c r="W276" s="802"/>
      <c r="X276" s="677" t="s">
        <v>1687</v>
      </c>
      <c r="Y276" s="681">
        <v>0</v>
      </c>
      <c r="Z276" s="677">
        <v>0</v>
      </c>
      <c r="AA276" s="677">
        <v>0</v>
      </c>
      <c r="AB276" s="674">
        <v>0</v>
      </c>
      <c r="AD276" s="765"/>
      <c r="AE276" s="677" t="s">
        <v>1687</v>
      </c>
      <c r="AF276" s="681">
        <v>0</v>
      </c>
      <c r="AG276" s="677">
        <v>0</v>
      </c>
      <c r="AH276" s="677">
        <v>0</v>
      </c>
      <c r="AI276" s="674">
        <v>0</v>
      </c>
      <c r="AK276" s="756"/>
      <c r="AL276" s="690" t="s">
        <v>1687</v>
      </c>
      <c r="AM276" s="681">
        <v>0</v>
      </c>
      <c r="AN276" s="677">
        <v>0</v>
      </c>
      <c r="AO276" s="677">
        <v>0</v>
      </c>
      <c r="AP276" s="674">
        <v>0</v>
      </c>
      <c r="AR276" s="814"/>
      <c r="AS276" s="815" t="s">
        <v>1687</v>
      </c>
      <c r="AT276" s="812">
        <v>0</v>
      </c>
      <c r="AU276" s="812">
        <v>0</v>
      </c>
      <c r="AV276" s="812">
        <v>0</v>
      </c>
      <c r="AW276" s="813">
        <v>0</v>
      </c>
      <c r="AY276" s="779"/>
      <c r="AZ276" s="690" t="s">
        <v>1687</v>
      </c>
      <c r="BA276" s="681">
        <v>0</v>
      </c>
      <c r="BB276" s="677">
        <v>0</v>
      </c>
      <c r="BC276" s="677">
        <v>0</v>
      </c>
      <c r="BD276" s="674">
        <v>0</v>
      </c>
      <c r="BF276" s="793"/>
      <c r="BG276" s="690" t="s">
        <v>1687</v>
      </c>
      <c r="BH276" s="681">
        <v>0</v>
      </c>
      <c r="BI276" s="677">
        <v>0</v>
      </c>
      <c r="BJ276" s="677">
        <v>0</v>
      </c>
      <c r="BK276" s="674">
        <v>0</v>
      </c>
      <c r="BL276" s="633"/>
      <c r="BM276" s="786"/>
      <c r="BN276" s="690" t="s">
        <v>1687</v>
      </c>
      <c r="BO276" s="681">
        <v>0</v>
      </c>
      <c r="BP276" s="677">
        <v>0</v>
      </c>
      <c r="BQ276" s="677">
        <v>0</v>
      </c>
      <c r="BR276" s="674">
        <v>0</v>
      </c>
      <c r="BS276" s="633"/>
      <c r="BT276" s="772"/>
      <c r="BU276" s="690" t="s">
        <v>1687</v>
      </c>
      <c r="BV276" s="681">
        <v>0</v>
      </c>
      <c r="BW276" s="677">
        <v>0</v>
      </c>
      <c r="BX276" s="677">
        <v>0</v>
      </c>
      <c r="BY276" s="674">
        <v>0</v>
      </c>
      <c r="CA276" s="747"/>
      <c r="CB276" s="690" t="s">
        <v>1687</v>
      </c>
      <c r="CC276" s="681">
        <v>0</v>
      </c>
      <c r="CD276" s="677">
        <v>0</v>
      </c>
      <c r="CE276" s="677">
        <v>0</v>
      </c>
      <c r="CF276" s="674">
        <v>0</v>
      </c>
    </row>
    <row r="277" spans="2:84" ht="13.8" thickBot="1">
      <c r="B277" s="664" t="s">
        <v>579</v>
      </c>
      <c r="C277" s="664"/>
      <c r="D277" s="729">
        <v>0</v>
      </c>
      <c r="E277" s="683">
        <v>0</v>
      </c>
      <c r="F277" s="683">
        <v>0</v>
      </c>
      <c r="G277" s="682">
        <v>0</v>
      </c>
      <c r="I277" s="667" t="s">
        <v>579</v>
      </c>
      <c r="J277" s="667"/>
      <c r="K277" s="691">
        <v>0</v>
      </c>
      <c r="L277" s="685">
        <v>0</v>
      </c>
      <c r="M277" s="685">
        <v>0</v>
      </c>
      <c r="N277" s="684">
        <v>0</v>
      </c>
      <c r="P277" s="686" t="s">
        <v>579</v>
      </c>
      <c r="Q277" s="687"/>
      <c r="R277" s="686">
        <v>0</v>
      </c>
      <c r="S277" s="688">
        <v>0</v>
      </c>
      <c r="T277" s="688">
        <v>0</v>
      </c>
      <c r="U277" s="687">
        <v>0</v>
      </c>
      <c r="W277" s="803" t="s">
        <v>579</v>
      </c>
      <c r="X277" s="804"/>
      <c r="Y277" s="803">
        <v>0</v>
      </c>
      <c r="Z277" s="805">
        <v>0</v>
      </c>
      <c r="AA277" s="805">
        <v>0</v>
      </c>
      <c r="AB277" s="804">
        <v>0</v>
      </c>
      <c r="AD277" s="766" t="s">
        <v>579</v>
      </c>
      <c r="AE277" s="767"/>
      <c r="AF277" s="766">
        <v>0</v>
      </c>
      <c r="AG277" s="768">
        <v>0</v>
      </c>
      <c r="AH277" s="768">
        <v>0</v>
      </c>
      <c r="AI277" s="767">
        <v>0</v>
      </c>
      <c r="AK277" s="757" t="s">
        <v>579</v>
      </c>
      <c r="AL277" s="758"/>
      <c r="AM277" s="759">
        <v>0</v>
      </c>
      <c r="AN277" s="760">
        <v>0</v>
      </c>
      <c r="AO277" s="760">
        <v>0</v>
      </c>
      <c r="AP277" s="761">
        <v>0</v>
      </c>
      <c r="AR277" s="808" t="s">
        <v>579</v>
      </c>
      <c r="AS277" s="816"/>
      <c r="AT277" s="817">
        <v>0</v>
      </c>
      <c r="AU277" s="818">
        <v>0</v>
      </c>
      <c r="AV277" s="818">
        <v>0</v>
      </c>
      <c r="AW277" s="816">
        <v>0</v>
      </c>
      <c r="AY277" s="780" t="s">
        <v>579</v>
      </c>
      <c r="AZ277" s="777"/>
      <c r="BA277" s="780">
        <v>0</v>
      </c>
      <c r="BB277" s="781">
        <v>0</v>
      </c>
      <c r="BC277" s="781">
        <v>0</v>
      </c>
      <c r="BD277" s="782">
        <v>0</v>
      </c>
      <c r="BF277" s="795" t="s">
        <v>579</v>
      </c>
      <c r="BG277" s="796"/>
      <c r="BH277" s="795">
        <v>0</v>
      </c>
      <c r="BI277" s="797">
        <v>0</v>
      </c>
      <c r="BJ277" s="797">
        <v>0</v>
      </c>
      <c r="BK277" s="798">
        <v>0</v>
      </c>
      <c r="BL277" s="633"/>
      <c r="BM277" s="787" t="s">
        <v>579</v>
      </c>
      <c r="BN277" s="788"/>
      <c r="BO277" s="789">
        <v>0</v>
      </c>
      <c r="BP277" s="790">
        <v>0</v>
      </c>
      <c r="BQ277" s="790">
        <v>0</v>
      </c>
      <c r="BR277" s="791">
        <v>0</v>
      </c>
      <c r="BS277" s="633"/>
      <c r="BT277" s="773" t="s">
        <v>579</v>
      </c>
      <c r="BU277" s="770"/>
      <c r="BV277" s="773">
        <v>0</v>
      </c>
      <c r="BW277" s="774">
        <v>0</v>
      </c>
      <c r="BX277" s="774">
        <v>0</v>
      </c>
      <c r="BY277" s="775">
        <v>0</v>
      </c>
      <c r="CA277" s="748" t="s">
        <v>579</v>
      </c>
      <c r="CB277" s="749"/>
      <c r="CC277" s="750">
        <v>0</v>
      </c>
      <c r="CD277" s="751">
        <v>0</v>
      </c>
      <c r="CE277" s="751">
        <v>0</v>
      </c>
      <c r="CF277" s="752">
        <v>0</v>
      </c>
    </row>
    <row r="278" spans="2:84">
      <c r="B278" s="673" t="s">
        <v>469</v>
      </c>
      <c r="C278" s="679" t="s">
        <v>1395</v>
      </c>
      <c r="D278" s="681">
        <v>0</v>
      </c>
      <c r="E278" s="677">
        <v>0</v>
      </c>
      <c r="F278" s="677">
        <v>0</v>
      </c>
      <c r="G278" s="674">
        <v>0</v>
      </c>
      <c r="I278" s="675" t="s">
        <v>469</v>
      </c>
      <c r="J278" s="679" t="s">
        <v>1395</v>
      </c>
      <c r="K278" s="681">
        <v>0</v>
      </c>
      <c r="L278" s="677">
        <v>0</v>
      </c>
      <c r="M278" s="677">
        <v>0</v>
      </c>
      <c r="N278" s="674">
        <v>0</v>
      </c>
      <c r="P278" s="676" t="s">
        <v>469</v>
      </c>
      <c r="Q278" s="677" t="s">
        <v>1395</v>
      </c>
      <c r="R278" s="681">
        <v>0</v>
      </c>
      <c r="S278" s="677">
        <v>0</v>
      </c>
      <c r="T278" s="677">
        <v>0</v>
      </c>
      <c r="U278" s="674">
        <v>0</v>
      </c>
      <c r="W278" s="801" t="s">
        <v>469</v>
      </c>
      <c r="X278" s="677" t="s">
        <v>1395</v>
      </c>
      <c r="Y278" s="681">
        <v>0</v>
      </c>
      <c r="Z278" s="677">
        <v>0</v>
      </c>
      <c r="AA278" s="677">
        <v>0</v>
      </c>
      <c r="AB278" s="674">
        <v>0</v>
      </c>
      <c r="AD278" s="764" t="s">
        <v>469</v>
      </c>
      <c r="AE278" s="677" t="s">
        <v>1395</v>
      </c>
      <c r="AF278" s="681">
        <v>0</v>
      </c>
      <c r="AG278" s="677">
        <v>0</v>
      </c>
      <c r="AH278" s="677">
        <v>0</v>
      </c>
      <c r="AI278" s="674">
        <v>0</v>
      </c>
      <c r="AK278" s="755" t="s">
        <v>469</v>
      </c>
      <c r="AL278" s="689" t="s">
        <v>1395</v>
      </c>
      <c r="AM278" s="681">
        <v>0</v>
      </c>
      <c r="AN278" s="677">
        <v>0</v>
      </c>
      <c r="AO278" s="677">
        <v>0</v>
      </c>
      <c r="AP278" s="674">
        <v>0</v>
      </c>
      <c r="AR278" s="809" t="s">
        <v>469</v>
      </c>
      <c r="AS278" s="810" t="s">
        <v>1395</v>
      </c>
      <c r="AT278" s="812">
        <v>0</v>
      </c>
      <c r="AU278" s="812">
        <v>0</v>
      </c>
      <c r="AV278" s="812">
        <v>0</v>
      </c>
      <c r="AW278" s="813">
        <v>0</v>
      </c>
      <c r="AY278" s="778" t="s">
        <v>469</v>
      </c>
      <c r="AZ278" s="689" t="s">
        <v>1395</v>
      </c>
      <c r="BA278" s="681">
        <v>0</v>
      </c>
      <c r="BB278" s="677">
        <v>0</v>
      </c>
      <c r="BC278" s="677">
        <v>0</v>
      </c>
      <c r="BD278" s="674">
        <v>0</v>
      </c>
      <c r="BF278" s="794" t="s">
        <v>469</v>
      </c>
      <c r="BG278" s="679" t="s">
        <v>1395</v>
      </c>
      <c r="BH278" s="681">
        <v>0</v>
      </c>
      <c r="BI278" s="677">
        <v>0</v>
      </c>
      <c r="BJ278" s="677">
        <v>0</v>
      </c>
      <c r="BK278" s="674">
        <v>0</v>
      </c>
      <c r="BL278" s="633"/>
      <c r="BM278" s="785" t="s">
        <v>469</v>
      </c>
      <c r="BN278" s="689" t="s">
        <v>1395</v>
      </c>
      <c r="BO278" s="681">
        <v>0</v>
      </c>
      <c r="BP278" s="677">
        <v>0</v>
      </c>
      <c r="BQ278" s="677">
        <v>0</v>
      </c>
      <c r="BR278" s="674">
        <v>0</v>
      </c>
      <c r="BS278" s="633"/>
      <c r="BT278" s="771" t="s">
        <v>469</v>
      </c>
      <c r="BU278" s="679" t="s">
        <v>1395</v>
      </c>
      <c r="BV278" s="681">
        <v>0</v>
      </c>
      <c r="BW278" s="677">
        <v>0</v>
      </c>
      <c r="BX278" s="677">
        <v>0</v>
      </c>
      <c r="BY278" s="674">
        <v>0</v>
      </c>
      <c r="CA278" s="746" t="s">
        <v>469</v>
      </c>
      <c r="CB278" s="689" t="s">
        <v>1395</v>
      </c>
      <c r="CC278" s="681">
        <v>0</v>
      </c>
      <c r="CD278" s="677">
        <v>0</v>
      </c>
      <c r="CE278" s="677">
        <v>0</v>
      </c>
      <c r="CF278" s="674">
        <v>0</v>
      </c>
    </row>
    <row r="279" spans="2:84">
      <c r="B279" s="673"/>
      <c r="C279" s="679" t="s">
        <v>1396</v>
      </c>
      <c r="D279" s="681">
        <v>0</v>
      </c>
      <c r="E279" s="677">
        <v>0</v>
      </c>
      <c r="F279" s="677">
        <v>0</v>
      </c>
      <c r="G279" s="674">
        <v>0</v>
      </c>
      <c r="I279" s="675"/>
      <c r="J279" s="679" t="s">
        <v>1396</v>
      </c>
      <c r="K279" s="681">
        <v>0</v>
      </c>
      <c r="L279" s="677">
        <v>0</v>
      </c>
      <c r="M279" s="677">
        <v>0</v>
      </c>
      <c r="N279" s="674">
        <v>0</v>
      </c>
      <c r="P279" s="680"/>
      <c r="Q279" s="677" t="s">
        <v>1396</v>
      </c>
      <c r="R279" s="681">
        <v>0</v>
      </c>
      <c r="S279" s="677">
        <v>0</v>
      </c>
      <c r="T279" s="677">
        <v>0</v>
      </c>
      <c r="U279" s="674">
        <v>0</v>
      </c>
      <c r="W279" s="806"/>
      <c r="X279" s="677" t="s">
        <v>1396</v>
      </c>
      <c r="Y279" s="681">
        <v>0</v>
      </c>
      <c r="Z279" s="677">
        <v>0</v>
      </c>
      <c r="AA279" s="677">
        <v>0</v>
      </c>
      <c r="AB279" s="674">
        <v>0</v>
      </c>
      <c r="AD279" s="769"/>
      <c r="AE279" s="677" t="s">
        <v>1396</v>
      </c>
      <c r="AF279" s="681">
        <v>0</v>
      </c>
      <c r="AG279" s="677">
        <v>0</v>
      </c>
      <c r="AH279" s="677">
        <v>0</v>
      </c>
      <c r="AI279" s="674">
        <v>0</v>
      </c>
      <c r="AK279" s="762"/>
      <c r="AL279" s="679" t="s">
        <v>1396</v>
      </c>
      <c r="AM279" s="681">
        <v>0</v>
      </c>
      <c r="AN279" s="677">
        <v>0</v>
      </c>
      <c r="AO279" s="677">
        <v>0</v>
      </c>
      <c r="AP279" s="674">
        <v>0</v>
      </c>
      <c r="AR279" s="819"/>
      <c r="AS279" s="813" t="s">
        <v>1396</v>
      </c>
      <c r="AT279" s="812">
        <v>0</v>
      </c>
      <c r="AU279" s="812">
        <v>0</v>
      </c>
      <c r="AV279" s="812">
        <v>0</v>
      </c>
      <c r="AW279" s="813">
        <v>0</v>
      </c>
      <c r="AY279" s="778"/>
      <c r="AZ279" s="679" t="s">
        <v>1396</v>
      </c>
      <c r="BA279" s="681">
        <v>0</v>
      </c>
      <c r="BB279" s="677">
        <v>0</v>
      </c>
      <c r="BC279" s="677">
        <v>0</v>
      </c>
      <c r="BD279" s="674">
        <v>0</v>
      </c>
      <c r="BF279" s="794"/>
      <c r="BG279" s="679" t="s">
        <v>1396</v>
      </c>
      <c r="BH279" s="681">
        <v>0</v>
      </c>
      <c r="BI279" s="677">
        <v>0</v>
      </c>
      <c r="BJ279" s="677">
        <v>0</v>
      </c>
      <c r="BK279" s="674">
        <v>0</v>
      </c>
      <c r="BL279" s="633"/>
      <c r="BM279" s="792"/>
      <c r="BN279" s="679" t="s">
        <v>1396</v>
      </c>
      <c r="BO279" s="681">
        <v>0</v>
      </c>
      <c r="BP279" s="677">
        <v>0</v>
      </c>
      <c r="BQ279" s="677">
        <v>0</v>
      </c>
      <c r="BR279" s="674">
        <v>0</v>
      </c>
      <c r="BS279" s="633"/>
      <c r="BT279" s="771"/>
      <c r="BU279" s="679" t="s">
        <v>1396</v>
      </c>
      <c r="BV279" s="681">
        <v>0</v>
      </c>
      <c r="BW279" s="677">
        <v>0</v>
      </c>
      <c r="BX279" s="677">
        <v>0</v>
      </c>
      <c r="BY279" s="674">
        <v>0</v>
      </c>
      <c r="CA279" s="753"/>
      <c r="CB279" s="679" t="s">
        <v>1396</v>
      </c>
      <c r="CC279" s="681">
        <v>0</v>
      </c>
      <c r="CD279" s="677">
        <v>0</v>
      </c>
      <c r="CE279" s="677">
        <v>0</v>
      </c>
      <c r="CF279" s="674">
        <v>0</v>
      </c>
    </row>
    <row r="280" spans="2:84">
      <c r="B280" s="673"/>
      <c r="C280" s="679" t="s">
        <v>1688</v>
      </c>
      <c r="D280" s="681">
        <v>0</v>
      </c>
      <c r="E280" s="677">
        <v>0</v>
      </c>
      <c r="F280" s="677">
        <v>0</v>
      </c>
      <c r="G280" s="674">
        <v>0</v>
      </c>
      <c r="I280" s="675"/>
      <c r="J280" s="679" t="s">
        <v>1688</v>
      </c>
      <c r="K280" s="681">
        <v>0</v>
      </c>
      <c r="L280" s="677">
        <v>0</v>
      </c>
      <c r="M280" s="677">
        <v>0</v>
      </c>
      <c r="N280" s="674">
        <v>0</v>
      </c>
      <c r="P280" s="680"/>
      <c r="Q280" s="677" t="s">
        <v>1688</v>
      </c>
      <c r="R280" s="681">
        <v>0</v>
      </c>
      <c r="S280" s="677">
        <v>0</v>
      </c>
      <c r="T280" s="677">
        <v>0</v>
      </c>
      <c r="U280" s="674">
        <v>0</v>
      </c>
      <c r="W280" s="806"/>
      <c r="X280" s="677" t="s">
        <v>1688</v>
      </c>
      <c r="Y280" s="681">
        <v>0</v>
      </c>
      <c r="Z280" s="677">
        <v>0</v>
      </c>
      <c r="AA280" s="677">
        <v>0</v>
      </c>
      <c r="AB280" s="674">
        <v>0</v>
      </c>
      <c r="AD280" s="769"/>
      <c r="AE280" s="677" t="s">
        <v>1688</v>
      </c>
      <c r="AF280" s="681">
        <v>0</v>
      </c>
      <c r="AG280" s="677">
        <v>0</v>
      </c>
      <c r="AH280" s="677">
        <v>0</v>
      </c>
      <c r="AI280" s="674">
        <v>0</v>
      </c>
      <c r="AK280" s="762"/>
      <c r="AL280" s="679" t="s">
        <v>1688</v>
      </c>
      <c r="AM280" s="681">
        <v>0</v>
      </c>
      <c r="AN280" s="677">
        <v>0</v>
      </c>
      <c r="AO280" s="677">
        <v>0</v>
      </c>
      <c r="AP280" s="674">
        <v>0</v>
      </c>
      <c r="AR280" s="819"/>
      <c r="AS280" s="813" t="s">
        <v>1688</v>
      </c>
      <c r="AT280" s="812">
        <v>0</v>
      </c>
      <c r="AU280" s="812">
        <v>0</v>
      </c>
      <c r="AV280" s="812">
        <v>0</v>
      </c>
      <c r="AW280" s="813">
        <v>0</v>
      </c>
      <c r="AY280" s="778"/>
      <c r="AZ280" s="679" t="s">
        <v>1688</v>
      </c>
      <c r="BA280" s="681">
        <v>0</v>
      </c>
      <c r="BB280" s="677">
        <v>0</v>
      </c>
      <c r="BC280" s="677">
        <v>0</v>
      </c>
      <c r="BD280" s="674">
        <v>0</v>
      </c>
      <c r="BF280" s="794"/>
      <c r="BG280" s="679" t="s">
        <v>1688</v>
      </c>
      <c r="BH280" s="681">
        <v>0</v>
      </c>
      <c r="BI280" s="677">
        <v>0</v>
      </c>
      <c r="BJ280" s="677">
        <v>0</v>
      </c>
      <c r="BK280" s="674">
        <v>0</v>
      </c>
      <c r="BL280" s="633"/>
      <c r="BM280" s="792"/>
      <c r="BN280" s="679" t="s">
        <v>1688</v>
      </c>
      <c r="BO280" s="681">
        <v>0</v>
      </c>
      <c r="BP280" s="677">
        <v>0</v>
      </c>
      <c r="BQ280" s="677">
        <v>0</v>
      </c>
      <c r="BR280" s="674">
        <v>0</v>
      </c>
      <c r="BS280" s="633"/>
      <c r="BT280" s="771"/>
      <c r="BU280" s="679" t="s">
        <v>1688</v>
      </c>
      <c r="BV280" s="681">
        <v>0</v>
      </c>
      <c r="BW280" s="677">
        <v>0</v>
      </c>
      <c r="BX280" s="677">
        <v>0</v>
      </c>
      <c r="BY280" s="674">
        <v>0</v>
      </c>
      <c r="CA280" s="753"/>
      <c r="CB280" s="679" t="s">
        <v>1688</v>
      </c>
      <c r="CC280" s="681">
        <v>0</v>
      </c>
      <c r="CD280" s="677">
        <v>0</v>
      </c>
      <c r="CE280" s="677">
        <v>0</v>
      </c>
      <c r="CF280" s="674">
        <v>0</v>
      </c>
    </row>
    <row r="281" spans="2:84">
      <c r="B281" s="673"/>
      <c r="C281" s="679" t="s">
        <v>1397</v>
      </c>
      <c r="D281" s="681">
        <v>0</v>
      </c>
      <c r="E281" s="677">
        <v>0</v>
      </c>
      <c r="F281" s="677">
        <v>0</v>
      </c>
      <c r="G281" s="674">
        <v>0</v>
      </c>
      <c r="I281" s="675"/>
      <c r="J281" s="679" t="s">
        <v>1397</v>
      </c>
      <c r="K281" s="681">
        <v>0</v>
      </c>
      <c r="L281" s="677">
        <v>0</v>
      </c>
      <c r="M281" s="677">
        <v>0</v>
      </c>
      <c r="N281" s="674">
        <v>0</v>
      </c>
      <c r="P281" s="680"/>
      <c r="Q281" s="677" t="s">
        <v>1397</v>
      </c>
      <c r="R281" s="681">
        <v>0</v>
      </c>
      <c r="S281" s="677">
        <v>0</v>
      </c>
      <c r="T281" s="677">
        <v>0</v>
      </c>
      <c r="U281" s="674">
        <v>0</v>
      </c>
      <c r="W281" s="806"/>
      <c r="X281" s="677" t="s">
        <v>1397</v>
      </c>
      <c r="Y281" s="681">
        <v>0</v>
      </c>
      <c r="Z281" s="677">
        <v>0</v>
      </c>
      <c r="AA281" s="677">
        <v>0</v>
      </c>
      <c r="AB281" s="674">
        <v>0</v>
      </c>
      <c r="AD281" s="769"/>
      <c r="AE281" s="677" t="s">
        <v>1397</v>
      </c>
      <c r="AF281" s="681">
        <v>0</v>
      </c>
      <c r="AG281" s="677">
        <v>0</v>
      </c>
      <c r="AH281" s="677">
        <v>0</v>
      </c>
      <c r="AI281" s="674">
        <v>0</v>
      </c>
      <c r="AK281" s="762"/>
      <c r="AL281" s="679" t="s">
        <v>1397</v>
      </c>
      <c r="AM281" s="681">
        <v>0</v>
      </c>
      <c r="AN281" s="677">
        <v>0</v>
      </c>
      <c r="AO281" s="677">
        <v>0</v>
      </c>
      <c r="AP281" s="674">
        <v>0</v>
      </c>
      <c r="AR281" s="819"/>
      <c r="AS281" s="813" t="s">
        <v>1397</v>
      </c>
      <c r="AT281" s="812">
        <v>0</v>
      </c>
      <c r="AU281" s="812">
        <v>0</v>
      </c>
      <c r="AV281" s="812">
        <v>0</v>
      </c>
      <c r="AW281" s="813">
        <v>0</v>
      </c>
      <c r="AY281" s="778"/>
      <c r="AZ281" s="679" t="s">
        <v>1397</v>
      </c>
      <c r="BA281" s="681">
        <v>0</v>
      </c>
      <c r="BB281" s="677">
        <v>0</v>
      </c>
      <c r="BC281" s="677">
        <v>0</v>
      </c>
      <c r="BD281" s="674">
        <v>0</v>
      </c>
      <c r="BF281" s="794"/>
      <c r="BG281" s="679" t="s">
        <v>1397</v>
      </c>
      <c r="BH281" s="681">
        <v>0</v>
      </c>
      <c r="BI281" s="677">
        <v>0</v>
      </c>
      <c r="BJ281" s="677">
        <v>0</v>
      </c>
      <c r="BK281" s="674">
        <v>0</v>
      </c>
      <c r="BL281" s="633"/>
      <c r="BM281" s="792"/>
      <c r="BN281" s="679" t="s">
        <v>1397</v>
      </c>
      <c r="BO281" s="681">
        <v>0</v>
      </c>
      <c r="BP281" s="677">
        <v>0</v>
      </c>
      <c r="BQ281" s="677">
        <v>0</v>
      </c>
      <c r="BR281" s="674">
        <v>0</v>
      </c>
      <c r="BS281" s="633"/>
      <c r="BT281" s="771"/>
      <c r="BU281" s="679" t="s">
        <v>1397</v>
      </c>
      <c r="BV281" s="681">
        <v>0</v>
      </c>
      <c r="BW281" s="677">
        <v>0</v>
      </c>
      <c r="BX281" s="677">
        <v>0</v>
      </c>
      <c r="BY281" s="674">
        <v>0</v>
      </c>
      <c r="CA281" s="753"/>
      <c r="CB281" s="679" t="s">
        <v>1397</v>
      </c>
      <c r="CC281" s="681">
        <v>0</v>
      </c>
      <c r="CD281" s="677">
        <v>0</v>
      </c>
      <c r="CE281" s="677">
        <v>0</v>
      </c>
      <c r="CF281" s="674">
        <v>0</v>
      </c>
    </row>
    <row r="282" spans="2:84">
      <c r="B282" s="673"/>
      <c r="C282" s="679" t="s">
        <v>1689</v>
      </c>
      <c r="D282" s="681">
        <v>0</v>
      </c>
      <c r="E282" s="677">
        <v>0</v>
      </c>
      <c r="F282" s="677">
        <v>0</v>
      </c>
      <c r="G282" s="674">
        <v>0</v>
      </c>
      <c r="I282" s="675"/>
      <c r="J282" s="679" t="s">
        <v>1689</v>
      </c>
      <c r="K282" s="681">
        <v>0</v>
      </c>
      <c r="L282" s="677">
        <v>0</v>
      </c>
      <c r="M282" s="677">
        <v>0</v>
      </c>
      <c r="N282" s="674">
        <v>0</v>
      </c>
      <c r="P282" s="680"/>
      <c r="Q282" s="677" t="s">
        <v>1689</v>
      </c>
      <c r="R282" s="681">
        <v>0</v>
      </c>
      <c r="S282" s="677">
        <v>0</v>
      </c>
      <c r="T282" s="677">
        <v>0</v>
      </c>
      <c r="U282" s="674">
        <v>0</v>
      </c>
      <c r="W282" s="806"/>
      <c r="X282" s="677" t="s">
        <v>1689</v>
      </c>
      <c r="Y282" s="681">
        <v>0</v>
      </c>
      <c r="Z282" s="677">
        <v>0</v>
      </c>
      <c r="AA282" s="677">
        <v>0</v>
      </c>
      <c r="AB282" s="674">
        <v>0</v>
      </c>
      <c r="AD282" s="769"/>
      <c r="AE282" s="677" t="s">
        <v>1689</v>
      </c>
      <c r="AF282" s="681">
        <v>0</v>
      </c>
      <c r="AG282" s="677">
        <v>0</v>
      </c>
      <c r="AH282" s="677">
        <v>0</v>
      </c>
      <c r="AI282" s="674">
        <v>0</v>
      </c>
      <c r="AK282" s="762"/>
      <c r="AL282" s="679" t="s">
        <v>1689</v>
      </c>
      <c r="AM282" s="681">
        <v>0</v>
      </c>
      <c r="AN282" s="677">
        <v>0</v>
      </c>
      <c r="AO282" s="677">
        <v>0</v>
      </c>
      <c r="AP282" s="674">
        <v>0</v>
      </c>
      <c r="AR282" s="819"/>
      <c r="AS282" s="813" t="s">
        <v>1689</v>
      </c>
      <c r="AT282" s="812">
        <v>0</v>
      </c>
      <c r="AU282" s="812">
        <v>0</v>
      </c>
      <c r="AV282" s="812">
        <v>0</v>
      </c>
      <c r="AW282" s="813">
        <v>0</v>
      </c>
      <c r="AY282" s="778"/>
      <c r="AZ282" s="679" t="s">
        <v>1689</v>
      </c>
      <c r="BA282" s="681">
        <v>0</v>
      </c>
      <c r="BB282" s="677">
        <v>0</v>
      </c>
      <c r="BC282" s="677">
        <v>0</v>
      </c>
      <c r="BD282" s="674">
        <v>0</v>
      </c>
      <c r="BF282" s="794"/>
      <c r="BG282" s="679" t="s">
        <v>1689</v>
      </c>
      <c r="BH282" s="681">
        <v>0</v>
      </c>
      <c r="BI282" s="677">
        <v>0</v>
      </c>
      <c r="BJ282" s="677">
        <v>0</v>
      </c>
      <c r="BK282" s="674">
        <v>0</v>
      </c>
      <c r="BL282" s="633"/>
      <c r="BM282" s="792"/>
      <c r="BN282" s="679" t="s">
        <v>1689</v>
      </c>
      <c r="BO282" s="681">
        <v>0</v>
      </c>
      <c r="BP282" s="677">
        <v>0</v>
      </c>
      <c r="BQ282" s="677">
        <v>0</v>
      </c>
      <c r="BR282" s="674">
        <v>0</v>
      </c>
      <c r="BS282" s="633"/>
      <c r="BT282" s="771"/>
      <c r="BU282" s="679" t="s">
        <v>1689</v>
      </c>
      <c r="BV282" s="681">
        <v>0</v>
      </c>
      <c r="BW282" s="677">
        <v>0</v>
      </c>
      <c r="BX282" s="677">
        <v>0</v>
      </c>
      <c r="BY282" s="674">
        <v>0</v>
      </c>
      <c r="CA282" s="753"/>
      <c r="CB282" s="679" t="s">
        <v>1689</v>
      </c>
      <c r="CC282" s="681">
        <v>0</v>
      </c>
      <c r="CD282" s="677">
        <v>0</v>
      </c>
      <c r="CE282" s="677">
        <v>0</v>
      </c>
      <c r="CF282" s="674">
        <v>0</v>
      </c>
    </row>
    <row r="283" spans="2:84">
      <c r="B283" s="673"/>
      <c r="C283" s="679" t="s">
        <v>1398</v>
      </c>
      <c r="D283" s="681">
        <v>0</v>
      </c>
      <c r="E283" s="677">
        <v>0</v>
      </c>
      <c r="F283" s="677">
        <v>0</v>
      </c>
      <c r="G283" s="674">
        <v>0</v>
      </c>
      <c r="I283" s="675"/>
      <c r="J283" s="679" t="s">
        <v>1398</v>
      </c>
      <c r="K283" s="681">
        <v>0</v>
      </c>
      <c r="L283" s="677">
        <v>0</v>
      </c>
      <c r="M283" s="677">
        <v>0</v>
      </c>
      <c r="N283" s="674">
        <v>0</v>
      </c>
      <c r="P283" s="680"/>
      <c r="Q283" s="677" t="s">
        <v>1398</v>
      </c>
      <c r="R283" s="681">
        <v>0</v>
      </c>
      <c r="S283" s="677">
        <v>0</v>
      </c>
      <c r="T283" s="677">
        <v>0</v>
      </c>
      <c r="U283" s="674">
        <v>0</v>
      </c>
      <c r="W283" s="806"/>
      <c r="X283" s="677" t="s">
        <v>1398</v>
      </c>
      <c r="Y283" s="681">
        <v>0</v>
      </c>
      <c r="Z283" s="677">
        <v>0</v>
      </c>
      <c r="AA283" s="677">
        <v>0</v>
      </c>
      <c r="AB283" s="674">
        <v>0</v>
      </c>
      <c r="AD283" s="769"/>
      <c r="AE283" s="677" t="s">
        <v>1398</v>
      </c>
      <c r="AF283" s="681">
        <v>0</v>
      </c>
      <c r="AG283" s="677">
        <v>0</v>
      </c>
      <c r="AH283" s="677">
        <v>0</v>
      </c>
      <c r="AI283" s="674">
        <v>0</v>
      </c>
      <c r="AK283" s="762"/>
      <c r="AL283" s="679" t="s">
        <v>1398</v>
      </c>
      <c r="AM283" s="681">
        <v>0</v>
      </c>
      <c r="AN283" s="677">
        <v>0</v>
      </c>
      <c r="AO283" s="677">
        <v>0</v>
      </c>
      <c r="AP283" s="674">
        <v>0</v>
      </c>
      <c r="AR283" s="819"/>
      <c r="AS283" s="813" t="s">
        <v>1398</v>
      </c>
      <c r="AT283" s="812">
        <v>0</v>
      </c>
      <c r="AU283" s="812">
        <v>0</v>
      </c>
      <c r="AV283" s="812">
        <v>0</v>
      </c>
      <c r="AW283" s="813">
        <v>0</v>
      </c>
      <c r="AY283" s="778"/>
      <c r="AZ283" s="679" t="s">
        <v>1398</v>
      </c>
      <c r="BA283" s="681">
        <v>0</v>
      </c>
      <c r="BB283" s="677">
        <v>0</v>
      </c>
      <c r="BC283" s="677">
        <v>0</v>
      </c>
      <c r="BD283" s="674">
        <v>0</v>
      </c>
      <c r="BF283" s="794"/>
      <c r="BG283" s="679" t="s">
        <v>1398</v>
      </c>
      <c r="BH283" s="681">
        <v>0</v>
      </c>
      <c r="BI283" s="677">
        <v>0</v>
      </c>
      <c r="BJ283" s="677">
        <v>0</v>
      </c>
      <c r="BK283" s="674">
        <v>0</v>
      </c>
      <c r="BL283" s="633"/>
      <c r="BM283" s="792"/>
      <c r="BN283" s="679" t="s">
        <v>1398</v>
      </c>
      <c r="BO283" s="681">
        <v>0</v>
      </c>
      <c r="BP283" s="677">
        <v>0</v>
      </c>
      <c r="BQ283" s="677">
        <v>0</v>
      </c>
      <c r="BR283" s="674">
        <v>0</v>
      </c>
      <c r="BS283" s="633"/>
      <c r="BT283" s="771"/>
      <c r="BU283" s="679" t="s">
        <v>1398</v>
      </c>
      <c r="BV283" s="681">
        <v>0</v>
      </c>
      <c r="BW283" s="677">
        <v>0</v>
      </c>
      <c r="BX283" s="677">
        <v>0</v>
      </c>
      <c r="BY283" s="674">
        <v>0</v>
      </c>
      <c r="CA283" s="753"/>
      <c r="CB283" s="679" t="s">
        <v>1398</v>
      </c>
      <c r="CC283" s="681">
        <v>0</v>
      </c>
      <c r="CD283" s="677">
        <v>0</v>
      </c>
      <c r="CE283" s="677">
        <v>0</v>
      </c>
      <c r="CF283" s="674">
        <v>0</v>
      </c>
    </row>
    <row r="284" spans="2:84">
      <c r="B284" s="673"/>
      <c r="C284" s="679" t="s">
        <v>1399</v>
      </c>
      <c r="D284" s="681">
        <v>0</v>
      </c>
      <c r="E284" s="677">
        <v>0</v>
      </c>
      <c r="F284" s="677">
        <v>0</v>
      </c>
      <c r="G284" s="674">
        <v>0</v>
      </c>
      <c r="I284" s="675"/>
      <c r="J284" s="679" t="s">
        <v>1399</v>
      </c>
      <c r="K284" s="681">
        <v>0</v>
      </c>
      <c r="L284" s="677">
        <v>0</v>
      </c>
      <c r="M284" s="677">
        <v>0</v>
      </c>
      <c r="N284" s="674">
        <v>0</v>
      </c>
      <c r="P284" s="680"/>
      <c r="Q284" s="677" t="s">
        <v>1399</v>
      </c>
      <c r="R284" s="681">
        <v>0</v>
      </c>
      <c r="S284" s="677">
        <v>0</v>
      </c>
      <c r="T284" s="677">
        <v>0</v>
      </c>
      <c r="U284" s="674">
        <v>0</v>
      </c>
      <c r="W284" s="806"/>
      <c r="X284" s="677" t="s">
        <v>1399</v>
      </c>
      <c r="Y284" s="681">
        <v>0</v>
      </c>
      <c r="Z284" s="677">
        <v>0</v>
      </c>
      <c r="AA284" s="677">
        <v>0</v>
      </c>
      <c r="AB284" s="674">
        <v>0</v>
      </c>
      <c r="AD284" s="769"/>
      <c r="AE284" s="677" t="s">
        <v>1399</v>
      </c>
      <c r="AF284" s="681">
        <v>0</v>
      </c>
      <c r="AG284" s="677">
        <v>0</v>
      </c>
      <c r="AH284" s="677">
        <v>0</v>
      </c>
      <c r="AI284" s="674">
        <v>0</v>
      </c>
      <c r="AK284" s="762"/>
      <c r="AL284" s="679" t="s">
        <v>1399</v>
      </c>
      <c r="AM284" s="681">
        <v>0</v>
      </c>
      <c r="AN284" s="677">
        <v>0</v>
      </c>
      <c r="AO284" s="677">
        <v>0</v>
      </c>
      <c r="AP284" s="674">
        <v>0</v>
      </c>
      <c r="AR284" s="819"/>
      <c r="AS284" s="813" t="s">
        <v>1399</v>
      </c>
      <c r="AT284" s="812">
        <v>0</v>
      </c>
      <c r="AU284" s="812">
        <v>0</v>
      </c>
      <c r="AV284" s="812">
        <v>0</v>
      </c>
      <c r="AW284" s="813">
        <v>0</v>
      </c>
      <c r="AY284" s="778"/>
      <c r="AZ284" s="679" t="s">
        <v>1399</v>
      </c>
      <c r="BA284" s="681">
        <v>0</v>
      </c>
      <c r="BB284" s="677">
        <v>0</v>
      </c>
      <c r="BC284" s="677">
        <v>0</v>
      </c>
      <c r="BD284" s="674">
        <v>0</v>
      </c>
      <c r="BF284" s="794"/>
      <c r="BG284" s="679" t="s">
        <v>1399</v>
      </c>
      <c r="BH284" s="681">
        <v>0</v>
      </c>
      <c r="BI284" s="677">
        <v>0</v>
      </c>
      <c r="BJ284" s="677">
        <v>0</v>
      </c>
      <c r="BK284" s="674">
        <v>0</v>
      </c>
      <c r="BL284" s="633"/>
      <c r="BM284" s="792"/>
      <c r="BN284" s="679" t="s">
        <v>1399</v>
      </c>
      <c r="BO284" s="681">
        <v>0</v>
      </c>
      <c r="BP284" s="677">
        <v>0</v>
      </c>
      <c r="BQ284" s="677">
        <v>0</v>
      </c>
      <c r="BR284" s="674">
        <v>0</v>
      </c>
      <c r="BS284" s="633"/>
      <c r="BT284" s="771"/>
      <c r="BU284" s="679" t="s">
        <v>1399</v>
      </c>
      <c r="BV284" s="681">
        <v>0</v>
      </c>
      <c r="BW284" s="677">
        <v>0</v>
      </c>
      <c r="BX284" s="677">
        <v>0</v>
      </c>
      <c r="BY284" s="674">
        <v>0</v>
      </c>
      <c r="CA284" s="753"/>
      <c r="CB284" s="679" t="s">
        <v>1399</v>
      </c>
      <c r="CC284" s="681">
        <v>0</v>
      </c>
      <c r="CD284" s="677">
        <v>0</v>
      </c>
      <c r="CE284" s="677">
        <v>0</v>
      </c>
      <c r="CF284" s="674">
        <v>0</v>
      </c>
    </row>
    <row r="285" spans="2:84" ht="13.8" thickBot="1">
      <c r="B285" s="673"/>
      <c r="C285" s="679" t="s">
        <v>1690</v>
      </c>
      <c r="D285" s="681">
        <v>0</v>
      </c>
      <c r="E285" s="677">
        <v>0</v>
      </c>
      <c r="F285" s="677">
        <v>0</v>
      </c>
      <c r="G285" s="674">
        <v>0</v>
      </c>
      <c r="I285" s="728"/>
      <c r="J285" s="690" t="s">
        <v>1690</v>
      </c>
      <c r="K285" s="681">
        <v>0</v>
      </c>
      <c r="L285" s="677">
        <v>0</v>
      </c>
      <c r="M285" s="677">
        <v>0</v>
      </c>
      <c r="N285" s="674">
        <v>0</v>
      </c>
      <c r="P285" s="730"/>
      <c r="Q285" s="677" t="s">
        <v>1690</v>
      </c>
      <c r="R285" s="681">
        <v>0</v>
      </c>
      <c r="S285" s="677">
        <v>0</v>
      </c>
      <c r="T285" s="677">
        <v>0</v>
      </c>
      <c r="U285" s="674">
        <v>0</v>
      </c>
      <c r="W285" s="802"/>
      <c r="X285" s="677" t="s">
        <v>1690</v>
      </c>
      <c r="Y285" s="681">
        <v>0</v>
      </c>
      <c r="Z285" s="677">
        <v>0</v>
      </c>
      <c r="AA285" s="677">
        <v>0</v>
      </c>
      <c r="AB285" s="674">
        <v>0</v>
      </c>
      <c r="AD285" s="765"/>
      <c r="AE285" s="677" t="s">
        <v>1690</v>
      </c>
      <c r="AF285" s="681">
        <v>0</v>
      </c>
      <c r="AG285" s="677">
        <v>0</v>
      </c>
      <c r="AH285" s="677">
        <v>0</v>
      </c>
      <c r="AI285" s="674">
        <v>0</v>
      </c>
      <c r="AK285" s="756"/>
      <c r="AL285" s="690" t="s">
        <v>1690</v>
      </c>
      <c r="AM285" s="681">
        <v>0</v>
      </c>
      <c r="AN285" s="677">
        <v>0</v>
      </c>
      <c r="AO285" s="677">
        <v>0</v>
      </c>
      <c r="AP285" s="674">
        <v>0</v>
      </c>
      <c r="AR285" s="814"/>
      <c r="AS285" s="815" t="s">
        <v>1690</v>
      </c>
      <c r="AT285" s="812">
        <v>0</v>
      </c>
      <c r="AU285" s="812">
        <v>0</v>
      </c>
      <c r="AV285" s="812">
        <v>0</v>
      </c>
      <c r="AW285" s="813">
        <v>0</v>
      </c>
      <c r="AY285" s="779"/>
      <c r="AZ285" s="690" t="s">
        <v>1690</v>
      </c>
      <c r="BA285" s="681">
        <v>0</v>
      </c>
      <c r="BB285" s="677">
        <v>0</v>
      </c>
      <c r="BC285" s="677">
        <v>0</v>
      </c>
      <c r="BD285" s="674">
        <v>0</v>
      </c>
      <c r="BF285" s="793"/>
      <c r="BG285" s="690" t="s">
        <v>1690</v>
      </c>
      <c r="BH285" s="681">
        <v>0</v>
      </c>
      <c r="BI285" s="677">
        <v>0</v>
      </c>
      <c r="BJ285" s="677">
        <v>0</v>
      </c>
      <c r="BK285" s="674">
        <v>0</v>
      </c>
      <c r="BL285" s="633"/>
      <c r="BM285" s="786"/>
      <c r="BN285" s="690" t="s">
        <v>1690</v>
      </c>
      <c r="BO285" s="681">
        <v>0</v>
      </c>
      <c r="BP285" s="677">
        <v>0</v>
      </c>
      <c r="BQ285" s="677">
        <v>0</v>
      </c>
      <c r="BR285" s="674">
        <v>0</v>
      </c>
      <c r="BS285" s="633"/>
      <c r="BT285" s="772"/>
      <c r="BU285" s="690" t="s">
        <v>1690</v>
      </c>
      <c r="BV285" s="681">
        <v>0</v>
      </c>
      <c r="BW285" s="677">
        <v>0</v>
      </c>
      <c r="BX285" s="677">
        <v>0</v>
      </c>
      <c r="BY285" s="674">
        <v>0</v>
      </c>
      <c r="CA285" s="747"/>
      <c r="CB285" s="690" t="s">
        <v>1690</v>
      </c>
      <c r="CC285" s="681">
        <v>0</v>
      </c>
      <c r="CD285" s="677">
        <v>0</v>
      </c>
      <c r="CE285" s="677">
        <v>0</v>
      </c>
      <c r="CF285" s="674">
        <v>0</v>
      </c>
    </row>
    <row r="286" spans="2:84" ht="13.8" thickBot="1">
      <c r="B286" s="664" t="s">
        <v>580</v>
      </c>
      <c r="C286" s="664"/>
      <c r="D286" s="729">
        <v>0</v>
      </c>
      <c r="E286" s="683">
        <v>0</v>
      </c>
      <c r="F286" s="683">
        <v>0</v>
      </c>
      <c r="G286" s="682">
        <v>0</v>
      </c>
      <c r="I286" s="667" t="s">
        <v>580</v>
      </c>
      <c r="J286" s="667"/>
      <c r="K286" s="691">
        <v>0</v>
      </c>
      <c r="L286" s="685">
        <v>0</v>
      </c>
      <c r="M286" s="685">
        <v>0</v>
      </c>
      <c r="N286" s="684">
        <v>0</v>
      </c>
      <c r="P286" s="686" t="s">
        <v>580</v>
      </c>
      <c r="Q286" s="687"/>
      <c r="R286" s="686">
        <v>0</v>
      </c>
      <c r="S286" s="688">
        <v>0</v>
      </c>
      <c r="T286" s="688">
        <v>0</v>
      </c>
      <c r="U286" s="687">
        <v>0</v>
      </c>
      <c r="W286" s="803" t="s">
        <v>580</v>
      </c>
      <c r="X286" s="804"/>
      <c r="Y286" s="803">
        <v>0</v>
      </c>
      <c r="Z286" s="805">
        <v>0</v>
      </c>
      <c r="AA286" s="805">
        <v>0</v>
      </c>
      <c r="AB286" s="804">
        <v>0</v>
      </c>
      <c r="AD286" s="766" t="s">
        <v>580</v>
      </c>
      <c r="AE286" s="767"/>
      <c r="AF286" s="766">
        <v>0</v>
      </c>
      <c r="AG286" s="768">
        <v>0</v>
      </c>
      <c r="AH286" s="768">
        <v>0</v>
      </c>
      <c r="AI286" s="767">
        <v>0</v>
      </c>
      <c r="AK286" s="757" t="s">
        <v>580</v>
      </c>
      <c r="AL286" s="758"/>
      <c r="AM286" s="759">
        <v>0</v>
      </c>
      <c r="AN286" s="760">
        <v>0</v>
      </c>
      <c r="AO286" s="760">
        <v>0</v>
      </c>
      <c r="AP286" s="761">
        <v>0</v>
      </c>
      <c r="AR286" s="808" t="s">
        <v>580</v>
      </c>
      <c r="AS286" s="816"/>
      <c r="AT286" s="817">
        <v>0</v>
      </c>
      <c r="AU286" s="818">
        <v>0</v>
      </c>
      <c r="AV286" s="818">
        <v>0</v>
      </c>
      <c r="AW286" s="816">
        <v>0</v>
      </c>
      <c r="AY286" s="780" t="s">
        <v>580</v>
      </c>
      <c r="AZ286" s="777"/>
      <c r="BA286" s="780">
        <v>0</v>
      </c>
      <c r="BB286" s="781">
        <v>0</v>
      </c>
      <c r="BC286" s="781">
        <v>0</v>
      </c>
      <c r="BD286" s="782">
        <v>0</v>
      </c>
      <c r="BF286" s="795" t="s">
        <v>580</v>
      </c>
      <c r="BG286" s="796"/>
      <c r="BH286" s="795">
        <v>0</v>
      </c>
      <c r="BI286" s="797">
        <v>0</v>
      </c>
      <c r="BJ286" s="797">
        <v>0</v>
      </c>
      <c r="BK286" s="798">
        <v>0</v>
      </c>
      <c r="BL286" s="633"/>
      <c r="BM286" s="787" t="s">
        <v>580</v>
      </c>
      <c r="BN286" s="788"/>
      <c r="BO286" s="789">
        <v>0</v>
      </c>
      <c r="BP286" s="790">
        <v>0</v>
      </c>
      <c r="BQ286" s="790">
        <v>0</v>
      </c>
      <c r="BR286" s="791">
        <v>0</v>
      </c>
      <c r="BS286" s="633"/>
      <c r="BT286" s="773" t="s">
        <v>580</v>
      </c>
      <c r="BU286" s="770"/>
      <c r="BV286" s="773">
        <v>0</v>
      </c>
      <c r="BW286" s="774">
        <v>0</v>
      </c>
      <c r="BX286" s="774">
        <v>0</v>
      </c>
      <c r="BY286" s="775">
        <v>0</v>
      </c>
      <c r="CA286" s="748" t="s">
        <v>580</v>
      </c>
      <c r="CB286" s="749"/>
      <c r="CC286" s="750">
        <v>0</v>
      </c>
      <c r="CD286" s="751">
        <v>0</v>
      </c>
      <c r="CE286" s="751">
        <v>0</v>
      </c>
      <c r="CF286" s="752">
        <v>0</v>
      </c>
    </row>
    <row r="287" spans="2:84">
      <c r="B287" s="673" t="s">
        <v>470</v>
      </c>
      <c r="C287" s="679" t="s">
        <v>1691</v>
      </c>
      <c r="D287" s="681">
        <v>0</v>
      </c>
      <c r="E287" s="677">
        <v>0</v>
      </c>
      <c r="F287" s="677">
        <v>0</v>
      </c>
      <c r="G287" s="674">
        <v>0</v>
      </c>
      <c r="I287" s="675" t="s">
        <v>470</v>
      </c>
      <c r="J287" s="679" t="s">
        <v>1691</v>
      </c>
      <c r="K287" s="681">
        <v>0</v>
      </c>
      <c r="L287" s="677">
        <v>0</v>
      </c>
      <c r="M287" s="677">
        <v>0</v>
      </c>
      <c r="N287" s="674">
        <v>0</v>
      </c>
      <c r="P287" s="676" t="s">
        <v>470</v>
      </c>
      <c r="Q287" s="677" t="s">
        <v>1691</v>
      </c>
      <c r="R287" s="681">
        <v>0</v>
      </c>
      <c r="S287" s="677">
        <v>0</v>
      </c>
      <c r="T287" s="677">
        <v>0</v>
      </c>
      <c r="U287" s="674">
        <v>0</v>
      </c>
      <c r="W287" s="801" t="s">
        <v>470</v>
      </c>
      <c r="X287" s="677" t="s">
        <v>1691</v>
      </c>
      <c r="Y287" s="681">
        <v>0</v>
      </c>
      <c r="Z287" s="677">
        <v>0</v>
      </c>
      <c r="AA287" s="677">
        <v>0</v>
      </c>
      <c r="AB287" s="674">
        <v>0</v>
      </c>
      <c r="AD287" s="764" t="s">
        <v>470</v>
      </c>
      <c r="AE287" s="677" t="s">
        <v>1691</v>
      </c>
      <c r="AF287" s="681">
        <v>0</v>
      </c>
      <c r="AG287" s="677">
        <v>0</v>
      </c>
      <c r="AH287" s="677">
        <v>0</v>
      </c>
      <c r="AI287" s="674">
        <v>0</v>
      </c>
      <c r="AK287" s="755" t="s">
        <v>470</v>
      </c>
      <c r="AL287" s="689" t="s">
        <v>1691</v>
      </c>
      <c r="AM287" s="681">
        <v>0</v>
      </c>
      <c r="AN287" s="677">
        <v>0</v>
      </c>
      <c r="AO287" s="677">
        <v>0</v>
      </c>
      <c r="AP287" s="674">
        <v>0</v>
      </c>
      <c r="AR287" s="809" t="s">
        <v>470</v>
      </c>
      <c r="AS287" s="810" t="s">
        <v>1691</v>
      </c>
      <c r="AT287" s="812">
        <v>0</v>
      </c>
      <c r="AU287" s="812">
        <v>0</v>
      </c>
      <c r="AV287" s="812">
        <v>0</v>
      </c>
      <c r="AW287" s="813">
        <v>0</v>
      </c>
      <c r="AY287" s="778" t="s">
        <v>470</v>
      </c>
      <c r="AZ287" s="689" t="s">
        <v>1691</v>
      </c>
      <c r="BA287" s="681">
        <v>0</v>
      </c>
      <c r="BB287" s="677">
        <v>0</v>
      </c>
      <c r="BC287" s="677">
        <v>0</v>
      </c>
      <c r="BD287" s="674">
        <v>0</v>
      </c>
      <c r="BF287" s="794" t="s">
        <v>470</v>
      </c>
      <c r="BG287" s="679" t="s">
        <v>1691</v>
      </c>
      <c r="BH287" s="681">
        <v>0</v>
      </c>
      <c r="BI287" s="677">
        <v>0</v>
      </c>
      <c r="BJ287" s="677">
        <v>0</v>
      </c>
      <c r="BK287" s="674">
        <v>0</v>
      </c>
      <c r="BL287" s="633"/>
      <c r="BM287" s="785" t="s">
        <v>470</v>
      </c>
      <c r="BN287" s="689" t="s">
        <v>1691</v>
      </c>
      <c r="BO287" s="681">
        <v>0</v>
      </c>
      <c r="BP287" s="677">
        <v>0</v>
      </c>
      <c r="BQ287" s="677">
        <v>0</v>
      </c>
      <c r="BR287" s="674">
        <v>0</v>
      </c>
      <c r="BS287" s="633"/>
      <c r="BT287" s="771" t="s">
        <v>470</v>
      </c>
      <c r="BU287" s="679" t="s">
        <v>1691</v>
      </c>
      <c r="BV287" s="681">
        <v>0</v>
      </c>
      <c r="BW287" s="677">
        <v>0</v>
      </c>
      <c r="BX287" s="677">
        <v>0</v>
      </c>
      <c r="BY287" s="674">
        <v>0</v>
      </c>
      <c r="CA287" s="746" t="s">
        <v>470</v>
      </c>
      <c r="CB287" s="689" t="s">
        <v>1691</v>
      </c>
      <c r="CC287" s="681">
        <v>0</v>
      </c>
      <c r="CD287" s="677">
        <v>0</v>
      </c>
      <c r="CE287" s="677">
        <v>0</v>
      </c>
      <c r="CF287" s="674">
        <v>0</v>
      </c>
    </row>
    <row r="288" spans="2:84">
      <c r="B288" s="673"/>
      <c r="C288" s="679" t="s">
        <v>1400</v>
      </c>
      <c r="D288" s="681">
        <v>0</v>
      </c>
      <c r="E288" s="677">
        <v>0</v>
      </c>
      <c r="F288" s="677">
        <v>0</v>
      </c>
      <c r="G288" s="674">
        <v>0</v>
      </c>
      <c r="I288" s="675"/>
      <c r="J288" s="679" t="s">
        <v>1400</v>
      </c>
      <c r="K288" s="681">
        <v>0</v>
      </c>
      <c r="L288" s="677">
        <v>0</v>
      </c>
      <c r="M288" s="677">
        <v>0</v>
      </c>
      <c r="N288" s="674">
        <v>0</v>
      </c>
      <c r="P288" s="680"/>
      <c r="Q288" s="677" t="s">
        <v>1400</v>
      </c>
      <c r="R288" s="681">
        <v>0</v>
      </c>
      <c r="S288" s="677">
        <v>0</v>
      </c>
      <c r="T288" s="677">
        <v>0</v>
      </c>
      <c r="U288" s="674">
        <v>0</v>
      </c>
      <c r="W288" s="806"/>
      <c r="X288" s="677" t="s">
        <v>1400</v>
      </c>
      <c r="Y288" s="681">
        <v>0</v>
      </c>
      <c r="Z288" s="677">
        <v>0</v>
      </c>
      <c r="AA288" s="677">
        <v>0</v>
      </c>
      <c r="AB288" s="674">
        <v>0</v>
      </c>
      <c r="AD288" s="769"/>
      <c r="AE288" s="677" t="s">
        <v>1400</v>
      </c>
      <c r="AF288" s="681">
        <v>0</v>
      </c>
      <c r="AG288" s="677">
        <v>0</v>
      </c>
      <c r="AH288" s="677">
        <v>0</v>
      </c>
      <c r="AI288" s="674">
        <v>0</v>
      </c>
      <c r="AK288" s="762"/>
      <c r="AL288" s="679" t="s">
        <v>1400</v>
      </c>
      <c r="AM288" s="681">
        <v>0</v>
      </c>
      <c r="AN288" s="677">
        <v>0</v>
      </c>
      <c r="AO288" s="677">
        <v>0</v>
      </c>
      <c r="AP288" s="674">
        <v>0</v>
      </c>
      <c r="AR288" s="819"/>
      <c r="AS288" s="813" t="s">
        <v>1400</v>
      </c>
      <c r="AT288" s="812">
        <v>0</v>
      </c>
      <c r="AU288" s="812">
        <v>0</v>
      </c>
      <c r="AV288" s="812">
        <v>0</v>
      </c>
      <c r="AW288" s="813">
        <v>0</v>
      </c>
      <c r="AY288" s="778"/>
      <c r="AZ288" s="679" t="s">
        <v>1400</v>
      </c>
      <c r="BA288" s="681">
        <v>0</v>
      </c>
      <c r="BB288" s="677">
        <v>0</v>
      </c>
      <c r="BC288" s="677">
        <v>0</v>
      </c>
      <c r="BD288" s="674">
        <v>0</v>
      </c>
      <c r="BF288" s="794"/>
      <c r="BG288" s="679" t="s">
        <v>1400</v>
      </c>
      <c r="BH288" s="681">
        <v>0</v>
      </c>
      <c r="BI288" s="677">
        <v>0</v>
      </c>
      <c r="BJ288" s="677">
        <v>0</v>
      </c>
      <c r="BK288" s="674">
        <v>0</v>
      </c>
      <c r="BL288" s="633"/>
      <c r="BM288" s="792"/>
      <c r="BN288" s="679" t="s">
        <v>1400</v>
      </c>
      <c r="BO288" s="681">
        <v>0</v>
      </c>
      <c r="BP288" s="677">
        <v>0</v>
      </c>
      <c r="BQ288" s="677">
        <v>0</v>
      </c>
      <c r="BR288" s="674">
        <v>0</v>
      </c>
      <c r="BS288" s="633"/>
      <c r="BT288" s="771"/>
      <c r="BU288" s="679" t="s">
        <v>1400</v>
      </c>
      <c r="BV288" s="681">
        <v>0</v>
      </c>
      <c r="BW288" s="677">
        <v>0</v>
      </c>
      <c r="BX288" s="677">
        <v>0</v>
      </c>
      <c r="BY288" s="674">
        <v>0</v>
      </c>
      <c r="CA288" s="753"/>
      <c r="CB288" s="679" t="s">
        <v>1400</v>
      </c>
      <c r="CC288" s="681">
        <v>0</v>
      </c>
      <c r="CD288" s="677">
        <v>0</v>
      </c>
      <c r="CE288" s="677">
        <v>0</v>
      </c>
      <c r="CF288" s="674">
        <v>0</v>
      </c>
    </row>
    <row r="289" spans="2:84">
      <c r="B289" s="673"/>
      <c r="C289" s="679" t="s">
        <v>1692</v>
      </c>
      <c r="D289" s="681">
        <v>0</v>
      </c>
      <c r="E289" s="677">
        <v>0</v>
      </c>
      <c r="F289" s="677">
        <v>0</v>
      </c>
      <c r="G289" s="674">
        <v>0</v>
      </c>
      <c r="I289" s="675"/>
      <c r="J289" s="679" t="s">
        <v>1692</v>
      </c>
      <c r="K289" s="681">
        <v>0</v>
      </c>
      <c r="L289" s="677">
        <v>0</v>
      </c>
      <c r="M289" s="677">
        <v>0</v>
      </c>
      <c r="N289" s="674">
        <v>0</v>
      </c>
      <c r="P289" s="680"/>
      <c r="Q289" s="677" t="s">
        <v>1692</v>
      </c>
      <c r="R289" s="681">
        <v>0</v>
      </c>
      <c r="S289" s="677">
        <v>0</v>
      </c>
      <c r="T289" s="677">
        <v>0</v>
      </c>
      <c r="U289" s="674">
        <v>0</v>
      </c>
      <c r="W289" s="806"/>
      <c r="X289" s="677" t="s">
        <v>1692</v>
      </c>
      <c r="Y289" s="681">
        <v>0</v>
      </c>
      <c r="Z289" s="677">
        <v>0</v>
      </c>
      <c r="AA289" s="677">
        <v>0</v>
      </c>
      <c r="AB289" s="674">
        <v>0</v>
      </c>
      <c r="AD289" s="769"/>
      <c r="AE289" s="677" t="s">
        <v>1692</v>
      </c>
      <c r="AF289" s="681">
        <v>0</v>
      </c>
      <c r="AG289" s="677">
        <v>0</v>
      </c>
      <c r="AH289" s="677">
        <v>0</v>
      </c>
      <c r="AI289" s="674">
        <v>0</v>
      </c>
      <c r="AK289" s="762"/>
      <c r="AL289" s="679" t="s">
        <v>1692</v>
      </c>
      <c r="AM289" s="681">
        <v>0</v>
      </c>
      <c r="AN289" s="677">
        <v>0</v>
      </c>
      <c r="AO289" s="677">
        <v>0</v>
      </c>
      <c r="AP289" s="674">
        <v>0</v>
      </c>
      <c r="AR289" s="819"/>
      <c r="AS289" s="813" t="s">
        <v>1692</v>
      </c>
      <c r="AT289" s="812">
        <v>0</v>
      </c>
      <c r="AU289" s="812">
        <v>0</v>
      </c>
      <c r="AV289" s="812">
        <v>0</v>
      </c>
      <c r="AW289" s="813">
        <v>0</v>
      </c>
      <c r="AY289" s="778"/>
      <c r="AZ289" s="679" t="s">
        <v>1692</v>
      </c>
      <c r="BA289" s="681">
        <v>0</v>
      </c>
      <c r="BB289" s="677">
        <v>0</v>
      </c>
      <c r="BC289" s="677">
        <v>0</v>
      </c>
      <c r="BD289" s="674">
        <v>0</v>
      </c>
      <c r="BF289" s="794"/>
      <c r="BG289" s="679" t="s">
        <v>1692</v>
      </c>
      <c r="BH289" s="681">
        <v>0</v>
      </c>
      <c r="BI289" s="677">
        <v>0</v>
      </c>
      <c r="BJ289" s="677">
        <v>0</v>
      </c>
      <c r="BK289" s="674">
        <v>0</v>
      </c>
      <c r="BL289" s="633"/>
      <c r="BM289" s="792"/>
      <c r="BN289" s="679" t="s">
        <v>1692</v>
      </c>
      <c r="BO289" s="681">
        <v>0</v>
      </c>
      <c r="BP289" s="677">
        <v>0</v>
      </c>
      <c r="BQ289" s="677">
        <v>0</v>
      </c>
      <c r="BR289" s="674">
        <v>0</v>
      </c>
      <c r="BS289" s="633"/>
      <c r="BT289" s="771"/>
      <c r="BU289" s="679" t="s">
        <v>1692</v>
      </c>
      <c r="BV289" s="681">
        <v>0</v>
      </c>
      <c r="BW289" s="677">
        <v>0</v>
      </c>
      <c r="BX289" s="677">
        <v>0</v>
      </c>
      <c r="BY289" s="674">
        <v>0</v>
      </c>
      <c r="CA289" s="753"/>
      <c r="CB289" s="679" t="s">
        <v>1692</v>
      </c>
      <c r="CC289" s="681">
        <v>0</v>
      </c>
      <c r="CD289" s="677">
        <v>0</v>
      </c>
      <c r="CE289" s="677">
        <v>0</v>
      </c>
      <c r="CF289" s="674">
        <v>0</v>
      </c>
    </row>
    <row r="290" spans="2:84" ht="13.8" thickBot="1">
      <c r="B290" s="673"/>
      <c r="C290" s="679" t="s">
        <v>1693</v>
      </c>
      <c r="D290" s="681">
        <v>0</v>
      </c>
      <c r="E290" s="677">
        <v>0</v>
      </c>
      <c r="F290" s="677">
        <v>0</v>
      </c>
      <c r="G290" s="674">
        <v>0</v>
      </c>
      <c r="I290" s="728"/>
      <c r="J290" s="690" t="s">
        <v>1693</v>
      </c>
      <c r="K290" s="681">
        <v>0</v>
      </c>
      <c r="L290" s="677">
        <v>0</v>
      </c>
      <c r="M290" s="677">
        <v>0</v>
      </c>
      <c r="N290" s="674">
        <v>0</v>
      </c>
      <c r="P290" s="730"/>
      <c r="Q290" s="677" t="s">
        <v>1693</v>
      </c>
      <c r="R290" s="681">
        <v>0</v>
      </c>
      <c r="S290" s="677">
        <v>0</v>
      </c>
      <c r="T290" s="677">
        <v>0</v>
      </c>
      <c r="U290" s="674">
        <v>0</v>
      </c>
      <c r="W290" s="802"/>
      <c r="X290" s="677" t="s">
        <v>1693</v>
      </c>
      <c r="Y290" s="681">
        <v>0</v>
      </c>
      <c r="Z290" s="677">
        <v>0</v>
      </c>
      <c r="AA290" s="677">
        <v>0</v>
      </c>
      <c r="AB290" s="674">
        <v>0</v>
      </c>
      <c r="AD290" s="765"/>
      <c r="AE290" s="677" t="s">
        <v>1693</v>
      </c>
      <c r="AF290" s="681">
        <v>0</v>
      </c>
      <c r="AG290" s="677">
        <v>0</v>
      </c>
      <c r="AH290" s="677">
        <v>0</v>
      </c>
      <c r="AI290" s="674">
        <v>0</v>
      </c>
      <c r="AK290" s="756"/>
      <c r="AL290" s="690" t="s">
        <v>1693</v>
      </c>
      <c r="AM290" s="681">
        <v>0</v>
      </c>
      <c r="AN290" s="677">
        <v>0</v>
      </c>
      <c r="AO290" s="677">
        <v>0</v>
      </c>
      <c r="AP290" s="674">
        <v>0</v>
      </c>
      <c r="AR290" s="814"/>
      <c r="AS290" s="815" t="s">
        <v>1693</v>
      </c>
      <c r="AT290" s="812">
        <v>0</v>
      </c>
      <c r="AU290" s="812">
        <v>0</v>
      </c>
      <c r="AV290" s="812">
        <v>0</v>
      </c>
      <c r="AW290" s="813">
        <v>0</v>
      </c>
      <c r="AY290" s="779"/>
      <c r="AZ290" s="690" t="s">
        <v>1693</v>
      </c>
      <c r="BA290" s="681">
        <v>0</v>
      </c>
      <c r="BB290" s="677">
        <v>0</v>
      </c>
      <c r="BC290" s="677">
        <v>0</v>
      </c>
      <c r="BD290" s="674">
        <v>0</v>
      </c>
      <c r="BF290" s="793"/>
      <c r="BG290" s="690" t="s">
        <v>1693</v>
      </c>
      <c r="BH290" s="681">
        <v>0</v>
      </c>
      <c r="BI290" s="677">
        <v>0</v>
      </c>
      <c r="BJ290" s="677">
        <v>0</v>
      </c>
      <c r="BK290" s="674">
        <v>0</v>
      </c>
      <c r="BL290" s="633"/>
      <c r="BM290" s="786"/>
      <c r="BN290" s="690" t="s">
        <v>1693</v>
      </c>
      <c r="BO290" s="681">
        <v>0</v>
      </c>
      <c r="BP290" s="677">
        <v>0</v>
      </c>
      <c r="BQ290" s="677">
        <v>0</v>
      </c>
      <c r="BR290" s="674">
        <v>0</v>
      </c>
      <c r="BS290" s="633"/>
      <c r="BT290" s="772"/>
      <c r="BU290" s="690" t="s">
        <v>1693</v>
      </c>
      <c r="BV290" s="681">
        <v>0</v>
      </c>
      <c r="BW290" s="677">
        <v>0</v>
      </c>
      <c r="BX290" s="677">
        <v>0</v>
      </c>
      <c r="BY290" s="674">
        <v>0</v>
      </c>
      <c r="CA290" s="747"/>
      <c r="CB290" s="690" t="s">
        <v>1693</v>
      </c>
      <c r="CC290" s="681">
        <v>0</v>
      </c>
      <c r="CD290" s="677">
        <v>0</v>
      </c>
      <c r="CE290" s="677">
        <v>0</v>
      </c>
      <c r="CF290" s="674">
        <v>0</v>
      </c>
    </row>
    <row r="291" spans="2:84" ht="13.8" thickBot="1">
      <c r="B291" s="664" t="s">
        <v>581</v>
      </c>
      <c r="C291" s="664"/>
      <c r="D291" s="729">
        <v>0</v>
      </c>
      <c r="E291" s="683">
        <v>0</v>
      </c>
      <c r="F291" s="683">
        <v>0</v>
      </c>
      <c r="G291" s="682">
        <v>0</v>
      </c>
      <c r="I291" s="667" t="s">
        <v>581</v>
      </c>
      <c r="J291" s="667"/>
      <c r="K291" s="691">
        <v>0</v>
      </c>
      <c r="L291" s="685">
        <v>0</v>
      </c>
      <c r="M291" s="685">
        <v>0</v>
      </c>
      <c r="N291" s="684">
        <v>0</v>
      </c>
      <c r="P291" s="686" t="s">
        <v>581</v>
      </c>
      <c r="Q291" s="687"/>
      <c r="R291" s="686">
        <v>0</v>
      </c>
      <c r="S291" s="688">
        <v>0</v>
      </c>
      <c r="T291" s="688">
        <v>0</v>
      </c>
      <c r="U291" s="687">
        <v>0</v>
      </c>
      <c r="W291" s="803" t="s">
        <v>581</v>
      </c>
      <c r="X291" s="804"/>
      <c r="Y291" s="803">
        <v>0</v>
      </c>
      <c r="Z291" s="805">
        <v>0</v>
      </c>
      <c r="AA291" s="805">
        <v>0</v>
      </c>
      <c r="AB291" s="804">
        <v>0</v>
      </c>
      <c r="AD291" s="766" t="s">
        <v>581</v>
      </c>
      <c r="AE291" s="767"/>
      <c r="AF291" s="766">
        <v>0</v>
      </c>
      <c r="AG291" s="768">
        <v>0</v>
      </c>
      <c r="AH291" s="768">
        <v>0</v>
      </c>
      <c r="AI291" s="767">
        <v>0</v>
      </c>
      <c r="AK291" s="757" t="s">
        <v>581</v>
      </c>
      <c r="AL291" s="758"/>
      <c r="AM291" s="759">
        <v>0</v>
      </c>
      <c r="AN291" s="760">
        <v>0</v>
      </c>
      <c r="AO291" s="760">
        <v>0</v>
      </c>
      <c r="AP291" s="761">
        <v>0</v>
      </c>
      <c r="AR291" s="808" t="s">
        <v>581</v>
      </c>
      <c r="AS291" s="816"/>
      <c r="AT291" s="817">
        <v>0</v>
      </c>
      <c r="AU291" s="818">
        <v>0</v>
      </c>
      <c r="AV291" s="818">
        <v>0</v>
      </c>
      <c r="AW291" s="816">
        <v>0</v>
      </c>
      <c r="AY291" s="780" t="s">
        <v>581</v>
      </c>
      <c r="AZ291" s="777"/>
      <c r="BA291" s="780">
        <v>0</v>
      </c>
      <c r="BB291" s="781">
        <v>0</v>
      </c>
      <c r="BC291" s="781">
        <v>0</v>
      </c>
      <c r="BD291" s="782">
        <v>0</v>
      </c>
      <c r="BF291" s="795" t="s">
        <v>581</v>
      </c>
      <c r="BG291" s="796"/>
      <c r="BH291" s="795">
        <v>0</v>
      </c>
      <c r="BI291" s="797">
        <v>0</v>
      </c>
      <c r="BJ291" s="797">
        <v>0</v>
      </c>
      <c r="BK291" s="798">
        <v>0</v>
      </c>
      <c r="BL291" s="633"/>
      <c r="BM291" s="787" t="s">
        <v>581</v>
      </c>
      <c r="BN291" s="788"/>
      <c r="BO291" s="789">
        <v>0</v>
      </c>
      <c r="BP291" s="790">
        <v>0</v>
      </c>
      <c r="BQ291" s="790">
        <v>0</v>
      </c>
      <c r="BR291" s="791">
        <v>0</v>
      </c>
      <c r="BS291" s="633"/>
      <c r="BT291" s="773" t="s">
        <v>581</v>
      </c>
      <c r="BU291" s="770"/>
      <c r="BV291" s="773">
        <v>0</v>
      </c>
      <c r="BW291" s="774">
        <v>0</v>
      </c>
      <c r="BX291" s="774">
        <v>0</v>
      </c>
      <c r="BY291" s="775">
        <v>0</v>
      </c>
      <c r="CA291" s="748" t="s">
        <v>581</v>
      </c>
      <c r="CB291" s="749"/>
      <c r="CC291" s="750">
        <v>0</v>
      </c>
      <c r="CD291" s="751">
        <v>0</v>
      </c>
      <c r="CE291" s="751">
        <v>0</v>
      </c>
      <c r="CF291" s="752">
        <v>0</v>
      </c>
    </row>
    <row r="292" spans="2:84">
      <c r="B292" s="673" t="s">
        <v>471</v>
      </c>
      <c r="C292" s="679" t="s">
        <v>1694</v>
      </c>
      <c r="D292" s="681">
        <v>0</v>
      </c>
      <c r="E292" s="677">
        <v>0</v>
      </c>
      <c r="F292" s="677">
        <v>0</v>
      </c>
      <c r="G292" s="674">
        <v>0</v>
      </c>
      <c r="I292" s="675" t="s">
        <v>471</v>
      </c>
      <c r="J292" s="679" t="s">
        <v>1694</v>
      </c>
      <c r="K292" s="681">
        <v>0</v>
      </c>
      <c r="L292" s="677">
        <v>0</v>
      </c>
      <c r="M292" s="677">
        <v>0</v>
      </c>
      <c r="N292" s="674">
        <v>0</v>
      </c>
      <c r="P292" s="676" t="s">
        <v>471</v>
      </c>
      <c r="Q292" s="677" t="s">
        <v>1694</v>
      </c>
      <c r="R292" s="681">
        <v>0</v>
      </c>
      <c r="S292" s="677">
        <v>0</v>
      </c>
      <c r="T292" s="677">
        <v>0</v>
      </c>
      <c r="U292" s="674">
        <v>0</v>
      </c>
      <c r="W292" s="801" t="s">
        <v>471</v>
      </c>
      <c r="X292" s="677" t="s">
        <v>1694</v>
      </c>
      <c r="Y292" s="681">
        <v>0</v>
      </c>
      <c r="Z292" s="677">
        <v>0</v>
      </c>
      <c r="AA292" s="677">
        <v>0</v>
      </c>
      <c r="AB292" s="674">
        <v>0</v>
      </c>
      <c r="AD292" s="764" t="s">
        <v>471</v>
      </c>
      <c r="AE292" s="677" t="s">
        <v>1694</v>
      </c>
      <c r="AF292" s="681">
        <v>0</v>
      </c>
      <c r="AG292" s="677">
        <v>0</v>
      </c>
      <c r="AH292" s="677">
        <v>0</v>
      </c>
      <c r="AI292" s="674">
        <v>0</v>
      </c>
      <c r="AK292" s="755" t="s">
        <v>471</v>
      </c>
      <c r="AL292" s="689" t="s">
        <v>1694</v>
      </c>
      <c r="AM292" s="681">
        <v>0</v>
      </c>
      <c r="AN292" s="677">
        <v>0</v>
      </c>
      <c r="AO292" s="677">
        <v>0</v>
      </c>
      <c r="AP292" s="674">
        <v>0</v>
      </c>
      <c r="AR292" s="809" t="s">
        <v>471</v>
      </c>
      <c r="AS292" s="810" t="s">
        <v>1694</v>
      </c>
      <c r="AT292" s="812">
        <v>0</v>
      </c>
      <c r="AU292" s="812">
        <v>0</v>
      </c>
      <c r="AV292" s="812">
        <v>0</v>
      </c>
      <c r="AW292" s="813">
        <v>0</v>
      </c>
      <c r="AY292" s="778" t="s">
        <v>471</v>
      </c>
      <c r="AZ292" s="689" t="s">
        <v>1694</v>
      </c>
      <c r="BA292" s="681">
        <v>0</v>
      </c>
      <c r="BB292" s="677">
        <v>0</v>
      </c>
      <c r="BC292" s="677">
        <v>0</v>
      </c>
      <c r="BD292" s="674">
        <v>0</v>
      </c>
      <c r="BF292" s="794" t="s">
        <v>471</v>
      </c>
      <c r="BG292" s="679" t="s">
        <v>1694</v>
      </c>
      <c r="BH292" s="681">
        <v>0</v>
      </c>
      <c r="BI292" s="677">
        <v>0</v>
      </c>
      <c r="BJ292" s="677">
        <v>0</v>
      </c>
      <c r="BK292" s="674">
        <v>0</v>
      </c>
      <c r="BL292" s="633"/>
      <c r="BM292" s="785" t="s">
        <v>471</v>
      </c>
      <c r="BN292" s="689" t="s">
        <v>1694</v>
      </c>
      <c r="BO292" s="681">
        <v>0</v>
      </c>
      <c r="BP292" s="677">
        <v>0</v>
      </c>
      <c r="BQ292" s="677">
        <v>0</v>
      </c>
      <c r="BR292" s="674">
        <v>0</v>
      </c>
      <c r="BS292" s="633"/>
      <c r="BT292" s="771" t="s">
        <v>471</v>
      </c>
      <c r="BU292" s="679" t="s">
        <v>1694</v>
      </c>
      <c r="BV292" s="681">
        <v>0</v>
      </c>
      <c r="BW292" s="677">
        <v>0</v>
      </c>
      <c r="BX292" s="677">
        <v>0</v>
      </c>
      <c r="BY292" s="674">
        <v>0</v>
      </c>
      <c r="CA292" s="746" t="s">
        <v>471</v>
      </c>
      <c r="CB292" s="689" t="s">
        <v>1694</v>
      </c>
      <c r="CC292" s="681">
        <v>0</v>
      </c>
      <c r="CD292" s="677">
        <v>0</v>
      </c>
      <c r="CE292" s="677">
        <v>0</v>
      </c>
      <c r="CF292" s="674">
        <v>0</v>
      </c>
    </row>
    <row r="293" spans="2:84">
      <c r="B293" s="673"/>
      <c r="C293" s="679" t="s">
        <v>1401</v>
      </c>
      <c r="D293" s="681">
        <v>0</v>
      </c>
      <c r="E293" s="677">
        <v>0</v>
      </c>
      <c r="F293" s="677">
        <v>0</v>
      </c>
      <c r="G293" s="674">
        <v>0</v>
      </c>
      <c r="I293" s="675"/>
      <c r="J293" s="679" t="s">
        <v>1401</v>
      </c>
      <c r="K293" s="681">
        <v>0</v>
      </c>
      <c r="L293" s="677">
        <v>0</v>
      </c>
      <c r="M293" s="677">
        <v>0</v>
      </c>
      <c r="N293" s="674">
        <v>0</v>
      </c>
      <c r="P293" s="680"/>
      <c r="Q293" s="677" t="s">
        <v>1401</v>
      </c>
      <c r="R293" s="681">
        <v>0</v>
      </c>
      <c r="S293" s="677">
        <v>0</v>
      </c>
      <c r="T293" s="677">
        <v>0</v>
      </c>
      <c r="U293" s="674">
        <v>0</v>
      </c>
      <c r="W293" s="806"/>
      <c r="X293" s="677" t="s">
        <v>1401</v>
      </c>
      <c r="Y293" s="681">
        <v>0</v>
      </c>
      <c r="Z293" s="677">
        <v>0</v>
      </c>
      <c r="AA293" s="677">
        <v>0</v>
      </c>
      <c r="AB293" s="674">
        <v>0</v>
      </c>
      <c r="AD293" s="769"/>
      <c r="AE293" s="677" t="s">
        <v>1401</v>
      </c>
      <c r="AF293" s="681">
        <v>0</v>
      </c>
      <c r="AG293" s="677">
        <v>0</v>
      </c>
      <c r="AH293" s="677">
        <v>0</v>
      </c>
      <c r="AI293" s="674">
        <v>0</v>
      </c>
      <c r="AK293" s="762"/>
      <c r="AL293" s="679" t="s">
        <v>1401</v>
      </c>
      <c r="AM293" s="681">
        <v>0</v>
      </c>
      <c r="AN293" s="677">
        <v>0</v>
      </c>
      <c r="AO293" s="677">
        <v>0</v>
      </c>
      <c r="AP293" s="674">
        <v>0</v>
      </c>
      <c r="AR293" s="819"/>
      <c r="AS293" s="813" t="s">
        <v>1401</v>
      </c>
      <c r="AT293" s="812">
        <v>0</v>
      </c>
      <c r="AU293" s="812">
        <v>0</v>
      </c>
      <c r="AV293" s="812">
        <v>0</v>
      </c>
      <c r="AW293" s="813">
        <v>0</v>
      </c>
      <c r="AY293" s="778"/>
      <c r="AZ293" s="679" t="s">
        <v>1401</v>
      </c>
      <c r="BA293" s="681">
        <v>0</v>
      </c>
      <c r="BB293" s="677">
        <v>0</v>
      </c>
      <c r="BC293" s="677">
        <v>0</v>
      </c>
      <c r="BD293" s="674">
        <v>0</v>
      </c>
      <c r="BF293" s="794"/>
      <c r="BG293" s="679" t="s">
        <v>1401</v>
      </c>
      <c r="BH293" s="681">
        <v>0</v>
      </c>
      <c r="BI293" s="677">
        <v>0</v>
      </c>
      <c r="BJ293" s="677">
        <v>0</v>
      </c>
      <c r="BK293" s="674">
        <v>0</v>
      </c>
      <c r="BL293" s="633"/>
      <c r="BM293" s="792"/>
      <c r="BN293" s="679" t="s">
        <v>1401</v>
      </c>
      <c r="BO293" s="681">
        <v>0</v>
      </c>
      <c r="BP293" s="677">
        <v>0</v>
      </c>
      <c r="BQ293" s="677">
        <v>0</v>
      </c>
      <c r="BR293" s="674">
        <v>0</v>
      </c>
      <c r="BS293" s="633"/>
      <c r="BT293" s="771"/>
      <c r="BU293" s="679" t="s">
        <v>1401</v>
      </c>
      <c r="BV293" s="681">
        <v>0</v>
      </c>
      <c r="BW293" s="677">
        <v>0</v>
      </c>
      <c r="BX293" s="677">
        <v>0</v>
      </c>
      <c r="BY293" s="674">
        <v>0</v>
      </c>
      <c r="CA293" s="753"/>
      <c r="CB293" s="679" t="s">
        <v>1401</v>
      </c>
      <c r="CC293" s="681">
        <v>0</v>
      </c>
      <c r="CD293" s="677">
        <v>0</v>
      </c>
      <c r="CE293" s="677">
        <v>0</v>
      </c>
      <c r="CF293" s="674">
        <v>0</v>
      </c>
    </row>
    <row r="294" spans="2:84">
      <c r="B294" s="673"/>
      <c r="C294" s="679" t="s">
        <v>1695</v>
      </c>
      <c r="D294" s="681">
        <v>0</v>
      </c>
      <c r="E294" s="677">
        <v>0</v>
      </c>
      <c r="F294" s="677">
        <v>0</v>
      </c>
      <c r="G294" s="674">
        <v>0</v>
      </c>
      <c r="I294" s="675"/>
      <c r="J294" s="679" t="s">
        <v>1695</v>
      </c>
      <c r="K294" s="681">
        <v>0</v>
      </c>
      <c r="L294" s="677">
        <v>0</v>
      </c>
      <c r="M294" s="677">
        <v>0</v>
      </c>
      <c r="N294" s="674">
        <v>0</v>
      </c>
      <c r="P294" s="680"/>
      <c r="Q294" s="677" t="s">
        <v>1695</v>
      </c>
      <c r="R294" s="681">
        <v>0</v>
      </c>
      <c r="S294" s="677">
        <v>0</v>
      </c>
      <c r="T294" s="677">
        <v>0</v>
      </c>
      <c r="U294" s="674">
        <v>0</v>
      </c>
      <c r="W294" s="806"/>
      <c r="X294" s="677" t="s">
        <v>1695</v>
      </c>
      <c r="Y294" s="681">
        <v>0</v>
      </c>
      <c r="Z294" s="677">
        <v>0</v>
      </c>
      <c r="AA294" s="677">
        <v>0</v>
      </c>
      <c r="AB294" s="674">
        <v>0</v>
      </c>
      <c r="AD294" s="769"/>
      <c r="AE294" s="677" t="s">
        <v>1695</v>
      </c>
      <c r="AF294" s="681">
        <v>0</v>
      </c>
      <c r="AG294" s="677">
        <v>0</v>
      </c>
      <c r="AH294" s="677">
        <v>0</v>
      </c>
      <c r="AI294" s="674">
        <v>0</v>
      </c>
      <c r="AK294" s="762"/>
      <c r="AL294" s="679" t="s">
        <v>1695</v>
      </c>
      <c r="AM294" s="681">
        <v>0</v>
      </c>
      <c r="AN294" s="677">
        <v>0</v>
      </c>
      <c r="AO294" s="677">
        <v>0</v>
      </c>
      <c r="AP294" s="674">
        <v>0</v>
      </c>
      <c r="AR294" s="819"/>
      <c r="AS294" s="813" t="s">
        <v>1695</v>
      </c>
      <c r="AT294" s="812">
        <v>0</v>
      </c>
      <c r="AU294" s="812">
        <v>0</v>
      </c>
      <c r="AV294" s="812">
        <v>0</v>
      </c>
      <c r="AW294" s="813">
        <v>0</v>
      </c>
      <c r="AY294" s="778"/>
      <c r="AZ294" s="679" t="s">
        <v>1695</v>
      </c>
      <c r="BA294" s="681">
        <v>0</v>
      </c>
      <c r="BB294" s="677">
        <v>0</v>
      </c>
      <c r="BC294" s="677">
        <v>0</v>
      </c>
      <c r="BD294" s="674">
        <v>0</v>
      </c>
      <c r="BF294" s="794"/>
      <c r="BG294" s="679" t="s">
        <v>1695</v>
      </c>
      <c r="BH294" s="681">
        <v>0</v>
      </c>
      <c r="BI294" s="677">
        <v>0</v>
      </c>
      <c r="BJ294" s="677">
        <v>0</v>
      </c>
      <c r="BK294" s="674">
        <v>0</v>
      </c>
      <c r="BL294" s="633"/>
      <c r="BM294" s="792"/>
      <c r="BN294" s="679" t="s">
        <v>1695</v>
      </c>
      <c r="BO294" s="681">
        <v>0</v>
      </c>
      <c r="BP294" s="677">
        <v>0</v>
      </c>
      <c r="BQ294" s="677">
        <v>0</v>
      </c>
      <c r="BR294" s="674">
        <v>0</v>
      </c>
      <c r="BS294" s="633"/>
      <c r="BT294" s="771"/>
      <c r="BU294" s="679" t="s">
        <v>1695</v>
      </c>
      <c r="BV294" s="681">
        <v>0</v>
      </c>
      <c r="BW294" s="677">
        <v>0</v>
      </c>
      <c r="BX294" s="677">
        <v>0</v>
      </c>
      <c r="BY294" s="674">
        <v>0</v>
      </c>
      <c r="CA294" s="753"/>
      <c r="CB294" s="679" t="s">
        <v>1695</v>
      </c>
      <c r="CC294" s="681">
        <v>0</v>
      </c>
      <c r="CD294" s="677">
        <v>0</v>
      </c>
      <c r="CE294" s="677">
        <v>0</v>
      </c>
      <c r="CF294" s="674">
        <v>0</v>
      </c>
    </row>
    <row r="295" spans="2:84">
      <c r="B295" s="673"/>
      <c r="C295" s="679" t="s">
        <v>1696</v>
      </c>
      <c r="D295" s="681">
        <v>0</v>
      </c>
      <c r="E295" s="677">
        <v>0</v>
      </c>
      <c r="F295" s="677">
        <v>0</v>
      </c>
      <c r="G295" s="674">
        <v>0</v>
      </c>
      <c r="I295" s="675"/>
      <c r="J295" s="679" t="s">
        <v>1696</v>
      </c>
      <c r="K295" s="681">
        <v>0</v>
      </c>
      <c r="L295" s="677">
        <v>0</v>
      </c>
      <c r="M295" s="677">
        <v>0</v>
      </c>
      <c r="N295" s="674">
        <v>0</v>
      </c>
      <c r="P295" s="680"/>
      <c r="Q295" s="677" t="s">
        <v>1696</v>
      </c>
      <c r="R295" s="681">
        <v>0</v>
      </c>
      <c r="S295" s="677">
        <v>0</v>
      </c>
      <c r="T295" s="677">
        <v>0</v>
      </c>
      <c r="U295" s="674">
        <v>0</v>
      </c>
      <c r="W295" s="806"/>
      <c r="X295" s="677" t="s">
        <v>1696</v>
      </c>
      <c r="Y295" s="681">
        <v>0</v>
      </c>
      <c r="Z295" s="677">
        <v>0</v>
      </c>
      <c r="AA295" s="677">
        <v>0</v>
      </c>
      <c r="AB295" s="674">
        <v>0</v>
      </c>
      <c r="AD295" s="769"/>
      <c r="AE295" s="677" t="s">
        <v>1696</v>
      </c>
      <c r="AF295" s="681">
        <v>0</v>
      </c>
      <c r="AG295" s="677">
        <v>0</v>
      </c>
      <c r="AH295" s="677">
        <v>0</v>
      </c>
      <c r="AI295" s="674">
        <v>0</v>
      </c>
      <c r="AK295" s="762"/>
      <c r="AL295" s="679" t="s">
        <v>1696</v>
      </c>
      <c r="AM295" s="681">
        <v>0</v>
      </c>
      <c r="AN295" s="677">
        <v>0</v>
      </c>
      <c r="AO295" s="677">
        <v>0</v>
      </c>
      <c r="AP295" s="674">
        <v>0</v>
      </c>
      <c r="AR295" s="819"/>
      <c r="AS295" s="813" t="s">
        <v>1696</v>
      </c>
      <c r="AT295" s="812">
        <v>0</v>
      </c>
      <c r="AU295" s="812">
        <v>0</v>
      </c>
      <c r="AV295" s="812">
        <v>0</v>
      </c>
      <c r="AW295" s="813">
        <v>0</v>
      </c>
      <c r="AY295" s="778"/>
      <c r="AZ295" s="679" t="s">
        <v>1696</v>
      </c>
      <c r="BA295" s="681">
        <v>0</v>
      </c>
      <c r="BB295" s="677">
        <v>0</v>
      </c>
      <c r="BC295" s="677">
        <v>0</v>
      </c>
      <c r="BD295" s="674">
        <v>0</v>
      </c>
      <c r="BF295" s="794"/>
      <c r="BG295" s="679" t="s">
        <v>1696</v>
      </c>
      <c r="BH295" s="681">
        <v>0</v>
      </c>
      <c r="BI295" s="677">
        <v>0</v>
      </c>
      <c r="BJ295" s="677">
        <v>0</v>
      </c>
      <c r="BK295" s="674">
        <v>0</v>
      </c>
      <c r="BL295" s="633"/>
      <c r="BM295" s="792"/>
      <c r="BN295" s="679" t="s">
        <v>1696</v>
      </c>
      <c r="BO295" s="681">
        <v>0</v>
      </c>
      <c r="BP295" s="677">
        <v>0</v>
      </c>
      <c r="BQ295" s="677">
        <v>0</v>
      </c>
      <c r="BR295" s="674">
        <v>0</v>
      </c>
      <c r="BS295" s="633"/>
      <c r="BT295" s="771"/>
      <c r="BU295" s="679" t="s">
        <v>1696</v>
      </c>
      <c r="BV295" s="681">
        <v>0</v>
      </c>
      <c r="BW295" s="677">
        <v>0</v>
      </c>
      <c r="BX295" s="677">
        <v>0</v>
      </c>
      <c r="BY295" s="674">
        <v>0</v>
      </c>
      <c r="CA295" s="753"/>
      <c r="CB295" s="679" t="s">
        <v>1696</v>
      </c>
      <c r="CC295" s="681">
        <v>0</v>
      </c>
      <c r="CD295" s="677">
        <v>0</v>
      </c>
      <c r="CE295" s="677">
        <v>0</v>
      </c>
      <c r="CF295" s="674">
        <v>0</v>
      </c>
    </row>
    <row r="296" spans="2:84">
      <c r="B296" s="673"/>
      <c r="C296" s="679" t="s">
        <v>1697</v>
      </c>
      <c r="D296" s="681">
        <v>0</v>
      </c>
      <c r="E296" s="677">
        <v>0</v>
      </c>
      <c r="F296" s="677">
        <v>0</v>
      </c>
      <c r="G296" s="674">
        <v>0</v>
      </c>
      <c r="I296" s="675"/>
      <c r="J296" s="679" t="s">
        <v>1697</v>
      </c>
      <c r="K296" s="681">
        <v>0</v>
      </c>
      <c r="L296" s="677">
        <v>0</v>
      </c>
      <c r="M296" s="677">
        <v>0</v>
      </c>
      <c r="N296" s="674">
        <v>0</v>
      </c>
      <c r="P296" s="680"/>
      <c r="Q296" s="677" t="s">
        <v>1697</v>
      </c>
      <c r="R296" s="681">
        <v>0</v>
      </c>
      <c r="S296" s="677">
        <v>0</v>
      </c>
      <c r="T296" s="677">
        <v>0</v>
      </c>
      <c r="U296" s="674">
        <v>0</v>
      </c>
      <c r="W296" s="806"/>
      <c r="X296" s="677" t="s">
        <v>1697</v>
      </c>
      <c r="Y296" s="681">
        <v>0</v>
      </c>
      <c r="Z296" s="677">
        <v>0</v>
      </c>
      <c r="AA296" s="677">
        <v>0</v>
      </c>
      <c r="AB296" s="674">
        <v>0</v>
      </c>
      <c r="AD296" s="769"/>
      <c r="AE296" s="677" t="s">
        <v>1697</v>
      </c>
      <c r="AF296" s="681">
        <v>0</v>
      </c>
      <c r="AG296" s="677">
        <v>0</v>
      </c>
      <c r="AH296" s="677">
        <v>0</v>
      </c>
      <c r="AI296" s="674">
        <v>0</v>
      </c>
      <c r="AK296" s="762"/>
      <c r="AL296" s="679" t="s">
        <v>1697</v>
      </c>
      <c r="AM296" s="681">
        <v>0</v>
      </c>
      <c r="AN296" s="677">
        <v>0</v>
      </c>
      <c r="AO296" s="677">
        <v>0</v>
      </c>
      <c r="AP296" s="674">
        <v>0</v>
      </c>
      <c r="AR296" s="819"/>
      <c r="AS296" s="813" t="s">
        <v>1697</v>
      </c>
      <c r="AT296" s="812">
        <v>0</v>
      </c>
      <c r="AU296" s="812">
        <v>0</v>
      </c>
      <c r="AV296" s="812">
        <v>0</v>
      </c>
      <c r="AW296" s="813">
        <v>0</v>
      </c>
      <c r="AY296" s="778"/>
      <c r="AZ296" s="679" t="s">
        <v>1697</v>
      </c>
      <c r="BA296" s="681">
        <v>0</v>
      </c>
      <c r="BB296" s="677">
        <v>0</v>
      </c>
      <c r="BC296" s="677">
        <v>0</v>
      </c>
      <c r="BD296" s="674">
        <v>0</v>
      </c>
      <c r="BF296" s="794"/>
      <c r="BG296" s="679" t="s">
        <v>1697</v>
      </c>
      <c r="BH296" s="681">
        <v>0</v>
      </c>
      <c r="BI296" s="677">
        <v>0</v>
      </c>
      <c r="BJ296" s="677">
        <v>0</v>
      </c>
      <c r="BK296" s="674">
        <v>0</v>
      </c>
      <c r="BL296" s="633"/>
      <c r="BM296" s="792"/>
      <c r="BN296" s="679" t="s">
        <v>1697</v>
      </c>
      <c r="BO296" s="681">
        <v>0</v>
      </c>
      <c r="BP296" s="677">
        <v>0</v>
      </c>
      <c r="BQ296" s="677">
        <v>0</v>
      </c>
      <c r="BR296" s="674">
        <v>0</v>
      </c>
      <c r="BS296" s="633"/>
      <c r="BT296" s="771"/>
      <c r="BU296" s="679" t="s">
        <v>1697</v>
      </c>
      <c r="BV296" s="681">
        <v>0</v>
      </c>
      <c r="BW296" s="677">
        <v>0</v>
      </c>
      <c r="BX296" s="677">
        <v>0</v>
      </c>
      <c r="BY296" s="674">
        <v>0</v>
      </c>
      <c r="CA296" s="753"/>
      <c r="CB296" s="679" t="s">
        <v>1697</v>
      </c>
      <c r="CC296" s="681">
        <v>0</v>
      </c>
      <c r="CD296" s="677">
        <v>0</v>
      </c>
      <c r="CE296" s="677">
        <v>0</v>
      </c>
      <c r="CF296" s="674">
        <v>0</v>
      </c>
    </row>
    <row r="297" spans="2:84">
      <c r="B297" s="673"/>
      <c r="C297" s="679" t="s">
        <v>1402</v>
      </c>
      <c r="D297" s="681">
        <v>0</v>
      </c>
      <c r="E297" s="677">
        <v>0</v>
      </c>
      <c r="F297" s="677">
        <v>0</v>
      </c>
      <c r="G297" s="674">
        <v>0</v>
      </c>
      <c r="I297" s="675"/>
      <c r="J297" s="679" t="s">
        <v>1402</v>
      </c>
      <c r="K297" s="681">
        <v>0</v>
      </c>
      <c r="L297" s="677">
        <v>0</v>
      </c>
      <c r="M297" s="677">
        <v>0</v>
      </c>
      <c r="N297" s="674">
        <v>0</v>
      </c>
      <c r="P297" s="680"/>
      <c r="Q297" s="677" t="s">
        <v>1402</v>
      </c>
      <c r="R297" s="681">
        <v>0</v>
      </c>
      <c r="S297" s="677">
        <v>0</v>
      </c>
      <c r="T297" s="677">
        <v>0</v>
      </c>
      <c r="U297" s="674">
        <v>0</v>
      </c>
      <c r="W297" s="806"/>
      <c r="X297" s="677" t="s">
        <v>1402</v>
      </c>
      <c r="Y297" s="681">
        <v>0</v>
      </c>
      <c r="Z297" s="677">
        <v>0</v>
      </c>
      <c r="AA297" s="677">
        <v>0</v>
      </c>
      <c r="AB297" s="674">
        <v>0</v>
      </c>
      <c r="AD297" s="769"/>
      <c r="AE297" s="677" t="s">
        <v>1402</v>
      </c>
      <c r="AF297" s="681">
        <v>0</v>
      </c>
      <c r="AG297" s="677">
        <v>0</v>
      </c>
      <c r="AH297" s="677">
        <v>0</v>
      </c>
      <c r="AI297" s="674">
        <v>0</v>
      </c>
      <c r="AK297" s="762"/>
      <c r="AL297" s="679" t="s">
        <v>1402</v>
      </c>
      <c r="AM297" s="681">
        <v>0</v>
      </c>
      <c r="AN297" s="677">
        <v>0</v>
      </c>
      <c r="AO297" s="677">
        <v>0</v>
      </c>
      <c r="AP297" s="674">
        <v>0</v>
      </c>
      <c r="AR297" s="819"/>
      <c r="AS297" s="813" t="s">
        <v>1402</v>
      </c>
      <c r="AT297" s="812">
        <v>0</v>
      </c>
      <c r="AU297" s="812">
        <v>0</v>
      </c>
      <c r="AV297" s="812">
        <v>0</v>
      </c>
      <c r="AW297" s="813">
        <v>0</v>
      </c>
      <c r="AY297" s="778"/>
      <c r="AZ297" s="679" t="s">
        <v>1402</v>
      </c>
      <c r="BA297" s="681">
        <v>0</v>
      </c>
      <c r="BB297" s="677">
        <v>0</v>
      </c>
      <c r="BC297" s="677">
        <v>0</v>
      </c>
      <c r="BD297" s="674">
        <v>0</v>
      </c>
      <c r="BF297" s="794"/>
      <c r="BG297" s="679" t="s">
        <v>1402</v>
      </c>
      <c r="BH297" s="681">
        <v>0</v>
      </c>
      <c r="BI297" s="677">
        <v>0</v>
      </c>
      <c r="BJ297" s="677">
        <v>0</v>
      </c>
      <c r="BK297" s="674">
        <v>0</v>
      </c>
      <c r="BL297" s="633"/>
      <c r="BM297" s="792"/>
      <c r="BN297" s="679" t="s">
        <v>1402</v>
      </c>
      <c r="BO297" s="681">
        <v>0</v>
      </c>
      <c r="BP297" s="677">
        <v>0</v>
      </c>
      <c r="BQ297" s="677">
        <v>0</v>
      </c>
      <c r="BR297" s="674">
        <v>0</v>
      </c>
      <c r="BS297" s="633"/>
      <c r="BT297" s="771"/>
      <c r="BU297" s="679" t="s">
        <v>1402</v>
      </c>
      <c r="BV297" s="681">
        <v>0</v>
      </c>
      <c r="BW297" s="677">
        <v>0</v>
      </c>
      <c r="BX297" s="677">
        <v>0</v>
      </c>
      <c r="BY297" s="674">
        <v>0</v>
      </c>
      <c r="CA297" s="753"/>
      <c r="CB297" s="679" t="s">
        <v>1402</v>
      </c>
      <c r="CC297" s="681">
        <v>0</v>
      </c>
      <c r="CD297" s="677">
        <v>0</v>
      </c>
      <c r="CE297" s="677">
        <v>0</v>
      </c>
      <c r="CF297" s="674">
        <v>0</v>
      </c>
    </row>
    <row r="298" spans="2:84">
      <c r="B298" s="673"/>
      <c r="C298" s="679" t="s">
        <v>1698</v>
      </c>
      <c r="D298" s="681">
        <v>0</v>
      </c>
      <c r="E298" s="677">
        <v>0</v>
      </c>
      <c r="F298" s="677">
        <v>0</v>
      </c>
      <c r="G298" s="674">
        <v>0</v>
      </c>
      <c r="I298" s="675"/>
      <c r="J298" s="679" t="s">
        <v>1698</v>
      </c>
      <c r="K298" s="681">
        <v>0</v>
      </c>
      <c r="L298" s="677">
        <v>0</v>
      </c>
      <c r="M298" s="677">
        <v>0</v>
      </c>
      <c r="N298" s="674">
        <v>0</v>
      </c>
      <c r="P298" s="680"/>
      <c r="Q298" s="677" t="s">
        <v>1698</v>
      </c>
      <c r="R298" s="681">
        <v>0</v>
      </c>
      <c r="S298" s="677">
        <v>0</v>
      </c>
      <c r="T298" s="677">
        <v>0</v>
      </c>
      <c r="U298" s="674">
        <v>0</v>
      </c>
      <c r="W298" s="806"/>
      <c r="X298" s="677" t="s">
        <v>1698</v>
      </c>
      <c r="Y298" s="681">
        <v>0</v>
      </c>
      <c r="Z298" s="677">
        <v>0</v>
      </c>
      <c r="AA298" s="677">
        <v>0</v>
      </c>
      <c r="AB298" s="674">
        <v>0</v>
      </c>
      <c r="AD298" s="769"/>
      <c r="AE298" s="677" t="s">
        <v>1698</v>
      </c>
      <c r="AF298" s="681">
        <v>0</v>
      </c>
      <c r="AG298" s="677">
        <v>0</v>
      </c>
      <c r="AH298" s="677">
        <v>0</v>
      </c>
      <c r="AI298" s="674">
        <v>0</v>
      </c>
      <c r="AK298" s="762"/>
      <c r="AL298" s="679" t="s">
        <v>1698</v>
      </c>
      <c r="AM298" s="681">
        <v>0</v>
      </c>
      <c r="AN298" s="677">
        <v>0</v>
      </c>
      <c r="AO298" s="677">
        <v>0</v>
      </c>
      <c r="AP298" s="674">
        <v>0</v>
      </c>
      <c r="AR298" s="819"/>
      <c r="AS298" s="813" t="s">
        <v>1698</v>
      </c>
      <c r="AT298" s="812">
        <v>0</v>
      </c>
      <c r="AU298" s="812">
        <v>0</v>
      </c>
      <c r="AV298" s="812">
        <v>0</v>
      </c>
      <c r="AW298" s="813">
        <v>0</v>
      </c>
      <c r="AY298" s="778"/>
      <c r="AZ298" s="679" t="s">
        <v>1698</v>
      </c>
      <c r="BA298" s="681">
        <v>0</v>
      </c>
      <c r="BB298" s="677">
        <v>0</v>
      </c>
      <c r="BC298" s="677">
        <v>0</v>
      </c>
      <c r="BD298" s="674">
        <v>0</v>
      </c>
      <c r="BF298" s="794"/>
      <c r="BG298" s="679" t="s">
        <v>1698</v>
      </c>
      <c r="BH298" s="681">
        <v>0</v>
      </c>
      <c r="BI298" s="677">
        <v>0</v>
      </c>
      <c r="BJ298" s="677">
        <v>0</v>
      </c>
      <c r="BK298" s="674">
        <v>0</v>
      </c>
      <c r="BL298" s="633"/>
      <c r="BM298" s="792"/>
      <c r="BN298" s="679" t="s">
        <v>1698</v>
      </c>
      <c r="BO298" s="681">
        <v>0</v>
      </c>
      <c r="BP298" s="677">
        <v>0</v>
      </c>
      <c r="BQ298" s="677">
        <v>0</v>
      </c>
      <c r="BR298" s="674">
        <v>0</v>
      </c>
      <c r="BS298" s="633"/>
      <c r="BT298" s="771"/>
      <c r="BU298" s="679" t="s">
        <v>1698</v>
      </c>
      <c r="BV298" s="681">
        <v>0</v>
      </c>
      <c r="BW298" s="677">
        <v>0</v>
      </c>
      <c r="BX298" s="677">
        <v>0</v>
      </c>
      <c r="BY298" s="674">
        <v>0</v>
      </c>
      <c r="CA298" s="753"/>
      <c r="CB298" s="679" t="s">
        <v>1698</v>
      </c>
      <c r="CC298" s="681">
        <v>0</v>
      </c>
      <c r="CD298" s="677">
        <v>0</v>
      </c>
      <c r="CE298" s="677">
        <v>0</v>
      </c>
      <c r="CF298" s="674">
        <v>0</v>
      </c>
    </row>
    <row r="299" spans="2:84" ht="13.8" thickBot="1">
      <c r="B299" s="673"/>
      <c r="C299" s="679" t="s">
        <v>1403</v>
      </c>
      <c r="D299" s="681">
        <v>0</v>
      </c>
      <c r="E299" s="677">
        <v>0</v>
      </c>
      <c r="F299" s="677">
        <v>0</v>
      </c>
      <c r="G299" s="674">
        <v>0</v>
      </c>
      <c r="I299" s="728"/>
      <c r="J299" s="690" t="s">
        <v>1403</v>
      </c>
      <c r="K299" s="681">
        <v>0</v>
      </c>
      <c r="L299" s="677">
        <v>0</v>
      </c>
      <c r="M299" s="677">
        <v>0</v>
      </c>
      <c r="N299" s="674">
        <v>0</v>
      </c>
      <c r="P299" s="730"/>
      <c r="Q299" s="677" t="s">
        <v>1403</v>
      </c>
      <c r="R299" s="681">
        <v>0</v>
      </c>
      <c r="S299" s="677">
        <v>0</v>
      </c>
      <c r="T299" s="677">
        <v>0</v>
      </c>
      <c r="U299" s="674">
        <v>0</v>
      </c>
      <c r="W299" s="802"/>
      <c r="X299" s="677" t="s">
        <v>1403</v>
      </c>
      <c r="Y299" s="681">
        <v>0</v>
      </c>
      <c r="Z299" s="677">
        <v>0</v>
      </c>
      <c r="AA299" s="677">
        <v>0</v>
      </c>
      <c r="AB299" s="674">
        <v>0</v>
      </c>
      <c r="AD299" s="765"/>
      <c r="AE299" s="677" t="s">
        <v>1403</v>
      </c>
      <c r="AF299" s="681">
        <v>0</v>
      </c>
      <c r="AG299" s="677">
        <v>0</v>
      </c>
      <c r="AH299" s="677">
        <v>0</v>
      </c>
      <c r="AI299" s="674">
        <v>0</v>
      </c>
      <c r="AK299" s="756"/>
      <c r="AL299" s="690" t="s">
        <v>1403</v>
      </c>
      <c r="AM299" s="681">
        <v>0</v>
      </c>
      <c r="AN299" s="677">
        <v>0</v>
      </c>
      <c r="AO299" s="677">
        <v>0</v>
      </c>
      <c r="AP299" s="674">
        <v>0</v>
      </c>
      <c r="AR299" s="814"/>
      <c r="AS299" s="815" t="s">
        <v>1403</v>
      </c>
      <c r="AT299" s="812">
        <v>0</v>
      </c>
      <c r="AU299" s="812">
        <v>0</v>
      </c>
      <c r="AV299" s="812">
        <v>0</v>
      </c>
      <c r="AW299" s="813">
        <v>0</v>
      </c>
      <c r="AY299" s="779"/>
      <c r="AZ299" s="690" t="s">
        <v>1403</v>
      </c>
      <c r="BA299" s="681">
        <v>0</v>
      </c>
      <c r="BB299" s="677">
        <v>0</v>
      </c>
      <c r="BC299" s="677">
        <v>0</v>
      </c>
      <c r="BD299" s="674">
        <v>0</v>
      </c>
      <c r="BF299" s="793"/>
      <c r="BG299" s="690" t="s">
        <v>1403</v>
      </c>
      <c r="BH299" s="681">
        <v>0</v>
      </c>
      <c r="BI299" s="677">
        <v>0</v>
      </c>
      <c r="BJ299" s="677">
        <v>0</v>
      </c>
      <c r="BK299" s="674">
        <v>0</v>
      </c>
      <c r="BL299" s="633"/>
      <c r="BM299" s="786"/>
      <c r="BN299" s="690" t="s">
        <v>1403</v>
      </c>
      <c r="BO299" s="681">
        <v>0</v>
      </c>
      <c r="BP299" s="677">
        <v>0</v>
      </c>
      <c r="BQ299" s="677">
        <v>0</v>
      </c>
      <c r="BR299" s="674">
        <v>0</v>
      </c>
      <c r="BS299" s="633"/>
      <c r="BT299" s="772"/>
      <c r="BU299" s="690" t="s">
        <v>1403</v>
      </c>
      <c r="BV299" s="681">
        <v>0</v>
      </c>
      <c r="BW299" s="677">
        <v>0</v>
      </c>
      <c r="BX299" s="677">
        <v>0</v>
      </c>
      <c r="BY299" s="674">
        <v>0</v>
      </c>
      <c r="CA299" s="747"/>
      <c r="CB299" s="690" t="s">
        <v>1403</v>
      </c>
      <c r="CC299" s="681">
        <v>0</v>
      </c>
      <c r="CD299" s="677">
        <v>0</v>
      </c>
      <c r="CE299" s="677">
        <v>0</v>
      </c>
      <c r="CF299" s="674">
        <v>0</v>
      </c>
    </row>
    <row r="300" spans="2:84" ht="13.8" thickBot="1">
      <c r="B300" s="664" t="s">
        <v>582</v>
      </c>
      <c r="C300" s="664"/>
      <c r="D300" s="729">
        <v>0</v>
      </c>
      <c r="E300" s="683">
        <v>0</v>
      </c>
      <c r="F300" s="683">
        <v>0</v>
      </c>
      <c r="G300" s="682">
        <v>0</v>
      </c>
      <c r="I300" s="667" t="s">
        <v>582</v>
      </c>
      <c r="J300" s="667"/>
      <c r="K300" s="691">
        <v>0</v>
      </c>
      <c r="L300" s="685">
        <v>0</v>
      </c>
      <c r="M300" s="685">
        <v>0</v>
      </c>
      <c r="N300" s="684">
        <v>0</v>
      </c>
      <c r="P300" s="686" t="s">
        <v>582</v>
      </c>
      <c r="Q300" s="687"/>
      <c r="R300" s="686">
        <v>0</v>
      </c>
      <c r="S300" s="688">
        <v>0</v>
      </c>
      <c r="T300" s="688">
        <v>0</v>
      </c>
      <c r="U300" s="687">
        <v>0</v>
      </c>
      <c r="W300" s="803" t="s">
        <v>582</v>
      </c>
      <c r="X300" s="804"/>
      <c r="Y300" s="803">
        <v>0</v>
      </c>
      <c r="Z300" s="805">
        <v>0</v>
      </c>
      <c r="AA300" s="805">
        <v>0</v>
      </c>
      <c r="AB300" s="804">
        <v>0</v>
      </c>
      <c r="AD300" s="766" t="s">
        <v>582</v>
      </c>
      <c r="AE300" s="767"/>
      <c r="AF300" s="766">
        <v>0</v>
      </c>
      <c r="AG300" s="768">
        <v>0</v>
      </c>
      <c r="AH300" s="768">
        <v>0</v>
      </c>
      <c r="AI300" s="767">
        <v>0</v>
      </c>
      <c r="AK300" s="757" t="s">
        <v>582</v>
      </c>
      <c r="AL300" s="758"/>
      <c r="AM300" s="759">
        <v>0</v>
      </c>
      <c r="AN300" s="760">
        <v>0</v>
      </c>
      <c r="AO300" s="760">
        <v>0</v>
      </c>
      <c r="AP300" s="761">
        <v>0</v>
      </c>
      <c r="AR300" s="808" t="s">
        <v>582</v>
      </c>
      <c r="AS300" s="816"/>
      <c r="AT300" s="817">
        <v>0</v>
      </c>
      <c r="AU300" s="818">
        <v>0</v>
      </c>
      <c r="AV300" s="818">
        <v>0</v>
      </c>
      <c r="AW300" s="816">
        <v>0</v>
      </c>
      <c r="AY300" s="780" t="s">
        <v>582</v>
      </c>
      <c r="AZ300" s="777"/>
      <c r="BA300" s="780">
        <v>0</v>
      </c>
      <c r="BB300" s="781">
        <v>0</v>
      </c>
      <c r="BC300" s="781">
        <v>0</v>
      </c>
      <c r="BD300" s="782">
        <v>0</v>
      </c>
      <c r="BF300" s="795" t="s">
        <v>582</v>
      </c>
      <c r="BG300" s="796"/>
      <c r="BH300" s="795">
        <v>0</v>
      </c>
      <c r="BI300" s="797">
        <v>0</v>
      </c>
      <c r="BJ300" s="797">
        <v>0</v>
      </c>
      <c r="BK300" s="798">
        <v>0</v>
      </c>
      <c r="BL300" s="633"/>
      <c r="BM300" s="787" t="s">
        <v>582</v>
      </c>
      <c r="BN300" s="788"/>
      <c r="BO300" s="789">
        <v>0</v>
      </c>
      <c r="BP300" s="790">
        <v>0</v>
      </c>
      <c r="BQ300" s="790">
        <v>0</v>
      </c>
      <c r="BR300" s="791">
        <v>0</v>
      </c>
      <c r="BS300" s="633"/>
      <c r="BT300" s="773" t="s">
        <v>582</v>
      </c>
      <c r="BU300" s="770"/>
      <c r="BV300" s="773">
        <v>0</v>
      </c>
      <c r="BW300" s="774">
        <v>0</v>
      </c>
      <c r="BX300" s="774">
        <v>0</v>
      </c>
      <c r="BY300" s="775">
        <v>0</v>
      </c>
      <c r="CA300" s="748" t="s">
        <v>582</v>
      </c>
      <c r="CB300" s="749"/>
      <c r="CC300" s="750">
        <v>0</v>
      </c>
      <c r="CD300" s="751">
        <v>0</v>
      </c>
      <c r="CE300" s="751">
        <v>0</v>
      </c>
      <c r="CF300" s="752">
        <v>0</v>
      </c>
    </row>
    <row r="301" spans="2:84">
      <c r="B301" s="673" t="s">
        <v>472</v>
      </c>
      <c r="C301" s="679" t="s">
        <v>1404</v>
      </c>
      <c r="D301" s="681">
        <v>0</v>
      </c>
      <c r="E301" s="677">
        <v>0</v>
      </c>
      <c r="F301" s="677">
        <v>0</v>
      </c>
      <c r="G301" s="674">
        <v>0</v>
      </c>
      <c r="I301" s="675" t="s">
        <v>472</v>
      </c>
      <c r="J301" s="679" t="s">
        <v>1404</v>
      </c>
      <c r="K301" s="681">
        <v>0</v>
      </c>
      <c r="L301" s="677">
        <v>0</v>
      </c>
      <c r="M301" s="677">
        <v>0</v>
      </c>
      <c r="N301" s="674">
        <v>0</v>
      </c>
      <c r="P301" s="676" t="s">
        <v>472</v>
      </c>
      <c r="Q301" s="677" t="s">
        <v>1404</v>
      </c>
      <c r="R301" s="681">
        <v>0</v>
      </c>
      <c r="S301" s="677">
        <v>0</v>
      </c>
      <c r="T301" s="677">
        <v>0</v>
      </c>
      <c r="U301" s="674">
        <v>0</v>
      </c>
      <c r="W301" s="801" t="s">
        <v>472</v>
      </c>
      <c r="X301" s="677" t="s">
        <v>1404</v>
      </c>
      <c r="Y301" s="681">
        <v>0</v>
      </c>
      <c r="Z301" s="677">
        <v>0</v>
      </c>
      <c r="AA301" s="677">
        <v>0</v>
      </c>
      <c r="AB301" s="674">
        <v>0</v>
      </c>
      <c r="AD301" s="764" t="s">
        <v>472</v>
      </c>
      <c r="AE301" s="677" t="s">
        <v>1404</v>
      </c>
      <c r="AF301" s="681">
        <v>0</v>
      </c>
      <c r="AG301" s="677">
        <v>0</v>
      </c>
      <c r="AH301" s="677">
        <v>0</v>
      </c>
      <c r="AI301" s="674">
        <v>0</v>
      </c>
      <c r="AK301" s="755" t="s">
        <v>472</v>
      </c>
      <c r="AL301" s="689" t="s">
        <v>1404</v>
      </c>
      <c r="AM301" s="681">
        <v>0</v>
      </c>
      <c r="AN301" s="677">
        <v>0</v>
      </c>
      <c r="AO301" s="677">
        <v>0</v>
      </c>
      <c r="AP301" s="674">
        <v>0</v>
      </c>
      <c r="AR301" s="809" t="s">
        <v>472</v>
      </c>
      <c r="AS301" s="810" t="s">
        <v>1404</v>
      </c>
      <c r="AT301" s="812">
        <v>0</v>
      </c>
      <c r="AU301" s="812">
        <v>0</v>
      </c>
      <c r="AV301" s="812">
        <v>0</v>
      </c>
      <c r="AW301" s="813">
        <v>0</v>
      </c>
      <c r="AY301" s="778" t="s">
        <v>472</v>
      </c>
      <c r="AZ301" s="689" t="s">
        <v>1404</v>
      </c>
      <c r="BA301" s="681">
        <v>0</v>
      </c>
      <c r="BB301" s="677">
        <v>0</v>
      </c>
      <c r="BC301" s="677">
        <v>0</v>
      </c>
      <c r="BD301" s="674">
        <v>0</v>
      </c>
      <c r="BF301" s="794" t="s">
        <v>472</v>
      </c>
      <c r="BG301" s="679" t="s">
        <v>1404</v>
      </c>
      <c r="BH301" s="681">
        <v>0</v>
      </c>
      <c r="BI301" s="677">
        <v>0</v>
      </c>
      <c r="BJ301" s="677">
        <v>0</v>
      </c>
      <c r="BK301" s="674">
        <v>0</v>
      </c>
      <c r="BL301" s="633"/>
      <c r="BM301" s="785" t="s">
        <v>472</v>
      </c>
      <c r="BN301" s="689" t="s">
        <v>1404</v>
      </c>
      <c r="BO301" s="681">
        <v>0</v>
      </c>
      <c r="BP301" s="677">
        <v>0</v>
      </c>
      <c r="BQ301" s="677">
        <v>0</v>
      </c>
      <c r="BR301" s="674">
        <v>0</v>
      </c>
      <c r="BS301" s="633"/>
      <c r="BT301" s="771" t="s">
        <v>472</v>
      </c>
      <c r="BU301" s="679" t="s">
        <v>1404</v>
      </c>
      <c r="BV301" s="681">
        <v>0</v>
      </c>
      <c r="BW301" s="677">
        <v>0</v>
      </c>
      <c r="BX301" s="677">
        <v>0</v>
      </c>
      <c r="BY301" s="674">
        <v>0</v>
      </c>
      <c r="CA301" s="746" t="s">
        <v>472</v>
      </c>
      <c r="CB301" s="689" t="s">
        <v>1404</v>
      </c>
      <c r="CC301" s="681">
        <v>0</v>
      </c>
      <c r="CD301" s="677">
        <v>0</v>
      </c>
      <c r="CE301" s="677">
        <v>0</v>
      </c>
      <c r="CF301" s="674">
        <v>0</v>
      </c>
    </row>
    <row r="302" spans="2:84">
      <c r="B302" s="673"/>
      <c r="C302" s="679" t="s">
        <v>1405</v>
      </c>
      <c r="D302" s="681">
        <v>0</v>
      </c>
      <c r="E302" s="677">
        <v>0</v>
      </c>
      <c r="F302" s="677">
        <v>0</v>
      </c>
      <c r="G302" s="674">
        <v>0</v>
      </c>
      <c r="I302" s="675"/>
      <c r="J302" s="679" t="s">
        <v>1405</v>
      </c>
      <c r="K302" s="681">
        <v>0</v>
      </c>
      <c r="L302" s="677">
        <v>0</v>
      </c>
      <c r="M302" s="677">
        <v>0</v>
      </c>
      <c r="N302" s="674">
        <v>0</v>
      </c>
      <c r="P302" s="680"/>
      <c r="Q302" s="677" t="s">
        <v>1405</v>
      </c>
      <c r="R302" s="681">
        <v>0</v>
      </c>
      <c r="S302" s="677">
        <v>0</v>
      </c>
      <c r="T302" s="677">
        <v>0</v>
      </c>
      <c r="U302" s="674">
        <v>0</v>
      </c>
      <c r="W302" s="806"/>
      <c r="X302" s="677" t="s">
        <v>1405</v>
      </c>
      <c r="Y302" s="681">
        <v>0</v>
      </c>
      <c r="Z302" s="677">
        <v>0</v>
      </c>
      <c r="AA302" s="677">
        <v>0</v>
      </c>
      <c r="AB302" s="674">
        <v>0</v>
      </c>
      <c r="AD302" s="769"/>
      <c r="AE302" s="677" t="s">
        <v>1405</v>
      </c>
      <c r="AF302" s="681">
        <v>0</v>
      </c>
      <c r="AG302" s="677">
        <v>0</v>
      </c>
      <c r="AH302" s="677">
        <v>0</v>
      </c>
      <c r="AI302" s="674">
        <v>0</v>
      </c>
      <c r="AK302" s="762"/>
      <c r="AL302" s="679" t="s">
        <v>1405</v>
      </c>
      <c r="AM302" s="681">
        <v>0</v>
      </c>
      <c r="AN302" s="677">
        <v>0</v>
      </c>
      <c r="AO302" s="677">
        <v>0</v>
      </c>
      <c r="AP302" s="674">
        <v>0</v>
      </c>
      <c r="AR302" s="819"/>
      <c r="AS302" s="813" t="s">
        <v>1405</v>
      </c>
      <c r="AT302" s="812">
        <v>0</v>
      </c>
      <c r="AU302" s="812">
        <v>0</v>
      </c>
      <c r="AV302" s="812">
        <v>0</v>
      </c>
      <c r="AW302" s="813">
        <v>0</v>
      </c>
      <c r="AY302" s="778"/>
      <c r="AZ302" s="679" t="s">
        <v>1405</v>
      </c>
      <c r="BA302" s="681">
        <v>0</v>
      </c>
      <c r="BB302" s="677">
        <v>0</v>
      </c>
      <c r="BC302" s="677">
        <v>0</v>
      </c>
      <c r="BD302" s="674">
        <v>0</v>
      </c>
      <c r="BF302" s="794"/>
      <c r="BG302" s="679" t="s">
        <v>1405</v>
      </c>
      <c r="BH302" s="681">
        <v>0</v>
      </c>
      <c r="BI302" s="677">
        <v>0</v>
      </c>
      <c r="BJ302" s="677">
        <v>0</v>
      </c>
      <c r="BK302" s="674">
        <v>0</v>
      </c>
      <c r="BL302" s="633"/>
      <c r="BM302" s="792"/>
      <c r="BN302" s="679" t="s">
        <v>1405</v>
      </c>
      <c r="BO302" s="681">
        <v>0</v>
      </c>
      <c r="BP302" s="677">
        <v>0</v>
      </c>
      <c r="BQ302" s="677">
        <v>0</v>
      </c>
      <c r="BR302" s="674">
        <v>0</v>
      </c>
      <c r="BS302" s="633"/>
      <c r="BT302" s="771"/>
      <c r="BU302" s="679" t="s">
        <v>1405</v>
      </c>
      <c r="BV302" s="681">
        <v>0</v>
      </c>
      <c r="BW302" s="677">
        <v>0</v>
      </c>
      <c r="BX302" s="677">
        <v>0</v>
      </c>
      <c r="BY302" s="674">
        <v>0</v>
      </c>
      <c r="CA302" s="753"/>
      <c r="CB302" s="679" t="s">
        <v>1405</v>
      </c>
      <c r="CC302" s="681">
        <v>0</v>
      </c>
      <c r="CD302" s="677">
        <v>0</v>
      </c>
      <c r="CE302" s="677">
        <v>0</v>
      </c>
      <c r="CF302" s="674">
        <v>0</v>
      </c>
    </row>
    <row r="303" spans="2:84">
      <c r="B303" s="673"/>
      <c r="C303" s="679" t="s">
        <v>1406</v>
      </c>
      <c r="D303" s="681">
        <v>0</v>
      </c>
      <c r="E303" s="677">
        <v>0</v>
      </c>
      <c r="F303" s="677">
        <v>0</v>
      </c>
      <c r="G303" s="674">
        <v>0</v>
      </c>
      <c r="I303" s="675"/>
      <c r="J303" s="679" t="s">
        <v>1406</v>
      </c>
      <c r="K303" s="681">
        <v>0</v>
      </c>
      <c r="L303" s="677">
        <v>0</v>
      </c>
      <c r="M303" s="677">
        <v>0</v>
      </c>
      <c r="N303" s="674">
        <v>0</v>
      </c>
      <c r="P303" s="680"/>
      <c r="Q303" s="677" t="s">
        <v>1406</v>
      </c>
      <c r="R303" s="681">
        <v>0</v>
      </c>
      <c r="S303" s="677">
        <v>0</v>
      </c>
      <c r="T303" s="677">
        <v>0</v>
      </c>
      <c r="U303" s="674">
        <v>0</v>
      </c>
      <c r="W303" s="806"/>
      <c r="X303" s="677" t="s">
        <v>1406</v>
      </c>
      <c r="Y303" s="681">
        <v>0</v>
      </c>
      <c r="Z303" s="677">
        <v>0</v>
      </c>
      <c r="AA303" s="677">
        <v>0</v>
      </c>
      <c r="AB303" s="674">
        <v>0</v>
      </c>
      <c r="AD303" s="769"/>
      <c r="AE303" s="677" t="s">
        <v>1406</v>
      </c>
      <c r="AF303" s="681">
        <v>0</v>
      </c>
      <c r="AG303" s="677">
        <v>0</v>
      </c>
      <c r="AH303" s="677">
        <v>0</v>
      </c>
      <c r="AI303" s="674">
        <v>0</v>
      </c>
      <c r="AK303" s="762"/>
      <c r="AL303" s="679" t="s">
        <v>1406</v>
      </c>
      <c r="AM303" s="681">
        <v>0</v>
      </c>
      <c r="AN303" s="677">
        <v>0</v>
      </c>
      <c r="AO303" s="677">
        <v>0</v>
      </c>
      <c r="AP303" s="674">
        <v>0</v>
      </c>
      <c r="AR303" s="819"/>
      <c r="AS303" s="813" t="s">
        <v>1406</v>
      </c>
      <c r="AT303" s="812">
        <v>0</v>
      </c>
      <c r="AU303" s="812">
        <v>0</v>
      </c>
      <c r="AV303" s="812">
        <v>0</v>
      </c>
      <c r="AW303" s="813">
        <v>0</v>
      </c>
      <c r="AY303" s="778"/>
      <c r="AZ303" s="679" t="s">
        <v>1406</v>
      </c>
      <c r="BA303" s="681">
        <v>0</v>
      </c>
      <c r="BB303" s="677">
        <v>0</v>
      </c>
      <c r="BC303" s="677">
        <v>0</v>
      </c>
      <c r="BD303" s="674">
        <v>0</v>
      </c>
      <c r="BF303" s="794"/>
      <c r="BG303" s="679" t="s">
        <v>1406</v>
      </c>
      <c r="BH303" s="681">
        <v>0</v>
      </c>
      <c r="BI303" s="677">
        <v>0</v>
      </c>
      <c r="BJ303" s="677">
        <v>0</v>
      </c>
      <c r="BK303" s="674">
        <v>0</v>
      </c>
      <c r="BL303" s="633"/>
      <c r="BM303" s="792"/>
      <c r="BN303" s="679" t="s">
        <v>1406</v>
      </c>
      <c r="BO303" s="681">
        <v>0</v>
      </c>
      <c r="BP303" s="677">
        <v>0</v>
      </c>
      <c r="BQ303" s="677">
        <v>0</v>
      </c>
      <c r="BR303" s="674">
        <v>0</v>
      </c>
      <c r="BS303" s="633"/>
      <c r="BT303" s="771"/>
      <c r="BU303" s="679" t="s">
        <v>1406</v>
      </c>
      <c r="BV303" s="681">
        <v>0</v>
      </c>
      <c r="BW303" s="677">
        <v>0</v>
      </c>
      <c r="BX303" s="677">
        <v>0</v>
      </c>
      <c r="BY303" s="674">
        <v>0</v>
      </c>
      <c r="CA303" s="753"/>
      <c r="CB303" s="679" t="s">
        <v>1406</v>
      </c>
      <c r="CC303" s="681">
        <v>0</v>
      </c>
      <c r="CD303" s="677">
        <v>0</v>
      </c>
      <c r="CE303" s="677">
        <v>0</v>
      </c>
      <c r="CF303" s="674">
        <v>0</v>
      </c>
    </row>
    <row r="304" spans="2:84">
      <c r="B304" s="673"/>
      <c r="C304" s="679" t="s">
        <v>1407</v>
      </c>
      <c r="D304" s="681">
        <v>0</v>
      </c>
      <c r="E304" s="677">
        <v>0</v>
      </c>
      <c r="F304" s="677">
        <v>0</v>
      </c>
      <c r="G304" s="674">
        <v>0</v>
      </c>
      <c r="I304" s="675"/>
      <c r="J304" s="679" t="s">
        <v>1407</v>
      </c>
      <c r="K304" s="681">
        <v>0</v>
      </c>
      <c r="L304" s="677">
        <v>0</v>
      </c>
      <c r="M304" s="677">
        <v>0</v>
      </c>
      <c r="N304" s="674">
        <v>0</v>
      </c>
      <c r="P304" s="680"/>
      <c r="Q304" s="677" t="s">
        <v>1407</v>
      </c>
      <c r="R304" s="681">
        <v>0</v>
      </c>
      <c r="S304" s="677">
        <v>0</v>
      </c>
      <c r="T304" s="677">
        <v>0</v>
      </c>
      <c r="U304" s="674">
        <v>0</v>
      </c>
      <c r="W304" s="806"/>
      <c r="X304" s="677" t="s">
        <v>1407</v>
      </c>
      <c r="Y304" s="681">
        <v>0</v>
      </c>
      <c r="Z304" s="677">
        <v>0</v>
      </c>
      <c r="AA304" s="677">
        <v>0</v>
      </c>
      <c r="AB304" s="674">
        <v>0</v>
      </c>
      <c r="AD304" s="769"/>
      <c r="AE304" s="677" t="s">
        <v>1407</v>
      </c>
      <c r="AF304" s="681">
        <v>0</v>
      </c>
      <c r="AG304" s="677">
        <v>0</v>
      </c>
      <c r="AH304" s="677">
        <v>0</v>
      </c>
      <c r="AI304" s="674">
        <v>0</v>
      </c>
      <c r="AK304" s="762"/>
      <c r="AL304" s="679" t="s">
        <v>1407</v>
      </c>
      <c r="AM304" s="681">
        <v>0</v>
      </c>
      <c r="AN304" s="677">
        <v>0</v>
      </c>
      <c r="AO304" s="677">
        <v>0</v>
      </c>
      <c r="AP304" s="674">
        <v>0</v>
      </c>
      <c r="AR304" s="819"/>
      <c r="AS304" s="813" t="s">
        <v>1407</v>
      </c>
      <c r="AT304" s="812">
        <v>0</v>
      </c>
      <c r="AU304" s="812">
        <v>0</v>
      </c>
      <c r="AV304" s="812">
        <v>0</v>
      </c>
      <c r="AW304" s="813">
        <v>0</v>
      </c>
      <c r="AY304" s="778"/>
      <c r="AZ304" s="679" t="s">
        <v>1407</v>
      </c>
      <c r="BA304" s="681">
        <v>0</v>
      </c>
      <c r="BB304" s="677">
        <v>0</v>
      </c>
      <c r="BC304" s="677">
        <v>0</v>
      </c>
      <c r="BD304" s="674">
        <v>0</v>
      </c>
      <c r="BF304" s="794"/>
      <c r="BG304" s="679" t="s">
        <v>1407</v>
      </c>
      <c r="BH304" s="681">
        <v>0</v>
      </c>
      <c r="BI304" s="677">
        <v>0</v>
      </c>
      <c r="BJ304" s="677">
        <v>0</v>
      </c>
      <c r="BK304" s="674">
        <v>0</v>
      </c>
      <c r="BL304" s="633"/>
      <c r="BM304" s="792"/>
      <c r="BN304" s="679" t="s">
        <v>1407</v>
      </c>
      <c r="BO304" s="681">
        <v>0</v>
      </c>
      <c r="BP304" s="677">
        <v>0</v>
      </c>
      <c r="BQ304" s="677">
        <v>0</v>
      </c>
      <c r="BR304" s="674">
        <v>0</v>
      </c>
      <c r="BS304" s="633"/>
      <c r="BT304" s="771"/>
      <c r="BU304" s="679" t="s">
        <v>1407</v>
      </c>
      <c r="BV304" s="681">
        <v>0</v>
      </c>
      <c r="BW304" s="677">
        <v>0</v>
      </c>
      <c r="BX304" s="677">
        <v>0</v>
      </c>
      <c r="BY304" s="674">
        <v>0</v>
      </c>
      <c r="CA304" s="753"/>
      <c r="CB304" s="679" t="s">
        <v>1407</v>
      </c>
      <c r="CC304" s="681">
        <v>0</v>
      </c>
      <c r="CD304" s="677">
        <v>0</v>
      </c>
      <c r="CE304" s="677">
        <v>0</v>
      </c>
      <c r="CF304" s="674">
        <v>0</v>
      </c>
    </row>
    <row r="305" spans="2:84">
      <c r="B305" s="673"/>
      <c r="C305" s="679" t="s">
        <v>1699</v>
      </c>
      <c r="D305" s="681">
        <v>0</v>
      </c>
      <c r="E305" s="677">
        <v>0</v>
      </c>
      <c r="F305" s="677">
        <v>0</v>
      </c>
      <c r="G305" s="674">
        <v>0</v>
      </c>
      <c r="I305" s="675"/>
      <c r="J305" s="679" t="s">
        <v>1699</v>
      </c>
      <c r="K305" s="681">
        <v>0</v>
      </c>
      <c r="L305" s="677">
        <v>0</v>
      </c>
      <c r="M305" s="677">
        <v>0</v>
      </c>
      <c r="N305" s="674">
        <v>0</v>
      </c>
      <c r="P305" s="680"/>
      <c r="Q305" s="677" t="s">
        <v>1699</v>
      </c>
      <c r="R305" s="681">
        <v>0</v>
      </c>
      <c r="S305" s="677">
        <v>0</v>
      </c>
      <c r="T305" s="677">
        <v>0</v>
      </c>
      <c r="U305" s="674">
        <v>0</v>
      </c>
      <c r="W305" s="806"/>
      <c r="X305" s="677" t="s">
        <v>1699</v>
      </c>
      <c r="Y305" s="681">
        <v>0</v>
      </c>
      <c r="Z305" s="677">
        <v>0</v>
      </c>
      <c r="AA305" s="677">
        <v>0</v>
      </c>
      <c r="AB305" s="674">
        <v>0</v>
      </c>
      <c r="AD305" s="769"/>
      <c r="AE305" s="677" t="s">
        <v>1699</v>
      </c>
      <c r="AF305" s="681">
        <v>0</v>
      </c>
      <c r="AG305" s="677">
        <v>0</v>
      </c>
      <c r="AH305" s="677">
        <v>0</v>
      </c>
      <c r="AI305" s="674">
        <v>0</v>
      </c>
      <c r="AK305" s="762"/>
      <c r="AL305" s="679" t="s">
        <v>1699</v>
      </c>
      <c r="AM305" s="681">
        <v>0</v>
      </c>
      <c r="AN305" s="677">
        <v>0</v>
      </c>
      <c r="AO305" s="677">
        <v>0</v>
      </c>
      <c r="AP305" s="674">
        <v>0</v>
      </c>
      <c r="AR305" s="819"/>
      <c r="AS305" s="813" t="s">
        <v>1699</v>
      </c>
      <c r="AT305" s="812">
        <v>0</v>
      </c>
      <c r="AU305" s="812">
        <v>0</v>
      </c>
      <c r="AV305" s="812">
        <v>0</v>
      </c>
      <c r="AW305" s="813">
        <v>0</v>
      </c>
      <c r="AY305" s="778"/>
      <c r="AZ305" s="679" t="s">
        <v>1699</v>
      </c>
      <c r="BA305" s="681">
        <v>0</v>
      </c>
      <c r="BB305" s="677">
        <v>0</v>
      </c>
      <c r="BC305" s="677">
        <v>0</v>
      </c>
      <c r="BD305" s="674">
        <v>0</v>
      </c>
      <c r="BF305" s="794"/>
      <c r="BG305" s="679" t="s">
        <v>1699</v>
      </c>
      <c r="BH305" s="681">
        <v>0</v>
      </c>
      <c r="BI305" s="677">
        <v>0</v>
      </c>
      <c r="BJ305" s="677">
        <v>0</v>
      </c>
      <c r="BK305" s="674">
        <v>0</v>
      </c>
      <c r="BL305" s="633"/>
      <c r="BM305" s="792"/>
      <c r="BN305" s="679" t="s">
        <v>1699</v>
      </c>
      <c r="BO305" s="681">
        <v>0</v>
      </c>
      <c r="BP305" s="677">
        <v>0</v>
      </c>
      <c r="BQ305" s="677">
        <v>0</v>
      </c>
      <c r="BR305" s="674">
        <v>0</v>
      </c>
      <c r="BS305" s="633"/>
      <c r="BT305" s="771"/>
      <c r="BU305" s="679" t="s">
        <v>1699</v>
      </c>
      <c r="BV305" s="681">
        <v>0</v>
      </c>
      <c r="BW305" s="677">
        <v>0</v>
      </c>
      <c r="BX305" s="677">
        <v>0</v>
      </c>
      <c r="BY305" s="674">
        <v>0</v>
      </c>
      <c r="CA305" s="753"/>
      <c r="CB305" s="679" t="s">
        <v>1699</v>
      </c>
      <c r="CC305" s="681">
        <v>0</v>
      </c>
      <c r="CD305" s="677">
        <v>0</v>
      </c>
      <c r="CE305" s="677">
        <v>0</v>
      </c>
      <c r="CF305" s="674">
        <v>0</v>
      </c>
    </row>
    <row r="306" spans="2:84">
      <c r="B306" s="673"/>
      <c r="C306" s="679" t="s">
        <v>1408</v>
      </c>
      <c r="D306" s="681">
        <v>0</v>
      </c>
      <c r="E306" s="677">
        <v>0</v>
      </c>
      <c r="F306" s="677">
        <v>0</v>
      </c>
      <c r="G306" s="674">
        <v>0</v>
      </c>
      <c r="I306" s="675"/>
      <c r="J306" s="679" t="s">
        <v>1408</v>
      </c>
      <c r="K306" s="681">
        <v>0</v>
      </c>
      <c r="L306" s="677">
        <v>0</v>
      </c>
      <c r="M306" s="677">
        <v>0</v>
      </c>
      <c r="N306" s="674">
        <v>0</v>
      </c>
      <c r="P306" s="680"/>
      <c r="Q306" s="677" t="s">
        <v>1408</v>
      </c>
      <c r="R306" s="681">
        <v>0</v>
      </c>
      <c r="S306" s="677">
        <v>0</v>
      </c>
      <c r="T306" s="677">
        <v>0</v>
      </c>
      <c r="U306" s="674">
        <v>0</v>
      </c>
      <c r="W306" s="806"/>
      <c r="X306" s="677" t="s">
        <v>1408</v>
      </c>
      <c r="Y306" s="681">
        <v>0</v>
      </c>
      <c r="Z306" s="677">
        <v>0</v>
      </c>
      <c r="AA306" s="677">
        <v>0</v>
      </c>
      <c r="AB306" s="674">
        <v>0</v>
      </c>
      <c r="AD306" s="769"/>
      <c r="AE306" s="677" t="s">
        <v>1408</v>
      </c>
      <c r="AF306" s="681">
        <v>0</v>
      </c>
      <c r="AG306" s="677">
        <v>0</v>
      </c>
      <c r="AH306" s="677">
        <v>0</v>
      </c>
      <c r="AI306" s="674">
        <v>0</v>
      </c>
      <c r="AK306" s="762"/>
      <c r="AL306" s="679" t="s">
        <v>1408</v>
      </c>
      <c r="AM306" s="681">
        <v>0</v>
      </c>
      <c r="AN306" s="677">
        <v>0</v>
      </c>
      <c r="AO306" s="677">
        <v>0</v>
      </c>
      <c r="AP306" s="674">
        <v>0</v>
      </c>
      <c r="AR306" s="819"/>
      <c r="AS306" s="813" t="s">
        <v>1408</v>
      </c>
      <c r="AT306" s="812">
        <v>0</v>
      </c>
      <c r="AU306" s="812">
        <v>0</v>
      </c>
      <c r="AV306" s="812">
        <v>0</v>
      </c>
      <c r="AW306" s="813">
        <v>0</v>
      </c>
      <c r="AY306" s="778"/>
      <c r="AZ306" s="679" t="s">
        <v>1408</v>
      </c>
      <c r="BA306" s="681">
        <v>0</v>
      </c>
      <c r="BB306" s="677">
        <v>0</v>
      </c>
      <c r="BC306" s="677">
        <v>0</v>
      </c>
      <c r="BD306" s="674">
        <v>0</v>
      </c>
      <c r="BF306" s="794"/>
      <c r="BG306" s="679" t="s">
        <v>1408</v>
      </c>
      <c r="BH306" s="681">
        <v>0</v>
      </c>
      <c r="BI306" s="677">
        <v>0</v>
      </c>
      <c r="BJ306" s="677">
        <v>0</v>
      </c>
      <c r="BK306" s="674">
        <v>0</v>
      </c>
      <c r="BL306" s="633"/>
      <c r="BM306" s="792"/>
      <c r="BN306" s="679" t="s">
        <v>1408</v>
      </c>
      <c r="BO306" s="681">
        <v>0</v>
      </c>
      <c r="BP306" s="677">
        <v>0</v>
      </c>
      <c r="BQ306" s="677">
        <v>0</v>
      </c>
      <c r="BR306" s="674">
        <v>0</v>
      </c>
      <c r="BS306" s="633"/>
      <c r="BT306" s="771"/>
      <c r="BU306" s="679" t="s">
        <v>1408</v>
      </c>
      <c r="BV306" s="681">
        <v>0</v>
      </c>
      <c r="BW306" s="677">
        <v>0</v>
      </c>
      <c r="BX306" s="677">
        <v>0</v>
      </c>
      <c r="BY306" s="674">
        <v>0</v>
      </c>
      <c r="CA306" s="753"/>
      <c r="CB306" s="679" t="s">
        <v>1408</v>
      </c>
      <c r="CC306" s="681">
        <v>0</v>
      </c>
      <c r="CD306" s="677">
        <v>0</v>
      </c>
      <c r="CE306" s="677">
        <v>0</v>
      </c>
      <c r="CF306" s="674">
        <v>0</v>
      </c>
    </row>
    <row r="307" spans="2:84" ht="13.8" thickBot="1">
      <c r="B307" s="673"/>
      <c r="C307" s="679" t="s">
        <v>1409</v>
      </c>
      <c r="D307" s="681">
        <v>0</v>
      </c>
      <c r="E307" s="677">
        <v>0</v>
      </c>
      <c r="F307" s="677">
        <v>0</v>
      </c>
      <c r="G307" s="674">
        <v>0</v>
      </c>
      <c r="I307" s="728"/>
      <c r="J307" s="690" t="s">
        <v>1409</v>
      </c>
      <c r="K307" s="681">
        <v>0</v>
      </c>
      <c r="L307" s="677">
        <v>0</v>
      </c>
      <c r="M307" s="677">
        <v>0</v>
      </c>
      <c r="N307" s="674">
        <v>0</v>
      </c>
      <c r="P307" s="730"/>
      <c r="Q307" s="677" t="s">
        <v>1409</v>
      </c>
      <c r="R307" s="681">
        <v>0</v>
      </c>
      <c r="S307" s="677">
        <v>0</v>
      </c>
      <c r="T307" s="677">
        <v>0</v>
      </c>
      <c r="U307" s="674">
        <v>0</v>
      </c>
      <c r="W307" s="802"/>
      <c r="X307" s="677" t="s">
        <v>1409</v>
      </c>
      <c r="Y307" s="681">
        <v>0</v>
      </c>
      <c r="Z307" s="677">
        <v>0</v>
      </c>
      <c r="AA307" s="677">
        <v>0</v>
      </c>
      <c r="AB307" s="674">
        <v>0</v>
      </c>
      <c r="AD307" s="765"/>
      <c r="AE307" s="677" t="s">
        <v>1409</v>
      </c>
      <c r="AF307" s="681">
        <v>0</v>
      </c>
      <c r="AG307" s="677">
        <v>0</v>
      </c>
      <c r="AH307" s="677">
        <v>0</v>
      </c>
      <c r="AI307" s="674">
        <v>0</v>
      </c>
      <c r="AK307" s="756"/>
      <c r="AL307" s="690" t="s">
        <v>1409</v>
      </c>
      <c r="AM307" s="681">
        <v>0</v>
      </c>
      <c r="AN307" s="677">
        <v>0</v>
      </c>
      <c r="AO307" s="677">
        <v>0</v>
      </c>
      <c r="AP307" s="674">
        <v>0</v>
      </c>
      <c r="AR307" s="814"/>
      <c r="AS307" s="815" t="s">
        <v>1409</v>
      </c>
      <c r="AT307" s="812">
        <v>0</v>
      </c>
      <c r="AU307" s="812">
        <v>0</v>
      </c>
      <c r="AV307" s="812">
        <v>0</v>
      </c>
      <c r="AW307" s="813">
        <v>0</v>
      </c>
      <c r="AY307" s="779"/>
      <c r="AZ307" s="690" t="s">
        <v>1409</v>
      </c>
      <c r="BA307" s="681">
        <v>0</v>
      </c>
      <c r="BB307" s="677">
        <v>0</v>
      </c>
      <c r="BC307" s="677">
        <v>0</v>
      </c>
      <c r="BD307" s="674">
        <v>0</v>
      </c>
      <c r="BF307" s="793"/>
      <c r="BG307" s="690" t="s">
        <v>1409</v>
      </c>
      <c r="BH307" s="681">
        <v>0</v>
      </c>
      <c r="BI307" s="677">
        <v>0</v>
      </c>
      <c r="BJ307" s="677">
        <v>0</v>
      </c>
      <c r="BK307" s="674">
        <v>0</v>
      </c>
      <c r="BL307" s="633"/>
      <c r="BM307" s="786"/>
      <c r="BN307" s="690" t="s">
        <v>1409</v>
      </c>
      <c r="BO307" s="681">
        <v>0</v>
      </c>
      <c r="BP307" s="677">
        <v>0</v>
      </c>
      <c r="BQ307" s="677">
        <v>0</v>
      </c>
      <c r="BR307" s="674">
        <v>0</v>
      </c>
      <c r="BS307" s="633"/>
      <c r="BT307" s="772"/>
      <c r="BU307" s="690" t="s">
        <v>1409</v>
      </c>
      <c r="BV307" s="681">
        <v>0</v>
      </c>
      <c r="BW307" s="677">
        <v>0</v>
      </c>
      <c r="BX307" s="677">
        <v>0</v>
      </c>
      <c r="BY307" s="674">
        <v>0</v>
      </c>
      <c r="CA307" s="747"/>
      <c r="CB307" s="690" t="s">
        <v>1409</v>
      </c>
      <c r="CC307" s="681">
        <v>0</v>
      </c>
      <c r="CD307" s="677">
        <v>0</v>
      </c>
      <c r="CE307" s="677">
        <v>0</v>
      </c>
      <c r="CF307" s="674">
        <v>0</v>
      </c>
    </row>
    <row r="308" spans="2:84" ht="13.8" thickBot="1">
      <c r="B308" s="664" t="s">
        <v>583</v>
      </c>
      <c r="C308" s="664"/>
      <c r="D308" s="729">
        <v>0</v>
      </c>
      <c r="E308" s="683">
        <v>0</v>
      </c>
      <c r="F308" s="683">
        <v>0</v>
      </c>
      <c r="G308" s="682">
        <v>0</v>
      </c>
      <c r="I308" s="667" t="s">
        <v>583</v>
      </c>
      <c r="J308" s="667"/>
      <c r="K308" s="691">
        <v>0</v>
      </c>
      <c r="L308" s="685">
        <v>0</v>
      </c>
      <c r="M308" s="685">
        <v>0</v>
      </c>
      <c r="N308" s="684">
        <v>0</v>
      </c>
      <c r="P308" s="686" t="s">
        <v>583</v>
      </c>
      <c r="Q308" s="687"/>
      <c r="R308" s="686">
        <v>0</v>
      </c>
      <c r="S308" s="688">
        <v>0</v>
      </c>
      <c r="T308" s="688">
        <v>0</v>
      </c>
      <c r="U308" s="687">
        <v>0</v>
      </c>
      <c r="W308" s="803" t="s">
        <v>583</v>
      </c>
      <c r="X308" s="804"/>
      <c r="Y308" s="803">
        <v>0</v>
      </c>
      <c r="Z308" s="805">
        <v>0</v>
      </c>
      <c r="AA308" s="805">
        <v>0</v>
      </c>
      <c r="AB308" s="804">
        <v>0</v>
      </c>
      <c r="AD308" s="766" t="s">
        <v>583</v>
      </c>
      <c r="AE308" s="767"/>
      <c r="AF308" s="766">
        <v>0</v>
      </c>
      <c r="AG308" s="768">
        <v>0</v>
      </c>
      <c r="AH308" s="768">
        <v>0</v>
      </c>
      <c r="AI308" s="767">
        <v>0</v>
      </c>
      <c r="AK308" s="757" t="s">
        <v>583</v>
      </c>
      <c r="AL308" s="758"/>
      <c r="AM308" s="759">
        <v>0</v>
      </c>
      <c r="AN308" s="760">
        <v>0</v>
      </c>
      <c r="AO308" s="760">
        <v>0</v>
      </c>
      <c r="AP308" s="761">
        <v>0</v>
      </c>
      <c r="AR308" s="808" t="s">
        <v>583</v>
      </c>
      <c r="AS308" s="816"/>
      <c r="AT308" s="817">
        <v>0</v>
      </c>
      <c r="AU308" s="818">
        <v>0</v>
      </c>
      <c r="AV308" s="818">
        <v>0</v>
      </c>
      <c r="AW308" s="816">
        <v>0</v>
      </c>
      <c r="AY308" s="780" t="s">
        <v>583</v>
      </c>
      <c r="AZ308" s="777"/>
      <c r="BA308" s="780">
        <v>0</v>
      </c>
      <c r="BB308" s="781">
        <v>0</v>
      </c>
      <c r="BC308" s="781">
        <v>0</v>
      </c>
      <c r="BD308" s="782">
        <v>0</v>
      </c>
      <c r="BF308" s="795" t="s">
        <v>583</v>
      </c>
      <c r="BG308" s="796"/>
      <c r="BH308" s="795">
        <v>0</v>
      </c>
      <c r="BI308" s="797">
        <v>0</v>
      </c>
      <c r="BJ308" s="797">
        <v>0</v>
      </c>
      <c r="BK308" s="798">
        <v>0</v>
      </c>
      <c r="BL308" s="633"/>
      <c r="BM308" s="787" t="s">
        <v>583</v>
      </c>
      <c r="BN308" s="788"/>
      <c r="BO308" s="789">
        <v>0</v>
      </c>
      <c r="BP308" s="790">
        <v>0</v>
      </c>
      <c r="BQ308" s="790">
        <v>0</v>
      </c>
      <c r="BR308" s="791">
        <v>0</v>
      </c>
      <c r="BS308" s="633"/>
      <c r="BT308" s="773" t="s">
        <v>583</v>
      </c>
      <c r="BU308" s="770"/>
      <c r="BV308" s="773">
        <v>0</v>
      </c>
      <c r="BW308" s="774">
        <v>0</v>
      </c>
      <c r="BX308" s="774">
        <v>0</v>
      </c>
      <c r="BY308" s="775">
        <v>0</v>
      </c>
      <c r="CA308" s="748" t="s">
        <v>583</v>
      </c>
      <c r="CB308" s="749"/>
      <c r="CC308" s="750">
        <v>0</v>
      </c>
      <c r="CD308" s="751">
        <v>0</v>
      </c>
      <c r="CE308" s="751">
        <v>0</v>
      </c>
      <c r="CF308" s="752">
        <v>0</v>
      </c>
    </row>
    <row r="309" spans="2:84">
      <c r="B309" s="673" t="s">
        <v>473</v>
      </c>
      <c r="C309" s="679" t="s">
        <v>1410</v>
      </c>
      <c r="D309" s="681">
        <v>0</v>
      </c>
      <c r="E309" s="677">
        <v>0</v>
      </c>
      <c r="F309" s="677">
        <v>0</v>
      </c>
      <c r="G309" s="674">
        <v>0</v>
      </c>
      <c r="I309" s="675" t="s">
        <v>473</v>
      </c>
      <c r="J309" s="679" t="s">
        <v>1410</v>
      </c>
      <c r="K309" s="681">
        <v>0</v>
      </c>
      <c r="L309" s="677">
        <v>0</v>
      </c>
      <c r="M309" s="677">
        <v>0</v>
      </c>
      <c r="N309" s="674">
        <v>0</v>
      </c>
      <c r="P309" s="676" t="s">
        <v>473</v>
      </c>
      <c r="Q309" s="677" t="s">
        <v>1410</v>
      </c>
      <c r="R309" s="681">
        <v>0</v>
      </c>
      <c r="S309" s="677">
        <v>0</v>
      </c>
      <c r="T309" s="677">
        <v>0</v>
      </c>
      <c r="U309" s="674">
        <v>0</v>
      </c>
      <c r="W309" s="801" t="s">
        <v>473</v>
      </c>
      <c r="X309" s="677" t="s">
        <v>1410</v>
      </c>
      <c r="Y309" s="681">
        <v>0</v>
      </c>
      <c r="Z309" s="677">
        <v>0</v>
      </c>
      <c r="AA309" s="677">
        <v>0</v>
      </c>
      <c r="AB309" s="674">
        <v>0</v>
      </c>
      <c r="AD309" s="764" t="s">
        <v>473</v>
      </c>
      <c r="AE309" s="677" t="s">
        <v>1410</v>
      </c>
      <c r="AF309" s="681">
        <v>0</v>
      </c>
      <c r="AG309" s="677">
        <v>0</v>
      </c>
      <c r="AH309" s="677">
        <v>0</v>
      </c>
      <c r="AI309" s="674">
        <v>0</v>
      </c>
      <c r="AK309" s="755" t="s">
        <v>473</v>
      </c>
      <c r="AL309" s="689" t="s">
        <v>1410</v>
      </c>
      <c r="AM309" s="681">
        <v>0</v>
      </c>
      <c r="AN309" s="677">
        <v>0</v>
      </c>
      <c r="AO309" s="677">
        <v>0</v>
      </c>
      <c r="AP309" s="674">
        <v>0</v>
      </c>
      <c r="AR309" s="809" t="s">
        <v>473</v>
      </c>
      <c r="AS309" s="810" t="s">
        <v>1410</v>
      </c>
      <c r="AT309" s="812">
        <v>0</v>
      </c>
      <c r="AU309" s="812">
        <v>0</v>
      </c>
      <c r="AV309" s="812">
        <v>0</v>
      </c>
      <c r="AW309" s="813">
        <v>0</v>
      </c>
      <c r="AY309" s="778" t="s">
        <v>473</v>
      </c>
      <c r="AZ309" s="689" t="s">
        <v>1410</v>
      </c>
      <c r="BA309" s="681">
        <v>0</v>
      </c>
      <c r="BB309" s="677">
        <v>0</v>
      </c>
      <c r="BC309" s="677">
        <v>0</v>
      </c>
      <c r="BD309" s="674">
        <v>0</v>
      </c>
      <c r="BF309" s="794" t="s">
        <v>473</v>
      </c>
      <c r="BG309" s="679" t="s">
        <v>1410</v>
      </c>
      <c r="BH309" s="681">
        <v>0</v>
      </c>
      <c r="BI309" s="677">
        <v>0</v>
      </c>
      <c r="BJ309" s="677">
        <v>0</v>
      </c>
      <c r="BK309" s="674">
        <v>0</v>
      </c>
      <c r="BL309" s="633"/>
      <c r="BM309" s="785" t="s">
        <v>473</v>
      </c>
      <c r="BN309" s="689" t="s">
        <v>1410</v>
      </c>
      <c r="BO309" s="681">
        <v>0</v>
      </c>
      <c r="BP309" s="677">
        <v>0</v>
      </c>
      <c r="BQ309" s="677">
        <v>0</v>
      </c>
      <c r="BR309" s="674">
        <v>0</v>
      </c>
      <c r="BS309" s="633"/>
      <c r="BT309" s="771" t="s">
        <v>473</v>
      </c>
      <c r="BU309" s="679" t="s">
        <v>1410</v>
      </c>
      <c r="BV309" s="681">
        <v>0</v>
      </c>
      <c r="BW309" s="677">
        <v>0</v>
      </c>
      <c r="BX309" s="677">
        <v>0</v>
      </c>
      <c r="BY309" s="674">
        <v>0</v>
      </c>
      <c r="CA309" s="746" t="s">
        <v>473</v>
      </c>
      <c r="CB309" s="689" t="s">
        <v>1410</v>
      </c>
      <c r="CC309" s="681">
        <v>0</v>
      </c>
      <c r="CD309" s="677">
        <v>0</v>
      </c>
      <c r="CE309" s="677">
        <v>0</v>
      </c>
      <c r="CF309" s="674">
        <v>0</v>
      </c>
    </row>
    <row r="310" spans="2:84">
      <c r="B310" s="673"/>
      <c r="C310" s="679" t="s">
        <v>1415</v>
      </c>
      <c r="D310" s="681">
        <v>0</v>
      </c>
      <c r="E310" s="677">
        <v>0</v>
      </c>
      <c r="F310" s="677">
        <v>0</v>
      </c>
      <c r="G310" s="674">
        <v>0</v>
      </c>
      <c r="I310" s="675"/>
      <c r="J310" s="679" t="s">
        <v>1415</v>
      </c>
      <c r="K310" s="681">
        <v>0</v>
      </c>
      <c r="L310" s="677">
        <v>0</v>
      </c>
      <c r="M310" s="677">
        <v>0</v>
      </c>
      <c r="N310" s="674">
        <v>0</v>
      </c>
      <c r="P310" s="680"/>
      <c r="Q310" s="677" t="s">
        <v>1415</v>
      </c>
      <c r="R310" s="681">
        <v>0</v>
      </c>
      <c r="S310" s="677">
        <v>0</v>
      </c>
      <c r="T310" s="677">
        <v>0</v>
      </c>
      <c r="U310" s="674">
        <v>0</v>
      </c>
      <c r="W310" s="806"/>
      <c r="X310" s="677" t="s">
        <v>1415</v>
      </c>
      <c r="Y310" s="681">
        <v>0</v>
      </c>
      <c r="Z310" s="677">
        <v>0</v>
      </c>
      <c r="AA310" s="677">
        <v>0</v>
      </c>
      <c r="AB310" s="674">
        <v>0</v>
      </c>
      <c r="AD310" s="769"/>
      <c r="AE310" s="677" t="s">
        <v>1415</v>
      </c>
      <c r="AF310" s="681">
        <v>0</v>
      </c>
      <c r="AG310" s="677">
        <v>0</v>
      </c>
      <c r="AH310" s="677">
        <v>0</v>
      </c>
      <c r="AI310" s="674">
        <v>0</v>
      </c>
      <c r="AK310" s="762"/>
      <c r="AL310" s="679" t="s">
        <v>1415</v>
      </c>
      <c r="AM310" s="681">
        <v>0</v>
      </c>
      <c r="AN310" s="677">
        <v>0</v>
      </c>
      <c r="AO310" s="677">
        <v>0</v>
      </c>
      <c r="AP310" s="674">
        <v>0</v>
      </c>
      <c r="AR310" s="819"/>
      <c r="AS310" s="813" t="s">
        <v>1415</v>
      </c>
      <c r="AT310" s="812">
        <v>0</v>
      </c>
      <c r="AU310" s="812">
        <v>0</v>
      </c>
      <c r="AV310" s="812">
        <v>0</v>
      </c>
      <c r="AW310" s="813">
        <v>0</v>
      </c>
      <c r="AY310" s="778"/>
      <c r="AZ310" s="679" t="s">
        <v>1415</v>
      </c>
      <c r="BA310" s="681">
        <v>0</v>
      </c>
      <c r="BB310" s="677">
        <v>0</v>
      </c>
      <c r="BC310" s="677">
        <v>0</v>
      </c>
      <c r="BD310" s="674">
        <v>0</v>
      </c>
      <c r="BF310" s="794"/>
      <c r="BG310" s="679" t="s">
        <v>1415</v>
      </c>
      <c r="BH310" s="681">
        <v>0</v>
      </c>
      <c r="BI310" s="677">
        <v>0</v>
      </c>
      <c r="BJ310" s="677">
        <v>0</v>
      </c>
      <c r="BK310" s="674">
        <v>0</v>
      </c>
      <c r="BL310" s="633"/>
      <c r="BM310" s="792"/>
      <c r="BN310" s="679" t="s">
        <v>1415</v>
      </c>
      <c r="BO310" s="681">
        <v>0</v>
      </c>
      <c r="BP310" s="677">
        <v>0</v>
      </c>
      <c r="BQ310" s="677">
        <v>0</v>
      </c>
      <c r="BR310" s="674">
        <v>0</v>
      </c>
      <c r="BS310" s="633"/>
      <c r="BT310" s="771"/>
      <c r="BU310" s="679" t="s">
        <v>1415</v>
      </c>
      <c r="BV310" s="681">
        <v>0</v>
      </c>
      <c r="BW310" s="677">
        <v>0</v>
      </c>
      <c r="BX310" s="677">
        <v>0</v>
      </c>
      <c r="BY310" s="674">
        <v>0</v>
      </c>
      <c r="CA310" s="753"/>
      <c r="CB310" s="679" t="s">
        <v>1415</v>
      </c>
      <c r="CC310" s="681">
        <v>0</v>
      </c>
      <c r="CD310" s="677">
        <v>0</v>
      </c>
      <c r="CE310" s="677">
        <v>0</v>
      </c>
      <c r="CF310" s="674">
        <v>0</v>
      </c>
    </row>
    <row r="311" spans="2:84">
      <c r="B311" s="673"/>
      <c r="C311" s="679" t="s">
        <v>1411</v>
      </c>
      <c r="D311" s="681">
        <v>0</v>
      </c>
      <c r="E311" s="677">
        <v>0</v>
      </c>
      <c r="F311" s="677">
        <v>0</v>
      </c>
      <c r="G311" s="674">
        <v>0</v>
      </c>
      <c r="I311" s="675"/>
      <c r="J311" s="679" t="s">
        <v>1411</v>
      </c>
      <c r="K311" s="681">
        <v>0</v>
      </c>
      <c r="L311" s="677">
        <v>0</v>
      </c>
      <c r="M311" s="677">
        <v>0</v>
      </c>
      <c r="N311" s="674">
        <v>0</v>
      </c>
      <c r="P311" s="680"/>
      <c r="Q311" s="677" t="s">
        <v>1411</v>
      </c>
      <c r="R311" s="681">
        <v>0</v>
      </c>
      <c r="S311" s="677">
        <v>0</v>
      </c>
      <c r="T311" s="677">
        <v>0</v>
      </c>
      <c r="U311" s="674">
        <v>0</v>
      </c>
      <c r="W311" s="806"/>
      <c r="X311" s="677" t="s">
        <v>1411</v>
      </c>
      <c r="Y311" s="681">
        <v>0</v>
      </c>
      <c r="Z311" s="677">
        <v>0</v>
      </c>
      <c r="AA311" s="677">
        <v>0</v>
      </c>
      <c r="AB311" s="674">
        <v>0</v>
      </c>
      <c r="AD311" s="769"/>
      <c r="AE311" s="677" t="s">
        <v>1411</v>
      </c>
      <c r="AF311" s="681">
        <v>0</v>
      </c>
      <c r="AG311" s="677">
        <v>0</v>
      </c>
      <c r="AH311" s="677">
        <v>0</v>
      </c>
      <c r="AI311" s="674">
        <v>0</v>
      </c>
      <c r="AK311" s="762"/>
      <c r="AL311" s="679" t="s">
        <v>1411</v>
      </c>
      <c r="AM311" s="681">
        <v>0</v>
      </c>
      <c r="AN311" s="677">
        <v>0</v>
      </c>
      <c r="AO311" s="677">
        <v>0</v>
      </c>
      <c r="AP311" s="674">
        <v>0</v>
      </c>
      <c r="AR311" s="819"/>
      <c r="AS311" s="813" t="s">
        <v>1411</v>
      </c>
      <c r="AT311" s="812">
        <v>0</v>
      </c>
      <c r="AU311" s="812">
        <v>0</v>
      </c>
      <c r="AV311" s="812">
        <v>0</v>
      </c>
      <c r="AW311" s="813">
        <v>0</v>
      </c>
      <c r="AY311" s="778"/>
      <c r="AZ311" s="679" t="s">
        <v>1411</v>
      </c>
      <c r="BA311" s="681">
        <v>0</v>
      </c>
      <c r="BB311" s="677">
        <v>0</v>
      </c>
      <c r="BC311" s="677">
        <v>0</v>
      </c>
      <c r="BD311" s="674">
        <v>0</v>
      </c>
      <c r="BF311" s="794"/>
      <c r="BG311" s="679" t="s">
        <v>1411</v>
      </c>
      <c r="BH311" s="681">
        <v>0</v>
      </c>
      <c r="BI311" s="677">
        <v>0</v>
      </c>
      <c r="BJ311" s="677">
        <v>0</v>
      </c>
      <c r="BK311" s="674">
        <v>0</v>
      </c>
      <c r="BL311" s="633"/>
      <c r="BM311" s="792"/>
      <c r="BN311" s="679" t="s">
        <v>1411</v>
      </c>
      <c r="BO311" s="681">
        <v>0</v>
      </c>
      <c r="BP311" s="677">
        <v>0</v>
      </c>
      <c r="BQ311" s="677">
        <v>0</v>
      </c>
      <c r="BR311" s="674">
        <v>0</v>
      </c>
      <c r="BS311" s="633"/>
      <c r="BT311" s="771"/>
      <c r="BU311" s="679" t="s">
        <v>1411</v>
      </c>
      <c r="BV311" s="681">
        <v>0</v>
      </c>
      <c r="BW311" s="677">
        <v>0</v>
      </c>
      <c r="BX311" s="677">
        <v>0</v>
      </c>
      <c r="BY311" s="674">
        <v>0</v>
      </c>
      <c r="CA311" s="753"/>
      <c r="CB311" s="679" t="s">
        <v>1411</v>
      </c>
      <c r="CC311" s="681">
        <v>0</v>
      </c>
      <c r="CD311" s="677">
        <v>0</v>
      </c>
      <c r="CE311" s="677">
        <v>0</v>
      </c>
      <c r="CF311" s="674">
        <v>0</v>
      </c>
    </row>
    <row r="312" spans="2:84">
      <c r="B312" s="673"/>
      <c r="C312" s="679" t="s">
        <v>1700</v>
      </c>
      <c r="D312" s="681">
        <v>0</v>
      </c>
      <c r="E312" s="677">
        <v>0</v>
      </c>
      <c r="F312" s="677">
        <v>0</v>
      </c>
      <c r="G312" s="674">
        <v>0</v>
      </c>
      <c r="I312" s="675"/>
      <c r="J312" s="679" t="s">
        <v>1700</v>
      </c>
      <c r="K312" s="681">
        <v>0</v>
      </c>
      <c r="L312" s="677">
        <v>0</v>
      </c>
      <c r="M312" s="677">
        <v>0</v>
      </c>
      <c r="N312" s="674">
        <v>0</v>
      </c>
      <c r="P312" s="680"/>
      <c r="Q312" s="677" t="s">
        <v>1700</v>
      </c>
      <c r="R312" s="681">
        <v>0</v>
      </c>
      <c r="S312" s="677">
        <v>0</v>
      </c>
      <c r="T312" s="677">
        <v>0</v>
      </c>
      <c r="U312" s="674">
        <v>0</v>
      </c>
      <c r="W312" s="806"/>
      <c r="X312" s="677" t="s">
        <v>1700</v>
      </c>
      <c r="Y312" s="681">
        <v>0</v>
      </c>
      <c r="Z312" s="677">
        <v>0</v>
      </c>
      <c r="AA312" s="677">
        <v>0</v>
      </c>
      <c r="AB312" s="674">
        <v>0</v>
      </c>
      <c r="AD312" s="769"/>
      <c r="AE312" s="677" t="s">
        <v>1700</v>
      </c>
      <c r="AF312" s="681">
        <v>0</v>
      </c>
      <c r="AG312" s="677">
        <v>0</v>
      </c>
      <c r="AH312" s="677">
        <v>0</v>
      </c>
      <c r="AI312" s="674">
        <v>0</v>
      </c>
      <c r="AK312" s="762"/>
      <c r="AL312" s="679" t="s">
        <v>1700</v>
      </c>
      <c r="AM312" s="681">
        <v>0</v>
      </c>
      <c r="AN312" s="677">
        <v>0</v>
      </c>
      <c r="AO312" s="677">
        <v>0</v>
      </c>
      <c r="AP312" s="674">
        <v>0</v>
      </c>
      <c r="AR312" s="819"/>
      <c r="AS312" s="813" t="s">
        <v>1700</v>
      </c>
      <c r="AT312" s="812">
        <v>0</v>
      </c>
      <c r="AU312" s="812">
        <v>0</v>
      </c>
      <c r="AV312" s="812">
        <v>0</v>
      </c>
      <c r="AW312" s="813">
        <v>0</v>
      </c>
      <c r="AY312" s="778"/>
      <c r="AZ312" s="679" t="s">
        <v>1700</v>
      </c>
      <c r="BA312" s="681">
        <v>0</v>
      </c>
      <c r="BB312" s="677">
        <v>0</v>
      </c>
      <c r="BC312" s="677">
        <v>0</v>
      </c>
      <c r="BD312" s="674">
        <v>0</v>
      </c>
      <c r="BF312" s="794"/>
      <c r="BG312" s="679" t="s">
        <v>1700</v>
      </c>
      <c r="BH312" s="681">
        <v>0</v>
      </c>
      <c r="BI312" s="677">
        <v>0</v>
      </c>
      <c r="BJ312" s="677">
        <v>0</v>
      </c>
      <c r="BK312" s="674">
        <v>0</v>
      </c>
      <c r="BL312" s="633"/>
      <c r="BM312" s="792"/>
      <c r="BN312" s="679" t="s">
        <v>1700</v>
      </c>
      <c r="BO312" s="681">
        <v>0</v>
      </c>
      <c r="BP312" s="677">
        <v>0</v>
      </c>
      <c r="BQ312" s="677">
        <v>0</v>
      </c>
      <c r="BR312" s="674">
        <v>0</v>
      </c>
      <c r="BS312" s="633"/>
      <c r="BT312" s="771"/>
      <c r="BU312" s="679" t="s">
        <v>1700</v>
      </c>
      <c r="BV312" s="681">
        <v>0</v>
      </c>
      <c r="BW312" s="677">
        <v>0</v>
      </c>
      <c r="BX312" s="677">
        <v>0</v>
      </c>
      <c r="BY312" s="674">
        <v>0</v>
      </c>
      <c r="CA312" s="753"/>
      <c r="CB312" s="679" t="s">
        <v>1700</v>
      </c>
      <c r="CC312" s="681">
        <v>0</v>
      </c>
      <c r="CD312" s="677">
        <v>0</v>
      </c>
      <c r="CE312" s="677">
        <v>0</v>
      </c>
      <c r="CF312" s="674">
        <v>0</v>
      </c>
    </row>
    <row r="313" spans="2:84">
      <c r="B313" s="673"/>
      <c r="C313" s="679" t="s">
        <v>1701</v>
      </c>
      <c r="D313" s="681">
        <v>0</v>
      </c>
      <c r="E313" s="677">
        <v>0</v>
      </c>
      <c r="F313" s="677">
        <v>0</v>
      </c>
      <c r="G313" s="674">
        <v>0</v>
      </c>
      <c r="I313" s="675"/>
      <c r="J313" s="679" t="s">
        <v>1701</v>
      </c>
      <c r="K313" s="681">
        <v>0</v>
      </c>
      <c r="L313" s="677">
        <v>0</v>
      </c>
      <c r="M313" s="677">
        <v>0</v>
      </c>
      <c r="N313" s="674">
        <v>0</v>
      </c>
      <c r="P313" s="680"/>
      <c r="Q313" s="677" t="s">
        <v>1701</v>
      </c>
      <c r="R313" s="681">
        <v>0</v>
      </c>
      <c r="S313" s="677">
        <v>0</v>
      </c>
      <c r="T313" s="677">
        <v>0</v>
      </c>
      <c r="U313" s="674">
        <v>0</v>
      </c>
      <c r="W313" s="806"/>
      <c r="X313" s="677" t="s">
        <v>1701</v>
      </c>
      <c r="Y313" s="681">
        <v>0</v>
      </c>
      <c r="Z313" s="677">
        <v>0</v>
      </c>
      <c r="AA313" s="677">
        <v>0</v>
      </c>
      <c r="AB313" s="674">
        <v>0</v>
      </c>
      <c r="AD313" s="769"/>
      <c r="AE313" s="677" t="s">
        <v>1701</v>
      </c>
      <c r="AF313" s="681">
        <v>0</v>
      </c>
      <c r="AG313" s="677">
        <v>0</v>
      </c>
      <c r="AH313" s="677">
        <v>0</v>
      </c>
      <c r="AI313" s="674">
        <v>0</v>
      </c>
      <c r="AK313" s="762"/>
      <c r="AL313" s="679" t="s">
        <v>1701</v>
      </c>
      <c r="AM313" s="681">
        <v>0</v>
      </c>
      <c r="AN313" s="677">
        <v>0</v>
      </c>
      <c r="AO313" s="677">
        <v>0</v>
      </c>
      <c r="AP313" s="674">
        <v>0</v>
      </c>
      <c r="AR313" s="819"/>
      <c r="AS313" s="813" t="s">
        <v>1701</v>
      </c>
      <c r="AT313" s="812">
        <v>0</v>
      </c>
      <c r="AU313" s="812">
        <v>0</v>
      </c>
      <c r="AV313" s="812">
        <v>0</v>
      </c>
      <c r="AW313" s="813">
        <v>0</v>
      </c>
      <c r="AY313" s="778"/>
      <c r="AZ313" s="679" t="s">
        <v>1701</v>
      </c>
      <c r="BA313" s="681">
        <v>0</v>
      </c>
      <c r="BB313" s="677">
        <v>0</v>
      </c>
      <c r="BC313" s="677">
        <v>0</v>
      </c>
      <c r="BD313" s="674">
        <v>0</v>
      </c>
      <c r="BF313" s="794"/>
      <c r="BG313" s="679" t="s">
        <v>1701</v>
      </c>
      <c r="BH313" s="681">
        <v>0</v>
      </c>
      <c r="BI313" s="677">
        <v>0</v>
      </c>
      <c r="BJ313" s="677">
        <v>0</v>
      </c>
      <c r="BK313" s="674">
        <v>0</v>
      </c>
      <c r="BL313" s="633"/>
      <c r="BM313" s="792"/>
      <c r="BN313" s="679" t="s">
        <v>1701</v>
      </c>
      <c r="BO313" s="681">
        <v>0</v>
      </c>
      <c r="BP313" s="677">
        <v>0</v>
      </c>
      <c r="BQ313" s="677">
        <v>0</v>
      </c>
      <c r="BR313" s="674">
        <v>0</v>
      </c>
      <c r="BS313" s="633"/>
      <c r="BT313" s="771"/>
      <c r="BU313" s="679" t="s">
        <v>1701</v>
      </c>
      <c r="BV313" s="681">
        <v>0</v>
      </c>
      <c r="BW313" s="677">
        <v>0</v>
      </c>
      <c r="BX313" s="677">
        <v>0</v>
      </c>
      <c r="BY313" s="674">
        <v>0</v>
      </c>
      <c r="CA313" s="753"/>
      <c r="CB313" s="679" t="s">
        <v>1701</v>
      </c>
      <c r="CC313" s="681">
        <v>0</v>
      </c>
      <c r="CD313" s="677">
        <v>0</v>
      </c>
      <c r="CE313" s="677">
        <v>0</v>
      </c>
      <c r="CF313" s="674">
        <v>0</v>
      </c>
    </row>
    <row r="314" spans="2:84">
      <c r="B314" s="673"/>
      <c r="C314" s="679" t="s">
        <v>1412</v>
      </c>
      <c r="D314" s="681">
        <v>0</v>
      </c>
      <c r="E314" s="677">
        <v>0</v>
      </c>
      <c r="F314" s="677">
        <v>0</v>
      </c>
      <c r="G314" s="674">
        <v>0</v>
      </c>
      <c r="I314" s="675"/>
      <c r="J314" s="679" t="s">
        <v>1412</v>
      </c>
      <c r="K314" s="681">
        <v>0</v>
      </c>
      <c r="L314" s="677">
        <v>0</v>
      </c>
      <c r="M314" s="677">
        <v>0</v>
      </c>
      <c r="N314" s="674">
        <v>0</v>
      </c>
      <c r="P314" s="680"/>
      <c r="Q314" s="677" t="s">
        <v>1412</v>
      </c>
      <c r="R314" s="681">
        <v>0</v>
      </c>
      <c r="S314" s="677">
        <v>0</v>
      </c>
      <c r="T314" s="677">
        <v>0</v>
      </c>
      <c r="U314" s="674">
        <v>0</v>
      </c>
      <c r="W314" s="806"/>
      <c r="X314" s="677" t="s">
        <v>1412</v>
      </c>
      <c r="Y314" s="681">
        <v>0</v>
      </c>
      <c r="Z314" s="677">
        <v>0</v>
      </c>
      <c r="AA314" s="677">
        <v>0</v>
      </c>
      <c r="AB314" s="674">
        <v>0</v>
      </c>
      <c r="AD314" s="769"/>
      <c r="AE314" s="677" t="s">
        <v>1412</v>
      </c>
      <c r="AF314" s="681">
        <v>0</v>
      </c>
      <c r="AG314" s="677">
        <v>0</v>
      </c>
      <c r="AH314" s="677">
        <v>0</v>
      </c>
      <c r="AI314" s="674">
        <v>0</v>
      </c>
      <c r="AK314" s="762"/>
      <c r="AL314" s="679" t="s">
        <v>1412</v>
      </c>
      <c r="AM314" s="681">
        <v>0</v>
      </c>
      <c r="AN314" s="677">
        <v>0</v>
      </c>
      <c r="AO314" s="677">
        <v>0</v>
      </c>
      <c r="AP314" s="674">
        <v>0</v>
      </c>
      <c r="AR314" s="819"/>
      <c r="AS314" s="813" t="s">
        <v>1412</v>
      </c>
      <c r="AT314" s="812">
        <v>0</v>
      </c>
      <c r="AU314" s="812">
        <v>0</v>
      </c>
      <c r="AV314" s="812">
        <v>0</v>
      </c>
      <c r="AW314" s="813">
        <v>0</v>
      </c>
      <c r="AY314" s="778"/>
      <c r="AZ314" s="679" t="s">
        <v>1412</v>
      </c>
      <c r="BA314" s="681">
        <v>0</v>
      </c>
      <c r="BB314" s="677">
        <v>0</v>
      </c>
      <c r="BC314" s="677">
        <v>0</v>
      </c>
      <c r="BD314" s="674">
        <v>0</v>
      </c>
      <c r="BF314" s="794"/>
      <c r="BG314" s="679" t="s">
        <v>1412</v>
      </c>
      <c r="BH314" s="681">
        <v>0</v>
      </c>
      <c r="BI314" s="677">
        <v>0</v>
      </c>
      <c r="BJ314" s="677">
        <v>0</v>
      </c>
      <c r="BK314" s="674">
        <v>0</v>
      </c>
      <c r="BL314" s="633"/>
      <c r="BM314" s="792"/>
      <c r="BN314" s="679" t="s">
        <v>1412</v>
      </c>
      <c r="BO314" s="681">
        <v>0</v>
      </c>
      <c r="BP314" s="677">
        <v>0</v>
      </c>
      <c r="BQ314" s="677">
        <v>0</v>
      </c>
      <c r="BR314" s="674">
        <v>0</v>
      </c>
      <c r="BS314" s="633"/>
      <c r="BT314" s="771"/>
      <c r="BU314" s="679" t="s">
        <v>1412</v>
      </c>
      <c r="BV314" s="681">
        <v>0</v>
      </c>
      <c r="BW314" s="677">
        <v>0</v>
      </c>
      <c r="BX314" s="677">
        <v>0</v>
      </c>
      <c r="BY314" s="674">
        <v>0</v>
      </c>
      <c r="CA314" s="753"/>
      <c r="CB314" s="679" t="s">
        <v>1412</v>
      </c>
      <c r="CC314" s="681">
        <v>0</v>
      </c>
      <c r="CD314" s="677">
        <v>0</v>
      </c>
      <c r="CE314" s="677">
        <v>0</v>
      </c>
      <c r="CF314" s="674">
        <v>0</v>
      </c>
    </row>
    <row r="315" spans="2:84">
      <c r="B315" s="673"/>
      <c r="C315" s="679" t="s">
        <v>1413</v>
      </c>
      <c r="D315" s="681">
        <v>0</v>
      </c>
      <c r="E315" s="677">
        <v>0</v>
      </c>
      <c r="F315" s="677">
        <v>0</v>
      </c>
      <c r="G315" s="674">
        <v>0</v>
      </c>
      <c r="I315" s="675"/>
      <c r="J315" s="679" t="s">
        <v>1413</v>
      </c>
      <c r="K315" s="681">
        <v>0</v>
      </c>
      <c r="L315" s="677">
        <v>0</v>
      </c>
      <c r="M315" s="677">
        <v>0</v>
      </c>
      <c r="N315" s="674">
        <v>0</v>
      </c>
      <c r="P315" s="680"/>
      <c r="Q315" s="677" t="s">
        <v>1413</v>
      </c>
      <c r="R315" s="681">
        <v>0</v>
      </c>
      <c r="S315" s="677">
        <v>0</v>
      </c>
      <c r="T315" s="677">
        <v>0</v>
      </c>
      <c r="U315" s="674">
        <v>0</v>
      </c>
      <c r="W315" s="806"/>
      <c r="X315" s="677" t="s">
        <v>1413</v>
      </c>
      <c r="Y315" s="681">
        <v>0</v>
      </c>
      <c r="Z315" s="677">
        <v>0</v>
      </c>
      <c r="AA315" s="677">
        <v>0</v>
      </c>
      <c r="AB315" s="674">
        <v>0</v>
      </c>
      <c r="AD315" s="769"/>
      <c r="AE315" s="677" t="s">
        <v>1413</v>
      </c>
      <c r="AF315" s="681">
        <v>0</v>
      </c>
      <c r="AG315" s="677">
        <v>0</v>
      </c>
      <c r="AH315" s="677">
        <v>0</v>
      </c>
      <c r="AI315" s="674">
        <v>0</v>
      </c>
      <c r="AK315" s="762"/>
      <c r="AL315" s="679" t="s">
        <v>1413</v>
      </c>
      <c r="AM315" s="681">
        <v>0</v>
      </c>
      <c r="AN315" s="677">
        <v>0</v>
      </c>
      <c r="AO315" s="677">
        <v>0</v>
      </c>
      <c r="AP315" s="674">
        <v>0</v>
      </c>
      <c r="AR315" s="819"/>
      <c r="AS315" s="813" t="s">
        <v>1413</v>
      </c>
      <c r="AT315" s="812">
        <v>0</v>
      </c>
      <c r="AU315" s="812">
        <v>0</v>
      </c>
      <c r="AV315" s="812">
        <v>0</v>
      </c>
      <c r="AW315" s="813">
        <v>0</v>
      </c>
      <c r="AY315" s="778"/>
      <c r="AZ315" s="679" t="s">
        <v>1413</v>
      </c>
      <c r="BA315" s="681">
        <v>0</v>
      </c>
      <c r="BB315" s="677">
        <v>0</v>
      </c>
      <c r="BC315" s="677">
        <v>0</v>
      </c>
      <c r="BD315" s="674">
        <v>0</v>
      </c>
      <c r="BF315" s="794"/>
      <c r="BG315" s="679" t="s">
        <v>1413</v>
      </c>
      <c r="BH315" s="681">
        <v>0</v>
      </c>
      <c r="BI315" s="677">
        <v>0</v>
      </c>
      <c r="BJ315" s="677">
        <v>0</v>
      </c>
      <c r="BK315" s="674">
        <v>0</v>
      </c>
      <c r="BL315" s="633"/>
      <c r="BM315" s="792"/>
      <c r="BN315" s="679" t="s">
        <v>1413</v>
      </c>
      <c r="BO315" s="681">
        <v>0</v>
      </c>
      <c r="BP315" s="677">
        <v>0</v>
      </c>
      <c r="BQ315" s="677">
        <v>0</v>
      </c>
      <c r="BR315" s="674">
        <v>0</v>
      </c>
      <c r="BS315" s="633"/>
      <c r="BT315" s="771"/>
      <c r="BU315" s="679" t="s">
        <v>1413</v>
      </c>
      <c r="BV315" s="681">
        <v>0</v>
      </c>
      <c r="BW315" s="677">
        <v>0</v>
      </c>
      <c r="BX315" s="677">
        <v>0</v>
      </c>
      <c r="BY315" s="674">
        <v>0</v>
      </c>
      <c r="CA315" s="753"/>
      <c r="CB315" s="679" t="s">
        <v>1413</v>
      </c>
      <c r="CC315" s="681">
        <v>0</v>
      </c>
      <c r="CD315" s="677">
        <v>0</v>
      </c>
      <c r="CE315" s="677">
        <v>0</v>
      </c>
      <c r="CF315" s="674">
        <v>0</v>
      </c>
    </row>
    <row r="316" spans="2:84" ht="13.8" thickBot="1">
      <c r="B316" s="673"/>
      <c r="C316" s="679" t="s">
        <v>1414</v>
      </c>
      <c r="D316" s="681">
        <v>0</v>
      </c>
      <c r="E316" s="677">
        <v>0</v>
      </c>
      <c r="F316" s="677">
        <v>0</v>
      </c>
      <c r="G316" s="674">
        <v>0</v>
      </c>
      <c r="I316" s="728"/>
      <c r="J316" s="690" t="s">
        <v>1414</v>
      </c>
      <c r="K316" s="681">
        <v>0</v>
      </c>
      <c r="L316" s="677">
        <v>0</v>
      </c>
      <c r="M316" s="677">
        <v>0</v>
      </c>
      <c r="N316" s="674">
        <v>0</v>
      </c>
      <c r="P316" s="730"/>
      <c r="Q316" s="677" t="s">
        <v>1414</v>
      </c>
      <c r="R316" s="681">
        <v>0</v>
      </c>
      <c r="S316" s="677">
        <v>0</v>
      </c>
      <c r="T316" s="677">
        <v>0</v>
      </c>
      <c r="U316" s="674">
        <v>0</v>
      </c>
      <c r="W316" s="802"/>
      <c r="X316" s="677" t="s">
        <v>1414</v>
      </c>
      <c r="Y316" s="681">
        <v>0</v>
      </c>
      <c r="Z316" s="677">
        <v>0</v>
      </c>
      <c r="AA316" s="677">
        <v>0</v>
      </c>
      <c r="AB316" s="674">
        <v>0</v>
      </c>
      <c r="AD316" s="765"/>
      <c r="AE316" s="677" t="s">
        <v>1414</v>
      </c>
      <c r="AF316" s="681">
        <v>0</v>
      </c>
      <c r="AG316" s="677">
        <v>0</v>
      </c>
      <c r="AH316" s="677">
        <v>0</v>
      </c>
      <c r="AI316" s="674">
        <v>0</v>
      </c>
      <c r="AK316" s="756"/>
      <c r="AL316" s="690" t="s">
        <v>1414</v>
      </c>
      <c r="AM316" s="681">
        <v>0</v>
      </c>
      <c r="AN316" s="677">
        <v>0</v>
      </c>
      <c r="AO316" s="677">
        <v>0</v>
      </c>
      <c r="AP316" s="674">
        <v>0</v>
      </c>
      <c r="AR316" s="814"/>
      <c r="AS316" s="815" t="s">
        <v>1414</v>
      </c>
      <c r="AT316" s="812">
        <v>0</v>
      </c>
      <c r="AU316" s="812">
        <v>0</v>
      </c>
      <c r="AV316" s="812">
        <v>0</v>
      </c>
      <c r="AW316" s="813">
        <v>0</v>
      </c>
      <c r="AY316" s="779"/>
      <c r="AZ316" s="690" t="s">
        <v>1414</v>
      </c>
      <c r="BA316" s="681">
        <v>0</v>
      </c>
      <c r="BB316" s="677">
        <v>0</v>
      </c>
      <c r="BC316" s="677">
        <v>0</v>
      </c>
      <c r="BD316" s="674">
        <v>0</v>
      </c>
      <c r="BF316" s="793"/>
      <c r="BG316" s="690" t="s">
        <v>1414</v>
      </c>
      <c r="BH316" s="681">
        <v>0</v>
      </c>
      <c r="BI316" s="677">
        <v>0</v>
      </c>
      <c r="BJ316" s="677">
        <v>0</v>
      </c>
      <c r="BK316" s="674">
        <v>0</v>
      </c>
      <c r="BL316" s="633"/>
      <c r="BM316" s="786"/>
      <c r="BN316" s="690" t="s">
        <v>1414</v>
      </c>
      <c r="BO316" s="681">
        <v>0</v>
      </c>
      <c r="BP316" s="677">
        <v>0</v>
      </c>
      <c r="BQ316" s="677">
        <v>0</v>
      </c>
      <c r="BR316" s="674">
        <v>0</v>
      </c>
      <c r="BS316" s="633"/>
      <c r="BT316" s="772"/>
      <c r="BU316" s="690" t="s">
        <v>1414</v>
      </c>
      <c r="BV316" s="681">
        <v>0</v>
      </c>
      <c r="BW316" s="677">
        <v>0</v>
      </c>
      <c r="BX316" s="677">
        <v>0</v>
      </c>
      <c r="BY316" s="674">
        <v>0</v>
      </c>
      <c r="CA316" s="747"/>
      <c r="CB316" s="690" t="s">
        <v>1414</v>
      </c>
      <c r="CC316" s="681">
        <v>0</v>
      </c>
      <c r="CD316" s="677">
        <v>0</v>
      </c>
      <c r="CE316" s="677">
        <v>0</v>
      </c>
      <c r="CF316" s="674">
        <v>0</v>
      </c>
    </row>
    <row r="317" spans="2:84" ht="13.8" thickBot="1">
      <c r="B317" s="664" t="s">
        <v>584</v>
      </c>
      <c r="C317" s="664"/>
      <c r="D317" s="729">
        <v>0</v>
      </c>
      <c r="E317" s="683">
        <v>0</v>
      </c>
      <c r="F317" s="683">
        <v>0</v>
      </c>
      <c r="G317" s="682">
        <v>0</v>
      </c>
      <c r="I317" s="667" t="s">
        <v>584</v>
      </c>
      <c r="J317" s="667"/>
      <c r="K317" s="691">
        <v>0</v>
      </c>
      <c r="L317" s="685">
        <v>0</v>
      </c>
      <c r="M317" s="685">
        <v>0</v>
      </c>
      <c r="N317" s="684">
        <v>0</v>
      </c>
      <c r="P317" s="686" t="s">
        <v>584</v>
      </c>
      <c r="Q317" s="687"/>
      <c r="R317" s="686">
        <v>0</v>
      </c>
      <c r="S317" s="688">
        <v>0</v>
      </c>
      <c r="T317" s="688">
        <v>0</v>
      </c>
      <c r="U317" s="687">
        <v>0</v>
      </c>
      <c r="W317" s="803" t="s">
        <v>584</v>
      </c>
      <c r="X317" s="804"/>
      <c r="Y317" s="803">
        <v>0</v>
      </c>
      <c r="Z317" s="805">
        <v>0</v>
      </c>
      <c r="AA317" s="805">
        <v>0</v>
      </c>
      <c r="AB317" s="804">
        <v>0</v>
      </c>
      <c r="AD317" s="766" t="s">
        <v>584</v>
      </c>
      <c r="AE317" s="767"/>
      <c r="AF317" s="766">
        <v>0</v>
      </c>
      <c r="AG317" s="768">
        <v>0</v>
      </c>
      <c r="AH317" s="768">
        <v>0</v>
      </c>
      <c r="AI317" s="767">
        <v>0</v>
      </c>
      <c r="AK317" s="757" t="s">
        <v>584</v>
      </c>
      <c r="AL317" s="758"/>
      <c r="AM317" s="759">
        <v>0</v>
      </c>
      <c r="AN317" s="760">
        <v>0</v>
      </c>
      <c r="AO317" s="760">
        <v>0</v>
      </c>
      <c r="AP317" s="761">
        <v>0</v>
      </c>
      <c r="AR317" s="808" t="s">
        <v>584</v>
      </c>
      <c r="AS317" s="816"/>
      <c r="AT317" s="817">
        <v>0</v>
      </c>
      <c r="AU317" s="818">
        <v>0</v>
      </c>
      <c r="AV317" s="818">
        <v>0</v>
      </c>
      <c r="AW317" s="816">
        <v>0</v>
      </c>
      <c r="AY317" s="780" t="s">
        <v>584</v>
      </c>
      <c r="AZ317" s="777"/>
      <c r="BA317" s="780">
        <v>0</v>
      </c>
      <c r="BB317" s="781">
        <v>0</v>
      </c>
      <c r="BC317" s="781">
        <v>0</v>
      </c>
      <c r="BD317" s="782">
        <v>0</v>
      </c>
      <c r="BF317" s="795" t="s">
        <v>584</v>
      </c>
      <c r="BG317" s="796"/>
      <c r="BH317" s="795">
        <v>0</v>
      </c>
      <c r="BI317" s="797">
        <v>0</v>
      </c>
      <c r="BJ317" s="797">
        <v>0</v>
      </c>
      <c r="BK317" s="798">
        <v>0</v>
      </c>
      <c r="BL317" s="633"/>
      <c r="BM317" s="787" t="s">
        <v>584</v>
      </c>
      <c r="BN317" s="788"/>
      <c r="BO317" s="789">
        <v>0</v>
      </c>
      <c r="BP317" s="790">
        <v>0</v>
      </c>
      <c r="BQ317" s="790">
        <v>0</v>
      </c>
      <c r="BR317" s="791">
        <v>0</v>
      </c>
      <c r="BS317" s="633"/>
      <c r="BT317" s="773" t="s">
        <v>584</v>
      </c>
      <c r="BU317" s="770"/>
      <c r="BV317" s="773">
        <v>0</v>
      </c>
      <c r="BW317" s="774">
        <v>0</v>
      </c>
      <c r="BX317" s="774">
        <v>0</v>
      </c>
      <c r="BY317" s="775">
        <v>0</v>
      </c>
      <c r="CA317" s="748" t="s">
        <v>584</v>
      </c>
      <c r="CB317" s="749"/>
      <c r="CC317" s="750">
        <v>0</v>
      </c>
      <c r="CD317" s="751">
        <v>0</v>
      </c>
      <c r="CE317" s="751">
        <v>0</v>
      </c>
      <c r="CF317" s="752">
        <v>0</v>
      </c>
    </row>
    <row r="318" spans="2:84">
      <c r="B318" s="673" t="s">
        <v>474</v>
      </c>
      <c r="C318" s="679" t="s">
        <v>1416</v>
      </c>
      <c r="D318" s="681">
        <v>0</v>
      </c>
      <c r="E318" s="677">
        <v>0</v>
      </c>
      <c r="F318" s="677">
        <v>0</v>
      </c>
      <c r="G318" s="674">
        <v>0</v>
      </c>
      <c r="I318" s="675" t="s">
        <v>474</v>
      </c>
      <c r="J318" s="679" t="s">
        <v>1416</v>
      </c>
      <c r="K318" s="681">
        <v>0</v>
      </c>
      <c r="L318" s="677">
        <v>0</v>
      </c>
      <c r="M318" s="677">
        <v>0</v>
      </c>
      <c r="N318" s="674">
        <v>0</v>
      </c>
      <c r="P318" s="676" t="s">
        <v>474</v>
      </c>
      <c r="Q318" s="677" t="s">
        <v>1416</v>
      </c>
      <c r="R318" s="681">
        <v>0</v>
      </c>
      <c r="S318" s="677">
        <v>0</v>
      </c>
      <c r="T318" s="677">
        <v>0</v>
      </c>
      <c r="U318" s="674">
        <v>0</v>
      </c>
      <c r="W318" s="801" t="s">
        <v>474</v>
      </c>
      <c r="X318" s="677" t="s">
        <v>1416</v>
      </c>
      <c r="Y318" s="681">
        <v>0</v>
      </c>
      <c r="Z318" s="677">
        <v>0</v>
      </c>
      <c r="AA318" s="677">
        <v>0</v>
      </c>
      <c r="AB318" s="674">
        <v>0</v>
      </c>
      <c r="AD318" s="764" t="s">
        <v>474</v>
      </c>
      <c r="AE318" s="677" t="s">
        <v>1416</v>
      </c>
      <c r="AF318" s="681">
        <v>0</v>
      </c>
      <c r="AG318" s="677">
        <v>0</v>
      </c>
      <c r="AH318" s="677">
        <v>0</v>
      </c>
      <c r="AI318" s="674">
        <v>0</v>
      </c>
      <c r="AK318" s="755" t="s">
        <v>474</v>
      </c>
      <c r="AL318" s="689" t="s">
        <v>1416</v>
      </c>
      <c r="AM318" s="681">
        <v>0</v>
      </c>
      <c r="AN318" s="677">
        <v>0</v>
      </c>
      <c r="AO318" s="677">
        <v>0</v>
      </c>
      <c r="AP318" s="674">
        <v>0</v>
      </c>
      <c r="AR318" s="809" t="s">
        <v>474</v>
      </c>
      <c r="AS318" s="810" t="s">
        <v>1416</v>
      </c>
      <c r="AT318" s="812">
        <v>0</v>
      </c>
      <c r="AU318" s="812">
        <v>0</v>
      </c>
      <c r="AV318" s="812">
        <v>0</v>
      </c>
      <c r="AW318" s="813">
        <v>0</v>
      </c>
      <c r="AY318" s="778" t="s">
        <v>474</v>
      </c>
      <c r="AZ318" s="689" t="s">
        <v>1416</v>
      </c>
      <c r="BA318" s="681">
        <v>0</v>
      </c>
      <c r="BB318" s="677">
        <v>0</v>
      </c>
      <c r="BC318" s="677">
        <v>0</v>
      </c>
      <c r="BD318" s="674">
        <v>0</v>
      </c>
      <c r="BF318" s="794" t="s">
        <v>474</v>
      </c>
      <c r="BG318" s="679" t="s">
        <v>1416</v>
      </c>
      <c r="BH318" s="681">
        <v>0</v>
      </c>
      <c r="BI318" s="677">
        <v>0</v>
      </c>
      <c r="BJ318" s="677">
        <v>0</v>
      </c>
      <c r="BK318" s="674">
        <v>0</v>
      </c>
      <c r="BL318" s="633"/>
      <c r="BM318" s="785" t="s">
        <v>474</v>
      </c>
      <c r="BN318" s="689" t="s">
        <v>1416</v>
      </c>
      <c r="BO318" s="681">
        <v>0</v>
      </c>
      <c r="BP318" s="677">
        <v>0</v>
      </c>
      <c r="BQ318" s="677">
        <v>0</v>
      </c>
      <c r="BR318" s="674">
        <v>0</v>
      </c>
      <c r="BS318" s="633"/>
      <c r="BT318" s="771" t="s">
        <v>474</v>
      </c>
      <c r="BU318" s="679" t="s">
        <v>1416</v>
      </c>
      <c r="BV318" s="681">
        <v>0</v>
      </c>
      <c r="BW318" s="677">
        <v>0</v>
      </c>
      <c r="BX318" s="677">
        <v>0</v>
      </c>
      <c r="BY318" s="674">
        <v>0</v>
      </c>
      <c r="CA318" s="746" t="s">
        <v>474</v>
      </c>
      <c r="CB318" s="689" t="s">
        <v>1416</v>
      </c>
      <c r="CC318" s="681">
        <v>0</v>
      </c>
      <c r="CD318" s="677">
        <v>0</v>
      </c>
      <c r="CE318" s="677">
        <v>0</v>
      </c>
      <c r="CF318" s="674">
        <v>0</v>
      </c>
    </row>
    <row r="319" spans="2:84">
      <c r="B319" s="673"/>
      <c r="C319" s="679" t="s">
        <v>1417</v>
      </c>
      <c r="D319" s="681">
        <v>0</v>
      </c>
      <c r="E319" s="677">
        <v>0</v>
      </c>
      <c r="F319" s="677">
        <v>0</v>
      </c>
      <c r="G319" s="674">
        <v>0</v>
      </c>
      <c r="I319" s="675"/>
      <c r="J319" s="679" t="s">
        <v>1417</v>
      </c>
      <c r="K319" s="681">
        <v>0</v>
      </c>
      <c r="L319" s="677">
        <v>0</v>
      </c>
      <c r="M319" s="677">
        <v>0</v>
      </c>
      <c r="N319" s="674">
        <v>0</v>
      </c>
      <c r="P319" s="680"/>
      <c r="Q319" s="677" t="s">
        <v>1417</v>
      </c>
      <c r="R319" s="681">
        <v>0</v>
      </c>
      <c r="S319" s="677">
        <v>0</v>
      </c>
      <c r="T319" s="677">
        <v>0</v>
      </c>
      <c r="U319" s="674">
        <v>0</v>
      </c>
      <c r="W319" s="806"/>
      <c r="X319" s="677" t="s">
        <v>1417</v>
      </c>
      <c r="Y319" s="681">
        <v>0</v>
      </c>
      <c r="Z319" s="677">
        <v>0</v>
      </c>
      <c r="AA319" s="677">
        <v>0</v>
      </c>
      <c r="AB319" s="674">
        <v>0</v>
      </c>
      <c r="AD319" s="769"/>
      <c r="AE319" s="677" t="s">
        <v>1417</v>
      </c>
      <c r="AF319" s="681">
        <v>0</v>
      </c>
      <c r="AG319" s="677">
        <v>0</v>
      </c>
      <c r="AH319" s="677">
        <v>0</v>
      </c>
      <c r="AI319" s="674">
        <v>0</v>
      </c>
      <c r="AK319" s="762"/>
      <c r="AL319" s="679" t="s">
        <v>1417</v>
      </c>
      <c r="AM319" s="681">
        <v>0</v>
      </c>
      <c r="AN319" s="677">
        <v>0</v>
      </c>
      <c r="AO319" s="677">
        <v>0</v>
      </c>
      <c r="AP319" s="674">
        <v>0</v>
      </c>
      <c r="AR319" s="819"/>
      <c r="AS319" s="813" t="s">
        <v>1417</v>
      </c>
      <c r="AT319" s="812">
        <v>0</v>
      </c>
      <c r="AU319" s="812">
        <v>0</v>
      </c>
      <c r="AV319" s="812">
        <v>0</v>
      </c>
      <c r="AW319" s="813">
        <v>0</v>
      </c>
      <c r="AY319" s="778"/>
      <c r="AZ319" s="679" t="s">
        <v>1417</v>
      </c>
      <c r="BA319" s="681">
        <v>0</v>
      </c>
      <c r="BB319" s="677">
        <v>0</v>
      </c>
      <c r="BC319" s="677">
        <v>0</v>
      </c>
      <c r="BD319" s="674">
        <v>0</v>
      </c>
      <c r="BF319" s="794"/>
      <c r="BG319" s="679" t="s">
        <v>1417</v>
      </c>
      <c r="BH319" s="681">
        <v>0</v>
      </c>
      <c r="BI319" s="677">
        <v>0</v>
      </c>
      <c r="BJ319" s="677">
        <v>0</v>
      </c>
      <c r="BK319" s="674">
        <v>0</v>
      </c>
      <c r="BL319" s="633"/>
      <c r="BM319" s="792"/>
      <c r="BN319" s="679" t="s">
        <v>1417</v>
      </c>
      <c r="BO319" s="681">
        <v>0</v>
      </c>
      <c r="BP319" s="677">
        <v>0</v>
      </c>
      <c r="BQ319" s="677">
        <v>0</v>
      </c>
      <c r="BR319" s="674">
        <v>0</v>
      </c>
      <c r="BS319" s="633"/>
      <c r="BT319" s="771"/>
      <c r="BU319" s="679" t="s">
        <v>1417</v>
      </c>
      <c r="BV319" s="681">
        <v>0</v>
      </c>
      <c r="BW319" s="677">
        <v>0</v>
      </c>
      <c r="BX319" s="677">
        <v>0</v>
      </c>
      <c r="BY319" s="674">
        <v>0</v>
      </c>
      <c r="CA319" s="753"/>
      <c r="CB319" s="679" t="s">
        <v>1417</v>
      </c>
      <c r="CC319" s="681">
        <v>0</v>
      </c>
      <c r="CD319" s="677">
        <v>0</v>
      </c>
      <c r="CE319" s="677">
        <v>0</v>
      </c>
      <c r="CF319" s="674">
        <v>0</v>
      </c>
    </row>
    <row r="320" spans="2:84">
      <c r="B320" s="673"/>
      <c r="C320" s="679" t="s">
        <v>1418</v>
      </c>
      <c r="D320" s="681">
        <v>0</v>
      </c>
      <c r="E320" s="677">
        <v>0</v>
      </c>
      <c r="F320" s="677">
        <v>0</v>
      </c>
      <c r="G320" s="674">
        <v>0</v>
      </c>
      <c r="I320" s="675"/>
      <c r="J320" s="679" t="s">
        <v>1418</v>
      </c>
      <c r="K320" s="681">
        <v>0</v>
      </c>
      <c r="L320" s="677">
        <v>0</v>
      </c>
      <c r="M320" s="677">
        <v>0</v>
      </c>
      <c r="N320" s="674">
        <v>0</v>
      </c>
      <c r="P320" s="680"/>
      <c r="Q320" s="677" t="s">
        <v>1418</v>
      </c>
      <c r="R320" s="681">
        <v>0</v>
      </c>
      <c r="S320" s="677">
        <v>0</v>
      </c>
      <c r="T320" s="677">
        <v>0</v>
      </c>
      <c r="U320" s="674">
        <v>0</v>
      </c>
      <c r="W320" s="806"/>
      <c r="X320" s="677" t="s">
        <v>1418</v>
      </c>
      <c r="Y320" s="681">
        <v>0</v>
      </c>
      <c r="Z320" s="677">
        <v>0</v>
      </c>
      <c r="AA320" s="677">
        <v>0</v>
      </c>
      <c r="AB320" s="674">
        <v>0</v>
      </c>
      <c r="AD320" s="769"/>
      <c r="AE320" s="677" t="s">
        <v>1418</v>
      </c>
      <c r="AF320" s="681">
        <v>0</v>
      </c>
      <c r="AG320" s="677">
        <v>0</v>
      </c>
      <c r="AH320" s="677">
        <v>0</v>
      </c>
      <c r="AI320" s="674">
        <v>0</v>
      </c>
      <c r="AK320" s="762"/>
      <c r="AL320" s="679" t="s">
        <v>1418</v>
      </c>
      <c r="AM320" s="681">
        <v>0</v>
      </c>
      <c r="AN320" s="677">
        <v>0</v>
      </c>
      <c r="AO320" s="677">
        <v>0</v>
      </c>
      <c r="AP320" s="674">
        <v>0</v>
      </c>
      <c r="AR320" s="819"/>
      <c r="AS320" s="813" t="s">
        <v>1418</v>
      </c>
      <c r="AT320" s="812">
        <v>0</v>
      </c>
      <c r="AU320" s="812">
        <v>0</v>
      </c>
      <c r="AV320" s="812">
        <v>0</v>
      </c>
      <c r="AW320" s="813">
        <v>0</v>
      </c>
      <c r="AY320" s="778"/>
      <c r="AZ320" s="679" t="s">
        <v>1418</v>
      </c>
      <c r="BA320" s="681">
        <v>0</v>
      </c>
      <c r="BB320" s="677">
        <v>0</v>
      </c>
      <c r="BC320" s="677">
        <v>0</v>
      </c>
      <c r="BD320" s="674">
        <v>0</v>
      </c>
      <c r="BF320" s="794"/>
      <c r="BG320" s="679" t="s">
        <v>1418</v>
      </c>
      <c r="BH320" s="681">
        <v>0</v>
      </c>
      <c r="BI320" s="677">
        <v>0</v>
      </c>
      <c r="BJ320" s="677">
        <v>0</v>
      </c>
      <c r="BK320" s="674">
        <v>0</v>
      </c>
      <c r="BL320" s="633"/>
      <c r="BM320" s="792"/>
      <c r="BN320" s="679" t="s">
        <v>1418</v>
      </c>
      <c r="BO320" s="681">
        <v>0</v>
      </c>
      <c r="BP320" s="677">
        <v>0</v>
      </c>
      <c r="BQ320" s="677">
        <v>0</v>
      </c>
      <c r="BR320" s="674">
        <v>0</v>
      </c>
      <c r="BS320" s="633"/>
      <c r="BT320" s="771"/>
      <c r="BU320" s="679" t="s">
        <v>1418</v>
      </c>
      <c r="BV320" s="681">
        <v>0</v>
      </c>
      <c r="BW320" s="677">
        <v>0</v>
      </c>
      <c r="BX320" s="677">
        <v>0</v>
      </c>
      <c r="BY320" s="674">
        <v>0</v>
      </c>
      <c r="CA320" s="753"/>
      <c r="CB320" s="679" t="s">
        <v>1418</v>
      </c>
      <c r="CC320" s="681">
        <v>0</v>
      </c>
      <c r="CD320" s="677">
        <v>0</v>
      </c>
      <c r="CE320" s="677">
        <v>0</v>
      </c>
      <c r="CF320" s="674">
        <v>0</v>
      </c>
    </row>
    <row r="321" spans="2:84">
      <c r="B321" s="673"/>
      <c r="C321" s="679" t="s">
        <v>1419</v>
      </c>
      <c r="D321" s="681">
        <v>0</v>
      </c>
      <c r="E321" s="677">
        <v>0</v>
      </c>
      <c r="F321" s="677">
        <v>0</v>
      </c>
      <c r="G321" s="674">
        <v>0</v>
      </c>
      <c r="I321" s="675"/>
      <c r="J321" s="679" t="s">
        <v>1419</v>
      </c>
      <c r="K321" s="681">
        <v>0</v>
      </c>
      <c r="L321" s="677">
        <v>0</v>
      </c>
      <c r="M321" s="677">
        <v>0</v>
      </c>
      <c r="N321" s="674">
        <v>0</v>
      </c>
      <c r="P321" s="680"/>
      <c r="Q321" s="677" t="s">
        <v>1419</v>
      </c>
      <c r="R321" s="681">
        <v>0</v>
      </c>
      <c r="S321" s="677">
        <v>0</v>
      </c>
      <c r="T321" s="677">
        <v>0</v>
      </c>
      <c r="U321" s="674">
        <v>0</v>
      </c>
      <c r="W321" s="806"/>
      <c r="X321" s="677" t="s">
        <v>1419</v>
      </c>
      <c r="Y321" s="681">
        <v>0</v>
      </c>
      <c r="Z321" s="677">
        <v>0</v>
      </c>
      <c r="AA321" s="677">
        <v>0</v>
      </c>
      <c r="AB321" s="674">
        <v>0</v>
      </c>
      <c r="AD321" s="769"/>
      <c r="AE321" s="677" t="s">
        <v>1419</v>
      </c>
      <c r="AF321" s="681">
        <v>0</v>
      </c>
      <c r="AG321" s="677">
        <v>0</v>
      </c>
      <c r="AH321" s="677">
        <v>0</v>
      </c>
      <c r="AI321" s="674">
        <v>0</v>
      </c>
      <c r="AK321" s="762"/>
      <c r="AL321" s="679" t="s">
        <v>1419</v>
      </c>
      <c r="AM321" s="681">
        <v>0</v>
      </c>
      <c r="AN321" s="677">
        <v>0</v>
      </c>
      <c r="AO321" s="677">
        <v>0</v>
      </c>
      <c r="AP321" s="674">
        <v>0</v>
      </c>
      <c r="AR321" s="819"/>
      <c r="AS321" s="813" t="s">
        <v>1419</v>
      </c>
      <c r="AT321" s="812">
        <v>0</v>
      </c>
      <c r="AU321" s="812">
        <v>0</v>
      </c>
      <c r="AV321" s="812">
        <v>0</v>
      </c>
      <c r="AW321" s="813">
        <v>0</v>
      </c>
      <c r="AY321" s="778"/>
      <c r="AZ321" s="679" t="s">
        <v>1419</v>
      </c>
      <c r="BA321" s="681">
        <v>0</v>
      </c>
      <c r="BB321" s="677">
        <v>0</v>
      </c>
      <c r="BC321" s="677">
        <v>0</v>
      </c>
      <c r="BD321" s="674">
        <v>0</v>
      </c>
      <c r="BF321" s="794"/>
      <c r="BG321" s="679" t="s">
        <v>1419</v>
      </c>
      <c r="BH321" s="681">
        <v>0</v>
      </c>
      <c r="BI321" s="677">
        <v>0</v>
      </c>
      <c r="BJ321" s="677">
        <v>0</v>
      </c>
      <c r="BK321" s="674">
        <v>0</v>
      </c>
      <c r="BL321" s="633"/>
      <c r="BM321" s="792"/>
      <c r="BN321" s="679" t="s">
        <v>1419</v>
      </c>
      <c r="BO321" s="681">
        <v>0</v>
      </c>
      <c r="BP321" s="677">
        <v>0</v>
      </c>
      <c r="BQ321" s="677">
        <v>0</v>
      </c>
      <c r="BR321" s="674">
        <v>0</v>
      </c>
      <c r="BS321" s="633"/>
      <c r="BT321" s="771"/>
      <c r="BU321" s="679" t="s">
        <v>1419</v>
      </c>
      <c r="BV321" s="681">
        <v>0</v>
      </c>
      <c r="BW321" s="677">
        <v>0</v>
      </c>
      <c r="BX321" s="677">
        <v>0</v>
      </c>
      <c r="BY321" s="674">
        <v>0</v>
      </c>
      <c r="CA321" s="753"/>
      <c r="CB321" s="679" t="s">
        <v>1419</v>
      </c>
      <c r="CC321" s="681">
        <v>0</v>
      </c>
      <c r="CD321" s="677">
        <v>0</v>
      </c>
      <c r="CE321" s="677">
        <v>0</v>
      </c>
      <c r="CF321" s="674">
        <v>0</v>
      </c>
    </row>
    <row r="322" spans="2:84">
      <c r="B322" s="673"/>
      <c r="C322" s="679" t="s">
        <v>1702</v>
      </c>
      <c r="D322" s="681">
        <v>0</v>
      </c>
      <c r="E322" s="677">
        <v>0</v>
      </c>
      <c r="F322" s="677">
        <v>0</v>
      </c>
      <c r="G322" s="674">
        <v>0</v>
      </c>
      <c r="I322" s="675"/>
      <c r="J322" s="679" t="s">
        <v>1702</v>
      </c>
      <c r="K322" s="681">
        <v>0</v>
      </c>
      <c r="L322" s="677">
        <v>0</v>
      </c>
      <c r="M322" s="677">
        <v>0</v>
      </c>
      <c r="N322" s="674">
        <v>0</v>
      </c>
      <c r="P322" s="680"/>
      <c r="Q322" s="677" t="s">
        <v>1702</v>
      </c>
      <c r="R322" s="681">
        <v>0</v>
      </c>
      <c r="S322" s="677">
        <v>0</v>
      </c>
      <c r="T322" s="677">
        <v>0</v>
      </c>
      <c r="U322" s="674">
        <v>0</v>
      </c>
      <c r="W322" s="806"/>
      <c r="X322" s="677" t="s">
        <v>1702</v>
      </c>
      <c r="Y322" s="681">
        <v>0</v>
      </c>
      <c r="Z322" s="677">
        <v>0</v>
      </c>
      <c r="AA322" s="677">
        <v>0</v>
      </c>
      <c r="AB322" s="674">
        <v>0</v>
      </c>
      <c r="AD322" s="769"/>
      <c r="AE322" s="677" t="s">
        <v>1702</v>
      </c>
      <c r="AF322" s="681">
        <v>0</v>
      </c>
      <c r="AG322" s="677">
        <v>0</v>
      </c>
      <c r="AH322" s="677">
        <v>0</v>
      </c>
      <c r="AI322" s="674">
        <v>0</v>
      </c>
      <c r="AK322" s="762"/>
      <c r="AL322" s="679" t="s">
        <v>1702</v>
      </c>
      <c r="AM322" s="681">
        <v>0</v>
      </c>
      <c r="AN322" s="677">
        <v>0</v>
      </c>
      <c r="AO322" s="677">
        <v>0</v>
      </c>
      <c r="AP322" s="674">
        <v>0</v>
      </c>
      <c r="AR322" s="819"/>
      <c r="AS322" s="813" t="s">
        <v>1702</v>
      </c>
      <c r="AT322" s="812">
        <v>0</v>
      </c>
      <c r="AU322" s="812">
        <v>0</v>
      </c>
      <c r="AV322" s="812">
        <v>0</v>
      </c>
      <c r="AW322" s="813">
        <v>0</v>
      </c>
      <c r="AY322" s="778"/>
      <c r="AZ322" s="679" t="s">
        <v>1702</v>
      </c>
      <c r="BA322" s="681">
        <v>0</v>
      </c>
      <c r="BB322" s="677">
        <v>0</v>
      </c>
      <c r="BC322" s="677">
        <v>0</v>
      </c>
      <c r="BD322" s="674">
        <v>0</v>
      </c>
      <c r="BF322" s="794"/>
      <c r="BG322" s="679" t="s">
        <v>1702</v>
      </c>
      <c r="BH322" s="681">
        <v>0</v>
      </c>
      <c r="BI322" s="677">
        <v>0</v>
      </c>
      <c r="BJ322" s="677">
        <v>0</v>
      </c>
      <c r="BK322" s="674">
        <v>0</v>
      </c>
      <c r="BL322" s="633"/>
      <c r="BM322" s="792"/>
      <c r="BN322" s="679" t="s">
        <v>1702</v>
      </c>
      <c r="BO322" s="681">
        <v>0</v>
      </c>
      <c r="BP322" s="677">
        <v>0</v>
      </c>
      <c r="BQ322" s="677">
        <v>0</v>
      </c>
      <c r="BR322" s="674">
        <v>0</v>
      </c>
      <c r="BS322" s="633"/>
      <c r="BT322" s="771"/>
      <c r="BU322" s="679" t="s">
        <v>1702</v>
      </c>
      <c r="BV322" s="681">
        <v>0</v>
      </c>
      <c r="BW322" s="677">
        <v>0</v>
      </c>
      <c r="BX322" s="677">
        <v>0</v>
      </c>
      <c r="BY322" s="674">
        <v>0</v>
      </c>
      <c r="CA322" s="753"/>
      <c r="CB322" s="679" t="s">
        <v>1702</v>
      </c>
      <c r="CC322" s="681">
        <v>0</v>
      </c>
      <c r="CD322" s="677">
        <v>0</v>
      </c>
      <c r="CE322" s="677">
        <v>0</v>
      </c>
      <c r="CF322" s="674">
        <v>0</v>
      </c>
    </row>
    <row r="323" spans="2:84">
      <c r="B323" s="673"/>
      <c r="C323" s="679" t="s">
        <v>1703</v>
      </c>
      <c r="D323" s="681">
        <v>0</v>
      </c>
      <c r="E323" s="677">
        <v>0</v>
      </c>
      <c r="F323" s="677">
        <v>0</v>
      </c>
      <c r="G323" s="674">
        <v>0</v>
      </c>
      <c r="I323" s="675"/>
      <c r="J323" s="679" t="s">
        <v>1703</v>
      </c>
      <c r="K323" s="681">
        <v>0</v>
      </c>
      <c r="L323" s="677">
        <v>0</v>
      </c>
      <c r="M323" s="677">
        <v>0</v>
      </c>
      <c r="N323" s="674">
        <v>0</v>
      </c>
      <c r="P323" s="680"/>
      <c r="Q323" s="677" t="s">
        <v>1703</v>
      </c>
      <c r="R323" s="681">
        <v>0</v>
      </c>
      <c r="S323" s="677">
        <v>0</v>
      </c>
      <c r="T323" s="677">
        <v>0</v>
      </c>
      <c r="U323" s="674">
        <v>0</v>
      </c>
      <c r="W323" s="806"/>
      <c r="X323" s="677" t="s">
        <v>1703</v>
      </c>
      <c r="Y323" s="681">
        <v>0</v>
      </c>
      <c r="Z323" s="677">
        <v>0</v>
      </c>
      <c r="AA323" s="677">
        <v>0</v>
      </c>
      <c r="AB323" s="674">
        <v>0</v>
      </c>
      <c r="AD323" s="769"/>
      <c r="AE323" s="677" t="s">
        <v>1703</v>
      </c>
      <c r="AF323" s="681">
        <v>0</v>
      </c>
      <c r="AG323" s="677">
        <v>0</v>
      </c>
      <c r="AH323" s="677">
        <v>0</v>
      </c>
      <c r="AI323" s="674">
        <v>0</v>
      </c>
      <c r="AK323" s="762"/>
      <c r="AL323" s="679" t="s">
        <v>1703</v>
      </c>
      <c r="AM323" s="681">
        <v>0</v>
      </c>
      <c r="AN323" s="677">
        <v>0</v>
      </c>
      <c r="AO323" s="677">
        <v>0</v>
      </c>
      <c r="AP323" s="674">
        <v>0</v>
      </c>
      <c r="AR323" s="819"/>
      <c r="AS323" s="813" t="s">
        <v>1703</v>
      </c>
      <c r="AT323" s="812">
        <v>0</v>
      </c>
      <c r="AU323" s="812">
        <v>0</v>
      </c>
      <c r="AV323" s="812">
        <v>0</v>
      </c>
      <c r="AW323" s="813">
        <v>0</v>
      </c>
      <c r="AY323" s="778"/>
      <c r="AZ323" s="679" t="s">
        <v>1703</v>
      </c>
      <c r="BA323" s="681">
        <v>0</v>
      </c>
      <c r="BB323" s="677">
        <v>0</v>
      </c>
      <c r="BC323" s="677">
        <v>0</v>
      </c>
      <c r="BD323" s="674">
        <v>0</v>
      </c>
      <c r="BF323" s="794"/>
      <c r="BG323" s="679" t="s">
        <v>1703</v>
      </c>
      <c r="BH323" s="681">
        <v>0</v>
      </c>
      <c r="BI323" s="677">
        <v>0</v>
      </c>
      <c r="BJ323" s="677">
        <v>0</v>
      </c>
      <c r="BK323" s="674">
        <v>0</v>
      </c>
      <c r="BL323" s="633"/>
      <c r="BM323" s="792"/>
      <c r="BN323" s="679" t="s">
        <v>1703</v>
      </c>
      <c r="BO323" s="681">
        <v>0</v>
      </c>
      <c r="BP323" s="677">
        <v>0</v>
      </c>
      <c r="BQ323" s="677">
        <v>0</v>
      </c>
      <c r="BR323" s="674">
        <v>0</v>
      </c>
      <c r="BS323" s="633"/>
      <c r="BT323" s="771"/>
      <c r="BU323" s="679" t="s">
        <v>1703</v>
      </c>
      <c r="BV323" s="681">
        <v>0</v>
      </c>
      <c r="BW323" s="677">
        <v>0</v>
      </c>
      <c r="BX323" s="677">
        <v>0</v>
      </c>
      <c r="BY323" s="674">
        <v>0</v>
      </c>
      <c r="CA323" s="753"/>
      <c r="CB323" s="679" t="s">
        <v>1703</v>
      </c>
      <c r="CC323" s="681">
        <v>0</v>
      </c>
      <c r="CD323" s="677">
        <v>0</v>
      </c>
      <c r="CE323" s="677">
        <v>0</v>
      </c>
      <c r="CF323" s="674">
        <v>0</v>
      </c>
    </row>
    <row r="324" spans="2:84">
      <c r="B324" s="673"/>
      <c r="C324" s="679" t="s">
        <v>1704</v>
      </c>
      <c r="D324" s="681">
        <v>0</v>
      </c>
      <c r="E324" s="677">
        <v>0</v>
      </c>
      <c r="F324" s="677">
        <v>0</v>
      </c>
      <c r="G324" s="674">
        <v>0</v>
      </c>
      <c r="I324" s="675"/>
      <c r="J324" s="679" t="s">
        <v>1704</v>
      </c>
      <c r="K324" s="681">
        <v>0</v>
      </c>
      <c r="L324" s="677">
        <v>0</v>
      </c>
      <c r="M324" s="677">
        <v>0</v>
      </c>
      <c r="N324" s="674">
        <v>0</v>
      </c>
      <c r="P324" s="680"/>
      <c r="Q324" s="677" t="s">
        <v>1704</v>
      </c>
      <c r="R324" s="681">
        <v>0</v>
      </c>
      <c r="S324" s="677">
        <v>0</v>
      </c>
      <c r="T324" s="677">
        <v>0</v>
      </c>
      <c r="U324" s="674">
        <v>0</v>
      </c>
      <c r="W324" s="806"/>
      <c r="X324" s="677" t="s">
        <v>1704</v>
      </c>
      <c r="Y324" s="681">
        <v>0</v>
      </c>
      <c r="Z324" s="677">
        <v>0</v>
      </c>
      <c r="AA324" s="677">
        <v>0</v>
      </c>
      <c r="AB324" s="674">
        <v>0</v>
      </c>
      <c r="AD324" s="769"/>
      <c r="AE324" s="677" t="s">
        <v>1704</v>
      </c>
      <c r="AF324" s="681">
        <v>0</v>
      </c>
      <c r="AG324" s="677">
        <v>0</v>
      </c>
      <c r="AH324" s="677">
        <v>0</v>
      </c>
      <c r="AI324" s="674">
        <v>0</v>
      </c>
      <c r="AK324" s="762"/>
      <c r="AL324" s="679" t="s">
        <v>1704</v>
      </c>
      <c r="AM324" s="681">
        <v>0</v>
      </c>
      <c r="AN324" s="677">
        <v>0</v>
      </c>
      <c r="AO324" s="677">
        <v>0</v>
      </c>
      <c r="AP324" s="674">
        <v>0</v>
      </c>
      <c r="AR324" s="819"/>
      <c r="AS324" s="813" t="s">
        <v>1704</v>
      </c>
      <c r="AT324" s="812">
        <v>0</v>
      </c>
      <c r="AU324" s="812">
        <v>0</v>
      </c>
      <c r="AV324" s="812">
        <v>0</v>
      </c>
      <c r="AW324" s="813">
        <v>0</v>
      </c>
      <c r="AY324" s="778"/>
      <c r="AZ324" s="679" t="s">
        <v>1704</v>
      </c>
      <c r="BA324" s="681">
        <v>0</v>
      </c>
      <c r="BB324" s="677">
        <v>0</v>
      </c>
      <c r="BC324" s="677">
        <v>0</v>
      </c>
      <c r="BD324" s="674">
        <v>0</v>
      </c>
      <c r="BF324" s="794"/>
      <c r="BG324" s="679" t="s">
        <v>1704</v>
      </c>
      <c r="BH324" s="681">
        <v>0</v>
      </c>
      <c r="BI324" s="677">
        <v>0</v>
      </c>
      <c r="BJ324" s="677">
        <v>0</v>
      </c>
      <c r="BK324" s="674">
        <v>0</v>
      </c>
      <c r="BL324" s="633"/>
      <c r="BM324" s="792"/>
      <c r="BN324" s="679" t="s">
        <v>1704</v>
      </c>
      <c r="BO324" s="681">
        <v>0</v>
      </c>
      <c r="BP324" s="677">
        <v>0</v>
      </c>
      <c r="BQ324" s="677">
        <v>0</v>
      </c>
      <c r="BR324" s="674">
        <v>0</v>
      </c>
      <c r="BS324" s="633"/>
      <c r="BT324" s="771"/>
      <c r="BU324" s="679" t="s">
        <v>1704</v>
      </c>
      <c r="BV324" s="681">
        <v>0</v>
      </c>
      <c r="BW324" s="677">
        <v>0</v>
      </c>
      <c r="BX324" s="677">
        <v>0</v>
      </c>
      <c r="BY324" s="674">
        <v>0</v>
      </c>
      <c r="CA324" s="753"/>
      <c r="CB324" s="679" t="s">
        <v>1704</v>
      </c>
      <c r="CC324" s="681">
        <v>0</v>
      </c>
      <c r="CD324" s="677">
        <v>0</v>
      </c>
      <c r="CE324" s="677">
        <v>0</v>
      </c>
      <c r="CF324" s="674">
        <v>0</v>
      </c>
    </row>
    <row r="325" spans="2:84">
      <c r="B325" s="673"/>
      <c r="C325" s="679" t="s">
        <v>1705</v>
      </c>
      <c r="D325" s="681">
        <v>0</v>
      </c>
      <c r="E325" s="677">
        <v>0</v>
      </c>
      <c r="F325" s="677">
        <v>0</v>
      </c>
      <c r="G325" s="674">
        <v>0</v>
      </c>
      <c r="I325" s="675"/>
      <c r="J325" s="679" t="s">
        <v>1705</v>
      </c>
      <c r="K325" s="681">
        <v>0</v>
      </c>
      <c r="L325" s="677">
        <v>0</v>
      </c>
      <c r="M325" s="677">
        <v>0</v>
      </c>
      <c r="N325" s="674">
        <v>0</v>
      </c>
      <c r="P325" s="680"/>
      <c r="Q325" s="677" t="s">
        <v>1705</v>
      </c>
      <c r="R325" s="681">
        <v>0</v>
      </c>
      <c r="S325" s="677">
        <v>0</v>
      </c>
      <c r="T325" s="677">
        <v>0</v>
      </c>
      <c r="U325" s="674">
        <v>0</v>
      </c>
      <c r="W325" s="806"/>
      <c r="X325" s="677" t="s">
        <v>1705</v>
      </c>
      <c r="Y325" s="681">
        <v>0</v>
      </c>
      <c r="Z325" s="677">
        <v>0</v>
      </c>
      <c r="AA325" s="677">
        <v>0</v>
      </c>
      <c r="AB325" s="674">
        <v>0</v>
      </c>
      <c r="AD325" s="769"/>
      <c r="AE325" s="677" t="s">
        <v>1705</v>
      </c>
      <c r="AF325" s="681">
        <v>0</v>
      </c>
      <c r="AG325" s="677">
        <v>0</v>
      </c>
      <c r="AH325" s="677">
        <v>0</v>
      </c>
      <c r="AI325" s="674">
        <v>0</v>
      </c>
      <c r="AK325" s="762"/>
      <c r="AL325" s="679" t="s">
        <v>1705</v>
      </c>
      <c r="AM325" s="681">
        <v>0</v>
      </c>
      <c r="AN325" s="677">
        <v>0</v>
      </c>
      <c r="AO325" s="677">
        <v>0</v>
      </c>
      <c r="AP325" s="674">
        <v>0</v>
      </c>
      <c r="AR325" s="819"/>
      <c r="AS325" s="813" t="s">
        <v>1705</v>
      </c>
      <c r="AT325" s="812">
        <v>0</v>
      </c>
      <c r="AU325" s="812">
        <v>0</v>
      </c>
      <c r="AV325" s="812">
        <v>0</v>
      </c>
      <c r="AW325" s="813">
        <v>0</v>
      </c>
      <c r="AY325" s="778"/>
      <c r="AZ325" s="679" t="s">
        <v>1705</v>
      </c>
      <c r="BA325" s="681">
        <v>0</v>
      </c>
      <c r="BB325" s="677">
        <v>0</v>
      </c>
      <c r="BC325" s="677">
        <v>0</v>
      </c>
      <c r="BD325" s="674">
        <v>0</v>
      </c>
      <c r="BF325" s="794"/>
      <c r="BG325" s="679" t="s">
        <v>1705</v>
      </c>
      <c r="BH325" s="681">
        <v>0</v>
      </c>
      <c r="BI325" s="677">
        <v>0</v>
      </c>
      <c r="BJ325" s="677">
        <v>0</v>
      </c>
      <c r="BK325" s="674">
        <v>0</v>
      </c>
      <c r="BL325" s="633"/>
      <c r="BM325" s="792"/>
      <c r="BN325" s="679" t="s">
        <v>1705</v>
      </c>
      <c r="BO325" s="681">
        <v>0</v>
      </c>
      <c r="BP325" s="677">
        <v>0</v>
      </c>
      <c r="BQ325" s="677">
        <v>0</v>
      </c>
      <c r="BR325" s="674">
        <v>0</v>
      </c>
      <c r="BS325" s="633"/>
      <c r="BT325" s="771"/>
      <c r="BU325" s="679" t="s">
        <v>1705</v>
      </c>
      <c r="BV325" s="681">
        <v>0</v>
      </c>
      <c r="BW325" s="677">
        <v>0</v>
      </c>
      <c r="BX325" s="677">
        <v>0</v>
      </c>
      <c r="BY325" s="674">
        <v>0</v>
      </c>
      <c r="CA325" s="753"/>
      <c r="CB325" s="679" t="s">
        <v>1705</v>
      </c>
      <c r="CC325" s="681">
        <v>0</v>
      </c>
      <c r="CD325" s="677">
        <v>0</v>
      </c>
      <c r="CE325" s="677">
        <v>0</v>
      </c>
      <c r="CF325" s="674">
        <v>0</v>
      </c>
    </row>
    <row r="326" spans="2:84">
      <c r="B326" s="673"/>
      <c r="C326" s="679" t="s">
        <v>1706</v>
      </c>
      <c r="D326" s="681">
        <v>0</v>
      </c>
      <c r="E326" s="677">
        <v>0</v>
      </c>
      <c r="F326" s="677">
        <v>0</v>
      </c>
      <c r="G326" s="674">
        <v>0</v>
      </c>
      <c r="I326" s="675"/>
      <c r="J326" s="679" t="s">
        <v>1706</v>
      </c>
      <c r="K326" s="681">
        <v>0</v>
      </c>
      <c r="L326" s="677">
        <v>0</v>
      </c>
      <c r="M326" s="677">
        <v>0</v>
      </c>
      <c r="N326" s="674">
        <v>0</v>
      </c>
      <c r="P326" s="680"/>
      <c r="Q326" s="677" t="s">
        <v>1706</v>
      </c>
      <c r="R326" s="681">
        <v>0</v>
      </c>
      <c r="S326" s="677">
        <v>0</v>
      </c>
      <c r="T326" s="677">
        <v>0</v>
      </c>
      <c r="U326" s="674">
        <v>0</v>
      </c>
      <c r="W326" s="806"/>
      <c r="X326" s="677" t="s">
        <v>1706</v>
      </c>
      <c r="Y326" s="681">
        <v>0</v>
      </c>
      <c r="Z326" s="677">
        <v>0</v>
      </c>
      <c r="AA326" s="677">
        <v>0</v>
      </c>
      <c r="AB326" s="674">
        <v>0</v>
      </c>
      <c r="AD326" s="769"/>
      <c r="AE326" s="677" t="s">
        <v>1706</v>
      </c>
      <c r="AF326" s="681">
        <v>0</v>
      </c>
      <c r="AG326" s="677">
        <v>0</v>
      </c>
      <c r="AH326" s="677">
        <v>0</v>
      </c>
      <c r="AI326" s="674">
        <v>0</v>
      </c>
      <c r="AK326" s="762"/>
      <c r="AL326" s="679" t="s">
        <v>1706</v>
      </c>
      <c r="AM326" s="681">
        <v>0</v>
      </c>
      <c r="AN326" s="677">
        <v>0</v>
      </c>
      <c r="AO326" s="677">
        <v>0</v>
      </c>
      <c r="AP326" s="674">
        <v>0</v>
      </c>
      <c r="AR326" s="819"/>
      <c r="AS326" s="813" t="s">
        <v>1706</v>
      </c>
      <c r="AT326" s="812">
        <v>0</v>
      </c>
      <c r="AU326" s="812">
        <v>0</v>
      </c>
      <c r="AV326" s="812">
        <v>0</v>
      </c>
      <c r="AW326" s="813">
        <v>0</v>
      </c>
      <c r="AY326" s="778"/>
      <c r="AZ326" s="679" t="s">
        <v>1706</v>
      </c>
      <c r="BA326" s="681">
        <v>0</v>
      </c>
      <c r="BB326" s="677">
        <v>0</v>
      </c>
      <c r="BC326" s="677">
        <v>0</v>
      </c>
      <c r="BD326" s="674">
        <v>0</v>
      </c>
      <c r="BF326" s="794"/>
      <c r="BG326" s="679" t="s">
        <v>1706</v>
      </c>
      <c r="BH326" s="681">
        <v>0</v>
      </c>
      <c r="BI326" s="677">
        <v>0</v>
      </c>
      <c r="BJ326" s="677">
        <v>0</v>
      </c>
      <c r="BK326" s="674">
        <v>0</v>
      </c>
      <c r="BL326" s="633"/>
      <c r="BM326" s="792"/>
      <c r="BN326" s="679" t="s">
        <v>1706</v>
      </c>
      <c r="BO326" s="681">
        <v>0</v>
      </c>
      <c r="BP326" s="677">
        <v>0</v>
      </c>
      <c r="BQ326" s="677">
        <v>0</v>
      </c>
      <c r="BR326" s="674">
        <v>0</v>
      </c>
      <c r="BS326" s="633"/>
      <c r="BT326" s="771"/>
      <c r="BU326" s="679" t="s">
        <v>1706</v>
      </c>
      <c r="BV326" s="681">
        <v>0</v>
      </c>
      <c r="BW326" s="677">
        <v>0</v>
      </c>
      <c r="BX326" s="677">
        <v>0</v>
      </c>
      <c r="BY326" s="674">
        <v>0</v>
      </c>
      <c r="CA326" s="753"/>
      <c r="CB326" s="679" t="s">
        <v>1706</v>
      </c>
      <c r="CC326" s="681">
        <v>0</v>
      </c>
      <c r="CD326" s="677">
        <v>0</v>
      </c>
      <c r="CE326" s="677">
        <v>0</v>
      </c>
      <c r="CF326" s="674">
        <v>0</v>
      </c>
    </row>
    <row r="327" spans="2:84">
      <c r="B327" s="673"/>
      <c r="C327" s="679" t="s">
        <v>1707</v>
      </c>
      <c r="D327" s="681">
        <v>0</v>
      </c>
      <c r="E327" s="677">
        <v>0</v>
      </c>
      <c r="F327" s="677">
        <v>0</v>
      </c>
      <c r="G327" s="674">
        <v>0</v>
      </c>
      <c r="I327" s="675"/>
      <c r="J327" s="679" t="s">
        <v>1707</v>
      </c>
      <c r="K327" s="681">
        <v>0</v>
      </c>
      <c r="L327" s="677">
        <v>0</v>
      </c>
      <c r="M327" s="677">
        <v>0</v>
      </c>
      <c r="N327" s="674">
        <v>0</v>
      </c>
      <c r="P327" s="680"/>
      <c r="Q327" s="677" t="s">
        <v>1707</v>
      </c>
      <c r="R327" s="681">
        <v>0</v>
      </c>
      <c r="S327" s="677">
        <v>0</v>
      </c>
      <c r="T327" s="677">
        <v>0</v>
      </c>
      <c r="U327" s="674">
        <v>0</v>
      </c>
      <c r="W327" s="806"/>
      <c r="X327" s="677" t="s">
        <v>1707</v>
      </c>
      <c r="Y327" s="681">
        <v>0</v>
      </c>
      <c r="Z327" s="677">
        <v>0</v>
      </c>
      <c r="AA327" s="677">
        <v>0</v>
      </c>
      <c r="AB327" s="674">
        <v>0</v>
      </c>
      <c r="AD327" s="769"/>
      <c r="AE327" s="677" t="s">
        <v>1707</v>
      </c>
      <c r="AF327" s="681">
        <v>0</v>
      </c>
      <c r="AG327" s="677">
        <v>0</v>
      </c>
      <c r="AH327" s="677">
        <v>0</v>
      </c>
      <c r="AI327" s="674">
        <v>0</v>
      </c>
      <c r="AK327" s="762"/>
      <c r="AL327" s="679" t="s">
        <v>1707</v>
      </c>
      <c r="AM327" s="681">
        <v>0</v>
      </c>
      <c r="AN327" s="677">
        <v>0</v>
      </c>
      <c r="AO327" s="677">
        <v>0</v>
      </c>
      <c r="AP327" s="674">
        <v>0</v>
      </c>
      <c r="AR327" s="819"/>
      <c r="AS327" s="813" t="s">
        <v>1707</v>
      </c>
      <c r="AT327" s="812">
        <v>0</v>
      </c>
      <c r="AU327" s="812">
        <v>0</v>
      </c>
      <c r="AV327" s="812">
        <v>0</v>
      </c>
      <c r="AW327" s="813">
        <v>0</v>
      </c>
      <c r="AY327" s="778"/>
      <c r="AZ327" s="679" t="s">
        <v>1707</v>
      </c>
      <c r="BA327" s="681">
        <v>0</v>
      </c>
      <c r="BB327" s="677">
        <v>0</v>
      </c>
      <c r="BC327" s="677">
        <v>0</v>
      </c>
      <c r="BD327" s="674">
        <v>0</v>
      </c>
      <c r="BF327" s="794"/>
      <c r="BG327" s="679" t="s">
        <v>1707</v>
      </c>
      <c r="BH327" s="681">
        <v>0</v>
      </c>
      <c r="BI327" s="677">
        <v>0</v>
      </c>
      <c r="BJ327" s="677">
        <v>0</v>
      </c>
      <c r="BK327" s="674">
        <v>0</v>
      </c>
      <c r="BL327" s="633"/>
      <c r="BM327" s="792"/>
      <c r="BN327" s="679" t="s">
        <v>1707</v>
      </c>
      <c r="BO327" s="681">
        <v>0</v>
      </c>
      <c r="BP327" s="677">
        <v>0</v>
      </c>
      <c r="BQ327" s="677">
        <v>0</v>
      </c>
      <c r="BR327" s="674">
        <v>0</v>
      </c>
      <c r="BS327" s="633"/>
      <c r="BT327" s="771"/>
      <c r="BU327" s="679" t="s">
        <v>1707</v>
      </c>
      <c r="BV327" s="681">
        <v>0</v>
      </c>
      <c r="BW327" s="677">
        <v>0</v>
      </c>
      <c r="BX327" s="677">
        <v>0</v>
      </c>
      <c r="BY327" s="674">
        <v>0</v>
      </c>
      <c r="CA327" s="753"/>
      <c r="CB327" s="679" t="s">
        <v>1707</v>
      </c>
      <c r="CC327" s="681">
        <v>0</v>
      </c>
      <c r="CD327" s="677">
        <v>0</v>
      </c>
      <c r="CE327" s="677">
        <v>0</v>
      </c>
      <c r="CF327" s="674">
        <v>0</v>
      </c>
    </row>
    <row r="328" spans="2:84">
      <c r="B328" s="673"/>
      <c r="C328" s="679" t="s">
        <v>1708</v>
      </c>
      <c r="D328" s="681">
        <v>0</v>
      </c>
      <c r="E328" s="677">
        <v>0</v>
      </c>
      <c r="F328" s="677">
        <v>0</v>
      </c>
      <c r="G328" s="674">
        <v>0</v>
      </c>
      <c r="I328" s="675"/>
      <c r="J328" s="679" t="s">
        <v>1708</v>
      </c>
      <c r="K328" s="681">
        <v>0</v>
      </c>
      <c r="L328" s="677">
        <v>0</v>
      </c>
      <c r="M328" s="677">
        <v>0</v>
      </c>
      <c r="N328" s="674">
        <v>0</v>
      </c>
      <c r="P328" s="680"/>
      <c r="Q328" s="677" t="s">
        <v>1708</v>
      </c>
      <c r="R328" s="681">
        <v>0</v>
      </c>
      <c r="S328" s="677">
        <v>0</v>
      </c>
      <c r="T328" s="677">
        <v>0</v>
      </c>
      <c r="U328" s="674">
        <v>0</v>
      </c>
      <c r="W328" s="806"/>
      <c r="X328" s="677" t="s">
        <v>1708</v>
      </c>
      <c r="Y328" s="681">
        <v>0</v>
      </c>
      <c r="Z328" s="677">
        <v>0</v>
      </c>
      <c r="AA328" s="677">
        <v>0</v>
      </c>
      <c r="AB328" s="674">
        <v>0</v>
      </c>
      <c r="AD328" s="769"/>
      <c r="AE328" s="677" t="s">
        <v>1708</v>
      </c>
      <c r="AF328" s="681">
        <v>0</v>
      </c>
      <c r="AG328" s="677">
        <v>0</v>
      </c>
      <c r="AH328" s="677">
        <v>0</v>
      </c>
      <c r="AI328" s="674">
        <v>0</v>
      </c>
      <c r="AK328" s="762"/>
      <c r="AL328" s="679" t="s">
        <v>1708</v>
      </c>
      <c r="AM328" s="681">
        <v>0</v>
      </c>
      <c r="AN328" s="677">
        <v>0</v>
      </c>
      <c r="AO328" s="677">
        <v>0</v>
      </c>
      <c r="AP328" s="674">
        <v>0</v>
      </c>
      <c r="AR328" s="819"/>
      <c r="AS328" s="813" t="s">
        <v>1708</v>
      </c>
      <c r="AT328" s="812">
        <v>0</v>
      </c>
      <c r="AU328" s="812">
        <v>0</v>
      </c>
      <c r="AV328" s="812">
        <v>0</v>
      </c>
      <c r="AW328" s="813">
        <v>0</v>
      </c>
      <c r="AY328" s="778"/>
      <c r="AZ328" s="679" t="s">
        <v>1708</v>
      </c>
      <c r="BA328" s="681">
        <v>0</v>
      </c>
      <c r="BB328" s="677">
        <v>0</v>
      </c>
      <c r="BC328" s="677">
        <v>0</v>
      </c>
      <c r="BD328" s="674">
        <v>0</v>
      </c>
      <c r="BF328" s="794"/>
      <c r="BG328" s="679" t="s">
        <v>1708</v>
      </c>
      <c r="BH328" s="681">
        <v>0</v>
      </c>
      <c r="BI328" s="677">
        <v>0</v>
      </c>
      <c r="BJ328" s="677">
        <v>0</v>
      </c>
      <c r="BK328" s="674">
        <v>0</v>
      </c>
      <c r="BL328" s="633"/>
      <c r="BM328" s="792"/>
      <c r="BN328" s="679" t="s">
        <v>1708</v>
      </c>
      <c r="BO328" s="681">
        <v>0</v>
      </c>
      <c r="BP328" s="677">
        <v>0</v>
      </c>
      <c r="BQ328" s="677">
        <v>0</v>
      </c>
      <c r="BR328" s="674">
        <v>0</v>
      </c>
      <c r="BS328" s="633"/>
      <c r="BT328" s="771"/>
      <c r="BU328" s="679" t="s">
        <v>1708</v>
      </c>
      <c r="BV328" s="681">
        <v>0</v>
      </c>
      <c r="BW328" s="677">
        <v>0</v>
      </c>
      <c r="BX328" s="677">
        <v>0</v>
      </c>
      <c r="BY328" s="674">
        <v>0</v>
      </c>
      <c r="CA328" s="753"/>
      <c r="CB328" s="679" t="s">
        <v>1708</v>
      </c>
      <c r="CC328" s="681">
        <v>0</v>
      </c>
      <c r="CD328" s="677">
        <v>0</v>
      </c>
      <c r="CE328" s="677">
        <v>0</v>
      </c>
      <c r="CF328" s="674">
        <v>0</v>
      </c>
    </row>
    <row r="329" spans="2:84">
      <c r="B329" s="673"/>
      <c r="C329" s="679" t="s">
        <v>1709</v>
      </c>
      <c r="D329" s="681">
        <v>0</v>
      </c>
      <c r="E329" s="677">
        <v>0</v>
      </c>
      <c r="F329" s="677">
        <v>0</v>
      </c>
      <c r="G329" s="674">
        <v>0</v>
      </c>
      <c r="I329" s="675"/>
      <c r="J329" s="679" t="s">
        <v>1709</v>
      </c>
      <c r="K329" s="681">
        <v>0</v>
      </c>
      <c r="L329" s="677">
        <v>0</v>
      </c>
      <c r="M329" s="677">
        <v>0</v>
      </c>
      <c r="N329" s="674">
        <v>0</v>
      </c>
      <c r="P329" s="680"/>
      <c r="Q329" s="677" t="s">
        <v>1709</v>
      </c>
      <c r="R329" s="681">
        <v>0</v>
      </c>
      <c r="S329" s="677">
        <v>0</v>
      </c>
      <c r="T329" s="677">
        <v>0</v>
      </c>
      <c r="U329" s="674">
        <v>0</v>
      </c>
      <c r="W329" s="806"/>
      <c r="X329" s="677" t="s">
        <v>1709</v>
      </c>
      <c r="Y329" s="681">
        <v>0</v>
      </c>
      <c r="Z329" s="677">
        <v>0</v>
      </c>
      <c r="AA329" s="677">
        <v>0</v>
      </c>
      <c r="AB329" s="674">
        <v>0</v>
      </c>
      <c r="AD329" s="769"/>
      <c r="AE329" s="677" t="s">
        <v>1709</v>
      </c>
      <c r="AF329" s="681">
        <v>0</v>
      </c>
      <c r="AG329" s="677">
        <v>0</v>
      </c>
      <c r="AH329" s="677">
        <v>0</v>
      </c>
      <c r="AI329" s="674">
        <v>0</v>
      </c>
      <c r="AK329" s="762"/>
      <c r="AL329" s="679" t="s">
        <v>1709</v>
      </c>
      <c r="AM329" s="681">
        <v>0</v>
      </c>
      <c r="AN329" s="677">
        <v>0</v>
      </c>
      <c r="AO329" s="677">
        <v>0</v>
      </c>
      <c r="AP329" s="674">
        <v>0</v>
      </c>
      <c r="AR329" s="819"/>
      <c r="AS329" s="813" t="s">
        <v>1709</v>
      </c>
      <c r="AT329" s="812">
        <v>0</v>
      </c>
      <c r="AU329" s="812">
        <v>0</v>
      </c>
      <c r="AV329" s="812">
        <v>0</v>
      </c>
      <c r="AW329" s="813">
        <v>0</v>
      </c>
      <c r="AY329" s="778"/>
      <c r="AZ329" s="679" t="s">
        <v>1709</v>
      </c>
      <c r="BA329" s="681">
        <v>0</v>
      </c>
      <c r="BB329" s="677">
        <v>0</v>
      </c>
      <c r="BC329" s="677">
        <v>0</v>
      </c>
      <c r="BD329" s="674">
        <v>0</v>
      </c>
      <c r="BF329" s="794"/>
      <c r="BG329" s="679" t="s">
        <v>1709</v>
      </c>
      <c r="BH329" s="681">
        <v>0</v>
      </c>
      <c r="BI329" s="677">
        <v>0</v>
      </c>
      <c r="BJ329" s="677">
        <v>0</v>
      </c>
      <c r="BK329" s="674">
        <v>0</v>
      </c>
      <c r="BL329" s="633"/>
      <c r="BM329" s="792"/>
      <c r="BN329" s="679" t="s">
        <v>1709</v>
      </c>
      <c r="BO329" s="681">
        <v>0</v>
      </c>
      <c r="BP329" s="677">
        <v>0</v>
      </c>
      <c r="BQ329" s="677">
        <v>0</v>
      </c>
      <c r="BR329" s="674">
        <v>0</v>
      </c>
      <c r="BS329" s="633"/>
      <c r="BT329" s="771"/>
      <c r="BU329" s="679" t="s">
        <v>1709</v>
      </c>
      <c r="BV329" s="681">
        <v>0</v>
      </c>
      <c r="BW329" s="677">
        <v>0</v>
      </c>
      <c r="BX329" s="677">
        <v>0</v>
      </c>
      <c r="BY329" s="674">
        <v>0</v>
      </c>
      <c r="CA329" s="753"/>
      <c r="CB329" s="679" t="s">
        <v>1709</v>
      </c>
      <c r="CC329" s="681">
        <v>0</v>
      </c>
      <c r="CD329" s="677">
        <v>0</v>
      </c>
      <c r="CE329" s="677">
        <v>0</v>
      </c>
      <c r="CF329" s="674">
        <v>0</v>
      </c>
    </row>
    <row r="330" spans="2:84">
      <c r="B330" s="673"/>
      <c r="C330" s="679" t="s">
        <v>1420</v>
      </c>
      <c r="D330" s="681">
        <v>0</v>
      </c>
      <c r="E330" s="677">
        <v>0</v>
      </c>
      <c r="F330" s="677">
        <v>0</v>
      </c>
      <c r="G330" s="674">
        <v>0</v>
      </c>
      <c r="I330" s="675"/>
      <c r="J330" s="679" t="s">
        <v>1420</v>
      </c>
      <c r="K330" s="681">
        <v>0</v>
      </c>
      <c r="L330" s="677">
        <v>0</v>
      </c>
      <c r="M330" s="677">
        <v>0</v>
      </c>
      <c r="N330" s="674">
        <v>0</v>
      </c>
      <c r="P330" s="680"/>
      <c r="Q330" s="677" t="s">
        <v>1420</v>
      </c>
      <c r="R330" s="681">
        <v>0</v>
      </c>
      <c r="S330" s="677">
        <v>0</v>
      </c>
      <c r="T330" s="677">
        <v>0</v>
      </c>
      <c r="U330" s="674">
        <v>0</v>
      </c>
      <c r="W330" s="806"/>
      <c r="X330" s="677" t="s">
        <v>1420</v>
      </c>
      <c r="Y330" s="681">
        <v>0</v>
      </c>
      <c r="Z330" s="677">
        <v>0</v>
      </c>
      <c r="AA330" s="677">
        <v>0</v>
      </c>
      <c r="AB330" s="674">
        <v>0</v>
      </c>
      <c r="AD330" s="769"/>
      <c r="AE330" s="677" t="s">
        <v>1420</v>
      </c>
      <c r="AF330" s="681">
        <v>0</v>
      </c>
      <c r="AG330" s="677">
        <v>0</v>
      </c>
      <c r="AH330" s="677">
        <v>0</v>
      </c>
      <c r="AI330" s="674">
        <v>0</v>
      </c>
      <c r="AK330" s="762"/>
      <c r="AL330" s="679" t="s">
        <v>1420</v>
      </c>
      <c r="AM330" s="681">
        <v>0</v>
      </c>
      <c r="AN330" s="677">
        <v>0</v>
      </c>
      <c r="AO330" s="677">
        <v>0</v>
      </c>
      <c r="AP330" s="674">
        <v>0</v>
      </c>
      <c r="AR330" s="819"/>
      <c r="AS330" s="813" t="s">
        <v>1420</v>
      </c>
      <c r="AT330" s="812">
        <v>0</v>
      </c>
      <c r="AU330" s="812">
        <v>0</v>
      </c>
      <c r="AV330" s="812">
        <v>0</v>
      </c>
      <c r="AW330" s="813">
        <v>0</v>
      </c>
      <c r="AY330" s="778"/>
      <c r="AZ330" s="679" t="s">
        <v>1420</v>
      </c>
      <c r="BA330" s="681">
        <v>0</v>
      </c>
      <c r="BB330" s="677">
        <v>0</v>
      </c>
      <c r="BC330" s="677">
        <v>0</v>
      </c>
      <c r="BD330" s="674">
        <v>0</v>
      </c>
      <c r="BF330" s="794"/>
      <c r="BG330" s="679" t="s">
        <v>1420</v>
      </c>
      <c r="BH330" s="681">
        <v>0</v>
      </c>
      <c r="BI330" s="677">
        <v>0</v>
      </c>
      <c r="BJ330" s="677">
        <v>0</v>
      </c>
      <c r="BK330" s="674">
        <v>0</v>
      </c>
      <c r="BL330" s="633"/>
      <c r="BM330" s="792"/>
      <c r="BN330" s="679" t="s">
        <v>1420</v>
      </c>
      <c r="BO330" s="681">
        <v>0</v>
      </c>
      <c r="BP330" s="677">
        <v>0</v>
      </c>
      <c r="BQ330" s="677">
        <v>0</v>
      </c>
      <c r="BR330" s="674">
        <v>0</v>
      </c>
      <c r="BS330" s="633"/>
      <c r="BT330" s="771"/>
      <c r="BU330" s="679" t="s">
        <v>1420</v>
      </c>
      <c r="BV330" s="681">
        <v>0</v>
      </c>
      <c r="BW330" s="677">
        <v>0</v>
      </c>
      <c r="BX330" s="677">
        <v>0</v>
      </c>
      <c r="BY330" s="674">
        <v>0</v>
      </c>
      <c r="CA330" s="753"/>
      <c r="CB330" s="679" t="s">
        <v>1420</v>
      </c>
      <c r="CC330" s="681">
        <v>0</v>
      </c>
      <c r="CD330" s="677">
        <v>0</v>
      </c>
      <c r="CE330" s="677">
        <v>0</v>
      </c>
      <c r="CF330" s="674">
        <v>0</v>
      </c>
    </row>
    <row r="331" spans="2:84" ht="13.8" thickBot="1">
      <c r="B331" s="673"/>
      <c r="C331" s="679" t="s">
        <v>1710</v>
      </c>
      <c r="D331" s="681">
        <v>0</v>
      </c>
      <c r="E331" s="677">
        <v>0</v>
      </c>
      <c r="F331" s="677">
        <v>0</v>
      </c>
      <c r="G331" s="674">
        <v>0</v>
      </c>
      <c r="I331" s="728"/>
      <c r="J331" s="690" t="s">
        <v>1710</v>
      </c>
      <c r="K331" s="681">
        <v>0</v>
      </c>
      <c r="L331" s="677">
        <v>0</v>
      </c>
      <c r="M331" s="677">
        <v>0</v>
      </c>
      <c r="N331" s="674">
        <v>0</v>
      </c>
      <c r="P331" s="730"/>
      <c r="Q331" s="677" t="s">
        <v>1710</v>
      </c>
      <c r="R331" s="681">
        <v>0</v>
      </c>
      <c r="S331" s="677">
        <v>0</v>
      </c>
      <c r="T331" s="677">
        <v>0</v>
      </c>
      <c r="U331" s="674">
        <v>0</v>
      </c>
      <c r="W331" s="802"/>
      <c r="X331" s="677" t="s">
        <v>1710</v>
      </c>
      <c r="Y331" s="681">
        <v>0</v>
      </c>
      <c r="Z331" s="677">
        <v>0</v>
      </c>
      <c r="AA331" s="677">
        <v>0</v>
      </c>
      <c r="AB331" s="674">
        <v>0</v>
      </c>
      <c r="AD331" s="765"/>
      <c r="AE331" s="677" t="s">
        <v>1710</v>
      </c>
      <c r="AF331" s="681">
        <v>0</v>
      </c>
      <c r="AG331" s="677">
        <v>0</v>
      </c>
      <c r="AH331" s="677">
        <v>0</v>
      </c>
      <c r="AI331" s="674">
        <v>0</v>
      </c>
      <c r="AK331" s="756"/>
      <c r="AL331" s="690" t="s">
        <v>1710</v>
      </c>
      <c r="AM331" s="681">
        <v>0</v>
      </c>
      <c r="AN331" s="677">
        <v>0</v>
      </c>
      <c r="AO331" s="677">
        <v>0</v>
      </c>
      <c r="AP331" s="674">
        <v>0</v>
      </c>
      <c r="AR331" s="814"/>
      <c r="AS331" s="815" t="s">
        <v>1710</v>
      </c>
      <c r="AT331" s="812">
        <v>0</v>
      </c>
      <c r="AU331" s="812">
        <v>0</v>
      </c>
      <c r="AV331" s="812">
        <v>0</v>
      </c>
      <c r="AW331" s="813">
        <v>0</v>
      </c>
      <c r="AY331" s="779"/>
      <c r="AZ331" s="690" t="s">
        <v>1710</v>
      </c>
      <c r="BA331" s="681">
        <v>0</v>
      </c>
      <c r="BB331" s="677">
        <v>0</v>
      </c>
      <c r="BC331" s="677">
        <v>0</v>
      </c>
      <c r="BD331" s="674">
        <v>0</v>
      </c>
      <c r="BF331" s="793"/>
      <c r="BG331" s="690" t="s">
        <v>1710</v>
      </c>
      <c r="BH331" s="681">
        <v>0</v>
      </c>
      <c r="BI331" s="677">
        <v>0</v>
      </c>
      <c r="BJ331" s="677">
        <v>0</v>
      </c>
      <c r="BK331" s="674">
        <v>0</v>
      </c>
      <c r="BL331" s="633"/>
      <c r="BM331" s="786"/>
      <c r="BN331" s="690" t="s">
        <v>1710</v>
      </c>
      <c r="BO331" s="681">
        <v>0</v>
      </c>
      <c r="BP331" s="677">
        <v>0</v>
      </c>
      <c r="BQ331" s="677">
        <v>0</v>
      </c>
      <c r="BR331" s="674">
        <v>0</v>
      </c>
      <c r="BS331" s="633"/>
      <c r="BT331" s="772"/>
      <c r="BU331" s="690" t="s">
        <v>1710</v>
      </c>
      <c r="BV331" s="681">
        <v>0</v>
      </c>
      <c r="BW331" s="677">
        <v>0</v>
      </c>
      <c r="BX331" s="677">
        <v>0</v>
      </c>
      <c r="BY331" s="674">
        <v>0</v>
      </c>
      <c r="CA331" s="747"/>
      <c r="CB331" s="690" t="s">
        <v>1710</v>
      </c>
      <c r="CC331" s="681">
        <v>0</v>
      </c>
      <c r="CD331" s="677">
        <v>0</v>
      </c>
      <c r="CE331" s="677">
        <v>0</v>
      </c>
      <c r="CF331" s="674">
        <v>0</v>
      </c>
    </row>
    <row r="332" spans="2:84" ht="13.8" thickBot="1">
      <c r="B332" s="664" t="s">
        <v>585</v>
      </c>
      <c r="C332" s="664"/>
      <c r="D332" s="729">
        <v>0</v>
      </c>
      <c r="E332" s="683">
        <v>0</v>
      </c>
      <c r="F332" s="683">
        <v>0</v>
      </c>
      <c r="G332" s="682">
        <v>0</v>
      </c>
      <c r="I332" s="667" t="s">
        <v>585</v>
      </c>
      <c r="J332" s="667"/>
      <c r="K332" s="691">
        <v>0</v>
      </c>
      <c r="L332" s="685">
        <v>0</v>
      </c>
      <c r="M332" s="685">
        <v>0</v>
      </c>
      <c r="N332" s="684">
        <v>0</v>
      </c>
      <c r="P332" s="686" t="s">
        <v>585</v>
      </c>
      <c r="Q332" s="687"/>
      <c r="R332" s="686">
        <v>0</v>
      </c>
      <c r="S332" s="688">
        <v>0</v>
      </c>
      <c r="T332" s="688">
        <v>0</v>
      </c>
      <c r="U332" s="687">
        <v>0</v>
      </c>
      <c r="W332" s="803" t="s">
        <v>585</v>
      </c>
      <c r="X332" s="804"/>
      <c r="Y332" s="803">
        <v>0</v>
      </c>
      <c r="Z332" s="805">
        <v>0</v>
      </c>
      <c r="AA332" s="805">
        <v>0</v>
      </c>
      <c r="AB332" s="804">
        <v>0</v>
      </c>
      <c r="AD332" s="766" t="s">
        <v>585</v>
      </c>
      <c r="AE332" s="767"/>
      <c r="AF332" s="766">
        <v>0</v>
      </c>
      <c r="AG332" s="768">
        <v>0</v>
      </c>
      <c r="AH332" s="768">
        <v>0</v>
      </c>
      <c r="AI332" s="767">
        <v>0</v>
      </c>
      <c r="AK332" s="757" t="s">
        <v>585</v>
      </c>
      <c r="AL332" s="758"/>
      <c r="AM332" s="759">
        <v>0</v>
      </c>
      <c r="AN332" s="760">
        <v>0</v>
      </c>
      <c r="AO332" s="760">
        <v>0</v>
      </c>
      <c r="AP332" s="761">
        <v>0</v>
      </c>
      <c r="AR332" s="808" t="s">
        <v>585</v>
      </c>
      <c r="AS332" s="816"/>
      <c r="AT332" s="817">
        <v>0</v>
      </c>
      <c r="AU332" s="818">
        <v>0</v>
      </c>
      <c r="AV332" s="818">
        <v>0</v>
      </c>
      <c r="AW332" s="816">
        <v>0</v>
      </c>
      <c r="AY332" s="780" t="s">
        <v>585</v>
      </c>
      <c r="AZ332" s="777"/>
      <c r="BA332" s="780">
        <v>0</v>
      </c>
      <c r="BB332" s="781">
        <v>0</v>
      </c>
      <c r="BC332" s="781">
        <v>0</v>
      </c>
      <c r="BD332" s="782">
        <v>0</v>
      </c>
      <c r="BF332" s="795" t="s">
        <v>585</v>
      </c>
      <c r="BG332" s="796"/>
      <c r="BH332" s="795">
        <v>0</v>
      </c>
      <c r="BI332" s="797">
        <v>0</v>
      </c>
      <c r="BJ332" s="797">
        <v>0</v>
      </c>
      <c r="BK332" s="798">
        <v>0</v>
      </c>
      <c r="BL332" s="633"/>
      <c r="BM332" s="787" t="s">
        <v>585</v>
      </c>
      <c r="BN332" s="788"/>
      <c r="BO332" s="789">
        <v>0</v>
      </c>
      <c r="BP332" s="790">
        <v>0</v>
      </c>
      <c r="BQ332" s="790">
        <v>0</v>
      </c>
      <c r="BR332" s="791">
        <v>0</v>
      </c>
      <c r="BS332" s="633"/>
      <c r="BT332" s="773" t="s">
        <v>585</v>
      </c>
      <c r="BU332" s="770"/>
      <c r="BV332" s="773">
        <v>0</v>
      </c>
      <c r="BW332" s="774">
        <v>0</v>
      </c>
      <c r="BX332" s="774">
        <v>0</v>
      </c>
      <c r="BY332" s="775">
        <v>0</v>
      </c>
      <c r="CA332" s="748" t="s">
        <v>585</v>
      </c>
      <c r="CB332" s="749"/>
      <c r="CC332" s="750">
        <v>0</v>
      </c>
      <c r="CD332" s="751">
        <v>0</v>
      </c>
      <c r="CE332" s="751">
        <v>0</v>
      </c>
      <c r="CF332" s="752">
        <v>0</v>
      </c>
    </row>
    <row r="333" spans="2:84">
      <c r="B333" s="673" t="s">
        <v>475</v>
      </c>
      <c r="C333" s="679" t="s">
        <v>1421</v>
      </c>
      <c r="D333" s="681">
        <v>0</v>
      </c>
      <c r="E333" s="677">
        <v>0</v>
      </c>
      <c r="F333" s="677">
        <v>0</v>
      </c>
      <c r="G333" s="674">
        <v>0</v>
      </c>
      <c r="I333" s="675" t="s">
        <v>475</v>
      </c>
      <c r="J333" s="679" t="s">
        <v>1421</v>
      </c>
      <c r="K333" s="681">
        <v>0</v>
      </c>
      <c r="L333" s="677">
        <v>0</v>
      </c>
      <c r="M333" s="677">
        <v>0</v>
      </c>
      <c r="N333" s="674">
        <v>0</v>
      </c>
      <c r="P333" s="676" t="s">
        <v>475</v>
      </c>
      <c r="Q333" s="677" t="s">
        <v>1421</v>
      </c>
      <c r="R333" s="681">
        <v>0</v>
      </c>
      <c r="S333" s="677">
        <v>0</v>
      </c>
      <c r="T333" s="677">
        <v>0</v>
      </c>
      <c r="U333" s="674">
        <v>0</v>
      </c>
      <c r="W333" s="801" t="s">
        <v>475</v>
      </c>
      <c r="X333" s="677" t="s">
        <v>1421</v>
      </c>
      <c r="Y333" s="681">
        <v>0</v>
      </c>
      <c r="Z333" s="677">
        <v>0</v>
      </c>
      <c r="AA333" s="677">
        <v>0</v>
      </c>
      <c r="AB333" s="674">
        <v>0</v>
      </c>
      <c r="AD333" s="764" t="s">
        <v>475</v>
      </c>
      <c r="AE333" s="677" t="s">
        <v>1421</v>
      </c>
      <c r="AF333" s="681">
        <v>0</v>
      </c>
      <c r="AG333" s="677">
        <v>0</v>
      </c>
      <c r="AH333" s="677">
        <v>0</v>
      </c>
      <c r="AI333" s="674">
        <v>0</v>
      </c>
      <c r="AK333" s="755" t="s">
        <v>475</v>
      </c>
      <c r="AL333" s="689" t="s">
        <v>1421</v>
      </c>
      <c r="AM333" s="681">
        <v>0</v>
      </c>
      <c r="AN333" s="677">
        <v>0</v>
      </c>
      <c r="AO333" s="677">
        <v>0</v>
      </c>
      <c r="AP333" s="674">
        <v>0</v>
      </c>
      <c r="AR333" s="809" t="s">
        <v>475</v>
      </c>
      <c r="AS333" s="810" t="s">
        <v>1421</v>
      </c>
      <c r="AT333" s="812">
        <v>0</v>
      </c>
      <c r="AU333" s="812">
        <v>0</v>
      </c>
      <c r="AV333" s="812">
        <v>0</v>
      </c>
      <c r="AW333" s="813">
        <v>0</v>
      </c>
      <c r="AY333" s="778" t="s">
        <v>475</v>
      </c>
      <c r="AZ333" s="689" t="s">
        <v>1421</v>
      </c>
      <c r="BA333" s="681">
        <v>0</v>
      </c>
      <c r="BB333" s="677">
        <v>0</v>
      </c>
      <c r="BC333" s="677">
        <v>0</v>
      </c>
      <c r="BD333" s="674">
        <v>0</v>
      </c>
      <c r="BF333" s="794" t="s">
        <v>475</v>
      </c>
      <c r="BG333" s="679" t="s">
        <v>1421</v>
      </c>
      <c r="BH333" s="681">
        <v>0</v>
      </c>
      <c r="BI333" s="677">
        <v>0</v>
      </c>
      <c r="BJ333" s="677">
        <v>0</v>
      </c>
      <c r="BK333" s="674">
        <v>0</v>
      </c>
      <c r="BL333" s="633"/>
      <c r="BM333" s="785" t="s">
        <v>475</v>
      </c>
      <c r="BN333" s="689" t="s">
        <v>1421</v>
      </c>
      <c r="BO333" s="681">
        <v>0</v>
      </c>
      <c r="BP333" s="677">
        <v>0</v>
      </c>
      <c r="BQ333" s="677">
        <v>0</v>
      </c>
      <c r="BR333" s="674">
        <v>0</v>
      </c>
      <c r="BS333" s="633"/>
      <c r="BT333" s="771" t="s">
        <v>475</v>
      </c>
      <c r="BU333" s="679" t="s">
        <v>1421</v>
      </c>
      <c r="BV333" s="681">
        <v>0</v>
      </c>
      <c r="BW333" s="677">
        <v>0</v>
      </c>
      <c r="BX333" s="677">
        <v>0</v>
      </c>
      <c r="BY333" s="674">
        <v>0</v>
      </c>
      <c r="CA333" s="746" t="s">
        <v>475</v>
      </c>
      <c r="CB333" s="689" t="s">
        <v>1421</v>
      </c>
      <c r="CC333" s="681">
        <v>0</v>
      </c>
      <c r="CD333" s="677">
        <v>0</v>
      </c>
      <c r="CE333" s="677">
        <v>0</v>
      </c>
      <c r="CF333" s="674">
        <v>0</v>
      </c>
    </row>
    <row r="334" spans="2:84">
      <c r="B334" s="673"/>
      <c r="C334" s="679" t="s">
        <v>1422</v>
      </c>
      <c r="D334" s="681">
        <v>0</v>
      </c>
      <c r="E334" s="677">
        <v>0</v>
      </c>
      <c r="F334" s="677">
        <v>0</v>
      </c>
      <c r="G334" s="674">
        <v>0</v>
      </c>
      <c r="I334" s="675"/>
      <c r="J334" s="679" t="s">
        <v>1422</v>
      </c>
      <c r="K334" s="681">
        <v>0</v>
      </c>
      <c r="L334" s="677">
        <v>0</v>
      </c>
      <c r="M334" s="677">
        <v>0</v>
      </c>
      <c r="N334" s="674">
        <v>0</v>
      </c>
      <c r="P334" s="680"/>
      <c r="Q334" s="677" t="s">
        <v>1422</v>
      </c>
      <c r="R334" s="681">
        <v>0</v>
      </c>
      <c r="S334" s="677">
        <v>0</v>
      </c>
      <c r="T334" s="677">
        <v>0</v>
      </c>
      <c r="U334" s="674">
        <v>0</v>
      </c>
      <c r="W334" s="806"/>
      <c r="X334" s="677" t="s">
        <v>1422</v>
      </c>
      <c r="Y334" s="681">
        <v>0</v>
      </c>
      <c r="Z334" s="677">
        <v>0</v>
      </c>
      <c r="AA334" s="677">
        <v>0</v>
      </c>
      <c r="AB334" s="674">
        <v>0</v>
      </c>
      <c r="AD334" s="769"/>
      <c r="AE334" s="677" t="s">
        <v>1422</v>
      </c>
      <c r="AF334" s="681">
        <v>0</v>
      </c>
      <c r="AG334" s="677">
        <v>0</v>
      </c>
      <c r="AH334" s="677">
        <v>0</v>
      </c>
      <c r="AI334" s="674">
        <v>0</v>
      </c>
      <c r="AK334" s="762"/>
      <c r="AL334" s="679" t="s">
        <v>1422</v>
      </c>
      <c r="AM334" s="681">
        <v>0</v>
      </c>
      <c r="AN334" s="677">
        <v>0</v>
      </c>
      <c r="AO334" s="677">
        <v>0</v>
      </c>
      <c r="AP334" s="674">
        <v>0</v>
      </c>
      <c r="AR334" s="819"/>
      <c r="AS334" s="813" t="s">
        <v>1422</v>
      </c>
      <c r="AT334" s="812">
        <v>0</v>
      </c>
      <c r="AU334" s="812">
        <v>0</v>
      </c>
      <c r="AV334" s="812">
        <v>0</v>
      </c>
      <c r="AW334" s="813">
        <v>0</v>
      </c>
      <c r="AY334" s="778"/>
      <c r="AZ334" s="679" t="s">
        <v>1422</v>
      </c>
      <c r="BA334" s="681">
        <v>0</v>
      </c>
      <c r="BB334" s="677">
        <v>0</v>
      </c>
      <c r="BC334" s="677">
        <v>0</v>
      </c>
      <c r="BD334" s="674">
        <v>0</v>
      </c>
      <c r="BF334" s="794"/>
      <c r="BG334" s="679" t="s">
        <v>1422</v>
      </c>
      <c r="BH334" s="681">
        <v>0</v>
      </c>
      <c r="BI334" s="677">
        <v>0</v>
      </c>
      <c r="BJ334" s="677">
        <v>0</v>
      </c>
      <c r="BK334" s="674">
        <v>0</v>
      </c>
      <c r="BL334" s="633"/>
      <c r="BM334" s="792"/>
      <c r="BN334" s="679" t="s">
        <v>1422</v>
      </c>
      <c r="BO334" s="681">
        <v>0</v>
      </c>
      <c r="BP334" s="677">
        <v>0</v>
      </c>
      <c r="BQ334" s="677">
        <v>0</v>
      </c>
      <c r="BR334" s="674">
        <v>0</v>
      </c>
      <c r="BS334" s="633"/>
      <c r="BT334" s="771"/>
      <c r="BU334" s="679" t="s">
        <v>1422</v>
      </c>
      <c r="BV334" s="681">
        <v>0</v>
      </c>
      <c r="BW334" s="677">
        <v>0</v>
      </c>
      <c r="BX334" s="677">
        <v>0</v>
      </c>
      <c r="BY334" s="674">
        <v>0</v>
      </c>
      <c r="CA334" s="753"/>
      <c r="CB334" s="679" t="s">
        <v>1422</v>
      </c>
      <c r="CC334" s="681">
        <v>0</v>
      </c>
      <c r="CD334" s="677">
        <v>0</v>
      </c>
      <c r="CE334" s="677">
        <v>0</v>
      </c>
      <c r="CF334" s="674">
        <v>0</v>
      </c>
    </row>
    <row r="335" spans="2:84">
      <c r="B335" s="673"/>
      <c r="C335" s="679" t="s">
        <v>1423</v>
      </c>
      <c r="D335" s="681">
        <v>0</v>
      </c>
      <c r="E335" s="677">
        <v>0</v>
      </c>
      <c r="F335" s="677">
        <v>0</v>
      </c>
      <c r="G335" s="674">
        <v>0</v>
      </c>
      <c r="I335" s="675"/>
      <c r="J335" s="679" t="s">
        <v>1423</v>
      </c>
      <c r="K335" s="681">
        <v>0</v>
      </c>
      <c r="L335" s="677">
        <v>0</v>
      </c>
      <c r="M335" s="677">
        <v>0</v>
      </c>
      <c r="N335" s="674">
        <v>0</v>
      </c>
      <c r="P335" s="680"/>
      <c r="Q335" s="677" t="s">
        <v>1423</v>
      </c>
      <c r="R335" s="681">
        <v>0</v>
      </c>
      <c r="S335" s="677">
        <v>0</v>
      </c>
      <c r="T335" s="677">
        <v>0</v>
      </c>
      <c r="U335" s="674">
        <v>0</v>
      </c>
      <c r="W335" s="806"/>
      <c r="X335" s="677" t="s">
        <v>1423</v>
      </c>
      <c r="Y335" s="681">
        <v>0</v>
      </c>
      <c r="Z335" s="677">
        <v>0</v>
      </c>
      <c r="AA335" s="677">
        <v>0</v>
      </c>
      <c r="AB335" s="674">
        <v>0</v>
      </c>
      <c r="AD335" s="769"/>
      <c r="AE335" s="677" t="s">
        <v>1423</v>
      </c>
      <c r="AF335" s="681">
        <v>0</v>
      </c>
      <c r="AG335" s="677">
        <v>0</v>
      </c>
      <c r="AH335" s="677">
        <v>0</v>
      </c>
      <c r="AI335" s="674">
        <v>0</v>
      </c>
      <c r="AK335" s="762"/>
      <c r="AL335" s="679" t="s">
        <v>1423</v>
      </c>
      <c r="AM335" s="681">
        <v>0</v>
      </c>
      <c r="AN335" s="677">
        <v>0</v>
      </c>
      <c r="AO335" s="677">
        <v>0</v>
      </c>
      <c r="AP335" s="674">
        <v>0</v>
      </c>
      <c r="AR335" s="819"/>
      <c r="AS335" s="813" t="s">
        <v>1423</v>
      </c>
      <c r="AT335" s="812">
        <v>0</v>
      </c>
      <c r="AU335" s="812">
        <v>0</v>
      </c>
      <c r="AV335" s="812">
        <v>0</v>
      </c>
      <c r="AW335" s="813">
        <v>0</v>
      </c>
      <c r="AY335" s="778"/>
      <c r="AZ335" s="679" t="s">
        <v>1423</v>
      </c>
      <c r="BA335" s="681">
        <v>0</v>
      </c>
      <c r="BB335" s="677">
        <v>0</v>
      </c>
      <c r="BC335" s="677">
        <v>0</v>
      </c>
      <c r="BD335" s="674">
        <v>0</v>
      </c>
      <c r="BF335" s="794"/>
      <c r="BG335" s="679" t="s">
        <v>1423</v>
      </c>
      <c r="BH335" s="681">
        <v>0</v>
      </c>
      <c r="BI335" s="677">
        <v>0</v>
      </c>
      <c r="BJ335" s="677">
        <v>0</v>
      </c>
      <c r="BK335" s="674">
        <v>0</v>
      </c>
      <c r="BL335" s="633"/>
      <c r="BM335" s="792"/>
      <c r="BN335" s="679" t="s">
        <v>1423</v>
      </c>
      <c r="BO335" s="681">
        <v>0</v>
      </c>
      <c r="BP335" s="677">
        <v>0</v>
      </c>
      <c r="BQ335" s="677">
        <v>0</v>
      </c>
      <c r="BR335" s="674">
        <v>0</v>
      </c>
      <c r="BS335" s="633"/>
      <c r="BT335" s="771"/>
      <c r="BU335" s="679" t="s">
        <v>1423</v>
      </c>
      <c r="BV335" s="681">
        <v>0</v>
      </c>
      <c r="BW335" s="677">
        <v>0</v>
      </c>
      <c r="BX335" s="677">
        <v>0</v>
      </c>
      <c r="BY335" s="674">
        <v>0</v>
      </c>
      <c r="CA335" s="753"/>
      <c r="CB335" s="679" t="s">
        <v>1423</v>
      </c>
      <c r="CC335" s="681">
        <v>0</v>
      </c>
      <c r="CD335" s="677">
        <v>0</v>
      </c>
      <c r="CE335" s="677">
        <v>0</v>
      </c>
      <c r="CF335" s="674">
        <v>0</v>
      </c>
    </row>
    <row r="336" spans="2:84">
      <c r="B336" s="673"/>
      <c r="C336" s="679" t="s">
        <v>1711</v>
      </c>
      <c r="D336" s="681">
        <v>0</v>
      </c>
      <c r="E336" s="677">
        <v>0</v>
      </c>
      <c r="F336" s="677">
        <v>0</v>
      </c>
      <c r="G336" s="674">
        <v>0</v>
      </c>
      <c r="I336" s="675"/>
      <c r="J336" s="679" t="s">
        <v>1711</v>
      </c>
      <c r="K336" s="681">
        <v>0</v>
      </c>
      <c r="L336" s="677">
        <v>0</v>
      </c>
      <c r="M336" s="677">
        <v>0</v>
      </c>
      <c r="N336" s="674">
        <v>0</v>
      </c>
      <c r="P336" s="680"/>
      <c r="Q336" s="677" t="s">
        <v>1711</v>
      </c>
      <c r="R336" s="681">
        <v>0</v>
      </c>
      <c r="S336" s="677">
        <v>0</v>
      </c>
      <c r="T336" s="677">
        <v>0</v>
      </c>
      <c r="U336" s="674">
        <v>0</v>
      </c>
      <c r="W336" s="806"/>
      <c r="X336" s="677" t="s">
        <v>1711</v>
      </c>
      <c r="Y336" s="681">
        <v>0</v>
      </c>
      <c r="Z336" s="677">
        <v>0</v>
      </c>
      <c r="AA336" s="677">
        <v>0</v>
      </c>
      <c r="AB336" s="674">
        <v>0</v>
      </c>
      <c r="AD336" s="769"/>
      <c r="AE336" s="677" t="s">
        <v>1711</v>
      </c>
      <c r="AF336" s="681">
        <v>0</v>
      </c>
      <c r="AG336" s="677">
        <v>0</v>
      </c>
      <c r="AH336" s="677">
        <v>0</v>
      </c>
      <c r="AI336" s="674">
        <v>0</v>
      </c>
      <c r="AK336" s="762"/>
      <c r="AL336" s="679" t="s">
        <v>1711</v>
      </c>
      <c r="AM336" s="681">
        <v>0</v>
      </c>
      <c r="AN336" s="677">
        <v>0</v>
      </c>
      <c r="AO336" s="677">
        <v>0</v>
      </c>
      <c r="AP336" s="674">
        <v>0</v>
      </c>
      <c r="AR336" s="819"/>
      <c r="AS336" s="813" t="s">
        <v>1711</v>
      </c>
      <c r="AT336" s="812">
        <v>0</v>
      </c>
      <c r="AU336" s="812">
        <v>0</v>
      </c>
      <c r="AV336" s="812">
        <v>0</v>
      </c>
      <c r="AW336" s="813">
        <v>0</v>
      </c>
      <c r="AY336" s="778"/>
      <c r="AZ336" s="679" t="s">
        <v>1711</v>
      </c>
      <c r="BA336" s="681">
        <v>0</v>
      </c>
      <c r="BB336" s="677">
        <v>0</v>
      </c>
      <c r="BC336" s="677">
        <v>0</v>
      </c>
      <c r="BD336" s="674">
        <v>0</v>
      </c>
      <c r="BF336" s="794"/>
      <c r="BG336" s="679" t="s">
        <v>1711</v>
      </c>
      <c r="BH336" s="681">
        <v>0</v>
      </c>
      <c r="BI336" s="677">
        <v>0</v>
      </c>
      <c r="BJ336" s="677">
        <v>0</v>
      </c>
      <c r="BK336" s="674">
        <v>0</v>
      </c>
      <c r="BL336" s="633"/>
      <c r="BM336" s="792"/>
      <c r="BN336" s="679" t="s">
        <v>1711</v>
      </c>
      <c r="BO336" s="681">
        <v>0</v>
      </c>
      <c r="BP336" s="677">
        <v>0</v>
      </c>
      <c r="BQ336" s="677">
        <v>0</v>
      </c>
      <c r="BR336" s="674">
        <v>0</v>
      </c>
      <c r="BS336" s="633"/>
      <c r="BT336" s="771"/>
      <c r="BU336" s="679" t="s">
        <v>1711</v>
      </c>
      <c r="BV336" s="681">
        <v>0</v>
      </c>
      <c r="BW336" s="677">
        <v>0</v>
      </c>
      <c r="BX336" s="677">
        <v>0</v>
      </c>
      <c r="BY336" s="674">
        <v>0</v>
      </c>
      <c r="CA336" s="753"/>
      <c r="CB336" s="679" t="s">
        <v>1711</v>
      </c>
      <c r="CC336" s="681">
        <v>0</v>
      </c>
      <c r="CD336" s="677">
        <v>0</v>
      </c>
      <c r="CE336" s="677">
        <v>0</v>
      </c>
      <c r="CF336" s="674">
        <v>0</v>
      </c>
    </row>
    <row r="337" spans="2:84">
      <c r="B337" s="673"/>
      <c r="C337" s="679" t="s">
        <v>1712</v>
      </c>
      <c r="D337" s="681">
        <v>0</v>
      </c>
      <c r="E337" s="677">
        <v>0</v>
      </c>
      <c r="F337" s="677">
        <v>0</v>
      </c>
      <c r="G337" s="674">
        <v>0</v>
      </c>
      <c r="I337" s="675"/>
      <c r="J337" s="679" t="s">
        <v>1712</v>
      </c>
      <c r="K337" s="681">
        <v>0</v>
      </c>
      <c r="L337" s="677">
        <v>0</v>
      </c>
      <c r="M337" s="677">
        <v>0</v>
      </c>
      <c r="N337" s="674">
        <v>0</v>
      </c>
      <c r="P337" s="680"/>
      <c r="Q337" s="677" t="s">
        <v>1712</v>
      </c>
      <c r="R337" s="681">
        <v>0</v>
      </c>
      <c r="S337" s="677">
        <v>0</v>
      </c>
      <c r="T337" s="677">
        <v>0</v>
      </c>
      <c r="U337" s="674">
        <v>0</v>
      </c>
      <c r="W337" s="806"/>
      <c r="X337" s="677" t="s">
        <v>1712</v>
      </c>
      <c r="Y337" s="681">
        <v>0</v>
      </c>
      <c r="Z337" s="677">
        <v>0</v>
      </c>
      <c r="AA337" s="677">
        <v>0</v>
      </c>
      <c r="AB337" s="674">
        <v>0</v>
      </c>
      <c r="AD337" s="769"/>
      <c r="AE337" s="677" t="s">
        <v>1712</v>
      </c>
      <c r="AF337" s="681">
        <v>0</v>
      </c>
      <c r="AG337" s="677">
        <v>0</v>
      </c>
      <c r="AH337" s="677">
        <v>0</v>
      </c>
      <c r="AI337" s="674">
        <v>0</v>
      </c>
      <c r="AK337" s="762"/>
      <c r="AL337" s="679" t="s">
        <v>1712</v>
      </c>
      <c r="AM337" s="681">
        <v>0</v>
      </c>
      <c r="AN337" s="677">
        <v>0</v>
      </c>
      <c r="AO337" s="677">
        <v>0</v>
      </c>
      <c r="AP337" s="674">
        <v>0</v>
      </c>
      <c r="AR337" s="819"/>
      <c r="AS337" s="813" t="s">
        <v>1712</v>
      </c>
      <c r="AT337" s="812">
        <v>0</v>
      </c>
      <c r="AU337" s="812">
        <v>0</v>
      </c>
      <c r="AV337" s="812">
        <v>0</v>
      </c>
      <c r="AW337" s="813">
        <v>0</v>
      </c>
      <c r="AY337" s="778"/>
      <c r="AZ337" s="679" t="s">
        <v>1712</v>
      </c>
      <c r="BA337" s="681">
        <v>0</v>
      </c>
      <c r="BB337" s="677">
        <v>0</v>
      </c>
      <c r="BC337" s="677">
        <v>0</v>
      </c>
      <c r="BD337" s="674">
        <v>0</v>
      </c>
      <c r="BF337" s="794"/>
      <c r="BG337" s="679" t="s">
        <v>1712</v>
      </c>
      <c r="BH337" s="681">
        <v>0</v>
      </c>
      <c r="BI337" s="677">
        <v>0</v>
      </c>
      <c r="BJ337" s="677">
        <v>0</v>
      </c>
      <c r="BK337" s="674">
        <v>0</v>
      </c>
      <c r="BL337" s="633"/>
      <c r="BM337" s="792"/>
      <c r="BN337" s="679" t="s">
        <v>1712</v>
      </c>
      <c r="BO337" s="681">
        <v>0</v>
      </c>
      <c r="BP337" s="677">
        <v>0</v>
      </c>
      <c r="BQ337" s="677">
        <v>0</v>
      </c>
      <c r="BR337" s="674">
        <v>0</v>
      </c>
      <c r="BS337" s="633"/>
      <c r="BT337" s="771"/>
      <c r="BU337" s="679" t="s">
        <v>1712</v>
      </c>
      <c r="BV337" s="681">
        <v>0</v>
      </c>
      <c r="BW337" s="677">
        <v>0</v>
      </c>
      <c r="BX337" s="677">
        <v>0</v>
      </c>
      <c r="BY337" s="674">
        <v>0</v>
      </c>
      <c r="CA337" s="753"/>
      <c r="CB337" s="679" t="s">
        <v>1712</v>
      </c>
      <c r="CC337" s="681">
        <v>0</v>
      </c>
      <c r="CD337" s="677">
        <v>0</v>
      </c>
      <c r="CE337" s="677">
        <v>0</v>
      </c>
      <c r="CF337" s="674">
        <v>0</v>
      </c>
    </row>
    <row r="338" spans="2:84">
      <c r="B338" s="673"/>
      <c r="C338" s="679" t="s">
        <v>1424</v>
      </c>
      <c r="D338" s="681">
        <v>0</v>
      </c>
      <c r="E338" s="677">
        <v>0</v>
      </c>
      <c r="F338" s="677">
        <v>0</v>
      </c>
      <c r="G338" s="674">
        <v>0</v>
      </c>
      <c r="I338" s="675"/>
      <c r="J338" s="679" t="s">
        <v>1424</v>
      </c>
      <c r="K338" s="681">
        <v>0</v>
      </c>
      <c r="L338" s="677">
        <v>0</v>
      </c>
      <c r="M338" s="677">
        <v>0</v>
      </c>
      <c r="N338" s="674">
        <v>0</v>
      </c>
      <c r="P338" s="680"/>
      <c r="Q338" s="677" t="s">
        <v>1424</v>
      </c>
      <c r="R338" s="681">
        <v>0</v>
      </c>
      <c r="S338" s="677">
        <v>0</v>
      </c>
      <c r="T338" s="677">
        <v>0</v>
      </c>
      <c r="U338" s="674">
        <v>0</v>
      </c>
      <c r="W338" s="806"/>
      <c r="X338" s="677" t="s">
        <v>1424</v>
      </c>
      <c r="Y338" s="681">
        <v>0</v>
      </c>
      <c r="Z338" s="677">
        <v>0</v>
      </c>
      <c r="AA338" s="677">
        <v>0</v>
      </c>
      <c r="AB338" s="674">
        <v>0</v>
      </c>
      <c r="AD338" s="769"/>
      <c r="AE338" s="677" t="s">
        <v>1424</v>
      </c>
      <c r="AF338" s="681">
        <v>0</v>
      </c>
      <c r="AG338" s="677">
        <v>0</v>
      </c>
      <c r="AH338" s="677">
        <v>0</v>
      </c>
      <c r="AI338" s="674">
        <v>0</v>
      </c>
      <c r="AK338" s="762"/>
      <c r="AL338" s="679" t="s">
        <v>1424</v>
      </c>
      <c r="AM338" s="681">
        <v>0</v>
      </c>
      <c r="AN338" s="677">
        <v>0</v>
      </c>
      <c r="AO338" s="677">
        <v>0</v>
      </c>
      <c r="AP338" s="674">
        <v>0</v>
      </c>
      <c r="AR338" s="819"/>
      <c r="AS338" s="813" t="s">
        <v>1424</v>
      </c>
      <c r="AT338" s="812">
        <v>0</v>
      </c>
      <c r="AU338" s="812">
        <v>0</v>
      </c>
      <c r="AV338" s="812">
        <v>0</v>
      </c>
      <c r="AW338" s="813">
        <v>0</v>
      </c>
      <c r="AY338" s="778"/>
      <c r="AZ338" s="679" t="s">
        <v>1424</v>
      </c>
      <c r="BA338" s="681">
        <v>0</v>
      </c>
      <c r="BB338" s="677">
        <v>0</v>
      </c>
      <c r="BC338" s="677">
        <v>0</v>
      </c>
      <c r="BD338" s="674">
        <v>0</v>
      </c>
      <c r="BF338" s="794"/>
      <c r="BG338" s="679" t="s">
        <v>1424</v>
      </c>
      <c r="BH338" s="681">
        <v>0</v>
      </c>
      <c r="BI338" s="677">
        <v>0</v>
      </c>
      <c r="BJ338" s="677">
        <v>0</v>
      </c>
      <c r="BK338" s="674">
        <v>0</v>
      </c>
      <c r="BL338" s="633"/>
      <c r="BM338" s="792"/>
      <c r="BN338" s="679" t="s">
        <v>1424</v>
      </c>
      <c r="BO338" s="681">
        <v>0</v>
      </c>
      <c r="BP338" s="677">
        <v>0</v>
      </c>
      <c r="BQ338" s="677">
        <v>0</v>
      </c>
      <c r="BR338" s="674">
        <v>0</v>
      </c>
      <c r="BS338" s="633"/>
      <c r="BT338" s="771"/>
      <c r="BU338" s="679" t="s">
        <v>1424</v>
      </c>
      <c r="BV338" s="681">
        <v>0</v>
      </c>
      <c r="BW338" s="677">
        <v>0</v>
      </c>
      <c r="BX338" s="677">
        <v>0</v>
      </c>
      <c r="BY338" s="674">
        <v>0</v>
      </c>
      <c r="CA338" s="753"/>
      <c r="CB338" s="679" t="s">
        <v>1424</v>
      </c>
      <c r="CC338" s="681">
        <v>0</v>
      </c>
      <c r="CD338" s="677">
        <v>0</v>
      </c>
      <c r="CE338" s="677">
        <v>0</v>
      </c>
      <c r="CF338" s="674">
        <v>0</v>
      </c>
    </row>
    <row r="339" spans="2:84" ht="13.8" thickBot="1">
      <c r="B339" s="673"/>
      <c r="C339" s="679" t="s">
        <v>1425</v>
      </c>
      <c r="D339" s="681">
        <v>0</v>
      </c>
      <c r="E339" s="677">
        <v>0</v>
      </c>
      <c r="F339" s="677">
        <v>0</v>
      </c>
      <c r="G339" s="674">
        <v>0</v>
      </c>
      <c r="I339" s="728"/>
      <c r="J339" s="690" t="s">
        <v>1425</v>
      </c>
      <c r="K339" s="681">
        <v>0</v>
      </c>
      <c r="L339" s="677">
        <v>0</v>
      </c>
      <c r="M339" s="677">
        <v>0</v>
      </c>
      <c r="N339" s="674">
        <v>0</v>
      </c>
      <c r="P339" s="730"/>
      <c r="Q339" s="677" t="s">
        <v>1425</v>
      </c>
      <c r="R339" s="681">
        <v>0</v>
      </c>
      <c r="S339" s="677">
        <v>0</v>
      </c>
      <c r="T339" s="677">
        <v>0</v>
      </c>
      <c r="U339" s="674">
        <v>0</v>
      </c>
      <c r="W339" s="802"/>
      <c r="X339" s="677" t="s">
        <v>1425</v>
      </c>
      <c r="Y339" s="681">
        <v>0</v>
      </c>
      <c r="Z339" s="677">
        <v>0</v>
      </c>
      <c r="AA339" s="677">
        <v>0</v>
      </c>
      <c r="AB339" s="674">
        <v>0</v>
      </c>
      <c r="AD339" s="765"/>
      <c r="AE339" s="677" t="s">
        <v>1425</v>
      </c>
      <c r="AF339" s="681">
        <v>0</v>
      </c>
      <c r="AG339" s="677">
        <v>0</v>
      </c>
      <c r="AH339" s="677">
        <v>0</v>
      </c>
      <c r="AI339" s="674">
        <v>0</v>
      </c>
      <c r="AK339" s="756"/>
      <c r="AL339" s="690" t="s">
        <v>1425</v>
      </c>
      <c r="AM339" s="681">
        <v>0</v>
      </c>
      <c r="AN339" s="677">
        <v>0</v>
      </c>
      <c r="AO339" s="677">
        <v>0</v>
      </c>
      <c r="AP339" s="674">
        <v>0</v>
      </c>
      <c r="AR339" s="814"/>
      <c r="AS339" s="815" t="s">
        <v>1425</v>
      </c>
      <c r="AT339" s="812">
        <v>0</v>
      </c>
      <c r="AU339" s="812">
        <v>0</v>
      </c>
      <c r="AV339" s="812">
        <v>0</v>
      </c>
      <c r="AW339" s="813">
        <v>0</v>
      </c>
      <c r="AY339" s="779"/>
      <c r="AZ339" s="690" t="s">
        <v>1425</v>
      </c>
      <c r="BA339" s="681">
        <v>0</v>
      </c>
      <c r="BB339" s="677">
        <v>0</v>
      </c>
      <c r="BC339" s="677">
        <v>0</v>
      </c>
      <c r="BD339" s="674">
        <v>0</v>
      </c>
      <c r="BF339" s="793"/>
      <c r="BG339" s="690" t="s">
        <v>1425</v>
      </c>
      <c r="BH339" s="681">
        <v>0</v>
      </c>
      <c r="BI339" s="677">
        <v>0</v>
      </c>
      <c r="BJ339" s="677">
        <v>0</v>
      </c>
      <c r="BK339" s="674">
        <v>0</v>
      </c>
      <c r="BL339" s="633"/>
      <c r="BM339" s="786"/>
      <c r="BN339" s="690" t="s">
        <v>1425</v>
      </c>
      <c r="BO339" s="681">
        <v>0</v>
      </c>
      <c r="BP339" s="677">
        <v>0</v>
      </c>
      <c r="BQ339" s="677">
        <v>0</v>
      </c>
      <c r="BR339" s="674">
        <v>0</v>
      </c>
      <c r="BS339" s="633"/>
      <c r="BT339" s="772"/>
      <c r="BU339" s="690" t="s">
        <v>1425</v>
      </c>
      <c r="BV339" s="681">
        <v>0</v>
      </c>
      <c r="BW339" s="677">
        <v>0</v>
      </c>
      <c r="BX339" s="677">
        <v>0</v>
      </c>
      <c r="BY339" s="674">
        <v>0</v>
      </c>
      <c r="CA339" s="747"/>
      <c r="CB339" s="690" t="s">
        <v>1425</v>
      </c>
      <c r="CC339" s="681">
        <v>0</v>
      </c>
      <c r="CD339" s="677">
        <v>0</v>
      </c>
      <c r="CE339" s="677">
        <v>0</v>
      </c>
      <c r="CF339" s="674">
        <v>0</v>
      </c>
    </row>
    <row r="340" spans="2:84" ht="13.8" thickBot="1">
      <c r="B340" s="664" t="s">
        <v>586</v>
      </c>
      <c r="C340" s="664"/>
      <c r="D340" s="729">
        <v>0</v>
      </c>
      <c r="E340" s="683">
        <v>0</v>
      </c>
      <c r="F340" s="683">
        <v>0</v>
      </c>
      <c r="G340" s="682">
        <v>0</v>
      </c>
      <c r="I340" s="667" t="s">
        <v>586</v>
      </c>
      <c r="J340" s="667"/>
      <c r="K340" s="691">
        <v>0</v>
      </c>
      <c r="L340" s="685">
        <v>0</v>
      </c>
      <c r="M340" s="685">
        <v>0</v>
      </c>
      <c r="N340" s="684">
        <v>0</v>
      </c>
      <c r="P340" s="686" t="s">
        <v>586</v>
      </c>
      <c r="Q340" s="687"/>
      <c r="R340" s="686">
        <v>0</v>
      </c>
      <c r="S340" s="688">
        <v>0</v>
      </c>
      <c r="T340" s="688">
        <v>0</v>
      </c>
      <c r="U340" s="687">
        <v>0</v>
      </c>
      <c r="W340" s="803" t="s">
        <v>586</v>
      </c>
      <c r="X340" s="804"/>
      <c r="Y340" s="803">
        <v>0</v>
      </c>
      <c r="Z340" s="805">
        <v>0</v>
      </c>
      <c r="AA340" s="805">
        <v>0</v>
      </c>
      <c r="AB340" s="804">
        <v>0</v>
      </c>
      <c r="AD340" s="766" t="s">
        <v>586</v>
      </c>
      <c r="AE340" s="767"/>
      <c r="AF340" s="766">
        <v>0</v>
      </c>
      <c r="AG340" s="768">
        <v>0</v>
      </c>
      <c r="AH340" s="768">
        <v>0</v>
      </c>
      <c r="AI340" s="767">
        <v>0</v>
      </c>
      <c r="AK340" s="757" t="s">
        <v>586</v>
      </c>
      <c r="AL340" s="758"/>
      <c r="AM340" s="759">
        <v>0</v>
      </c>
      <c r="AN340" s="760">
        <v>0</v>
      </c>
      <c r="AO340" s="760">
        <v>0</v>
      </c>
      <c r="AP340" s="761">
        <v>0</v>
      </c>
      <c r="AR340" s="808" t="s">
        <v>586</v>
      </c>
      <c r="AS340" s="816"/>
      <c r="AT340" s="817">
        <v>0</v>
      </c>
      <c r="AU340" s="818">
        <v>0</v>
      </c>
      <c r="AV340" s="818">
        <v>0</v>
      </c>
      <c r="AW340" s="816">
        <v>0</v>
      </c>
      <c r="AY340" s="780" t="s">
        <v>586</v>
      </c>
      <c r="AZ340" s="777"/>
      <c r="BA340" s="780">
        <v>0</v>
      </c>
      <c r="BB340" s="781">
        <v>0</v>
      </c>
      <c r="BC340" s="781">
        <v>0</v>
      </c>
      <c r="BD340" s="782">
        <v>0</v>
      </c>
      <c r="BF340" s="795" t="s">
        <v>586</v>
      </c>
      <c r="BG340" s="796"/>
      <c r="BH340" s="795">
        <v>0</v>
      </c>
      <c r="BI340" s="797">
        <v>0</v>
      </c>
      <c r="BJ340" s="797">
        <v>0</v>
      </c>
      <c r="BK340" s="798">
        <v>0</v>
      </c>
      <c r="BL340" s="633"/>
      <c r="BM340" s="787" t="s">
        <v>586</v>
      </c>
      <c r="BN340" s="788"/>
      <c r="BO340" s="789">
        <v>0</v>
      </c>
      <c r="BP340" s="790">
        <v>0</v>
      </c>
      <c r="BQ340" s="790">
        <v>0</v>
      </c>
      <c r="BR340" s="791">
        <v>0</v>
      </c>
      <c r="BS340" s="633"/>
      <c r="BT340" s="773" t="s">
        <v>586</v>
      </c>
      <c r="BU340" s="770"/>
      <c r="BV340" s="773">
        <v>0</v>
      </c>
      <c r="BW340" s="774">
        <v>0</v>
      </c>
      <c r="BX340" s="774">
        <v>0</v>
      </c>
      <c r="BY340" s="775">
        <v>0</v>
      </c>
      <c r="CA340" s="748" t="s">
        <v>586</v>
      </c>
      <c r="CB340" s="749"/>
      <c r="CC340" s="750">
        <v>0</v>
      </c>
      <c r="CD340" s="751">
        <v>0</v>
      </c>
      <c r="CE340" s="751">
        <v>0</v>
      </c>
      <c r="CF340" s="752">
        <v>0</v>
      </c>
    </row>
    <row r="341" spans="2:84">
      <c r="B341" s="673" t="s">
        <v>476</v>
      </c>
      <c r="C341" s="679" t="s">
        <v>1713</v>
      </c>
      <c r="D341" s="681">
        <v>0</v>
      </c>
      <c r="E341" s="677">
        <v>0</v>
      </c>
      <c r="F341" s="677">
        <v>0</v>
      </c>
      <c r="G341" s="674">
        <v>0</v>
      </c>
      <c r="I341" s="675" t="s">
        <v>476</v>
      </c>
      <c r="J341" s="679" t="s">
        <v>1713</v>
      </c>
      <c r="K341" s="681">
        <v>0</v>
      </c>
      <c r="L341" s="677">
        <v>0</v>
      </c>
      <c r="M341" s="677">
        <v>0</v>
      </c>
      <c r="N341" s="674">
        <v>0</v>
      </c>
      <c r="P341" s="676" t="s">
        <v>476</v>
      </c>
      <c r="Q341" s="677" t="s">
        <v>1713</v>
      </c>
      <c r="R341" s="681">
        <v>0</v>
      </c>
      <c r="S341" s="677">
        <v>0</v>
      </c>
      <c r="T341" s="677">
        <v>0</v>
      </c>
      <c r="U341" s="674">
        <v>0</v>
      </c>
      <c r="W341" s="801" t="s">
        <v>476</v>
      </c>
      <c r="X341" s="677" t="s">
        <v>1713</v>
      </c>
      <c r="Y341" s="681">
        <v>0</v>
      </c>
      <c r="Z341" s="677">
        <v>0</v>
      </c>
      <c r="AA341" s="677">
        <v>0</v>
      </c>
      <c r="AB341" s="674">
        <v>0</v>
      </c>
      <c r="AD341" s="764" t="s">
        <v>476</v>
      </c>
      <c r="AE341" s="677" t="s">
        <v>1713</v>
      </c>
      <c r="AF341" s="681">
        <v>0</v>
      </c>
      <c r="AG341" s="677">
        <v>0</v>
      </c>
      <c r="AH341" s="677">
        <v>0</v>
      </c>
      <c r="AI341" s="674">
        <v>0</v>
      </c>
      <c r="AK341" s="755" t="s">
        <v>476</v>
      </c>
      <c r="AL341" s="689" t="s">
        <v>1713</v>
      </c>
      <c r="AM341" s="681">
        <v>0</v>
      </c>
      <c r="AN341" s="677">
        <v>0</v>
      </c>
      <c r="AO341" s="677">
        <v>0</v>
      </c>
      <c r="AP341" s="674">
        <v>0</v>
      </c>
      <c r="AR341" s="809" t="s">
        <v>476</v>
      </c>
      <c r="AS341" s="810" t="s">
        <v>1713</v>
      </c>
      <c r="AT341" s="812">
        <v>0</v>
      </c>
      <c r="AU341" s="812">
        <v>0</v>
      </c>
      <c r="AV341" s="812">
        <v>0</v>
      </c>
      <c r="AW341" s="813">
        <v>0</v>
      </c>
      <c r="AY341" s="778" t="s">
        <v>476</v>
      </c>
      <c r="AZ341" s="689" t="s">
        <v>1713</v>
      </c>
      <c r="BA341" s="681">
        <v>0</v>
      </c>
      <c r="BB341" s="677">
        <v>0</v>
      </c>
      <c r="BC341" s="677">
        <v>0</v>
      </c>
      <c r="BD341" s="674">
        <v>0</v>
      </c>
      <c r="BF341" s="794" t="s">
        <v>476</v>
      </c>
      <c r="BG341" s="679" t="s">
        <v>1713</v>
      </c>
      <c r="BH341" s="681">
        <v>0</v>
      </c>
      <c r="BI341" s="677">
        <v>0</v>
      </c>
      <c r="BJ341" s="677">
        <v>0</v>
      </c>
      <c r="BK341" s="674">
        <v>0</v>
      </c>
      <c r="BL341" s="633"/>
      <c r="BM341" s="785" t="s">
        <v>476</v>
      </c>
      <c r="BN341" s="689" t="s">
        <v>1713</v>
      </c>
      <c r="BO341" s="681">
        <v>0</v>
      </c>
      <c r="BP341" s="677">
        <v>0</v>
      </c>
      <c r="BQ341" s="677">
        <v>0</v>
      </c>
      <c r="BR341" s="674">
        <v>0</v>
      </c>
      <c r="BS341" s="633"/>
      <c r="BT341" s="771" t="s">
        <v>476</v>
      </c>
      <c r="BU341" s="679" t="s">
        <v>1713</v>
      </c>
      <c r="BV341" s="681">
        <v>0</v>
      </c>
      <c r="BW341" s="677">
        <v>0</v>
      </c>
      <c r="BX341" s="677">
        <v>0</v>
      </c>
      <c r="BY341" s="674">
        <v>0</v>
      </c>
      <c r="CA341" s="746" t="s">
        <v>476</v>
      </c>
      <c r="CB341" s="689" t="s">
        <v>1713</v>
      </c>
      <c r="CC341" s="681">
        <v>0</v>
      </c>
      <c r="CD341" s="677">
        <v>0</v>
      </c>
      <c r="CE341" s="677">
        <v>0</v>
      </c>
      <c r="CF341" s="674">
        <v>0</v>
      </c>
    </row>
    <row r="342" spans="2:84">
      <c r="B342" s="673"/>
      <c r="C342" s="679" t="s">
        <v>1427</v>
      </c>
      <c r="D342" s="681">
        <v>0</v>
      </c>
      <c r="E342" s="677">
        <v>0</v>
      </c>
      <c r="F342" s="677">
        <v>0</v>
      </c>
      <c r="G342" s="674">
        <v>0</v>
      </c>
      <c r="I342" s="675"/>
      <c r="J342" s="679" t="s">
        <v>1427</v>
      </c>
      <c r="K342" s="681">
        <v>0</v>
      </c>
      <c r="L342" s="677">
        <v>0</v>
      </c>
      <c r="M342" s="677">
        <v>0</v>
      </c>
      <c r="N342" s="674">
        <v>0</v>
      </c>
      <c r="P342" s="680"/>
      <c r="Q342" s="677" t="s">
        <v>1427</v>
      </c>
      <c r="R342" s="681">
        <v>0</v>
      </c>
      <c r="S342" s="677">
        <v>0</v>
      </c>
      <c r="T342" s="677">
        <v>0</v>
      </c>
      <c r="U342" s="674">
        <v>0</v>
      </c>
      <c r="W342" s="806"/>
      <c r="X342" s="677" t="s">
        <v>1427</v>
      </c>
      <c r="Y342" s="681">
        <v>0</v>
      </c>
      <c r="Z342" s="677">
        <v>0</v>
      </c>
      <c r="AA342" s="677">
        <v>0</v>
      </c>
      <c r="AB342" s="674">
        <v>0</v>
      </c>
      <c r="AD342" s="769"/>
      <c r="AE342" s="677" t="s">
        <v>1427</v>
      </c>
      <c r="AF342" s="681">
        <v>0</v>
      </c>
      <c r="AG342" s="677">
        <v>0</v>
      </c>
      <c r="AH342" s="677">
        <v>0</v>
      </c>
      <c r="AI342" s="674">
        <v>0</v>
      </c>
      <c r="AK342" s="762"/>
      <c r="AL342" s="679" t="s">
        <v>1427</v>
      </c>
      <c r="AM342" s="681">
        <v>0</v>
      </c>
      <c r="AN342" s="677">
        <v>0</v>
      </c>
      <c r="AO342" s="677">
        <v>0</v>
      </c>
      <c r="AP342" s="674">
        <v>0</v>
      </c>
      <c r="AR342" s="819"/>
      <c r="AS342" s="813" t="s">
        <v>1427</v>
      </c>
      <c r="AT342" s="812">
        <v>0</v>
      </c>
      <c r="AU342" s="812">
        <v>0</v>
      </c>
      <c r="AV342" s="812">
        <v>0</v>
      </c>
      <c r="AW342" s="813">
        <v>0</v>
      </c>
      <c r="AY342" s="778"/>
      <c r="AZ342" s="679" t="s">
        <v>1427</v>
      </c>
      <c r="BA342" s="681">
        <v>0</v>
      </c>
      <c r="BB342" s="677">
        <v>0</v>
      </c>
      <c r="BC342" s="677">
        <v>0</v>
      </c>
      <c r="BD342" s="674">
        <v>0</v>
      </c>
      <c r="BF342" s="794"/>
      <c r="BG342" s="679" t="s">
        <v>1427</v>
      </c>
      <c r="BH342" s="681">
        <v>0</v>
      </c>
      <c r="BI342" s="677">
        <v>0</v>
      </c>
      <c r="BJ342" s="677">
        <v>0</v>
      </c>
      <c r="BK342" s="674">
        <v>0</v>
      </c>
      <c r="BL342" s="633"/>
      <c r="BM342" s="792"/>
      <c r="BN342" s="679" t="s">
        <v>1427</v>
      </c>
      <c r="BO342" s="681">
        <v>0</v>
      </c>
      <c r="BP342" s="677">
        <v>0</v>
      </c>
      <c r="BQ342" s="677">
        <v>0</v>
      </c>
      <c r="BR342" s="674">
        <v>0</v>
      </c>
      <c r="BS342" s="633"/>
      <c r="BT342" s="771"/>
      <c r="BU342" s="679" t="s">
        <v>1427</v>
      </c>
      <c r="BV342" s="681">
        <v>0</v>
      </c>
      <c r="BW342" s="677">
        <v>0</v>
      </c>
      <c r="BX342" s="677">
        <v>0</v>
      </c>
      <c r="BY342" s="674">
        <v>0</v>
      </c>
      <c r="CA342" s="753"/>
      <c r="CB342" s="679" t="s">
        <v>1427</v>
      </c>
      <c r="CC342" s="681">
        <v>0</v>
      </c>
      <c r="CD342" s="677">
        <v>0</v>
      </c>
      <c r="CE342" s="677">
        <v>0</v>
      </c>
      <c r="CF342" s="674">
        <v>0</v>
      </c>
    </row>
    <row r="343" spans="2:84">
      <c r="B343" s="673"/>
      <c r="C343" s="679" t="s">
        <v>1714</v>
      </c>
      <c r="D343" s="681">
        <v>0</v>
      </c>
      <c r="E343" s="677">
        <v>0</v>
      </c>
      <c r="F343" s="677">
        <v>0</v>
      </c>
      <c r="G343" s="674">
        <v>0</v>
      </c>
      <c r="I343" s="675"/>
      <c r="J343" s="679" t="s">
        <v>1714</v>
      </c>
      <c r="K343" s="681">
        <v>0</v>
      </c>
      <c r="L343" s="677">
        <v>0</v>
      </c>
      <c r="M343" s="677">
        <v>0</v>
      </c>
      <c r="N343" s="674">
        <v>0</v>
      </c>
      <c r="P343" s="680"/>
      <c r="Q343" s="677" t="s">
        <v>1714</v>
      </c>
      <c r="R343" s="681">
        <v>0</v>
      </c>
      <c r="S343" s="677">
        <v>0</v>
      </c>
      <c r="T343" s="677">
        <v>0</v>
      </c>
      <c r="U343" s="674">
        <v>0</v>
      </c>
      <c r="W343" s="806"/>
      <c r="X343" s="677" t="s">
        <v>1714</v>
      </c>
      <c r="Y343" s="681">
        <v>0</v>
      </c>
      <c r="Z343" s="677">
        <v>0</v>
      </c>
      <c r="AA343" s="677">
        <v>0</v>
      </c>
      <c r="AB343" s="674">
        <v>0</v>
      </c>
      <c r="AD343" s="769"/>
      <c r="AE343" s="677" t="s">
        <v>1714</v>
      </c>
      <c r="AF343" s="681">
        <v>0</v>
      </c>
      <c r="AG343" s="677">
        <v>0</v>
      </c>
      <c r="AH343" s="677">
        <v>0</v>
      </c>
      <c r="AI343" s="674">
        <v>0</v>
      </c>
      <c r="AK343" s="762"/>
      <c r="AL343" s="679" t="s">
        <v>1714</v>
      </c>
      <c r="AM343" s="681">
        <v>0</v>
      </c>
      <c r="AN343" s="677">
        <v>0</v>
      </c>
      <c r="AO343" s="677">
        <v>0</v>
      </c>
      <c r="AP343" s="674">
        <v>0</v>
      </c>
      <c r="AR343" s="819"/>
      <c r="AS343" s="813" t="s">
        <v>1714</v>
      </c>
      <c r="AT343" s="812">
        <v>0</v>
      </c>
      <c r="AU343" s="812">
        <v>0</v>
      </c>
      <c r="AV343" s="812">
        <v>0</v>
      </c>
      <c r="AW343" s="813">
        <v>0</v>
      </c>
      <c r="AY343" s="778"/>
      <c r="AZ343" s="679" t="s">
        <v>1714</v>
      </c>
      <c r="BA343" s="681">
        <v>0</v>
      </c>
      <c r="BB343" s="677">
        <v>0</v>
      </c>
      <c r="BC343" s="677">
        <v>0</v>
      </c>
      <c r="BD343" s="674">
        <v>0</v>
      </c>
      <c r="BF343" s="794"/>
      <c r="BG343" s="679" t="s">
        <v>1714</v>
      </c>
      <c r="BH343" s="681">
        <v>0</v>
      </c>
      <c r="BI343" s="677">
        <v>0</v>
      </c>
      <c r="BJ343" s="677">
        <v>0</v>
      </c>
      <c r="BK343" s="674">
        <v>0</v>
      </c>
      <c r="BL343" s="633"/>
      <c r="BM343" s="792"/>
      <c r="BN343" s="679" t="s">
        <v>1714</v>
      </c>
      <c r="BO343" s="681">
        <v>0</v>
      </c>
      <c r="BP343" s="677">
        <v>0</v>
      </c>
      <c r="BQ343" s="677">
        <v>0</v>
      </c>
      <c r="BR343" s="674">
        <v>0</v>
      </c>
      <c r="BS343" s="633"/>
      <c r="BT343" s="771"/>
      <c r="BU343" s="679" t="s">
        <v>1714</v>
      </c>
      <c r="BV343" s="681">
        <v>0</v>
      </c>
      <c r="BW343" s="677">
        <v>0</v>
      </c>
      <c r="BX343" s="677">
        <v>0</v>
      </c>
      <c r="BY343" s="674">
        <v>0</v>
      </c>
      <c r="CA343" s="753"/>
      <c r="CB343" s="679" t="s">
        <v>1714</v>
      </c>
      <c r="CC343" s="681">
        <v>0</v>
      </c>
      <c r="CD343" s="677">
        <v>0</v>
      </c>
      <c r="CE343" s="677">
        <v>0</v>
      </c>
      <c r="CF343" s="674">
        <v>0</v>
      </c>
    </row>
    <row r="344" spans="2:84">
      <c r="B344" s="673"/>
      <c r="C344" s="679" t="s">
        <v>1426</v>
      </c>
      <c r="D344" s="681">
        <v>0</v>
      </c>
      <c r="E344" s="677">
        <v>0</v>
      </c>
      <c r="F344" s="677">
        <v>0</v>
      </c>
      <c r="G344" s="674">
        <v>0</v>
      </c>
      <c r="I344" s="675"/>
      <c r="J344" s="679" t="s">
        <v>1426</v>
      </c>
      <c r="K344" s="681">
        <v>0</v>
      </c>
      <c r="L344" s="677">
        <v>0</v>
      </c>
      <c r="M344" s="677">
        <v>0</v>
      </c>
      <c r="N344" s="674">
        <v>0</v>
      </c>
      <c r="P344" s="680"/>
      <c r="Q344" s="677" t="s">
        <v>1426</v>
      </c>
      <c r="R344" s="681">
        <v>0</v>
      </c>
      <c r="S344" s="677">
        <v>0</v>
      </c>
      <c r="T344" s="677">
        <v>0</v>
      </c>
      <c r="U344" s="674">
        <v>0</v>
      </c>
      <c r="W344" s="806"/>
      <c r="X344" s="677" t="s">
        <v>1426</v>
      </c>
      <c r="Y344" s="681">
        <v>0</v>
      </c>
      <c r="Z344" s="677">
        <v>0</v>
      </c>
      <c r="AA344" s="677">
        <v>0</v>
      </c>
      <c r="AB344" s="674">
        <v>0</v>
      </c>
      <c r="AD344" s="769"/>
      <c r="AE344" s="677" t="s">
        <v>1426</v>
      </c>
      <c r="AF344" s="681">
        <v>0</v>
      </c>
      <c r="AG344" s="677">
        <v>0</v>
      </c>
      <c r="AH344" s="677">
        <v>0</v>
      </c>
      <c r="AI344" s="674">
        <v>0</v>
      </c>
      <c r="AK344" s="762"/>
      <c r="AL344" s="679" t="s">
        <v>1426</v>
      </c>
      <c r="AM344" s="681">
        <v>0</v>
      </c>
      <c r="AN344" s="677">
        <v>0</v>
      </c>
      <c r="AO344" s="677">
        <v>0</v>
      </c>
      <c r="AP344" s="674">
        <v>0</v>
      </c>
      <c r="AR344" s="819"/>
      <c r="AS344" s="813" t="s">
        <v>1426</v>
      </c>
      <c r="AT344" s="812">
        <v>0</v>
      </c>
      <c r="AU344" s="812">
        <v>0</v>
      </c>
      <c r="AV344" s="812">
        <v>0</v>
      </c>
      <c r="AW344" s="813">
        <v>0</v>
      </c>
      <c r="AY344" s="778"/>
      <c r="AZ344" s="679" t="s">
        <v>1426</v>
      </c>
      <c r="BA344" s="681">
        <v>0</v>
      </c>
      <c r="BB344" s="677">
        <v>0</v>
      </c>
      <c r="BC344" s="677">
        <v>0</v>
      </c>
      <c r="BD344" s="674">
        <v>0</v>
      </c>
      <c r="BF344" s="794"/>
      <c r="BG344" s="679" t="s">
        <v>1426</v>
      </c>
      <c r="BH344" s="681">
        <v>0</v>
      </c>
      <c r="BI344" s="677">
        <v>0</v>
      </c>
      <c r="BJ344" s="677">
        <v>0</v>
      </c>
      <c r="BK344" s="674">
        <v>0</v>
      </c>
      <c r="BL344" s="633"/>
      <c r="BM344" s="792"/>
      <c r="BN344" s="679" t="s">
        <v>1426</v>
      </c>
      <c r="BO344" s="681">
        <v>0</v>
      </c>
      <c r="BP344" s="677">
        <v>0</v>
      </c>
      <c r="BQ344" s="677">
        <v>0</v>
      </c>
      <c r="BR344" s="674">
        <v>0</v>
      </c>
      <c r="BS344" s="633"/>
      <c r="BT344" s="771"/>
      <c r="BU344" s="679" t="s">
        <v>1426</v>
      </c>
      <c r="BV344" s="681">
        <v>0</v>
      </c>
      <c r="BW344" s="677">
        <v>0</v>
      </c>
      <c r="BX344" s="677">
        <v>0</v>
      </c>
      <c r="BY344" s="674">
        <v>0</v>
      </c>
      <c r="CA344" s="753"/>
      <c r="CB344" s="679" t="s">
        <v>1426</v>
      </c>
      <c r="CC344" s="681">
        <v>0</v>
      </c>
      <c r="CD344" s="677">
        <v>0</v>
      </c>
      <c r="CE344" s="677">
        <v>0</v>
      </c>
      <c r="CF344" s="674">
        <v>0</v>
      </c>
    </row>
    <row r="345" spans="2:84" ht="13.8" thickBot="1">
      <c r="B345" s="673"/>
      <c r="C345" s="679" t="s">
        <v>1715</v>
      </c>
      <c r="D345" s="681">
        <v>0</v>
      </c>
      <c r="E345" s="677">
        <v>0</v>
      </c>
      <c r="F345" s="677">
        <v>0</v>
      </c>
      <c r="G345" s="674">
        <v>0</v>
      </c>
      <c r="I345" s="728"/>
      <c r="J345" s="690" t="s">
        <v>1715</v>
      </c>
      <c r="K345" s="681">
        <v>0</v>
      </c>
      <c r="L345" s="677">
        <v>0</v>
      </c>
      <c r="M345" s="677">
        <v>0</v>
      </c>
      <c r="N345" s="674">
        <v>0</v>
      </c>
      <c r="P345" s="730"/>
      <c r="Q345" s="677" t="s">
        <v>1715</v>
      </c>
      <c r="R345" s="681">
        <v>0</v>
      </c>
      <c r="S345" s="677">
        <v>0</v>
      </c>
      <c r="T345" s="677">
        <v>0</v>
      </c>
      <c r="U345" s="674">
        <v>0</v>
      </c>
      <c r="W345" s="802"/>
      <c r="X345" s="677" t="s">
        <v>1715</v>
      </c>
      <c r="Y345" s="681">
        <v>0</v>
      </c>
      <c r="Z345" s="677">
        <v>0</v>
      </c>
      <c r="AA345" s="677">
        <v>0</v>
      </c>
      <c r="AB345" s="674">
        <v>0</v>
      </c>
      <c r="AD345" s="765"/>
      <c r="AE345" s="677" t="s">
        <v>1715</v>
      </c>
      <c r="AF345" s="681">
        <v>0</v>
      </c>
      <c r="AG345" s="677">
        <v>0</v>
      </c>
      <c r="AH345" s="677">
        <v>0</v>
      </c>
      <c r="AI345" s="674">
        <v>0</v>
      </c>
      <c r="AK345" s="756"/>
      <c r="AL345" s="690" t="s">
        <v>1715</v>
      </c>
      <c r="AM345" s="681">
        <v>0</v>
      </c>
      <c r="AN345" s="677">
        <v>0</v>
      </c>
      <c r="AO345" s="677">
        <v>0</v>
      </c>
      <c r="AP345" s="674">
        <v>0</v>
      </c>
      <c r="AR345" s="814"/>
      <c r="AS345" s="815" t="s">
        <v>1715</v>
      </c>
      <c r="AT345" s="812">
        <v>0</v>
      </c>
      <c r="AU345" s="812">
        <v>0</v>
      </c>
      <c r="AV345" s="812">
        <v>0</v>
      </c>
      <c r="AW345" s="813">
        <v>0</v>
      </c>
      <c r="AY345" s="779"/>
      <c r="AZ345" s="690" t="s">
        <v>1715</v>
      </c>
      <c r="BA345" s="681">
        <v>0</v>
      </c>
      <c r="BB345" s="677">
        <v>0</v>
      </c>
      <c r="BC345" s="677">
        <v>0</v>
      </c>
      <c r="BD345" s="674">
        <v>0</v>
      </c>
      <c r="BF345" s="793"/>
      <c r="BG345" s="690" t="s">
        <v>1715</v>
      </c>
      <c r="BH345" s="681">
        <v>0</v>
      </c>
      <c r="BI345" s="677">
        <v>0</v>
      </c>
      <c r="BJ345" s="677">
        <v>0</v>
      </c>
      <c r="BK345" s="674">
        <v>0</v>
      </c>
      <c r="BL345" s="633"/>
      <c r="BM345" s="786"/>
      <c r="BN345" s="690" t="s">
        <v>1715</v>
      </c>
      <c r="BO345" s="681">
        <v>0</v>
      </c>
      <c r="BP345" s="677">
        <v>0</v>
      </c>
      <c r="BQ345" s="677">
        <v>0</v>
      </c>
      <c r="BR345" s="674">
        <v>0</v>
      </c>
      <c r="BS345" s="633"/>
      <c r="BT345" s="772"/>
      <c r="BU345" s="690" t="s">
        <v>1715</v>
      </c>
      <c r="BV345" s="681">
        <v>0</v>
      </c>
      <c r="BW345" s="677">
        <v>0</v>
      </c>
      <c r="BX345" s="677">
        <v>0</v>
      </c>
      <c r="BY345" s="674">
        <v>0</v>
      </c>
      <c r="CA345" s="747"/>
      <c r="CB345" s="690" t="s">
        <v>1715</v>
      </c>
      <c r="CC345" s="681">
        <v>0</v>
      </c>
      <c r="CD345" s="677">
        <v>0</v>
      </c>
      <c r="CE345" s="677">
        <v>0</v>
      </c>
      <c r="CF345" s="674">
        <v>0</v>
      </c>
    </row>
    <row r="346" spans="2:84" ht="13.8" thickBot="1">
      <c r="B346" s="664" t="s">
        <v>587</v>
      </c>
      <c r="C346" s="664"/>
      <c r="D346" s="729">
        <v>0</v>
      </c>
      <c r="E346" s="683">
        <v>0</v>
      </c>
      <c r="F346" s="683">
        <v>0</v>
      </c>
      <c r="G346" s="682">
        <v>0</v>
      </c>
      <c r="I346" s="667" t="s">
        <v>587</v>
      </c>
      <c r="J346" s="667"/>
      <c r="K346" s="691">
        <v>0</v>
      </c>
      <c r="L346" s="685">
        <v>0</v>
      </c>
      <c r="M346" s="685">
        <v>0</v>
      </c>
      <c r="N346" s="684">
        <v>0</v>
      </c>
      <c r="P346" s="686" t="s">
        <v>587</v>
      </c>
      <c r="Q346" s="687"/>
      <c r="R346" s="686">
        <v>0</v>
      </c>
      <c r="S346" s="688">
        <v>0</v>
      </c>
      <c r="T346" s="688">
        <v>0</v>
      </c>
      <c r="U346" s="687">
        <v>0</v>
      </c>
      <c r="W346" s="803" t="s">
        <v>587</v>
      </c>
      <c r="X346" s="804"/>
      <c r="Y346" s="803">
        <v>0</v>
      </c>
      <c r="Z346" s="805">
        <v>0</v>
      </c>
      <c r="AA346" s="805">
        <v>0</v>
      </c>
      <c r="AB346" s="804">
        <v>0</v>
      </c>
      <c r="AD346" s="766" t="s">
        <v>587</v>
      </c>
      <c r="AE346" s="767"/>
      <c r="AF346" s="766">
        <v>0</v>
      </c>
      <c r="AG346" s="768">
        <v>0</v>
      </c>
      <c r="AH346" s="768">
        <v>0</v>
      </c>
      <c r="AI346" s="767">
        <v>0</v>
      </c>
      <c r="AK346" s="757" t="s">
        <v>587</v>
      </c>
      <c r="AL346" s="758"/>
      <c r="AM346" s="759">
        <v>0</v>
      </c>
      <c r="AN346" s="760">
        <v>0</v>
      </c>
      <c r="AO346" s="760">
        <v>0</v>
      </c>
      <c r="AP346" s="761">
        <v>0</v>
      </c>
      <c r="AR346" s="808" t="s">
        <v>587</v>
      </c>
      <c r="AS346" s="816"/>
      <c r="AT346" s="817">
        <v>0</v>
      </c>
      <c r="AU346" s="818">
        <v>0</v>
      </c>
      <c r="AV346" s="818">
        <v>0</v>
      </c>
      <c r="AW346" s="816">
        <v>0</v>
      </c>
      <c r="AY346" s="780" t="s">
        <v>587</v>
      </c>
      <c r="AZ346" s="777"/>
      <c r="BA346" s="780">
        <v>0</v>
      </c>
      <c r="BB346" s="781">
        <v>0</v>
      </c>
      <c r="BC346" s="781">
        <v>0</v>
      </c>
      <c r="BD346" s="782">
        <v>0</v>
      </c>
      <c r="BF346" s="795" t="s">
        <v>587</v>
      </c>
      <c r="BG346" s="796"/>
      <c r="BH346" s="795">
        <v>0</v>
      </c>
      <c r="BI346" s="797">
        <v>0</v>
      </c>
      <c r="BJ346" s="797">
        <v>0</v>
      </c>
      <c r="BK346" s="798">
        <v>0</v>
      </c>
      <c r="BL346" s="633"/>
      <c r="BM346" s="787" t="s">
        <v>587</v>
      </c>
      <c r="BN346" s="788"/>
      <c r="BO346" s="789">
        <v>0</v>
      </c>
      <c r="BP346" s="790">
        <v>0</v>
      </c>
      <c r="BQ346" s="790">
        <v>0</v>
      </c>
      <c r="BR346" s="791">
        <v>0</v>
      </c>
      <c r="BS346" s="633"/>
      <c r="BT346" s="773" t="s">
        <v>587</v>
      </c>
      <c r="BU346" s="770"/>
      <c r="BV346" s="773">
        <v>0</v>
      </c>
      <c r="BW346" s="774">
        <v>0</v>
      </c>
      <c r="BX346" s="774">
        <v>0</v>
      </c>
      <c r="BY346" s="775">
        <v>0</v>
      </c>
      <c r="CA346" s="748" t="s">
        <v>587</v>
      </c>
      <c r="CB346" s="749"/>
      <c r="CC346" s="750">
        <v>0</v>
      </c>
      <c r="CD346" s="751">
        <v>0</v>
      </c>
      <c r="CE346" s="751">
        <v>0</v>
      </c>
      <c r="CF346" s="752">
        <v>0</v>
      </c>
    </row>
    <row r="347" spans="2:84" ht="13.8" thickBot="1">
      <c r="B347" s="673" t="s">
        <v>522</v>
      </c>
      <c r="C347" s="679" t="s">
        <v>1535</v>
      </c>
      <c r="D347" s="681">
        <v>0</v>
      </c>
      <c r="E347" s="677">
        <v>0</v>
      </c>
      <c r="F347" s="677">
        <v>0</v>
      </c>
      <c r="G347" s="674">
        <v>0</v>
      </c>
      <c r="I347" s="728" t="s">
        <v>522</v>
      </c>
      <c r="J347" s="690" t="s">
        <v>1535</v>
      </c>
      <c r="K347" s="681">
        <v>0</v>
      </c>
      <c r="L347" s="677">
        <v>0</v>
      </c>
      <c r="M347" s="677">
        <v>0</v>
      </c>
      <c r="N347" s="674">
        <v>0</v>
      </c>
      <c r="P347" s="668" t="s">
        <v>522</v>
      </c>
      <c r="Q347" s="677" t="s">
        <v>1535</v>
      </c>
      <c r="R347" s="681">
        <v>0</v>
      </c>
      <c r="S347" s="677">
        <v>0</v>
      </c>
      <c r="T347" s="677">
        <v>0</v>
      </c>
      <c r="U347" s="674">
        <v>0</v>
      </c>
      <c r="W347" s="800" t="s">
        <v>522</v>
      </c>
      <c r="X347" s="677" t="s">
        <v>1535</v>
      </c>
      <c r="Y347" s="681">
        <v>0</v>
      </c>
      <c r="Z347" s="677">
        <v>0</v>
      </c>
      <c r="AA347" s="677">
        <v>0</v>
      </c>
      <c r="AB347" s="674">
        <v>0</v>
      </c>
      <c r="AD347" s="763" t="s">
        <v>522</v>
      </c>
      <c r="AE347" s="677" t="s">
        <v>1535</v>
      </c>
      <c r="AF347" s="681">
        <v>0</v>
      </c>
      <c r="AG347" s="677">
        <v>0</v>
      </c>
      <c r="AH347" s="677">
        <v>0</v>
      </c>
      <c r="AI347" s="674">
        <v>0</v>
      </c>
      <c r="AK347" s="754" t="s">
        <v>522</v>
      </c>
      <c r="AL347" s="731" t="s">
        <v>1535</v>
      </c>
      <c r="AM347" s="681">
        <v>0</v>
      </c>
      <c r="AN347" s="677">
        <v>0</v>
      </c>
      <c r="AO347" s="677">
        <v>0</v>
      </c>
      <c r="AP347" s="674">
        <v>0</v>
      </c>
      <c r="AR347" s="808" t="s">
        <v>522</v>
      </c>
      <c r="AS347" s="820" t="s">
        <v>1535</v>
      </c>
      <c r="AT347" s="812">
        <v>0</v>
      </c>
      <c r="AU347" s="812">
        <v>0</v>
      </c>
      <c r="AV347" s="812">
        <v>0</v>
      </c>
      <c r="AW347" s="813">
        <v>0</v>
      </c>
      <c r="AY347" s="779" t="s">
        <v>522</v>
      </c>
      <c r="AZ347" s="731" t="s">
        <v>1535</v>
      </c>
      <c r="BA347" s="681">
        <v>0</v>
      </c>
      <c r="BB347" s="677">
        <v>0</v>
      </c>
      <c r="BC347" s="677">
        <v>0</v>
      </c>
      <c r="BD347" s="674">
        <v>0</v>
      </c>
      <c r="BF347" s="793" t="s">
        <v>522</v>
      </c>
      <c r="BG347" s="690" t="s">
        <v>1535</v>
      </c>
      <c r="BH347" s="681">
        <v>0</v>
      </c>
      <c r="BI347" s="677">
        <v>0</v>
      </c>
      <c r="BJ347" s="677">
        <v>0</v>
      </c>
      <c r="BK347" s="674">
        <v>0</v>
      </c>
      <c r="BL347" s="633"/>
      <c r="BM347" s="784" t="s">
        <v>522</v>
      </c>
      <c r="BN347" s="731" t="s">
        <v>1535</v>
      </c>
      <c r="BO347" s="681">
        <v>0</v>
      </c>
      <c r="BP347" s="677">
        <v>0</v>
      </c>
      <c r="BQ347" s="677">
        <v>0</v>
      </c>
      <c r="BR347" s="674">
        <v>0</v>
      </c>
      <c r="BS347" s="633"/>
      <c r="BT347" s="772" t="s">
        <v>522</v>
      </c>
      <c r="BU347" s="690" t="s">
        <v>1535</v>
      </c>
      <c r="BV347" s="681">
        <v>0</v>
      </c>
      <c r="BW347" s="677">
        <v>0</v>
      </c>
      <c r="BX347" s="677">
        <v>0</v>
      </c>
      <c r="BY347" s="674">
        <v>0</v>
      </c>
      <c r="CA347" s="745" t="s">
        <v>522</v>
      </c>
      <c r="CB347" s="731" t="s">
        <v>1535</v>
      </c>
      <c r="CC347" s="681">
        <v>0</v>
      </c>
      <c r="CD347" s="677">
        <v>0</v>
      </c>
      <c r="CE347" s="677">
        <v>0</v>
      </c>
      <c r="CF347" s="674">
        <v>0</v>
      </c>
    </row>
    <row r="348" spans="2:84" ht="13.8" thickBot="1">
      <c r="B348" s="664" t="s">
        <v>588</v>
      </c>
      <c r="C348" s="664"/>
      <c r="D348" s="729">
        <v>0</v>
      </c>
      <c r="E348" s="683">
        <v>0</v>
      </c>
      <c r="F348" s="683">
        <v>0</v>
      </c>
      <c r="G348" s="682">
        <v>0</v>
      </c>
      <c r="I348" s="667" t="s">
        <v>588</v>
      </c>
      <c r="J348" s="667"/>
      <c r="K348" s="691">
        <v>0</v>
      </c>
      <c r="L348" s="685">
        <v>0</v>
      </c>
      <c r="M348" s="685">
        <v>0</v>
      </c>
      <c r="N348" s="684">
        <v>0</v>
      </c>
      <c r="P348" s="686" t="s">
        <v>588</v>
      </c>
      <c r="Q348" s="687"/>
      <c r="R348" s="686">
        <v>0</v>
      </c>
      <c r="S348" s="688">
        <v>0</v>
      </c>
      <c r="T348" s="688">
        <v>0</v>
      </c>
      <c r="U348" s="687">
        <v>0</v>
      </c>
      <c r="W348" s="803" t="s">
        <v>588</v>
      </c>
      <c r="X348" s="804"/>
      <c r="Y348" s="803">
        <v>0</v>
      </c>
      <c r="Z348" s="805">
        <v>0</v>
      </c>
      <c r="AA348" s="805">
        <v>0</v>
      </c>
      <c r="AB348" s="804">
        <v>0</v>
      </c>
      <c r="AD348" s="766" t="s">
        <v>588</v>
      </c>
      <c r="AE348" s="767"/>
      <c r="AF348" s="766">
        <v>0</v>
      </c>
      <c r="AG348" s="768">
        <v>0</v>
      </c>
      <c r="AH348" s="768">
        <v>0</v>
      </c>
      <c r="AI348" s="767">
        <v>0</v>
      </c>
      <c r="AK348" s="757" t="s">
        <v>588</v>
      </c>
      <c r="AL348" s="758"/>
      <c r="AM348" s="759">
        <v>0</v>
      </c>
      <c r="AN348" s="760">
        <v>0</v>
      </c>
      <c r="AO348" s="760">
        <v>0</v>
      </c>
      <c r="AP348" s="761">
        <v>0</v>
      </c>
      <c r="AR348" s="808" t="s">
        <v>588</v>
      </c>
      <c r="AS348" s="816"/>
      <c r="AT348" s="817">
        <v>0</v>
      </c>
      <c r="AU348" s="818">
        <v>0</v>
      </c>
      <c r="AV348" s="818">
        <v>0</v>
      </c>
      <c r="AW348" s="816">
        <v>0</v>
      </c>
      <c r="AY348" s="780" t="s">
        <v>588</v>
      </c>
      <c r="AZ348" s="777"/>
      <c r="BA348" s="780">
        <v>0</v>
      </c>
      <c r="BB348" s="781">
        <v>0</v>
      </c>
      <c r="BC348" s="781">
        <v>0</v>
      </c>
      <c r="BD348" s="782">
        <v>0</v>
      </c>
      <c r="BF348" s="795" t="s">
        <v>588</v>
      </c>
      <c r="BG348" s="796"/>
      <c r="BH348" s="795">
        <v>0</v>
      </c>
      <c r="BI348" s="797">
        <v>0</v>
      </c>
      <c r="BJ348" s="797">
        <v>0</v>
      </c>
      <c r="BK348" s="798">
        <v>0</v>
      </c>
      <c r="BL348" s="633"/>
      <c r="BM348" s="787" t="s">
        <v>588</v>
      </c>
      <c r="BN348" s="788"/>
      <c r="BO348" s="789">
        <v>0</v>
      </c>
      <c r="BP348" s="790">
        <v>0</v>
      </c>
      <c r="BQ348" s="790">
        <v>0</v>
      </c>
      <c r="BR348" s="791">
        <v>0</v>
      </c>
      <c r="BS348" s="633"/>
      <c r="BT348" s="773" t="s">
        <v>588</v>
      </c>
      <c r="BU348" s="770"/>
      <c r="BV348" s="773">
        <v>0</v>
      </c>
      <c r="BW348" s="774">
        <v>0</v>
      </c>
      <c r="BX348" s="774">
        <v>0</v>
      </c>
      <c r="BY348" s="775">
        <v>0</v>
      </c>
      <c r="CA348" s="748" t="s">
        <v>588</v>
      </c>
      <c r="CB348" s="749"/>
      <c r="CC348" s="750">
        <v>0</v>
      </c>
      <c r="CD348" s="751">
        <v>0</v>
      </c>
      <c r="CE348" s="751">
        <v>0</v>
      </c>
      <c r="CF348" s="752">
        <v>0</v>
      </c>
    </row>
    <row r="349" spans="2:84">
      <c r="B349" s="673" t="s">
        <v>477</v>
      </c>
      <c r="C349" s="679" t="s">
        <v>1428</v>
      </c>
      <c r="D349" s="681">
        <v>0</v>
      </c>
      <c r="E349" s="677">
        <v>0</v>
      </c>
      <c r="F349" s="677">
        <v>0</v>
      </c>
      <c r="G349" s="674">
        <v>0</v>
      </c>
      <c r="I349" s="675" t="s">
        <v>477</v>
      </c>
      <c r="J349" s="679" t="s">
        <v>1428</v>
      </c>
      <c r="K349" s="681">
        <v>0</v>
      </c>
      <c r="L349" s="677">
        <v>0</v>
      </c>
      <c r="M349" s="677">
        <v>0</v>
      </c>
      <c r="N349" s="674">
        <v>0</v>
      </c>
      <c r="P349" s="676" t="s">
        <v>477</v>
      </c>
      <c r="Q349" s="677" t="s">
        <v>1428</v>
      </c>
      <c r="R349" s="681">
        <v>0</v>
      </c>
      <c r="S349" s="677">
        <v>0</v>
      </c>
      <c r="T349" s="677">
        <v>0</v>
      </c>
      <c r="U349" s="674">
        <v>0</v>
      </c>
      <c r="W349" s="801" t="s">
        <v>477</v>
      </c>
      <c r="X349" s="677" t="s">
        <v>1428</v>
      </c>
      <c r="Y349" s="681">
        <v>0</v>
      </c>
      <c r="Z349" s="677">
        <v>0</v>
      </c>
      <c r="AA349" s="677">
        <v>0</v>
      </c>
      <c r="AB349" s="674">
        <v>0</v>
      </c>
      <c r="AD349" s="764" t="s">
        <v>477</v>
      </c>
      <c r="AE349" s="677" t="s">
        <v>1428</v>
      </c>
      <c r="AF349" s="681">
        <v>0</v>
      </c>
      <c r="AG349" s="677">
        <v>0</v>
      </c>
      <c r="AH349" s="677">
        <v>0</v>
      </c>
      <c r="AI349" s="674">
        <v>0</v>
      </c>
      <c r="AK349" s="755" t="s">
        <v>477</v>
      </c>
      <c r="AL349" s="689" t="s">
        <v>1428</v>
      </c>
      <c r="AM349" s="681">
        <v>0</v>
      </c>
      <c r="AN349" s="677">
        <v>0</v>
      </c>
      <c r="AO349" s="677">
        <v>0</v>
      </c>
      <c r="AP349" s="674">
        <v>0</v>
      </c>
      <c r="AR349" s="809" t="s">
        <v>477</v>
      </c>
      <c r="AS349" s="810" t="s">
        <v>1428</v>
      </c>
      <c r="AT349" s="812">
        <v>0</v>
      </c>
      <c r="AU349" s="812">
        <v>0</v>
      </c>
      <c r="AV349" s="812">
        <v>0</v>
      </c>
      <c r="AW349" s="813">
        <v>0</v>
      </c>
      <c r="AY349" s="778" t="s">
        <v>477</v>
      </c>
      <c r="AZ349" s="689" t="s">
        <v>1428</v>
      </c>
      <c r="BA349" s="681">
        <v>0</v>
      </c>
      <c r="BB349" s="677">
        <v>0</v>
      </c>
      <c r="BC349" s="677">
        <v>0</v>
      </c>
      <c r="BD349" s="674">
        <v>0</v>
      </c>
      <c r="BF349" s="794" t="s">
        <v>477</v>
      </c>
      <c r="BG349" s="679" t="s">
        <v>1428</v>
      </c>
      <c r="BH349" s="681">
        <v>0</v>
      </c>
      <c r="BI349" s="677">
        <v>0</v>
      </c>
      <c r="BJ349" s="677">
        <v>0</v>
      </c>
      <c r="BK349" s="674">
        <v>0</v>
      </c>
      <c r="BL349" s="633"/>
      <c r="BM349" s="785" t="s">
        <v>477</v>
      </c>
      <c r="BN349" s="689" t="s">
        <v>1428</v>
      </c>
      <c r="BO349" s="681">
        <v>0</v>
      </c>
      <c r="BP349" s="677">
        <v>0</v>
      </c>
      <c r="BQ349" s="677">
        <v>0</v>
      </c>
      <c r="BR349" s="674">
        <v>0</v>
      </c>
      <c r="BS349" s="633"/>
      <c r="BT349" s="771" t="s">
        <v>477</v>
      </c>
      <c r="BU349" s="679" t="s">
        <v>1428</v>
      </c>
      <c r="BV349" s="681">
        <v>0</v>
      </c>
      <c r="BW349" s="677">
        <v>0</v>
      </c>
      <c r="BX349" s="677">
        <v>0</v>
      </c>
      <c r="BY349" s="674">
        <v>0</v>
      </c>
      <c r="CA349" s="746" t="s">
        <v>477</v>
      </c>
      <c r="CB349" s="689" t="s">
        <v>1428</v>
      </c>
      <c r="CC349" s="681">
        <v>0</v>
      </c>
      <c r="CD349" s="677">
        <v>0</v>
      </c>
      <c r="CE349" s="677">
        <v>0</v>
      </c>
      <c r="CF349" s="674">
        <v>0</v>
      </c>
    </row>
    <row r="350" spans="2:84">
      <c r="B350" s="673"/>
      <c r="C350" s="679" t="s">
        <v>1429</v>
      </c>
      <c r="D350" s="681">
        <v>0</v>
      </c>
      <c r="E350" s="677">
        <v>0</v>
      </c>
      <c r="F350" s="677">
        <v>0</v>
      </c>
      <c r="G350" s="674">
        <v>0</v>
      </c>
      <c r="I350" s="675"/>
      <c r="J350" s="679" t="s">
        <v>1429</v>
      </c>
      <c r="K350" s="681">
        <v>0</v>
      </c>
      <c r="L350" s="677">
        <v>0</v>
      </c>
      <c r="M350" s="677">
        <v>0</v>
      </c>
      <c r="N350" s="674">
        <v>0</v>
      </c>
      <c r="P350" s="680"/>
      <c r="Q350" s="677" t="s">
        <v>1429</v>
      </c>
      <c r="R350" s="681">
        <v>0</v>
      </c>
      <c r="S350" s="677">
        <v>0</v>
      </c>
      <c r="T350" s="677">
        <v>0</v>
      </c>
      <c r="U350" s="674">
        <v>0</v>
      </c>
      <c r="W350" s="806"/>
      <c r="X350" s="677" t="s">
        <v>1429</v>
      </c>
      <c r="Y350" s="681">
        <v>0</v>
      </c>
      <c r="Z350" s="677">
        <v>0</v>
      </c>
      <c r="AA350" s="677">
        <v>0</v>
      </c>
      <c r="AB350" s="674">
        <v>0</v>
      </c>
      <c r="AD350" s="769"/>
      <c r="AE350" s="677" t="s">
        <v>1429</v>
      </c>
      <c r="AF350" s="681">
        <v>0</v>
      </c>
      <c r="AG350" s="677">
        <v>0</v>
      </c>
      <c r="AH350" s="677">
        <v>0</v>
      </c>
      <c r="AI350" s="674">
        <v>0</v>
      </c>
      <c r="AK350" s="762"/>
      <c r="AL350" s="679" t="s">
        <v>1429</v>
      </c>
      <c r="AM350" s="681">
        <v>0</v>
      </c>
      <c r="AN350" s="677">
        <v>0</v>
      </c>
      <c r="AO350" s="677">
        <v>0</v>
      </c>
      <c r="AP350" s="674">
        <v>0</v>
      </c>
      <c r="AR350" s="819"/>
      <c r="AS350" s="813" t="s">
        <v>1429</v>
      </c>
      <c r="AT350" s="812">
        <v>0</v>
      </c>
      <c r="AU350" s="812">
        <v>0</v>
      </c>
      <c r="AV350" s="812">
        <v>0</v>
      </c>
      <c r="AW350" s="813">
        <v>0</v>
      </c>
      <c r="AY350" s="778"/>
      <c r="AZ350" s="679" t="s">
        <v>1429</v>
      </c>
      <c r="BA350" s="681">
        <v>0</v>
      </c>
      <c r="BB350" s="677">
        <v>0</v>
      </c>
      <c r="BC350" s="677">
        <v>0</v>
      </c>
      <c r="BD350" s="674">
        <v>0</v>
      </c>
      <c r="BF350" s="794"/>
      <c r="BG350" s="679" t="s">
        <v>1429</v>
      </c>
      <c r="BH350" s="681">
        <v>0</v>
      </c>
      <c r="BI350" s="677">
        <v>0</v>
      </c>
      <c r="BJ350" s="677">
        <v>0</v>
      </c>
      <c r="BK350" s="674">
        <v>0</v>
      </c>
      <c r="BL350" s="633"/>
      <c r="BM350" s="792"/>
      <c r="BN350" s="679" t="s">
        <v>1429</v>
      </c>
      <c r="BO350" s="681">
        <v>0</v>
      </c>
      <c r="BP350" s="677">
        <v>0</v>
      </c>
      <c r="BQ350" s="677">
        <v>0</v>
      </c>
      <c r="BR350" s="674">
        <v>0</v>
      </c>
      <c r="BS350" s="633"/>
      <c r="BT350" s="771"/>
      <c r="BU350" s="679" t="s">
        <v>1429</v>
      </c>
      <c r="BV350" s="681">
        <v>0</v>
      </c>
      <c r="BW350" s="677">
        <v>0</v>
      </c>
      <c r="BX350" s="677">
        <v>0</v>
      </c>
      <c r="BY350" s="674">
        <v>0</v>
      </c>
      <c r="CA350" s="753"/>
      <c r="CB350" s="679" t="s">
        <v>1429</v>
      </c>
      <c r="CC350" s="681">
        <v>0</v>
      </c>
      <c r="CD350" s="677">
        <v>0</v>
      </c>
      <c r="CE350" s="677">
        <v>0</v>
      </c>
      <c r="CF350" s="674">
        <v>0</v>
      </c>
    </row>
    <row r="351" spans="2:84">
      <c r="B351" s="673"/>
      <c r="C351" s="679" t="s">
        <v>1716</v>
      </c>
      <c r="D351" s="681">
        <v>0</v>
      </c>
      <c r="E351" s="677">
        <v>0</v>
      </c>
      <c r="F351" s="677">
        <v>0</v>
      </c>
      <c r="G351" s="674">
        <v>0</v>
      </c>
      <c r="I351" s="675"/>
      <c r="J351" s="679" t="s">
        <v>1716</v>
      </c>
      <c r="K351" s="681">
        <v>0</v>
      </c>
      <c r="L351" s="677">
        <v>0</v>
      </c>
      <c r="M351" s="677">
        <v>0</v>
      </c>
      <c r="N351" s="674">
        <v>0</v>
      </c>
      <c r="P351" s="680"/>
      <c r="Q351" s="677" t="s">
        <v>1716</v>
      </c>
      <c r="R351" s="681">
        <v>0</v>
      </c>
      <c r="S351" s="677">
        <v>0</v>
      </c>
      <c r="T351" s="677">
        <v>0</v>
      </c>
      <c r="U351" s="674">
        <v>0</v>
      </c>
      <c r="W351" s="806"/>
      <c r="X351" s="677" t="s">
        <v>1716</v>
      </c>
      <c r="Y351" s="681">
        <v>0</v>
      </c>
      <c r="Z351" s="677">
        <v>0</v>
      </c>
      <c r="AA351" s="677">
        <v>0</v>
      </c>
      <c r="AB351" s="674">
        <v>0</v>
      </c>
      <c r="AD351" s="769"/>
      <c r="AE351" s="677" t="s">
        <v>1716</v>
      </c>
      <c r="AF351" s="681">
        <v>0</v>
      </c>
      <c r="AG351" s="677">
        <v>0</v>
      </c>
      <c r="AH351" s="677">
        <v>0</v>
      </c>
      <c r="AI351" s="674">
        <v>0</v>
      </c>
      <c r="AK351" s="762"/>
      <c r="AL351" s="679" t="s">
        <v>1716</v>
      </c>
      <c r="AM351" s="681">
        <v>0</v>
      </c>
      <c r="AN351" s="677">
        <v>0</v>
      </c>
      <c r="AO351" s="677">
        <v>0</v>
      </c>
      <c r="AP351" s="674">
        <v>0</v>
      </c>
      <c r="AR351" s="819"/>
      <c r="AS351" s="813" t="s">
        <v>1716</v>
      </c>
      <c r="AT351" s="812">
        <v>0</v>
      </c>
      <c r="AU351" s="812">
        <v>0</v>
      </c>
      <c r="AV351" s="812">
        <v>0</v>
      </c>
      <c r="AW351" s="813">
        <v>0</v>
      </c>
      <c r="AY351" s="778"/>
      <c r="AZ351" s="679" t="s">
        <v>1716</v>
      </c>
      <c r="BA351" s="681">
        <v>0</v>
      </c>
      <c r="BB351" s="677">
        <v>0</v>
      </c>
      <c r="BC351" s="677">
        <v>0</v>
      </c>
      <c r="BD351" s="674">
        <v>0</v>
      </c>
      <c r="BF351" s="794"/>
      <c r="BG351" s="679" t="s">
        <v>1716</v>
      </c>
      <c r="BH351" s="681">
        <v>0</v>
      </c>
      <c r="BI351" s="677">
        <v>0</v>
      </c>
      <c r="BJ351" s="677">
        <v>0</v>
      </c>
      <c r="BK351" s="674">
        <v>0</v>
      </c>
      <c r="BL351" s="633"/>
      <c r="BM351" s="792"/>
      <c r="BN351" s="679" t="s">
        <v>1716</v>
      </c>
      <c r="BO351" s="681">
        <v>0</v>
      </c>
      <c r="BP351" s="677">
        <v>0</v>
      </c>
      <c r="BQ351" s="677">
        <v>0</v>
      </c>
      <c r="BR351" s="674">
        <v>0</v>
      </c>
      <c r="BS351" s="633"/>
      <c r="BT351" s="771"/>
      <c r="BU351" s="679" t="s">
        <v>1716</v>
      </c>
      <c r="BV351" s="681">
        <v>0</v>
      </c>
      <c r="BW351" s="677">
        <v>0</v>
      </c>
      <c r="BX351" s="677">
        <v>0</v>
      </c>
      <c r="BY351" s="674">
        <v>0</v>
      </c>
      <c r="CA351" s="753"/>
      <c r="CB351" s="679" t="s">
        <v>1716</v>
      </c>
      <c r="CC351" s="681">
        <v>0</v>
      </c>
      <c r="CD351" s="677">
        <v>0</v>
      </c>
      <c r="CE351" s="677">
        <v>0</v>
      </c>
      <c r="CF351" s="674">
        <v>0</v>
      </c>
    </row>
    <row r="352" spans="2:84">
      <c r="B352" s="673"/>
      <c r="C352" s="679" t="s">
        <v>1430</v>
      </c>
      <c r="D352" s="681">
        <v>0</v>
      </c>
      <c r="E352" s="677">
        <v>0</v>
      </c>
      <c r="F352" s="677">
        <v>0</v>
      </c>
      <c r="G352" s="674">
        <v>0</v>
      </c>
      <c r="I352" s="675"/>
      <c r="J352" s="679" t="s">
        <v>1430</v>
      </c>
      <c r="K352" s="681">
        <v>0</v>
      </c>
      <c r="L352" s="677">
        <v>0</v>
      </c>
      <c r="M352" s="677">
        <v>0</v>
      </c>
      <c r="N352" s="674">
        <v>0</v>
      </c>
      <c r="P352" s="680"/>
      <c r="Q352" s="677" t="s">
        <v>1430</v>
      </c>
      <c r="R352" s="681">
        <v>0</v>
      </c>
      <c r="S352" s="677">
        <v>0</v>
      </c>
      <c r="T352" s="677">
        <v>0</v>
      </c>
      <c r="U352" s="674">
        <v>0</v>
      </c>
      <c r="W352" s="806"/>
      <c r="X352" s="677" t="s">
        <v>1430</v>
      </c>
      <c r="Y352" s="681">
        <v>0</v>
      </c>
      <c r="Z352" s="677">
        <v>0</v>
      </c>
      <c r="AA352" s="677">
        <v>0</v>
      </c>
      <c r="AB352" s="674">
        <v>0</v>
      </c>
      <c r="AD352" s="769"/>
      <c r="AE352" s="677" t="s">
        <v>1430</v>
      </c>
      <c r="AF352" s="681">
        <v>0</v>
      </c>
      <c r="AG352" s="677">
        <v>0</v>
      </c>
      <c r="AH352" s="677">
        <v>0</v>
      </c>
      <c r="AI352" s="674">
        <v>0</v>
      </c>
      <c r="AK352" s="762"/>
      <c r="AL352" s="679" t="s">
        <v>1430</v>
      </c>
      <c r="AM352" s="681">
        <v>0</v>
      </c>
      <c r="AN352" s="677">
        <v>0</v>
      </c>
      <c r="AO352" s="677">
        <v>0</v>
      </c>
      <c r="AP352" s="674">
        <v>0</v>
      </c>
      <c r="AR352" s="819"/>
      <c r="AS352" s="813" t="s">
        <v>1430</v>
      </c>
      <c r="AT352" s="812">
        <v>0</v>
      </c>
      <c r="AU352" s="812">
        <v>0</v>
      </c>
      <c r="AV352" s="812">
        <v>0</v>
      </c>
      <c r="AW352" s="813">
        <v>0</v>
      </c>
      <c r="AY352" s="778"/>
      <c r="AZ352" s="679" t="s">
        <v>1430</v>
      </c>
      <c r="BA352" s="681">
        <v>0</v>
      </c>
      <c r="BB352" s="677">
        <v>0</v>
      </c>
      <c r="BC352" s="677">
        <v>0</v>
      </c>
      <c r="BD352" s="674">
        <v>0</v>
      </c>
      <c r="BF352" s="794"/>
      <c r="BG352" s="679" t="s">
        <v>1430</v>
      </c>
      <c r="BH352" s="681">
        <v>0</v>
      </c>
      <c r="BI352" s="677">
        <v>0</v>
      </c>
      <c r="BJ352" s="677">
        <v>0</v>
      </c>
      <c r="BK352" s="674">
        <v>0</v>
      </c>
      <c r="BL352" s="633"/>
      <c r="BM352" s="792"/>
      <c r="BN352" s="679" t="s">
        <v>1430</v>
      </c>
      <c r="BO352" s="681">
        <v>0</v>
      </c>
      <c r="BP352" s="677">
        <v>0</v>
      </c>
      <c r="BQ352" s="677">
        <v>0</v>
      </c>
      <c r="BR352" s="674">
        <v>0</v>
      </c>
      <c r="BS352" s="633"/>
      <c r="BT352" s="771"/>
      <c r="BU352" s="679" t="s">
        <v>1430</v>
      </c>
      <c r="BV352" s="681">
        <v>0</v>
      </c>
      <c r="BW352" s="677">
        <v>0</v>
      </c>
      <c r="BX352" s="677">
        <v>0</v>
      </c>
      <c r="BY352" s="674">
        <v>0</v>
      </c>
      <c r="CA352" s="753"/>
      <c r="CB352" s="679" t="s">
        <v>1430</v>
      </c>
      <c r="CC352" s="681">
        <v>0</v>
      </c>
      <c r="CD352" s="677">
        <v>0</v>
      </c>
      <c r="CE352" s="677">
        <v>0</v>
      </c>
      <c r="CF352" s="674">
        <v>0</v>
      </c>
    </row>
    <row r="353" spans="2:84">
      <c r="B353" s="673"/>
      <c r="C353" s="679" t="s">
        <v>1717</v>
      </c>
      <c r="D353" s="681">
        <v>0</v>
      </c>
      <c r="E353" s="677">
        <v>0</v>
      </c>
      <c r="F353" s="677">
        <v>0</v>
      </c>
      <c r="G353" s="674">
        <v>0</v>
      </c>
      <c r="I353" s="675"/>
      <c r="J353" s="679" t="s">
        <v>1717</v>
      </c>
      <c r="K353" s="681">
        <v>0</v>
      </c>
      <c r="L353" s="677">
        <v>0</v>
      </c>
      <c r="M353" s="677">
        <v>0</v>
      </c>
      <c r="N353" s="674">
        <v>0</v>
      </c>
      <c r="P353" s="680"/>
      <c r="Q353" s="677" t="s">
        <v>1717</v>
      </c>
      <c r="R353" s="681">
        <v>0</v>
      </c>
      <c r="S353" s="677">
        <v>0</v>
      </c>
      <c r="T353" s="677">
        <v>0</v>
      </c>
      <c r="U353" s="674">
        <v>0</v>
      </c>
      <c r="W353" s="806"/>
      <c r="X353" s="677" t="s">
        <v>1717</v>
      </c>
      <c r="Y353" s="681">
        <v>0</v>
      </c>
      <c r="Z353" s="677">
        <v>0</v>
      </c>
      <c r="AA353" s="677">
        <v>0</v>
      </c>
      <c r="AB353" s="674">
        <v>0</v>
      </c>
      <c r="AD353" s="769"/>
      <c r="AE353" s="677" t="s">
        <v>1717</v>
      </c>
      <c r="AF353" s="681">
        <v>0</v>
      </c>
      <c r="AG353" s="677">
        <v>0</v>
      </c>
      <c r="AH353" s="677">
        <v>0</v>
      </c>
      <c r="AI353" s="674">
        <v>0</v>
      </c>
      <c r="AK353" s="762"/>
      <c r="AL353" s="679" t="s">
        <v>1717</v>
      </c>
      <c r="AM353" s="681">
        <v>0</v>
      </c>
      <c r="AN353" s="677">
        <v>0</v>
      </c>
      <c r="AO353" s="677">
        <v>0</v>
      </c>
      <c r="AP353" s="674">
        <v>0</v>
      </c>
      <c r="AR353" s="819"/>
      <c r="AS353" s="813" t="s">
        <v>1717</v>
      </c>
      <c r="AT353" s="812">
        <v>0</v>
      </c>
      <c r="AU353" s="812">
        <v>0</v>
      </c>
      <c r="AV353" s="812">
        <v>0</v>
      </c>
      <c r="AW353" s="813">
        <v>0</v>
      </c>
      <c r="AY353" s="778"/>
      <c r="AZ353" s="679" t="s">
        <v>1717</v>
      </c>
      <c r="BA353" s="681">
        <v>0</v>
      </c>
      <c r="BB353" s="677">
        <v>0</v>
      </c>
      <c r="BC353" s="677">
        <v>0</v>
      </c>
      <c r="BD353" s="674">
        <v>0</v>
      </c>
      <c r="BF353" s="794"/>
      <c r="BG353" s="679" t="s">
        <v>1717</v>
      </c>
      <c r="BH353" s="681">
        <v>0</v>
      </c>
      <c r="BI353" s="677">
        <v>0</v>
      </c>
      <c r="BJ353" s="677">
        <v>0</v>
      </c>
      <c r="BK353" s="674">
        <v>0</v>
      </c>
      <c r="BL353" s="633"/>
      <c r="BM353" s="792"/>
      <c r="BN353" s="679" t="s">
        <v>1717</v>
      </c>
      <c r="BO353" s="681">
        <v>0</v>
      </c>
      <c r="BP353" s="677">
        <v>0</v>
      </c>
      <c r="BQ353" s="677">
        <v>0</v>
      </c>
      <c r="BR353" s="674">
        <v>0</v>
      </c>
      <c r="BS353" s="633"/>
      <c r="BT353" s="771"/>
      <c r="BU353" s="679" t="s">
        <v>1717</v>
      </c>
      <c r="BV353" s="681">
        <v>0</v>
      </c>
      <c r="BW353" s="677">
        <v>0</v>
      </c>
      <c r="BX353" s="677">
        <v>0</v>
      </c>
      <c r="BY353" s="674">
        <v>0</v>
      </c>
      <c r="CA353" s="753"/>
      <c r="CB353" s="679" t="s">
        <v>1717</v>
      </c>
      <c r="CC353" s="681">
        <v>0</v>
      </c>
      <c r="CD353" s="677">
        <v>0</v>
      </c>
      <c r="CE353" s="677">
        <v>0</v>
      </c>
      <c r="CF353" s="674">
        <v>0</v>
      </c>
    </row>
    <row r="354" spans="2:84">
      <c r="B354" s="673"/>
      <c r="C354" s="679" t="s">
        <v>1431</v>
      </c>
      <c r="D354" s="681">
        <v>0</v>
      </c>
      <c r="E354" s="677">
        <v>0</v>
      </c>
      <c r="F354" s="677">
        <v>0</v>
      </c>
      <c r="G354" s="674">
        <v>0</v>
      </c>
      <c r="I354" s="675"/>
      <c r="J354" s="679" t="s">
        <v>1431</v>
      </c>
      <c r="K354" s="681">
        <v>0</v>
      </c>
      <c r="L354" s="677">
        <v>0</v>
      </c>
      <c r="M354" s="677">
        <v>0</v>
      </c>
      <c r="N354" s="674">
        <v>0</v>
      </c>
      <c r="P354" s="680"/>
      <c r="Q354" s="677" t="s">
        <v>1431</v>
      </c>
      <c r="R354" s="681">
        <v>0</v>
      </c>
      <c r="S354" s="677">
        <v>0</v>
      </c>
      <c r="T354" s="677">
        <v>0</v>
      </c>
      <c r="U354" s="674">
        <v>0</v>
      </c>
      <c r="W354" s="806"/>
      <c r="X354" s="677" t="s">
        <v>1431</v>
      </c>
      <c r="Y354" s="681">
        <v>0</v>
      </c>
      <c r="Z354" s="677">
        <v>0</v>
      </c>
      <c r="AA354" s="677">
        <v>0</v>
      </c>
      <c r="AB354" s="674">
        <v>0</v>
      </c>
      <c r="AD354" s="769"/>
      <c r="AE354" s="677" t="s">
        <v>1431</v>
      </c>
      <c r="AF354" s="681">
        <v>0</v>
      </c>
      <c r="AG354" s="677">
        <v>0</v>
      </c>
      <c r="AH354" s="677">
        <v>0</v>
      </c>
      <c r="AI354" s="674">
        <v>0</v>
      </c>
      <c r="AK354" s="762"/>
      <c r="AL354" s="679" t="s">
        <v>1431</v>
      </c>
      <c r="AM354" s="681">
        <v>0</v>
      </c>
      <c r="AN354" s="677">
        <v>0</v>
      </c>
      <c r="AO354" s="677">
        <v>0</v>
      </c>
      <c r="AP354" s="674">
        <v>0</v>
      </c>
      <c r="AR354" s="819"/>
      <c r="AS354" s="813" t="s">
        <v>1431</v>
      </c>
      <c r="AT354" s="812">
        <v>0</v>
      </c>
      <c r="AU354" s="812">
        <v>0</v>
      </c>
      <c r="AV354" s="812">
        <v>0</v>
      </c>
      <c r="AW354" s="813">
        <v>0</v>
      </c>
      <c r="AY354" s="778"/>
      <c r="AZ354" s="679" t="s">
        <v>1431</v>
      </c>
      <c r="BA354" s="681">
        <v>0</v>
      </c>
      <c r="BB354" s="677">
        <v>0</v>
      </c>
      <c r="BC354" s="677">
        <v>0</v>
      </c>
      <c r="BD354" s="674">
        <v>0</v>
      </c>
      <c r="BF354" s="794"/>
      <c r="BG354" s="679" t="s">
        <v>1431</v>
      </c>
      <c r="BH354" s="681">
        <v>0</v>
      </c>
      <c r="BI354" s="677">
        <v>0</v>
      </c>
      <c r="BJ354" s="677">
        <v>0</v>
      </c>
      <c r="BK354" s="674">
        <v>0</v>
      </c>
      <c r="BL354" s="633"/>
      <c r="BM354" s="792"/>
      <c r="BN354" s="679" t="s">
        <v>1431</v>
      </c>
      <c r="BO354" s="681">
        <v>0</v>
      </c>
      <c r="BP354" s="677">
        <v>0</v>
      </c>
      <c r="BQ354" s="677">
        <v>0</v>
      </c>
      <c r="BR354" s="674">
        <v>0</v>
      </c>
      <c r="BS354" s="633"/>
      <c r="BT354" s="771"/>
      <c r="BU354" s="679" t="s">
        <v>1431</v>
      </c>
      <c r="BV354" s="681">
        <v>0</v>
      </c>
      <c r="BW354" s="677">
        <v>0</v>
      </c>
      <c r="BX354" s="677">
        <v>0</v>
      </c>
      <c r="BY354" s="674">
        <v>0</v>
      </c>
      <c r="CA354" s="753"/>
      <c r="CB354" s="679" t="s">
        <v>1431</v>
      </c>
      <c r="CC354" s="681">
        <v>0</v>
      </c>
      <c r="CD354" s="677">
        <v>0</v>
      </c>
      <c r="CE354" s="677">
        <v>0</v>
      </c>
      <c r="CF354" s="674">
        <v>0</v>
      </c>
    </row>
    <row r="355" spans="2:84" ht="13.8" thickBot="1">
      <c r="B355" s="673"/>
      <c r="C355" s="679" t="s">
        <v>1718</v>
      </c>
      <c r="D355" s="681">
        <v>0</v>
      </c>
      <c r="E355" s="677">
        <v>0</v>
      </c>
      <c r="F355" s="677">
        <v>0</v>
      </c>
      <c r="G355" s="674">
        <v>0</v>
      </c>
      <c r="I355" s="728"/>
      <c r="J355" s="690" t="s">
        <v>1718</v>
      </c>
      <c r="K355" s="681">
        <v>0</v>
      </c>
      <c r="L355" s="677">
        <v>0</v>
      </c>
      <c r="M355" s="677">
        <v>0</v>
      </c>
      <c r="N355" s="674">
        <v>0</v>
      </c>
      <c r="P355" s="730"/>
      <c r="Q355" s="677" t="s">
        <v>1718</v>
      </c>
      <c r="R355" s="681">
        <v>0</v>
      </c>
      <c r="S355" s="677">
        <v>0</v>
      </c>
      <c r="T355" s="677">
        <v>0</v>
      </c>
      <c r="U355" s="674">
        <v>0</v>
      </c>
      <c r="W355" s="802"/>
      <c r="X355" s="677" t="s">
        <v>1718</v>
      </c>
      <c r="Y355" s="681">
        <v>0</v>
      </c>
      <c r="Z355" s="677">
        <v>0</v>
      </c>
      <c r="AA355" s="677">
        <v>0</v>
      </c>
      <c r="AB355" s="674">
        <v>0</v>
      </c>
      <c r="AD355" s="765"/>
      <c r="AE355" s="677" t="s">
        <v>1718</v>
      </c>
      <c r="AF355" s="681">
        <v>0</v>
      </c>
      <c r="AG355" s="677">
        <v>0</v>
      </c>
      <c r="AH355" s="677">
        <v>0</v>
      </c>
      <c r="AI355" s="674">
        <v>0</v>
      </c>
      <c r="AK355" s="756"/>
      <c r="AL355" s="690" t="s">
        <v>1718</v>
      </c>
      <c r="AM355" s="681">
        <v>0</v>
      </c>
      <c r="AN355" s="677">
        <v>0</v>
      </c>
      <c r="AO355" s="677">
        <v>0</v>
      </c>
      <c r="AP355" s="674">
        <v>0</v>
      </c>
      <c r="AR355" s="814"/>
      <c r="AS355" s="815" t="s">
        <v>1718</v>
      </c>
      <c r="AT355" s="812">
        <v>0</v>
      </c>
      <c r="AU355" s="812">
        <v>0</v>
      </c>
      <c r="AV355" s="812">
        <v>0</v>
      </c>
      <c r="AW355" s="813">
        <v>0</v>
      </c>
      <c r="AY355" s="779"/>
      <c r="AZ355" s="690" t="s">
        <v>1718</v>
      </c>
      <c r="BA355" s="681">
        <v>0</v>
      </c>
      <c r="BB355" s="677">
        <v>0</v>
      </c>
      <c r="BC355" s="677">
        <v>0</v>
      </c>
      <c r="BD355" s="674">
        <v>0</v>
      </c>
      <c r="BF355" s="793"/>
      <c r="BG355" s="690" t="s">
        <v>1718</v>
      </c>
      <c r="BH355" s="681">
        <v>0</v>
      </c>
      <c r="BI355" s="677">
        <v>0</v>
      </c>
      <c r="BJ355" s="677">
        <v>0</v>
      </c>
      <c r="BK355" s="674">
        <v>0</v>
      </c>
      <c r="BL355" s="633"/>
      <c r="BM355" s="786"/>
      <c r="BN355" s="690" t="s">
        <v>1718</v>
      </c>
      <c r="BO355" s="681">
        <v>0</v>
      </c>
      <c r="BP355" s="677">
        <v>0</v>
      </c>
      <c r="BQ355" s="677">
        <v>0</v>
      </c>
      <c r="BR355" s="674">
        <v>0</v>
      </c>
      <c r="BS355" s="633"/>
      <c r="BT355" s="772"/>
      <c r="BU355" s="690" t="s">
        <v>1718</v>
      </c>
      <c r="BV355" s="681">
        <v>0</v>
      </c>
      <c r="BW355" s="677">
        <v>0</v>
      </c>
      <c r="BX355" s="677">
        <v>0</v>
      </c>
      <c r="BY355" s="674">
        <v>0</v>
      </c>
      <c r="CA355" s="747"/>
      <c r="CB355" s="690" t="s">
        <v>1718</v>
      </c>
      <c r="CC355" s="681">
        <v>0</v>
      </c>
      <c r="CD355" s="677">
        <v>0</v>
      </c>
      <c r="CE355" s="677">
        <v>0</v>
      </c>
      <c r="CF355" s="674">
        <v>0</v>
      </c>
    </row>
    <row r="356" spans="2:84" ht="13.8" thickBot="1">
      <c r="B356" s="664" t="s">
        <v>589</v>
      </c>
      <c r="C356" s="664"/>
      <c r="D356" s="729">
        <v>0</v>
      </c>
      <c r="E356" s="683">
        <v>0</v>
      </c>
      <c r="F356" s="683">
        <v>0</v>
      </c>
      <c r="G356" s="682">
        <v>0</v>
      </c>
      <c r="I356" s="667" t="s">
        <v>589</v>
      </c>
      <c r="J356" s="667"/>
      <c r="K356" s="691">
        <v>0</v>
      </c>
      <c r="L356" s="685">
        <v>0</v>
      </c>
      <c r="M356" s="685">
        <v>0</v>
      </c>
      <c r="N356" s="684">
        <v>0</v>
      </c>
      <c r="P356" s="686" t="s">
        <v>589</v>
      </c>
      <c r="Q356" s="687"/>
      <c r="R356" s="686">
        <v>0</v>
      </c>
      <c r="S356" s="688">
        <v>0</v>
      </c>
      <c r="T356" s="688">
        <v>0</v>
      </c>
      <c r="U356" s="687">
        <v>0</v>
      </c>
      <c r="W356" s="803" t="s">
        <v>589</v>
      </c>
      <c r="X356" s="804"/>
      <c r="Y356" s="803">
        <v>0</v>
      </c>
      <c r="Z356" s="805">
        <v>0</v>
      </c>
      <c r="AA356" s="805">
        <v>0</v>
      </c>
      <c r="AB356" s="804">
        <v>0</v>
      </c>
      <c r="AD356" s="766" t="s">
        <v>589</v>
      </c>
      <c r="AE356" s="767"/>
      <c r="AF356" s="766">
        <v>0</v>
      </c>
      <c r="AG356" s="768">
        <v>0</v>
      </c>
      <c r="AH356" s="768">
        <v>0</v>
      </c>
      <c r="AI356" s="767">
        <v>0</v>
      </c>
      <c r="AK356" s="757" t="s">
        <v>589</v>
      </c>
      <c r="AL356" s="758"/>
      <c r="AM356" s="759">
        <v>0</v>
      </c>
      <c r="AN356" s="760">
        <v>0</v>
      </c>
      <c r="AO356" s="760">
        <v>0</v>
      </c>
      <c r="AP356" s="761">
        <v>0</v>
      </c>
      <c r="AR356" s="808" t="s">
        <v>589</v>
      </c>
      <c r="AS356" s="816"/>
      <c r="AT356" s="817">
        <v>0</v>
      </c>
      <c r="AU356" s="818">
        <v>0</v>
      </c>
      <c r="AV356" s="818">
        <v>0</v>
      </c>
      <c r="AW356" s="816">
        <v>0</v>
      </c>
      <c r="AY356" s="780" t="s">
        <v>589</v>
      </c>
      <c r="AZ356" s="777"/>
      <c r="BA356" s="780">
        <v>0</v>
      </c>
      <c r="BB356" s="781">
        <v>0</v>
      </c>
      <c r="BC356" s="781">
        <v>0</v>
      </c>
      <c r="BD356" s="782">
        <v>0</v>
      </c>
      <c r="BF356" s="795" t="s">
        <v>589</v>
      </c>
      <c r="BG356" s="796"/>
      <c r="BH356" s="795">
        <v>0</v>
      </c>
      <c r="BI356" s="797">
        <v>0</v>
      </c>
      <c r="BJ356" s="797">
        <v>0</v>
      </c>
      <c r="BK356" s="798">
        <v>0</v>
      </c>
      <c r="BL356" s="633"/>
      <c r="BM356" s="787" t="s">
        <v>589</v>
      </c>
      <c r="BN356" s="788"/>
      <c r="BO356" s="789">
        <v>0</v>
      </c>
      <c r="BP356" s="790">
        <v>0</v>
      </c>
      <c r="BQ356" s="790">
        <v>0</v>
      </c>
      <c r="BR356" s="791">
        <v>0</v>
      </c>
      <c r="BS356" s="633"/>
      <c r="BT356" s="773" t="s">
        <v>589</v>
      </c>
      <c r="BU356" s="770"/>
      <c r="BV356" s="773">
        <v>0</v>
      </c>
      <c r="BW356" s="774">
        <v>0</v>
      </c>
      <c r="BX356" s="774">
        <v>0</v>
      </c>
      <c r="BY356" s="775">
        <v>0</v>
      </c>
      <c r="CA356" s="748" t="s">
        <v>589</v>
      </c>
      <c r="CB356" s="749"/>
      <c r="CC356" s="750">
        <v>0</v>
      </c>
      <c r="CD356" s="751">
        <v>0</v>
      </c>
      <c r="CE356" s="751">
        <v>0</v>
      </c>
      <c r="CF356" s="752">
        <v>0</v>
      </c>
    </row>
    <row r="357" spans="2:84">
      <c r="B357" s="673" t="s">
        <v>478</v>
      </c>
      <c r="C357" s="679" t="s">
        <v>1432</v>
      </c>
      <c r="D357" s="681">
        <v>0</v>
      </c>
      <c r="E357" s="677">
        <v>0</v>
      </c>
      <c r="F357" s="677">
        <v>0</v>
      </c>
      <c r="G357" s="674">
        <v>0</v>
      </c>
      <c r="I357" s="675" t="s">
        <v>478</v>
      </c>
      <c r="J357" s="679" t="s">
        <v>1432</v>
      </c>
      <c r="K357" s="681">
        <v>0</v>
      </c>
      <c r="L357" s="677">
        <v>0</v>
      </c>
      <c r="M357" s="677">
        <v>0</v>
      </c>
      <c r="N357" s="674">
        <v>0</v>
      </c>
      <c r="P357" s="676" t="s">
        <v>478</v>
      </c>
      <c r="Q357" s="677" t="s">
        <v>1432</v>
      </c>
      <c r="R357" s="681">
        <v>0</v>
      </c>
      <c r="S357" s="677">
        <v>0</v>
      </c>
      <c r="T357" s="677">
        <v>0</v>
      </c>
      <c r="U357" s="674">
        <v>0</v>
      </c>
      <c r="W357" s="801" t="s">
        <v>478</v>
      </c>
      <c r="X357" s="677" t="s">
        <v>1432</v>
      </c>
      <c r="Y357" s="681">
        <v>0</v>
      </c>
      <c r="Z357" s="677">
        <v>0</v>
      </c>
      <c r="AA357" s="677">
        <v>0</v>
      </c>
      <c r="AB357" s="674">
        <v>0</v>
      </c>
      <c r="AD357" s="764" t="s">
        <v>478</v>
      </c>
      <c r="AE357" s="677" t="s">
        <v>1432</v>
      </c>
      <c r="AF357" s="681">
        <v>0</v>
      </c>
      <c r="AG357" s="677">
        <v>0</v>
      </c>
      <c r="AH357" s="677">
        <v>0</v>
      </c>
      <c r="AI357" s="674">
        <v>0</v>
      </c>
      <c r="AK357" s="755" t="s">
        <v>478</v>
      </c>
      <c r="AL357" s="689" t="s">
        <v>1432</v>
      </c>
      <c r="AM357" s="681">
        <v>0</v>
      </c>
      <c r="AN357" s="677">
        <v>0</v>
      </c>
      <c r="AO357" s="677">
        <v>0</v>
      </c>
      <c r="AP357" s="674">
        <v>0</v>
      </c>
      <c r="AR357" s="809" t="s">
        <v>478</v>
      </c>
      <c r="AS357" s="810" t="s">
        <v>1432</v>
      </c>
      <c r="AT357" s="812">
        <v>0</v>
      </c>
      <c r="AU357" s="812">
        <v>0</v>
      </c>
      <c r="AV357" s="812">
        <v>0</v>
      </c>
      <c r="AW357" s="813">
        <v>0</v>
      </c>
      <c r="AY357" s="778" t="s">
        <v>478</v>
      </c>
      <c r="AZ357" s="689" t="s">
        <v>1432</v>
      </c>
      <c r="BA357" s="681">
        <v>0</v>
      </c>
      <c r="BB357" s="677">
        <v>0</v>
      </c>
      <c r="BC357" s="677">
        <v>0</v>
      </c>
      <c r="BD357" s="674">
        <v>0</v>
      </c>
      <c r="BF357" s="794" t="s">
        <v>478</v>
      </c>
      <c r="BG357" s="679" t="s">
        <v>1432</v>
      </c>
      <c r="BH357" s="681">
        <v>0</v>
      </c>
      <c r="BI357" s="677">
        <v>0</v>
      </c>
      <c r="BJ357" s="677">
        <v>0</v>
      </c>
      <c r="BK357" s="674">
        <v>0</v>
      </c>
      <c r="BL357" s="633"/>
      <c r="BM357" s="785" t="s">
        <v>478</v>
      </c>
      <c r="BN357" s="689" t="s">
        <v>1432</v>
      </c>
      <c r="BO357" s="681">
        <v>0</v>
      </c>
      <c r="BP357" s="677">
        <v>0</v>
      </c>
      <c r="BQ357" s="677">
        <v>0</v>
      </c>
      <c r="BR357" s="674">
        <v>0</v>
      </c>
      <c r="BS357" s="633"/>
      <c r="BT357" s="771" t="s">
        <v>478</v>
      </c>
      <c r="BU357" s="679" t="s">
        <v>1432</v>
      </c>
      <c r="BV357" s="681">
        <v>0</v>
      </c>
      <c r="BW357" s="677">
        <v>0</v>
      </c>
      <c r="BX357" s="677">
        <v>0</v>
      </c>
      <c r="BY357" s="674">
        <v>0</v>
      </c>
      <c r="CA357" s="746" t="s">
        <v>478</v>
      </c>
      <c r="CB357" s="689" t="s">
        <v>1432</v>
      </c>
      <c r="CC357" s="681">
        <v>0</v>
      </c>
      <c r="CD357" s="677">
        <v>0</v>
      </c>
      <c r="CE357" s="677">
        <v>0</v>
      </c>
      <c r="CF357" s="674">
        <v>0</v>
      </c>
    </row>
    <row r="358" spans="2:84">
      <c r="B358" s="673"/>
      <c r="C358" s="679" t="s">
        <v>1438</v>
      </c>
      <c r="D358" s="681">
        <v>0</v>
      </c>
      <c r="E358" s="677">
        <v>0</v>
      </c>
      <c r="F358" s="677">
        <v>0</v>
      </c>
      <c r="G358" s="674">
        <v>0</v>
      </c>
      <c r="I358" s="675"/>
      <c r="J358" s="679" t="s">
        <v>1438</v>
      </c>
      <c r="K358" s="681">
        <v>0</v>
      </c>
      <c r="L358" s="677">
        <v>0</v>
      </c>
      <c r="M358" s="677">
        <v>0</v>
      </c>
      <c r="N358" s="674">
        <v>0</v>
      </c>
      <c r="P358" s="680"/>
      <c r="Q358" s="677" t="s">
        <v>1438</v>
      </c>
      <c r="R358" s="681">
        <v>0</v>
      </c>
      <c r="S358" s="677">
        <v>0</v>
      </c>
      <c r="T358" s="677">
        <v>0</v>
      </c>
      <c r="U358" s="674">
        <v>0</v>
      </c>
      <c r="W358" s="806"/>
      <c r="X358" s="677" t="s">
        <v>1438</v>
      </c>
      <c r="Y358" s="681">
        <v>0</v>
      </c>
      <c r="Z358" s="677">
        <v>0</v>
      </c>
      <c r="AA358" s="677">
        <v>0</v>
      </c>
      <c r="AB358" s="674">
        <v>0</v>
      </c>
      <c r="AD358" s="769"/>
      <c r="AE358" s="677" t="s">
        <v>1438</v>
      </c>
      <c r="AF358" s="681">
        <v>0</v>
      </c>
      <c r="AG358" s="677">
        <v>0</v>
      </c>
      <c r="AH358" s="677">
        <v>0</v>
      </c>
      <c r="AI358" s="674">
        <v>0</v>
      </c>
      <c r="AK358" s="762"/>
      <c r="AL358" s="679" t="s">
        <v>1438</v>
      </c>
      <c r="AM358" s="681">
        <v>0</v>
      </c>
      <c r="AN358" s="677">
        <v>0</v>
      </c>
      <c r="AO358" s="677">
        <v>0</v>
      </c>
      <c r="AP358" s="674">
        <v>0</v>
      </c>
      <c r="AR358" s="819"/>
      <c r="AS358" s="813" t="s">
        <v>1438</v>
      </c>
      <c r="AT358" s="812">
        <v>0</v>
      </c>
      <c r="AU358" s="812">
        <v>0</v>
      </c>
      <c r="AV358" s="812">
        <v>0</v>
      </c>
      <c r="AW358" s="813">
        <v>0</v>
      </c>
      <c r="AY358" s="778"/>
      <c r="AZ358" s="679" t="s">
        <v>1438</v>
      </c>
      <c r="BA358" s="681">
        <v>0</v>
      </c>
      <c r="BB358" s="677">
        <v>0</v>
      </c>
      <c r="BC358" s="677">
        <v>0</v>
      </c>
      <c r="BD358" s="674">
        <v>0</v>
      </c>
      <c r="BF358" s="794"/>
      <c r="BG358" s="679" t="s">
        <v>1438</v>
      </c>
      <c r="BH358" s="681">
        <v>0</v>
      </c>
      <c r="BI358" s="677">
        <v>0</v>
      </c>
      <c r="BJ358" s="677">
        <v>0</v>
      </c>
      <c r="BK358" s="674">
        <v>0</v>
      </c>
      <c r="BL358" s="633"/>
      <c r="BM358" s="792"/>
      <c r="BN358" s="679" t="s">
        <v>1438</v>
      </c>
      <c r="BO358" s="681">
        <v>0</v>
      </c>
      <c r="BP358" s="677">
        <v>0</v>
      </c>
      <c r="BQ358" s="677">
        <v>0</v>
      </c>
      <c r="BR358" s="674">
        <v>0</v>
      </c>
      <c r="BS358" s="633"/>
      <c r="BT358" s="771"/>
      <c r="BU358" s="679" t="s">
        <v>1438</v>
      </c>
      <c r="BV358" s="681">
        <v>0</v>
      </c>
      <c r="BW358" s="677">
        <v>0</v>
      </c>
      <c r="BX358" s="677">
        <v>0</v>
      </c>
      <c r="BY358" s="674">
        <v>0</v>
      </c>
      <c r="CA358" s="753"/>
      <c r="CB358" s="679" t="s">
        <v>1438</v>
      </c>
      <c r="CC358" s="681">
        <v>0</v>
      </c>
      <c r="CD358" s="677">
        <v>0</v>
      </c>
      <c r="CE358" s="677">
        <v>0</v>
      </c>
      <c r="CF358" s="674">
        <v>0</v>
      </c>
    </row>
    <row r="359" spans="2:84">
      <c r="B359" s="673"/>
      <c r="C359" s="679" t="s">
        <v>1433</v>
      </c>
      <c r="D359" s="681">
        <v>0</v>
      </c>
      <c r="E359" s="677">
        <v>0</v>
      </c>
      <c r="F359" s="677">
        <v>0</v>
      </c>
      <c r="G359" s="674">
        <v>0</v>
      </c>
      <c r="I359" s="675"/>
      <c r="J359" s="679" t="s">
        <v>1433</v>
      </c>
      <c r="K359" s="681">
        <v>0</v>
      </c>
      <c r="L359" s="677">
        <v>0</v>
      </c>
      <c r="M359" s="677">
        <v>0</v>
      </c>
      <c r="N359" s="674">
        <v>0</v>
      </c>
      <c r="P359" s="680"/>
      <c r="Q359" s="677" t="s">
        <v>1433</v>
      </c>
      <c r="R359" s="681">
        <v>0</v>
      </c>
      <c r="S359" s="677">
        <v>0</v>
      </c>
      <c r="T359" s="677">
        <v>0</v>
      </c>
      <c r="U359" s="674">
        <v>0</v>
      </c>
      <c r="W359" s="806"/>
      <c r="X359" s="677" t="s">
        <v>1433</v>
      </c>
      <c r="Y359" s="681">
        <v>0</v>
      </c>
      <c r="Z359" s="677">
        <v>0</v>
      </c>
      <c r="AA359" s="677">
        <v>0</v>
      </c>
      <c r="AB359" s="674">
        <v>0</v>
      </c>
      <c r="AD359" s="769"/>
      <c r="AE359" s="677" t="s">
        <v>1433</v>
      </c>
      <c r="AF359" s="681">
        <v>0</v>
      </c>
      <c r="AG359" s="677">
        <v>0</v>
      </c>
      <c r="AH359" s="677">
        <v>0</v>
      </c>
      <c r="AI359" s="674">
        <v>0</v>
      </c>
      <c r="AK359" s="762"/>
      <c r="AL359" s="679" t="s">
        <v>1433</v>
      </c>
      <c r="AM359" s="681">
        <v>0</v>
      </c>
      <c r="AN359" s="677">
        <v>0</v>
      </c>
      <c r="AO359" s="677">
        <v>0</v>
      </c>
      <c r="AP359" s="674">
        <v>0</v>
      </c>
      <c r="AR359" s="819"/>
      <c r="AS359" s="813" t="s">
        <v>1433</v>
      </c>
      <c r="AT359" s="812">
        <v>0</v>
      </c>
      <c r="AU359" s="812">
        <v>0</v>
      </c>
      <c r="AV359" s="812">
        <v>0</v>
      </c>
      <c r="AW359" s="813">
        <v>0</v>
      </c>
      <c r="AY359" s="778"/>
      <c r="AZ359" s="679" t="s">
        <v>1433</v>
      </c>
      <c r="BA359" s="681">
        <v>0</v>
      </c>
      <c r="BB359" s="677">
        <v>0</v>
      </c>
      <c r="BC359" s="677">
        <v>0</v>
      </c>
      <c r="BD359" s="674">
        <v>0</v>
      </c>
      <c r="BF359" s="794"/>
      <c r="BG359" s="679" t="s">
        <v>1433</v>
      </c>
      <c r="BH359" s="681">
        <v>0</v>
      </c>
      <c r="BI359" s="677">
        <v>0</v>
      </c>
      <c r="BJ359" s="677">
        <v>0</v>
      </c>
      <c r="BK359" s="674">
        <v>0</v>
      </c>
      <c r="BL359" s="633"/>
      <c r="BM359" s="792"/>
      <c r="BN359" s="679" t="s">
        <v>1433</v>
      </c>
      <c r="BO359" s="681">
        <v>0</v>
      </c>
      <c r="BP359" s="677">
        <v>0</v>
      </c>
      <c r="BQ359" s="677">
        <v>0</v>
      </c>
      <c r="BR359" s="674">
        <v>0</v>
      </c>
      <c r="BS359" s="633"/>
      <c r="BT359" s="771"/>
      <c r="BU359" s="679" t="s">
        <v>1433</v>
      </c>
      <c r="BV359" s="681">
        <v>0</v>
      </c>
      <c r="BW359" s="677">
        <v>0</v>
      </c>
      <c r="BX359" s="677">
        <v>0</v>
      </c>
      <c r="BY359" s="674">
        <v>0</v>
      </c>
      <c r="CA359" s="753"/>
      <c r="CB359" s="679" t="s">
        <v>1433</v>
      </c>
      <c r="CC359" s="681">
        <v>0</v>
      </c>
      <c r="CD359" s="677">
        <v>0</v>
      </c>
      <c r="CE359" s="677">
        <v>0</v>
      </c>
      <c r="CF359" s="674">
        <v>0</v>
      </c>
    </row>
    <row r="360" spans="2:84">
      <c r="B360" s="673"/>
      <c r="C360" s="679" t="s">
        <v>1719</v>
      </c>
      <c r="D360" s="681">
        <v>0</v>
      </c>
      <c r="E360" s="677">
        <v>0</v>
      </c>
      <c r="F360" s="677">
        <v>0</v>
      </c>
      <c r="G360" s="674">
        <v>0</v>
      </c>
      <c r="I360" s="675"/>
      <c r="J360" s="679" t="s">
        <v>1719</v>
      </c>
      <c r="K360" s="681">
        <v>0</v>
      </c>
      <c r="L360" s="677">
        <v>0</v>
      </c>
      <c r="M360" s="677">
        <v>0</v>
      </c>
      <c r="N360" s="674">
        <v>0</v>
      </c>
      <c r="P360" s="680"/>
      <c r="Q360" s="677" t="s">
        <v>1719</v>
      </c>
      <c r="R360" s="681">
        <v>0</v>
      </c>
      <c r="S360" s="677">
        <v>0</v>
      </c>
      <c r="T360" s="677">
        <v>0</v>
      </c>
      <c r="U360" s="674">
        <v>0</v>
      </c>
      <c r="W360" s="806"/>
      <c r="X360" s="677" t="s">
        <v>1719</v>
      </c>
      <c r="Y360" s="681">
        <v>0</v>
      </c>
      <c r="Z360" s="677">
        <v>0</v>
      </c>
      <c r="AA360" s="677">
        <v>0</v>
      </c>
      <c r="AB360" s="674">
        <v>0</v>
      </c>
      <c r="AD360" s="769"/>
      <c r="AE360" s="677" t="s">
        <v>1719</v>
      </c>
      <c r="AF360" s="681">
        <v>0</v>
      </c>
      <c r="AG360" s="677">
        <v>0</v>
      </c>
      <c r="AH360" s="677">
        <v>0</v>
      </c>
      <c r="AI360" s="674">
        <v>0</v>
      </c>
      <c r="AK360" s="762"/>
      <c r="AL360" s="679" t="s">
        <v>1719</v>
      </c>
      <c r="AM360" s="681">
        <v>0</v>
      </c>
      <c r="AN360" s="677">
        <v>0</v>
      </c>
      <c r="AO360" s="677">
        <v>0</v>
      </c>
      <c r="AP360" s="674">
        <v>0</v>
      </c>
      <c r="AR360" s="819"/>
      <c r="AS360" s="813" t="s">
        <v>1719</v>
      </c>
      <c r="AT360" s="812">
        <v>0</v>
      </c>
      <c r="AU360" s="812">
        <v>0</v>
      </c>
      <c r="AV360" s="812">
        <v>0</v>
      </c>
      <c r="AW360" s="813">
        <v>0</v>
      </c>
      <c r="AY360" s="778"/>
      <c r="AZ360" s="679" t="s">
        <v>1719</v>
      </c>
      <c r="BA360" s="681">
        <v>0</v>
      </c>
      <c r="BB360" s="677">
        <v>0</v>
      </c>
      <c r="BC360" s="677">
        <v>0</v>
      </c>
      <c r="BD360" s="674">
        <v>0</v>
      </c>
      <c r="BF360" s="794"/>
      <c r="BG360" s="679" t="s">
        <v>1719</v>
      </c>
      <c r="BH360" s="681">
        <v>0</v>
      </c>
      <c r="BI360" s="677">
        <v>0</v>
      </c>
      <c r="BJ360" s="677">
        <v>0</v>
      </c>
      <c r="BK360" s="674">
        <v>0</v>
      </c>
      <c r="BL360" s="633"/>
      <c r="BM360" s="792"/>
      <c r="BN360" s="679" t="s">
        <v>1719</v>
      </c>
      <c r="BO360" s="681">
        <v>0</v>
      </c>
      <c r="BP360" s="677">
        <v>0</v>
      </c>
      <c r="BQ360" s="677">
        <v>0</v>
      </c>
      <c r="BR360" s="674">
        <v>0</v>
      </c>
      <c r="BS360" s="633"/>
      <c r="BT360" s="771"/>
      <c r="BU360" s="679" t="s">
        <v>1719</v>
      </c>
      <c r="BV360" s="681">
        <v>0</v>
      </c>
      <c r="BW360" s="677">
        <v>0</v>
      </c>
      <c r="BX360" s="677">
        <v>0</v>
      </c>
      <c r="BY360" s="674">
        <v>0</v>
      </c>
      <c r="CA360" s="753"/>
      <c r="CB360" s="679" t="s">
        <v>1719</v>
      </c>
      <c r="CC360" s="681">
        <v>0</v>
      </c>
      <c r="CD360" s="677">
        <v>0</v>
      </c>
      <c r="CE360" s="677">
        <v>0</v>
      </c>
      <c r="CF360" s="674">
        <v>0</v>
      </c>
    </row>
    <row r="361" spans="2:84">
      <c r="B361" s="673"/>
      <c r="C361" s="679" t="s">
        <v>1720</v>
      </c>
      <c r="D361" s="681">
        <v>0</v>
      </c>
      <c r="E361" s="677">
        <v>0</v>
      </c>
      <c r="F361" s="677">
        <v>0</v>
      </c>
      <c r="G361" s="674">
        <v>0</v>
      </c>
      <c r="I361" s="675"/>
      <c r="J361" s="679" t="s">
        <v>1720</v>
      </c>
      <c r="K361" s="681">
        <v>0</v>
      </c>
      <c r="L361" s="677">
        <v>0</v>
      </c>
      <c r="M361" s="677">
        <v>0</v>
      </c>
      <c r="N361" s="674">
        <v>0</v>
      </c>
      <c r="P361" s="680"/>
      <c r="Q361" s="677" t="s">
        <v>1720</v>
      </c>
      <c r="R361" s="681">
        <v>0</v>
      </c>
      <c r="S361" s="677">
        <v>0</v>
      </c>
      <c r="T361" s="677">
        <v>0</v>
      </c>
      <c r="U361" s="674">
        <v>0</v>
      </c>
      <c r="W361" s="806"/>
      <c r="X361" s="677" t="s">
        <v>1720</v>
      </c>
      <c r="Y361" s="681">
        <v>0</v>
      </c>
      <c r="Z361" s="677">
        <v>0</v>
      </c>
      <c r="AA361" s="677">
        <v>0</v>
      </c>
      <c r="AB361" s="674">
        <v>0</v>
      </c>
      <c r="AD361" s="769"/>
      <c r="AE361" s="677" t="s">
        <v>1720</v>
      </c>
      <c r="AF361" s="681">
        <v>0</v>
      </c>
      <c r="AG361" s="677">
        <v>0</v>
      </c>
      <c r="AH361" s="677">
        <v>0</v>
      </c>
      <c r="AI361" s="674">
        <v>0</v>
      </c>
      <c r="AK361" s="762"/>
      <c r="AL361" s="679" t="s">
        <v>1720</v>
      </c>
      <c r="AM361" s="681">
        <v>0</v>
      </c>
      <c r="AN361" s="677">
        <v>0</v>
      </c>
      <c r="AO361" s="677">
        <v>0</v>
      </c>
      <c r="AP361" s="674">
        <v>0</v>
      </c>
      <c r="AR361" s="819"/>
      <c r="AS361" s="813" t="s">
        <v>1720</v>
      </c>
      <c r="AT361" s="812">
        <v>0</v>
      </c>
      <c r="AU361" s="812">
        <v>0</v>
      </c>
      <c r="AV361" s="812">
        <v>0</v>
      </c>
      <c r="AW361" s="813">
        <v>0</v>
      </c>
      <c r="AY361" s="778"/>
      <c r="AZ361" s="679" t="s">
        <v>1720</v>
      </c>
      <c r="BA361" s="681">
        <v>0</v>
      </c>
      <c r="BB361" s="677">
        <v>0</v>
      </c>
      <c r="BC361" s="677">
        <v>0</v>
      </c>
      <c r="BD361" s="674">
        <v>0</v>
      </c>
      <c r="BF361" s="794"/>
      <c r="BG361" s="679" t="s">
        <v>1720</v>
      </c>
      <c r="BH361" s="681">
        <v>0</v>
      </c>
      <c r="BI361" s="677">
        <v>0</v>
      </c>
      <c r="BJ361" s="677">
        <v>0</v>
      </c>
      <c r="BK361" s="674">
        <v>0</v>
      </c>
      <c r="BL361" s="633"/>
      <c r="BM361" s="792"/>
      <c r="BN361" s="679" t="s">
        <v>1720</v>
      </c>
      <c r="BO361" s="681">
        <v>0</v>
      </c>
      <c r="BP361" s="677">
        <v>0</v>
      </c>
      <c r="BQ361" s="677">
        <v>0</v>
      </c>
      <c r="BR361" s="674">
        <v>0</v>
      </c>
      <c r="BS361" s="633"/>
      <c r="BT361" s="771"/>
      <c r="BU361" s="679" t="s">
        <v>1720</v>
      </c>
      <c r="BV361" s="681">
        <v>0</v>
      </c>
      <c r="BW361" s="677">
        <v>0</v>
      </c>
      <c r="BX361" s="677">
        <v>0</v>
      </c>
      <c r="BY361" s="674">
        <v>0</v>
      </c>
      <c r="CA361" s="753"/>
      <c r="CB361" s="679" t="s">
        <v>1720</v>
      </c>
      <c r="CC361" s="681">
        <v>0</v>
      </c>
      <c r="CD361" s="677">
        <v>0</v>
      </c>
      <c r="CE361" s="677">
        <v>0</v>
      </c>
      <c r="CF361" s="674">
        <v>0</v>
      </c>
    </row>
    <row r="362" spans="2:84">
      <c r="B362" s="673"/>
      <c r="C362" s="679" t="s">
        <v>1434</v>
      </c>
      <c r="D362" s="681">
        <v>0</v>
      </c>
      <c r="E362" s="677">
        <v>0</v>
      </c>
      <c r="F362" s="677">
        <v>0</v>
      </c>
      <c r="G362" s="674">
        <v>0</v>
      </c>
      <c r="I362" s="675"/>
      <c r="J362" s="679" t="s">
        <v>1434</v>
      </c>
      <c r="K362" s="681">
        <v>0</v>
      </c>
      <c r="L362" s="677">
        <v>0</v>
      </c>
      <c r="M362" s="677">
        <v>0</v>
      </c>
      <c r="N362" s="674">
        <v>0</v>
      </c>
      <c r="P362" s="680"/>
      <c r="Q362" s="677" t="s">
        <v>1434</v>
      </c>
      <c r="R362" s="681">
        <v>0</v>
      </c>
      <c r="S362" s="677">
        <v>0</v>
      </c>
      <c r="T362" s="677">
        <v>0</v>
      </c>
      <c r="U362" s="674">
        <v>0</v>
      </c>
      <c r="W362" s="806"/>
      <c r="X362" s="677" t="s">
        <v>1434</v>
      </c>
      <c r="Y362" s="681">
        <v>0</v>
      </c>
      <c r="Z362" s="677">
        <v>0</v>
      </c>
      <c r="AA362" s="677">
        <v>0</v>
      </c>
      <c r="AB362" s="674">
        <v>0</v>
      </c>
      <c r="AD362" s="769"/>
      <c r="AE362" s="677" t="s">
        <v>1434</v>
      </c>
      <c r="AF362" s="681">
        <v>0</v>
      </c>
      <c r="AG362" s="677">
        <v>0</v>
      </c>
      <c r="AH362" s="677">
        <v>0</v>
      </c>
      <c r="AI362" s="674">
        <v>0</v>
      </c>
      <c r="AK362" s="762"/>
      <c r="AL362" s="679" t="s">
        <v>1434</v>
      </c>
      <c r="AM362" s="681">
        <v>0</v>
      </c>
      <c r="AN362" s="677">
        <v>0</v>
      </c>
      <c r="AO362" s="677">
        <v>0</v>
      </c>
      <c r="AP362" s="674">
        <v>0</v>
      </c>
      <c r="AR362" s="819"/>
      <c r="AS362" s="813" t="s">
        <v>1434</v>
      </c>
      <c r="AT362" s="812">
        <v>0</v>
      </c>
      <c r="AU362" s="812">
        <v>0</v>
      </c>
      <c r="AV362" s="812">
        <v>0</v>
      </c>
      <c r="AW362" s="813">
        <v>0</v>
      </c>
      <c r="AY362" s="778"/>
      <c r="AZ362" s="679" t="s">
        <v>1434</v>
      </c>
      <c r="BA362" s="681">
        <v>0</v>
      </c>
      <c r="BB362" s="677">
        <v>0</v>
      </c>
      <c r="BC362" s="677">
        <v>0</v>
      </c>
      <c r="BD362" s="674">
        <v>0</v>
      </c>
      <c r="BF362" s="794"/>
      <c r="BG362" s="679" t="s">
        <v>1434</v>
      </c>
      <c r="BH362" s="681">
        <v>0</v>
      </c>
      <c r="BI362" s="677">
        <v>0</v>
      </c>
      <c r="BJ362" s="677">
        <v>0</v>
      </c>
      <c r="BK362" s="674">
        <v>0</v>
      </c>
      <c r="BL362" s="633"/>
      <c r="BM362" s="792"/>
      <c r="BN362" s="679" t="s">
        <v>1434</v>
      </c>
      <c r="BO362" s="681">
        <v>0</v>
      </c>
      <c r="BP362" s="677">
        <v>0</v>
      </c>
      <c r="BQ362" s="677">
        <v>0</v>
      </c>
      <c r="BR362" s="674">
        <v>0</v>
      </c>
      <c r="BS362" s="633"/>
      <c r="BT362" s="771"/>
      <c r="BU362" s="679" t="s">
        <v>1434</v>
      </c>
      <c r="BV362" s="681">
        <v>0</v>
      </c>
      <c r="BW362" s="677">
        <v>0</v>
      </c>
      <c r="BX362" s="677">
        <v>0</v>
      </c>
      <c r="BY362" s="674">
        <v>0</v>
      </c>
      <c r="CA362" s="753"/>
      <c r="CB362" s="679" t="s">
        <v>1434</v>
      </c>
      <c r="CC362" s="681">
        <v>0</v>
      </c>
      <c r="CD362" s="677">
        <v>0</v>
      </c>
      <c r="CE362" s="677">
        <v>0</v>
      </c>
      <c r="CF362" s="674">
        <v>0</v>
      </c>
    </row>
    <row r="363" spans="2:84">
      <c r="B363" s="673"/>
      <c r="C363" s="679" t="s">
        <v>1437</v>
      </c>
      <c r="D363" s="681">
        <v>0</v>
      </c>
      <c r="E363" s="677">
        <v>0</v>
      </c>
      <c r="F363" s="677">
        <v>0</v>
      </c>
      <c r="G363" s="674">
        <v>0</v>
      </c>
      <c r="I363" s="675"/>
      <c r="J363" s="679" t="s">
        <v>1437</v>
      </c>
      <c r="K363" s="681">
        <v>0</v>
      </c>
      <c r="L363" s="677">
        <v>0</v>
      </c>
      <c r="M363" s="677">
        <v>0</v>
      </c>
      <c r="N363" s="674">
        <v>0</v>
      </c>
      <c r="P363" s="680"/>
      <c r="Q363" s="677" t="s">
        <v>1437</v>
      </c>
      <c r="R363" s="681">
        <v>0</v>
      </c>
      <c r="S363" s="677">
        <v>0</v>
      </c>
      <c r="T363" s="677">
        <v>0</v>
      </c>
      <c r="U363" s="674">
        <v>0</v>
      </c>
      <c r="W363" s="806"/>
      <c r="X363" s="677" t="s">
        <v>1437</v>
      </c>
      <c r="Y363" s="681">
        <v>0</v>
      </c>
      <c r="Z363" s="677">
        <v>0</v>
      </c>
      <c r="AA363" s="677">
        <v>0</v>
      </c>
      <c r="AB363" s="674">
        <v>0</v>
      </c>
      <c r="AD363" s="769"/>
      <c r="AE363" s="677" t="s">
        <v>1437</v>
      </c>
      <c r="AF363" s="681">
        <v>0</v>
      </c>
      <c r="AG363" s="677">
        <v>0</v>
      </c>
      <c r="AH363" s="677">
        <v>0</v>
      </c>
      <c r="AI363" s="674">
        <v>0</v>
      </c>
      <c r="AK363" s="762"/>
      <c r="AL363" s="679" t="s">
        <v>1437</v>
      </c>
      <c r="AM363" s="681">
        <v>0</v>
      </c>
      <c r="AN363" s="677">
        <v>0</v>
      </c>
      <c r="AO363" s="677">
        <v>0</v>
      </c>
      <c r="AP363" s="674">
        <v>0</v>
      </c>
      <c r="AR363" s="819"/>
      <c r="AS363" s="813" t="s">
        <v>1437</v>
      </c>
      <c r="AT363" s="812">
        <v>0</v>
      </c>
      <c r="AU363" s="812">
        <v>0</v>
      </c>
      <c r="AV363" s="812">
        <v>0</v>
      </c>
      <c r="AW363" s="813">
        <v>0</v>
      </c>
      <c r="AY363" s="778"/>
      <c r="AZ363" s="679" t="s">
        <v>1437</v>
      </c>
      <c r="BA363" s="681">
        <v>0</v>
      </c>
      <c r="BB363" s="677">
        <v>0</v>
      </c>
      <c r="BC363" s="677">
        <v>0</v>
      </c>
      <c r="BD363" s="674">
        <v>0</v>
      </c>
      <c r="BF363" s="794"/>
      <c r="BG363" s="679" t="s">
        <v>1437</v>
      </c>
      <c r="BH363" s="681">
        <v>0</v>
      </c>
      <c r="BI363" s="677">
        <v>0</v>
      </c>
      <c r="BJ363" s="677">
        <v>0</v>
      </c>
      <c r="BK363" s="674">
        <v>0</v>
      </c>
      <c r="BL363" s="633"/>
      <c r="BM363" s="792"/>
      <c r="BN363" s="679" t="s">
        <v>1437</v>
      </c>
      <c r="BO363" s="681">
        <v>0</v>
      </c>
      <c r="BP363" s="677">
        <v>0</v>
      </c>
      <c r="BQ363" s="677">
        <v>0</v>
      </c>
      <c r="BR363" s="674">
        <v>0</v>
      </c>
      <c r="BS363" s="633"/>
      <c r="BT363" s="771"/>
      <c r="BU363" s="679" t="s">
        <v>1437</v>
      </c>
      <c r="BV363" s="681">
        <v>0</v>
      </c>
      <c r="BW363" s="677">
        <v>0</v>
      </c>
      <c r="BX363" s="677">
        <v>0</v>
      </c>
      <c r="BY363" s="674">
        <v>0</v>
      </c>
      <c r="CA363" s="753"/>
      <c r="CB363" s="679" t="s">
        <v>1437</v>
      </c>
      <c r="CC363" s="681">
        <v>0</v>
      </c>
      <c r="CD363" s="677">
        <v>0</v>
      </c>
      <c r="CE363" s="677">
        <v>0</v>
      </c>
      <c r="CF363" s="674">
        <v>0</v>
      </c>
    </row>
    <row r="364" spans="2:84">
      <c r="B364" s="673"/>
      <c r="C364" s="679" t="s">
        <v>1435</v>
      </c>
      <c r="D364" s="681">
        <v>0</v>
      </c>
      <c r="E364" s="677">
        <v>0</v>
      </c>
      <c r="F364" s="677">
        <v>0</v>
      </c>
      <c r="G364" s="674">
        <v>0</v>
      </c>
      <c r="I364" s="675"/>
      <c r="J364" s="679" t="s">
        <v>1435</v>
      </c>
      <c r="K364" s="681">
        <v>0</v>
      </c>
      <c r="L364" s="677">
        <v>0</v>
      </c>
      <c r="M364" s="677">
        <v>0</v>
      </c>
      <c r="N364" s="674">
        <v>0</v>
      </c>
      <c r="P364" s="680"/>
      <c r="Q364" s="677" t="s">
        <v>1435</v>
      </c>
      <c r="R364" s="681">
        <v>0</v>
      </c>
      <c r="S364" s="677">
        <v>0</v>
      </c>
      <c r="T364" s="677">
        <v>0</v>
      </c>
      <c r="U364" s="674">
        <v>0</v>
      </c>
      <c r="W364" s="806"/>
      <c r="X364" s="677" t="s">
        <v>1435</v>
      </c>
      <c r="Y364" s="681">
        <v>0</v>
      </c>
      <c r="Z364" s="677">
        <v>0</v>
      </c>
      <c r="AA364" s="677">
        <v>0</v>
      </c>
      <c r="AB364" s="674">
        <v>0</v>
      </c>
      <c r="AD364" s="769"/>
      <c r="AE364" s="677" t="s">
        <v>1435</v>
      </c>
      <c r="AF364" s="681">
        <v>0</v>
      </c>
      <c r="AG364" s="677">
        <v>0</v>
      </c>
      <c r="AH364" s="677">
        <v>0</v>
      </c>
      <c r="AI364" s="674">
        <v>0</v>
      </c>
      <c r="AK364" s="762"/>
      <c r="AL364" s="679" t="s">
        <v>1435</v>
      </c>
      <c r="AM364" s="681">
        <v>0</v>
      </c>
      <c r="AN364" s="677">
        <v>0</v>
      </c>
      <c r="AO364" s="677">
        <v>0</v>
      </c>
      <c r="AP364" s="674">
        <v>0</v>
      </c>
      <c r="AR364" s="819"/>
      <c r="AS364" s="813" t="s">
        <v>1435</v>
      </c>
      <c r="AT364" s="812">
        <v>0</v>
      </c>
      <c r="AU364" s="812">
        <v>0</v>
      </c>
      <c r="AV364" s="812">
        <v>0</v>
      </c>
      <c r="AW364" s="813">
        <v>0</v>
      </c>
      <c r="AY364" s="778"/>
      <c r="AZ364" s="679" t="s">
        <v>1435</v>
      </c>
      <c r="BA364" s="681">
        <v>0</v>
      </c>
      <c r="BB364" s="677">
        <v>0</v>
      </c>
      <c r="BC364" s="677">
        <v>0</v>
      </c>
      <c r="BD364" s="674">
        <v>0</v>
      </c>
      <c r="BF364" s="794"/>
      <c r="BG364" s="679" t="s">
        <v>1435</v>
      </c>
      <c r="BH364" s="681">
        <v>0</v>
      </c>
      <c r="BI364" s="677">
        <v>0</v>
      </c>
      <c r="BJ364" s="677">
        <v>0</v>
      </c>
      <c r="BK364" s="674">
        <v>0</v>
      </c>
      <c r="BL364" s="633"/>
      <c r="BM364" s="792"/>
      <c r="BN364" s="679" t="s">
        <v>1435</v>
      </c>
      <c r="BO364" s="681">
        <v>0</v>
      </c>
      <c r="BP364" s="677">
        <v>0</v>
      </c>
      <c r="BQ364" s="677">
        <v>0</v>
      </c>
      <c r="BR364" s="674">
        <v>0</v>
      </c>
      <c r="BS364" s="633"/>
      <c r="BT364" s="771"/>
      <c r="BU364" s="679" t="s">
        <v>1435</v>
      </c>
      <c r="BV364" s="681">
        <v>0</v>
      </c>
      <c r="BW364" s="677">
        <v>0</v>
      </c>
      <c r="BX364" s="677">
        <v>0</v>
      </c>
      <c r="BY364" s="674">
        <v>0</v>
      </c>
      <c r="CA364" s="753"/>
      <c r="CB364" s="679" t="s">
        <v>1435</v>
      </c>
      <c r="CC364" s="681">
        <v>0</v>
      </c>
      <c r="CD364" s="677">
        <v>0</v>
      </c>
      <c r="CE364" s="677">
        <v>0</v>
      </c>
      <c r="CF364" s="674">
        <v>0</v>
      </c>
    </row>
    <row r="365" spans="2:84" ht="13.8" thickBot="1">
      <c r="B365" s="673"/>
      <c r="C365" s="679" t="s">
        <v>1436</v>
      </c>
      <c r="D365" s="681">
        <v>0</v>
      </c>
      <c r="E365" s="677">
        <v>0</v>
      </c>
      <c r="F365" s="677">
        <v>0</v>
      </c>
      <c r="G365" s="674">
        <v>0</v>
      </c>
      <c r="I365" s="728"/>
      <c r="J365" s="690" t="s">
        <v>1436</v>
      </c>
      <c r="K365" s="681">
        <v>0</v>
      </c>
      <c r="L365" s="677">
        <v>0</v>
      </c>
      <c r="M365" s="677">
        <v>0</v>
      </c>
      <c r="N365" s="674">
        <v>0</v>
      </c>
      <c r="P365" s="730"/>
      <c r="Q365" s="677" t="s">
        <v>1436</v>
      </c>
      <c r="R365" s="681">
        <v>0</v>
      </c>
      <c r="S365" s="677">
        <v>0</v>
      </c>
      <c r="T365" s="677">
        <v>0</v>
      </c>
      <c r="U365" s="674">
        <v>0</v>
      </c>
      <c r="W365" s="802"/>
      <c r="X365" s="677" t="s">
        <v>1436</v>
      </c>
      <c r="Y365" s="681">
        <v>0</v>
      </c>
      <c r="Z365" s="677">
        <v>0</v>
      </c>
      <c r="AA365" s="677">
        <v>0</v>
      </c>
      <c r="AB365" s="674">
        <v>0</v>
      </c>
      <c r="AD365" s="765"/>
      <c r="AE365" s="677" t="s">
        <v>1436</v>
      </c>
      <c r="AF365" s="681">
        <v>0</v>
      </c>
      <c r="AG365" s="677">
        <v>0</v>
      </c>
      <c r="AH365" s="677">
        <v>0</v>
      </c>
      <c r="AI365" s="674">
        <v>0</v>
      </c>
      <c r="AK365" s="756"/>
      <c r="AL365" s="690" t="s">
        <v>1436</v>
      </c>
      <c r="AM365" s="681">
        <v>0</v>
      </c>
      <c r="AN365" s="677">
        <v>0</v>
      </c>
      <c r="AO365" s="677">
        <v>0</v>
      </c>
      <c r="AP365" s="674">
        <v>0</v>
      </c>
      <c r="AR365" s="814"/>
      <c r="AS365" s="815" t="s">
        <v>1436</v>
      </c>
      <c r="AT365" s="812">
        <v>0</v>
      </c>
      <c r="AU365" s="812">
        <v>0</v>
      </c>
      <c r="AV365" s="812">
        <v>0</v>
      </c>
      <c r="AW365" s="813">
        <v>0</v>
      </c>
      <c r="AY365" s="779"/>
      <c r="AZ365" s="690" t="s">
        <v>1436</v>
      </c>
      <c r="BA365" s="681">
        <v>0</v>
      </c>
      <c r="BB365" s="677">
        <v>0</v>
      </c>
      <c r="BC365" s="677">
        <v>0</v>
      </c>
      <c r="BD365" s="674">
        <v>0</v>
      </c>
      <c r="BF365" s="793"/>
      <c r="BG365" s="690" t="s">
        <v>1436</v>
      </c>
      <c r="BH365" s="681">
        <v>0</v>
      </c>
      <c r="BI365" s="677">
        <v>0</v>
      </c>
      <c r="BJ365" s="677">
        <v>0</v>
      </c>
      <c r="BK365" s="674">
        <v>0</v>
      </c>
      <c r="BL365" s="633"/>
      <c r="BM365" s="786"/>
      <c r="BN365" s="690" t="s">
        <v>1436</v>
      </c>
      <c r="BO365" s="681">
        <v>0</v>
      </c>
      <c r="BP365" s="677">
        <v>0</v>
      </c>
      <c r="BQ365" s="677">
        <v>0</v>
      </c>
      <c r="BR365" s="674">
        <v>0</v>
      </c>
      <c r="BS365" s="633"/>
      <c r="BT365" s="772"/>
      <c r="BU365" s="690" t="s">
        <v>1436</v>
      </c>
      <c r="BV365" s="681">
        <v>0</v>
      </c>
      <c r="BW365" s="677">
        <v>0</v>
      </c>
      <c r="BX365" s="677">
        <v>0</v>
      </c>
      <c r="BY365" s="674">
        <v>0</v>
      </c>
      <c r="CA365" s="747"/>
      <c r="CB365" s="690" t="s">
        <v>1436</v>
      </c>
      <c r="CC365" s="681">
        <v>0</v>
      </c>
      <c r="CD365" s="677">
        <v>0</v>
      </c>
      <c r="CE365" s="677">
        <v>0</v>
      </c>
      <c r="CF365" s="674">
        <v>0</v>
      </c>
    </row>
    <row r="366" spans="2:84" ht="13.8" thickBot="1">
      <c r="B366" s="664" t="s">
        <v>590</v>
      </c>
      <c r="C366" s="664"/>
      <c r="D366" s="729">
        <v>0</v>
      </c>
      <c r="E366" s="683">
        <v>0</v>
      </c>
      <c r="F366" s="683">
        <v>0</v>
      </c>
      <c r="G366" s="682">
        <v>0</v>
      </c>
      <c r="I366" s="667" t="s">
        <v>590</v>
      </c>
      <c r="J366" s="667"/>
      <c r="K366" s="691">
        <v>0</v>
      </c>
      <c r="L366" s="685">
        <v>0</v>
      </c>
      <c r="M366" s="685">
        <v>0</v>
      </c>
      <c r="N366" s="684">
        <v>0</v>
      </c>
      <c r="P366" s="686" t="s">
        <v>590</v>
      </c>
      <c r="Q366" s="687"/>
      <c r="R366" s="686">
        <v>0</v>
      </c>
      <c r="S366" s="688">
        <v>0</v>
      </c>
      <c r="T366" s="688">
        <v>0</v>
      </c>
      <c r="U366" s="687">
        <v>0</v>
      </c>
      <c r="W366" s="803" t="s">
        <v>590</v>
      </c>
      <c r="X366" s="804"/>
      <c r="Y366" s="803">
        <v>0</v>
      </c>
      <c r="Z366" s="805">
        <v>0</v>
      </c>
      <c r="AA366" s="805">
        <v>0</v>
      </c>
      <c r="AB366" s="804">
        <v>0</v>
      </c>
      <c r="AD366" s="766" t="s">
        <v>590</v>
      </c>
      <c r="AE366" s="767"/>
      <c r="AF366" s="766">
        <v>0</v>
      </c>
      <c r="AG366" s="768">
        <v>0</v>
      </c>
      <c r="AH366" s="768">
        <v>0</v>
      </c>
      <c r="AI366" s="767">
        <v>0</v>
      </c>
      <c r="AK366" s="757" t="s">
        <v>590</v>
      </c>
      <c r="AL366" s="758"/>
      <c r="AM366" s="759">
        <v>0</v>
      </c>
      <c r="AN366" s="760">
        <v>0</v>
      </c>
      <c r="AO366" s="760">
        <v>0</v>
      </c>
      <c r="AP366" s="761">
        <v>0</v>
      </c>
      <c r="AR366" s="808" t="s">
        <v>590</v>
      </c>
      <c r="AS366" s="816"/>
      <c r="AT366" s="817">
        <v>0</v>
      </c>
      <c r="AU366" s="818">
        <v>0</v>
      </c>
      <c r="AV366" s="818">
        <v>0</v>
      </c>
      <c r="AW366" s="816">
        <v>0</v>
      </c>
      <c r="AY366" s="780" t="s">
        <v>590</v>
      </c>
      <c r="AZ366" s="777"/>
      <c r="BA366" s="780">
        <v>0</v>
      </c>
      <c r="BB366" s="781">
        <v>0</v>
      </c>
      <c r="BC366" s="781">
        <v>0</v>
      </c>
      <c r="BD366" s="782">
        <v>0</v>
      </c>
      <c r="BF366" s="795" t="s">
        <v>590</v>
      </c>
      <c r="BG366" s="796"/>
      <c r="BH366" s="795">
        <v>0</v>
      </c>
      <c r="BI366" s="797">
        <v>0</v>
      </c>
      <c r="BJ366" s="797">
        <v>0</v>
      </c>
      <c r="BK366" s="798">
        <v>0</v>
      </c>
      <c r="BL366" s="633"/>
      <c r="BM366" s="787" t="s">
        <v>590</v>
      </c>
      <c r="BN366" s="788"/>
      <c r="BO366" s="789">
        <v>0</v>
      </c>
      <c r="BP366" s="790">
        <v>0</v>
      </c>
      <c r="BQ366" s="790">
        <v>0</v>
      </c>
      <c r="BR366" s="791">
        <v>0</v>
      </c>
      <c r="BS366" s="633"/>
      <c r="BT366" s="773" t="s">
        <v>590</v>
      </c>
      <c r="BU366" s="770"/>
      <c r="BV366" s="773">
        <v>0</v>
      </c>
      <c r="BW366" s="774">
        <v>0</v>
      </c>
      <c r="BX366" s="774">
        <v>0</v>
      </c>
      <c r="BY366" s="775">
        <v>0</v>
      </c>
      <c r="CA366" s="748" t="s">
        <v>590</v>
      </c>
      <c r="CB366" s="749"/>
      <c r="CC366" s="750">
        <v>0</v>
      </c>
      <c r="CD366" s="751">
        <v>0</v>
      </c>
      <c r="CE366" s="751">
        <v>0</v>
      </c>
      <c r="CF366" s="752">
        <v>0</v>
      </c>
    </row>
    <row r="367" spans="2:84">
      <c r="B367" s="673" t="s">
        <v>479</v>
      </c>
      <c r="C367" s="679" t="s">
        <v>1439</v>
      </c>
      <c r="D367" s="681">
        <v>0</v>
      </c>
      <c r="E367" s="677">
        <v>0</v>
      </c>
      <c r="F367" s="677">
        <v>0</v>
      </c>
      <c r="G367" s="674">
        <v>0</v>
      </c>
      <c r="I367" s="675" t="s">
        <v>479</v>
      </c>
      <c r="J367" s="679" t="s">
        <v>1439</v>
      </c>
      <c r="K367" s="681">
        <v>0</v>
      </c>
      <c r="L367" s="677">
        <v>0</v>
      </c>
      <c r="M367" s="677">
        <v>0</v>
      </c>
      <c r="N367" s="674">
        <v>0</v>
      </c>
      <c r="P367" s="676" t="s">
        <v>479</v>
      </c>
      <c r="Q367" s="677" t="s">
        <v>1439</v>
      </c>
      <c r="R367" s="681">
        <v>0</v>
      </c>
      <c r="S367" s="677">
        <v>0</v>
      </c>
      <c r="T367" s="677">
        <v>0</v>
      </c>
      <c r="U367" s="674">
        <v>0</v>
      </c>
      <c r="W367" s="801" t="s">
        <v>479</v>
      </c>
      <c r="X367" s="677" t="s">
        <v>1439</v>
      </c>
      <c r="Y367" s="681">
        <v>0</v>
      </c>
      <c r="Z367" s="677">
        <v>0</v>
      </c>
      <c r="AA367" s="677">
        <v>0</v>
      </c>
      <c r="AB367" s="674">
        <v>0</v>
      </c>
      <c r="AD367" s="764" t="s">
        <v>479</v>
      </c>
      <c r="AE367" s="677" t="s">
        <v>1439</v>
      </c>
      <c r="AF367" s="681">
        <v>0</v>
      </c>
      <c r="AG367" s="677">
        <v>0</v>
      </c>
      <c r="AH367" s="677">
        <v>0</v>
      </c>
      <c r="AI367" s="674">
        <v>0</v>
      </c>
      <c r="AK367" s="755" t="s">
        <v>479</v>
      </c>
      <c r="AL367" s="689" t="s">
        <v>1439</v>
      </c>
      <c r="AM367" s="681">
        <v>0</v>
      </c>
      <c r="AN367" s="677">
        <v>0</v>
      </c>
      <c r="AO367" s="677">
        <v>0</v>
      </c>
      <c r="AP367" s="674">
        <v>0</v>
      </c>
      <c r="AR367" s="809" t="s">
        <v>479</v>
      </c>
      <c r="AS367" s="810" t="s">
        <v>1439</v>
      </c>
      <c r="AT367" s="812">
        <v>0</v>
      </c>
      <c r="AU367" s="812">
        <v>0</v>
      </c>
      <c r="AV367" s="812">
        <v>0</v>
      </c>
      <c r="AW367" s="813">
        <v>0</v>
      </c>
      <c r="AY367" s="778" t="s">
        <v>479</v>
      </c>
      <c r="AZ367" s="689" t="s">
        <v>1439</v>
      </c>
      <c r="BA367" s="681">
        <v>0</v>
      </c>
      <c r="BB367" s="677">
        <v>0</v>
      </c>
      <c r="BC367" s="677">
        <v>0</v>
      </c>
      <c r="BD367" s="674">
        <v>0</v>
      </c>
      <c r="BF367" s="794" t="s">
        <v>479</v>
      </c>
      <c r="BG367" s="679" t="s">
        <v>1439</v>
      </c>
      <c r="BH367" s="681">
        <v>0</v>
      </c>
      <c r="BI367" s="677">
        <v>0</v>
      </c>
      <c r="BJ367" s="677">
        <v>0</v>
      </c>
      <c r="BK367" s="674">
        <v>0</v>
      </c>
      <c r="BL367" s="633"/>
      <c r="BM367" s="785" t="s">
        <v>479</v>
      </c>
      <c r="BN367" s="689" t="s">
        <v>1439</v>
      </c>
      <c r="BO367" s="681">
        <v>0</v>
      </c>
      <c r="BP367" s="677">
        <v>0</v>
      </c>
      <c r="BQ367" s="677">
        <v>0</v>
      </c>
      <c r="BR367" s="674">
        <v>0</v>
      </c>
      <c r="BS367" s="633"/>
      <c r="BT367" s="771" t="s">
        <v>479</v>
      </c>
      <c r="BU367" s="679" t="s">
        <v>1439</v>
      </c>
      <c r="BV367" s="681">
        <v>0</v>
      </c>
      <c r="BW367" s="677">
        <v>0</v>
      </c>
      <c r="BX367" s="677">
        <v>0</v>
      </c>
      <c r="BY367" s="674">
        <v>0</v>
      </c>
      <c r="CA367" s="746" t="s">
        <v>479</v>
      </c>
      <c r="CB367" s="689" t="s">
        <v>1439</v>
      </c>
      <c r="CC367" s="681">
        <v>0</v>
      </c>
      <c r="CD367" s="677">
        <v>0</v>
      </c>
      <c r="CE367" s="677">
        <v>0</v>
      </c>
      <c r="CF367" s="674">
        <v>0</v>
      </c>
    </row>
    <row r="368" spans="2:84">
      <c r="B368" s="673"/>
      <c r="C368" s="679" t="s">
        <v>1441</v>
      </c>
      <c r="D368" s="681">
        <v>0</v>
      </c>
      <c r="E368" s="677">
        <v>0</v>
      </c>
      <c r="F368" s="677">
        <v>0</v>
      </c>
      <c r="G368" s="674">
        <v>0</v>
      </c>
      <c r="I368" s="675"/>
      <c r="J368" s="679" t="s">
        <v>1441</v>
      </c>
      <c r="K368" s="681">
        <v>0</v>
      </c>
      <c r="L368" s="677">
        <v>0</v>
      </c>
      <c r="M368" s="677">
        <v>0</v>
      </c>
      <c r="N368" s="674">
        <v>0</v>
      </c>
      <c r="P368" s="680"/>
      <c r="Q368" s="677" t="s">
        <v>1441</v>
      </c>
      <c r="R368" s="681">
        <v>0</v>
      </c>
      <c r="S368" s="677">
        <v>0</v>
      </c>
      <c r="T368" s="677">
        <v>0</v>
      </c>
      <c r="U368" s="674">
        <v>0</v>
      </c>
      <c r="W368" s="806"/>
      <c r="X368" s="677" t="s">
        <v>1441</v>
      </c>
      <c r="Y368" s="681">
        <v>0</v>
      </c>
      <c r="Z368" s="677">
        <v>0</v>
      </c>
      <c r="AA368" s="677">
        <v>0</v>
      </c>
      <c r="AB368" s="674">
        <v>0</v>
      </c>
      <c r="AD368" s="769"/>
      <c r="AE368" s="677" t="s">
        <v>1441</v>
      </c>
      <c r="AF368" s="681">
        <v>0</v>
      </c>
      <c r="AG368" s="677">
        <v>0</v>
      </c>
      <c r="AH368" s="677">
        <v>0</v>
      </c>
      <c r="AI368" s="674">
        <v>0</v>
      </c>
      <c r="AK368" s="762"/>
      <c r="AL368" s="679" t="s">
        <v>1441</v>
      </c>
      <c r="AM368" s="681">
        <v>0</v>
      </c>
      <c r="AN368" s="677">
        <v>0</v>
      </c>
      <c r="AO368" s="677">
        <v>0</v>
      </c>
      <c r="AP368" s="674">
        <v>0</v>
      </c>
      <c r="AR368" s="819"/>
      <c r="AS368" s="813" t="s">
        <v>1441</v>
      </c>
      <c r="AT368" s="812">
        <v>0</v>
      </c>
      <c r="AU368" s="812">
        <v>0</v>
      </c>
      <c r="AV368" s="812">
        <v>0</v>
      </c>
      <c r="AW368" s="813">
        <v>0</v>
      </c>
      <c r="AY368" s="778"/>
      <c r="AZ368" s="679" t="s">
        <v>1441</v>
      </c>
      <c r="BA368" s="681">
        <v>0</v>
      </c>
      <c r="BB368" s="677">
        <v>0</v>
      </c>
      <c r="BC368" s="677">
        <v>0</v>
      </c>
      <c r="BD368" s="674">
        <v>0</v>
      </c>
      <c r="BF368" s="794"/>
      <c r="BG368" s="679" t="s">
        <v>1441</v>
      </c>
      <c r="BH368" s="681">
        <v>0</v>
      </c>
      <c r="BI368" s="677">
        <v>0</v>
      </c>
      <c r="BJ368" s="677">
        <v>0</v>
      </c>
      <c r="BK368" s="674">
        <v>0</v>
      </c>
      <c r="BL368" s="633"/>
      <c r="BM368" s="792"/>
      <c r="BN368" s="679" t="s">
        <v>1441</v>
      </c>
      <c r="BO368" s="681">
        <v>0</v>
      </c>
      <c r="BP368" s="677">
        <v>0</v>
      </c>
      <c r="BQ368" s="677">
        <v>0</v>
      </c>
      <c r="BR368" s="674">
        <v>0</v>
      </c>
      <c r="BS368" s="633"/>
      <c r="BT368" s="771"/>
      <c r="BU368" s="679" t="s">
        <v>1441</v>
      </c>
      <c r="BV368" s="681">
        <v>0</v>
      </c>
      <c r="BW368" s="677">
        <v>0</v>
      </c>
      <c r="BX368" s="677">
        <v>0</v>
      </c>
      <c r="BY368" s="674">
        <v>0</v>
      </c>
      <c r="CA368" s="753"/>
      <c r="CB368" s="679" t="s">
        <v>1441</v>
      </c>
      <c r="CC368" s="681">
        <v>0</v>
      </c>
      <c r="CD368" s="677">
        <v>0</v>
      </c>
      <c r="CE368" s="677">
        <v>0</v>
      </c>
      <c r="CF368" s="674">
        <v>0</v>
      </c>
    </row>
    <row r="369" spans="2:84" ht="13.8" thickBot="1">
      <c r="B369" s="673"/>
      <c r="C369" s="679" t="s">
        <v>1440</v>
      </c>
      <c r="D369" s="681">
        <v>0</v>
      </c>
      <c r="E369" s="677">
        <v>0</v>
      </c>
      <c r="F369" s="677">
        <v>0</v>
      </c>
      <c r="G369" s="674">
        <v>0</v>
      </c>
      <c r="I369" s="728"/>
      <c r="J369" s="690" t="s">
        <v>1440</v>
      </c>
      <c r="K369" s="681">
        <v>0</v>
      </c>
      <c r="L369" s="677">
        <v>0</v>
      </c>
      <c r="M369" s="677">
        <v>0</v>
      </c>
      <c r="N369" s="674">
        <v>0</v>
      </c>
      <c r="P369" s="730"/>
      <c r="Q369" s="677" t="s">
        <v>1440</v>
      </c>
      <c r="R369" s="681">
        <v>0</v>
      </c>
      <c r="S369" s="677">
        <v>0</v>
      </c>
      <c r="T369" s="677">
        <v>0</v>
      </c>
      <c r="U369" s="674">
        <v>0</v>
      </c>
      <c r="W369" s="802"/>
      <c r="X369" s="677" t="s">
        <v>1440</v>
      </c>
      <c r="Y369" s="681">
        <v>0</v>
      </c>
      <c r="Z369" s="677">
        <v>0</v>
      </c>
      <c r="AA369" s="677">
        <v>0</v>
      </c>
      <c r="AB369" s="674">
        <v>0</v>
      </c>
      <c r="AD369" s="765"/>
      <c r="AE369" s="677" t="s">
        <v>1440</v>
      </c>
      <c r="AF369" s="681">
        <v>0</v>
      </c>
      <c r="AG369" s="677">
        <v>0</v>
      </c>
      <c r="AH369" s="677">
        <v>0</v>
      </c>
      <c r="AI369" s="674">
        <v>0</v>
      </c>
      <c r="AK369" s="756"/>
      <c r="AL369" s="690" t="s">
        <v>1440</v>
      </c>
      <c r="AM369" s="681">
        <v>0</v>
      </c>
      <c r="AN369" s="677">
        <v>0</v>
      </c>
      <c r="AO369" s="677">
        <v>0</v>
      </c>
      <c r="AP369" s="674">
        <v>0</v>
      </c>
      <c r="AR369" s="814"/>
      <c r="AS369" s="815" t="s">
        <v>1440</v>
      </c>
      <c r="AT369" s="812">
        <v>0</v>
      </c>
      <c r="AU369" s="812">
        <v>0</v>
      </c>
      <c r="AV369" s="812">
        <v>0</v>
      </c>
      <c r="AW369" s="813">
        <v>0</v>
      </c>
      <c r="AY369" s="779"/>
      <c r="AZ369" s="690" t="s">
        <v>1440</v>
      </c>
      <c r="BA369" s="681">
        <v>0</v>
      </c>
      <c r="BB369" s="677">
        <v>0</v>
      </c>
      <c r="BC369" s="677">
        <v>0</v>
      </c>
      <c r="BD369" s="674">
        <v>0</v>
      </c>
      <c r="BF369" s="793"/>
      <c r="BG369" s="690" t="s">
        <v>1440</v>
      </c>
      <c r="BH369" s="681">
        <v>0</v>
      </c>
      <c r="BI369" s="677">
        <v>0</v>
      </c>
      <c r="BJ369" s="677">
        <v>0</v>
      </c>
      <c r="BK369" s="674">
        <v>0</v>
      </c>
      <c r="BL369" s="633"/>
      <c r="BM369" s="786"/>
      <c r="BN369" s="690" t="s">
        <v>1440</v>
      </c>
      <c r="BO369" s="681">
        <v>0</v>
      </c>
      <c r="BP369" s="677">
        <v>0</v>
      </c>
      <c r="BQ369" s="677">
        <v>0</v>
      </c>
      <c r="BR369" s="674">
        <v>0</v>
      </c>
      <c r="BS369" s="633"/>
      <c r="BT369" s="772"/>
      <c r="BU369" s="690" t="s">
        <v>1440</v>
      </c>
      <c r="BV369" s="681">
        <v>0</v>
      </c>
      <c r="BW369" s="677">
        <v>0</v>
      </c>
      <c r="BX369" s="677">
        <v>0</v>
      </c>
      <c r="BY369" s="674">
        <v>0</v>
      </c>
      <c r="CA369" s="747"/>
      <c r="CB369" s="690" t="s">
        <v>1440</v>
      </c>
      <c r="CC369" s="681">
        <v>0</v>
      </c>
      <c r="CD369" s="677">
        <v>0</v>
      </c>
      <c r="CE369" s="677">
        <v>0</v>
      </c>
      <c r="CF369" s="674">
        <v>0</v>
      </c>
    </row>
    <row r="370" spans="2:84" ht="13.8" thickBot="1">
      <c r="B370" s="664" t="s">
        <v>591</v>
      </c>
      <c r="C370" s="664"/>
      <c r="D370" s="729">
        <v>0</v>
      </c>
      <c r="E370" s="683">
        <v>0</v>
      </c>
      <c r="F370" s="683">
        <v>0</v>
      </c>
      <c r="G370" s="682">
        <v>0</v>
      </c>
      <c r="I370" s="667" t="s">
        <v>591</v>
      </c>
      <c r="J370" s="667"/>
      <c r="K370" s="691">
        <v>0</v>
      </c>
      <c r="L370" s="685">
        <v>0</v>
      </c>
      <c r="M370" s="685">
        <v>0</v>
      </c>
      <c r="N370" s="684">
        <v>0</v>
      </c>
      <c r="P370" s="686" t="s">
        <v>591</v>
      </c>
      <c r="Q370" s="687"/>
      <c r="R370" s="686">
        <v>0</v>
      </c>
      <c r="S370" s="688">
        <v>0</v>
      </c>
      <c r="T370" s="688">
        <v>0</v>
      </c>
      <c r="U370" s="687">
        <v>0</v>
      </c>
      <c r="W370" s="803" t="s">
        <v>591</v>
      </c>
      <c r="X370" s="804"/>
      <c r="Y370" s="803">
        <v>0</v>
      </c>
      <c r="Z370" s="805">
        <v>0</v>
      </c>
      <c r="AA370" s="805">
        <v>0</v>
      </c>
      <c r="AB370" s="804">
        <v>0</v>
      </c>
      <c r="AD370" s="766" t="s">
        <v>591</v>
      </c>
      <c r="AE370" s="767"/>
      <c r="AF370" s="766">
        <v>0</v>
      </c>
      <c r="AG370" s="768">
        <v>0</v>
      </c>
      <c r="AH370" s="768">
        <v>0</v>
      </c>
      <c r="AI370" s="767">
        <v>0</v>
      </c>
      <c r="AK370" s="757" t="s">
        <v>591</v>
      </c>
      <c r="AL370" s="758"/>
      <c r="AM370" s="759">
        <v>0</v>
      </c>
      <c r="AN370" s="760">
        <v>0</v>
      </c>
      <c r="AO370" s="760">
        <v>0</v>
      </c>
      <c r="AP370" s="761">
        <v>0</v>
      </c>
      <c r="AR370" s="808" t="s">
        <v>591</v>
      </c>
      <c r="AS370" s="816"/>
      <c r="AT370" s="817">
        <v>0</v>
      </c>
      <c r="AU370" s="818">
        <v>0</v>
      </c>
      <c r="AV370" s="818">
        <v>0</v>
      </c>
      <c r="AW370" s="816">
        <v>0</v>
      </c>
      <c r="AY370" s="780" t="s">
        <v>591</v>
      </c>
      <c r="AZ370" s="777"/>
      <c r="BA370" s="780">
        <v>0</v>
      </c>
      <c r="BB370" s="781">
        <v>0</v>
      </c>
      <c r="BC370" s="781">
        <v>0</v>
      </c>
      <c r="BD370" s="782">
        <v>0</v>
      </c>
      <c r="BF370" s="795" t="s">
        <v>591</v>
      </c>
      <c r="BG370" s="796"/>
      <c r="BH370" s="795">
        <v>0</v>
      </c>
      <c r="BI370" s="797">
        <v>0</v>
      </c>
      <c r="BJ370" s="797">
        <v>0</v>
      </c>
      <c r="BK370" s="798">
        <v>0</v>
      </c>
      <c r="BL370" s="633"/>
      <c r="BM370" s="787" t="s">
        <v>591</v>
      </c>
      <c r="BN370" s="788"/>
      <c r="BO370" s="789">
        <v>0</v>
      </c>
      <c r="BP370" s="790">
        <v>0</v>
      </c>
      <c r="BQ370" s="790">
        <v>0</v>
      </c>
      <c r="BR370" s="791">
        <v>0</v>
      </c>
      <c r="BS370" s="633"/>
      <c r="BT370" s="773" t="s">
        <v>591</v>
      </c>
      <c r="BU370" s="770"/>
      <c r="BV370" s="773">
        <v>0</v>
      </c>
      <c r="BW370" s="774">
        <v>0</v>
      </c>
      <c r="BX370" s="774">
        <v>0</v>
      </c>
      <c r="BY370" s="775">
        <v>0</v>
      </c>
      <c r="CA370" s="748" t="s">
        <v>591</v>
      </c>
      <c r="CB370" s="749"/>
      <c r="CC370" s="750">
        <v>0</v>
      </c>
      <c r="CD370" s="751">
        <v>0</v>
      </c>
      <c r="CE370" s="751">
        <v>0</v>
      </c>
      <c r="CF370" s="752">
        <v>0</v>
      </c>
    </row>
    <row r="371" spans="2:84">
      <c r="B371" s="673" t="s">
        <v>480</v>
      </c>
      <c r="C371" s="679" t="s">
        <v>1442</v>
      </c>
      <c r="D371" s="681">
        <v>0</v>
      </c>
      <c r="E371" s="677">
        <v>0</v>
      </c>
      <c r="F371" s="677">
        <v>0</v>
      </c>
      <c r="G371" s="674">
        <v>0</v>
      </c>
      <c r="I371" s="675" t="s">
        <v>480</v>
      </c>
      <c r="J371" s="679" t="s">
        <v>1442</v>
      </c>
      <c r="K371" s="681">
        <v>0</v>
      </c>
      <c r="L371" s="677">
        <v>0</v>
      </c>
      <c r="M371" s="677">
        <v>0</v>
      </c>
      <c r="N371" s="674">
        <v>0</v>
      </c>
      <c r="P371" s="676" t="s">
        <v>480</v>
      </c>
      <c r="Q371" s="677" t="s">
        <v>1442</v>
      </c>
      <c r="R371" s="681">
        <v>0</v>
      </c>
      <c r="S371" s="677">
        <v>0</v>
      </c>
      <c r="T371" s="677">
        <v>0</v>
      </c>
      <c r="U371" s="674">
        <v>0</v>
      </c>
      <c r="W371" s="801" t="s">
        <v>480</v>
      </c>
      <c r="X371" s="677" t="s">
        <v>1442</v>
      </c>
      <c r="Y371" s="681">
        <v>0</v>
      </c>
      <c r="Z371" s="677">
        <v>0</v>
      </c>
      <c r="AA371" s="677">
        <v>0</v>
      </c>
      <c r="AB371" s="674">
        <v>0</v>
      </c>
      <c r="AD371" s="764" t="s">
        <v>480</v>
      </c>
      <c r="AE371" s="677" t="s">
        <v>1442</v>
      </c>
      <c r="AF371" s="681">
        <v>0</v>
      </c>
      <c r="AG371" s="677">
        <v>0</v>
      </c>
      <c r="AH371" s="677">
        <v>0</v>
      </c>
      <c r="AI371" s="674">
        <v>0</v>
      </c>
      <c r="AK371" s="755" t="s">
        <v>480</v>
      </c>
      <c r="AL371" s="689" t="s">
        <v>1442</v>
      </c>
      <c r="AM371" s="681">
        <v>0</v>
      </c>
      <c r="AN371" s="677">
        <v>0</v>
      </c>
      <c r="AO371" s="677">
        <v>0</v>
      </c>
      <c r="AP371" s="674">
        <v>0</v>
      </c>
      <c r="AR371" s="809" t="s">
        <v>480</v>
      </c>
      <c r="AS371" s="810" t="s">
        <v>1442</v>
      </c>
      <c r="AT371" s="812">
        <v>0</v>
      </c>
      <c r="AU371" s="812">
        <v>0</v>
      </c>
      <c r="AV371" s="812">
        <v>0</v>
      </c>
      <c r="AW371" s="813">
        <v>0</v>
      </c>
      <c r="AY371" s="778" t="s">
        <v>480</v>
      </c>
      <c r="AZ371" s="689" t="s">
        <v>1442</v>
      </c>
      <c r="BA371" s="681">
        <v>0</v>
      </c>
      <c r="BB371" s="677">
        <v>0</v>
      </c>
      <c r="BC371" s="677">
        <v>0</v>
      </c>
      <c r="BD371" s="674">
        <v>0</v>
      </c>
      <c r="BF371" s="794" t="s">
        <v>480</v>
      </c>
      <c r="BG371" s="679" t="s">
        <v>1442</v>
      </c>
      <c r="BH371" s="681">
        <v>0</v>
      </c>
      <c r="BI371" s="677">
        <v>0</v>
      </c>
      <c r="BJ371" s="677">
        <v>0</v>
      </c>
      <c r="BK371" s="674">
        <v>0</v>
      </c>
      <c r="BL371" s="633"/>
      <c r="BM371" s="785" t="s">
        <v>480</v>
      </c>
      <c r="BN371" s="689" t="s">
        <v>1442</v>
      </c>
      <c r="BO371" s="681">
        <v>0</v>
      </c>
      <c r="BP371" s="677">
        <v>0</v>
      </c>
      <c r="BQ371" s="677">
        <v>0</v>
      </c>
      <c r="BR371" s="674">
        <v>0</v>
      </c>
      <c r="BS371" s="633"/>
      <c r="BT371" s="771" t="s">
        <v>480</v>
      </c>
      <c r="BU371" s="679" t="s">
        <v>1442</v>
      </c>
      <c r="BV371" s="681">
        <v>0</v>
      </c>
      <c r="BW371" s="677">
        <v>0</v>
      </c>
      <c r="BX371" s="677">
        <v>0</v>
      </c>
      <c r="BY371" s="674">
        <v>0</v>
      </c>
      <c r="CA371" s="746" t="s">
        <v>480</v>
      </c>
      <c r="CB371" s="689" t="s">
        <v>1442</v>
      </c>
      <c r="CC371" s="681">
        <v>0</v>
      </c>
      <c r="CD371" s="677">
        <v>0</v>
      </c>
      <c r="CE371" s="677">
        <v>0</v>
      </c>
      <c r="CF371" s="674">
        <v>0</v>
      </c>
    </row>
    <row r="372" spans="2:84">
      <c r="B372" s="673"/>
      <c r="C372" s="679" t="s">
        <v>1443</v>
      </c>
      <c r="D372" s="681">
        <v>0</v>
      </c>
      <c r="E372" s="677">
        <v>0</v>
      </c>
      <c r="F372" s="677">
        <v>0</v>
      </c>
      <c r="G372" s="674">
        <v>0</v>
      </c>
      <c r="I372" s="675"/>
      <c r="J372" s="679" t="s">
        <v>1443</v>
      </c>
      <c r="K372" s="681">
        <v>0</v>
      </c>
      <c r="L372" s="677">
        <v>0</v>
      </c>
      <c r="M372" s="677">
        <v>0</v>
      </c>
      <c r="N372" s="674">
        <v>0</v>
      </c>
      <c r="P372" s="680"/>
      <c r="Q372" s="677" t="s">
        <v>1443</v>
      </c>
      <c r="R372" s="681">
        <v>0</v>
      </c>
      <c r="S372" s="677">
        <v>0</v>
      </c>
      <c r="T372" s="677">
        <v>0</v>
      </c>
      <c r="U372" s="674">
        <v>0</v>
      </c>
      <c r="W372" s="806"/>
      <c r="X372" s="677" t="s">
        <v>1443</v>
      </c>
      <c r="Y372" s="681">
        <v>0</v>
      </c>
      <c r="Z372" s="677">
        <v>0</v>
      </c>
      <c r="AA372" s="677">
        <v>0</v>
      </c>
      <c r="AB372" s="674">
        <v>0</v>
      </c>
      <c r="AD372" s="769"/>
      <c r="AE372" s="677" t="s">
        <v>1443</v>
      </c>
      <c r="AF372" s="681">
        <v>0</v>
      </c>
      <c r="AG372" s="677">
        <v>0</v>
      </c>
      <c r="AH372" s="677">
        <v>0</v>
      </c>
      <c r="AI372" s="674">
        <v>0</v>
      </c>
      <c r="AK372" s="762"/>
      <c r="AL372" s="679" t="s">
        <v>1443</v>
      </c>
      <c r="AM372" s="681">
        <v>0</v>
      </c>
      <c r="AN372" s="677">
        <v>0</v>
      </c>
      <c r="AO372" s="677">
        <v>0</v>
      </c>
      <c r="AP372" s="674">
        <v>0</v>
      </c>
      <c r="AR372" s="819"/>
      <c r="AS372" s="813" t="s">
        <v>1443</v>
      </c>
      <c r="AT372" s="812">
        <v>0</v>
      </c>
      <c r="AU372" s="812">
        <v>0</v>
      </c>
      <c r="AV372" s="812">
        <v>0</v>
      </c>
      <c r="AW372" s="813">
        <v>0</v>
      </c>
      <c r="AY372" s="778"/>
      <c r="AZ372" s="679" t="s">
        <v>1443</v>
      </c>
      <c r="BA372" s="681">
        <v>0</v>
      </c>
      <c r="BB372" s="677">
        <v>0</v>
      </c>
      <c r="BC372" s="677">
        <v>0</v>
      </c>
      <c r="BD372" s="674">
        <v>0</v>
      </c>
      <c r="BF372" s="794"/>
      <c r="BG372" s="679" t="s">
        <v>1443</v>
      </c>
      <c r="BH372" s="681">
        <v>0</v>
      </c>
      <c r="BI372" s="677">
        <v>0</v>
      </c>
      <c r="BJ372" s="677">
        <v>0</v>
      </c>
      <c r="BK372" s="674">
        <v>0</v>
      </c>
      <c r="BL372" s="633"/>
      <c r="BM372" s="792"/>
      <c r="BN372" s="679" t="s">
        <v>1443</v>
      </c>
      <c r="BO372" s="681">
        <v>0</v>
      </c>
      <c r="BP372" s="677">
        <v>0</v>
      </c>
      <c r="BQ372" s="677">
        <v>0</v>
      </c>
      <c r="BR372" s="674">
        <v>0</v>
      </c>
      <c r="BS372" s="633"/>
      <c r="BT372" s="771"/>
      <c r="BU372" s="679" t="s">
        <v>1443</v>
      </c>
      <c r="BV372" s="681">
        <v>0</v>
      </c>
      <c r="BW372" s="677">
        <v>0</v>
      </c>
      <c r="BX372" s="677">
        <v>0</v>
      </c>
      <c r="BY372" s="674">
        <v>0</v>
      </c>
      <c r="CA372" s="753"/>
      <c r="CB372" s="679" t="s">
        <v>1443</v>
      </c>
      <c r="CC372" s="681">
        <v>0</v>
      </c>
      <c r="CD372" s="677">
        <v>0</v>
      </c>
      <c r="CE372" s="677">
        <v>0</v>
      </c>
      <c r="CF372" s="674">
        <v>0</v>
      </c>
    </row>
    <row r="373" spans="2:84">
      <c r="B373" s="673"/>
      <c r="C373" s="679" t="s">
        <v>1721</v>
      </c>
      <c r="D373" s="681">
        <v>0</v>
      </c>
      <c r="E373" s="677">
        <v>0</v>
      </c>
      <c r="F373" s="677">
        <v>0</v>
      </c>
      <c r="G373" s="674">
        <v>0</v>
      </c>
      <c r="I373" s="675"/>
      <c r="J373" s="679" t="s">
        <v>1721</v>
      </c>
      <c r="K373" s="681">
        <v>0</v>
      </c>
      <c r="L373" s="677">
        <v>0</v>
      </c>
      <c r="M373" s="677">
        <v>0</v>
      </c>
      <c r="N373" s="674">
        <v>0</v>
      </c>
      <c r="P373" s="680"/>
      <c r="Q373" s="677" t="s">
        <v>1721</v>
      </c>
      <c r="R373" s="681">
        <v>0</v>
      </c>
      <c r="S373" s="677">
        <v>0</v>
      </c>
      <c r="T373" s="677">
        <v>0</v>
      </c>
      <c r="U373" s="674">
        <v>0</v>
      </c>
      <c r="W373" s="806"/>
      <c r="X373" s="677" t="s">
        <v>1721</v>
      </c>
      <c r="Y373" s="681">
        <v>0</v>
      </c>
      <c r="Z373" s="677">
        <v>0</v>
      </c>
      <c r="AA373" s="677">
        <v>0</v>
      </c>
      <c r="AB373" s="674">
        <v>0</v>
      </c>
      <c r="AD373" s="769"/>
      <c r="AE373" s="677" t="s">
        <v>1721</v>
      </c>
      <c r="AF373" s="681">
        <v>0</v>
      </c>
      <c r="AG373" s="677">
        <v>0</v>
      </c>
      <c r="AH373" s="677">
        <v>0</v>
      </c>
      <c r="AI373" s="674">
        <v>0</v>
      </c>
      <c r="AK373" s="762"/>
      <c r="AL373" s="679" t="s">
        <v>1721</v>
      </c>
      <c r="AM373" s="681">
        <v>0</v>
      </c>
      <c r="AN373" s="677">
        <v>0</v>
      </c>
      <c r="AO373" s="677">
        <v>0</v>
      </c>
      <c r="AP373" s="674">
        <v>0</v>
      </c>
      <c r="AR373" s="819"/>
      <c r="AS373" s="813" t="s">
        <v>1721</v>
      </c>
      <c r="AT373" s="812">
        <v>0</v>
      </c>
      <c r="AU373" s="812">
        <v>0</v>
      </c>
      <c r="AV373" s="812">
        <v>0</v>
      </c>
      <c r="AW373" s="813">
        <v>0</v>
      </c>
      <c r="AY373" s="778"/>
      <c r="AZ373" s="679" t="s">
        <v>1721</v>
      </c>
      <c r="BA373" s="681">
        <v>0</v>
      </c>
      <c r="BB373" s="677">
        <v>0</v>
      </c>
      <c r="BC373" s="677">
        <v>0</v>
      </c>
      <c r="BD373" s="674">
        <v>0</v>
      </c>
      <c r="BF373" s="794"/>
      <c r="BG373" s="679" t="s">
        <v>1721</v>
      </c>
      <c r="BH373" s="681">
        <v>0</v>
      </c>
      <c r="BI373" s="677">
        <v>0</v>
      </c>
      <c r="BJ373" s="677">
        <v>0</v>
      </c>
      <c r="BK373" s="674">
        <v>0</v>
      </c>
      <c r="BL373" s="633"/>
      <c r="BM373" s="792"/>
      <c r="BN373" s="679" t="s">
        <v>1721</v>
      </c>
      <c r="BO373" s="681">
        <v>0</v>
      </c>
      <c r="BP373" s="677">
        <v>0</v>
      </c>
      <c r="BQ373" s="677">
        <v>0</v>
      </c>
      <c r="BR373" s="674">
        <v>0</v>
      </c>
      <c r="BS373" s="633"/>
      <c r="BT373" s="771"/>
      <c r="BU373" s="679" t="s">
        <v>1721</v>
      </c>
      <c r="BV373" s="681">
        <v>0</v>
      </c>
      <c r="BW373" s="677">
        <v>0</v>
      </c>
      <c r="BX373" s="677">
        <v>0</v>
      </c>
      <c r="BY373" s="674">
        <v>0</v>
      </c>
      <c r="CA373" s="753"/>
      <c r="CB373" s="679" t="s">
        <v>1721</v>
      </c>
      <c r="CC373" s="681">
        <v>0</v>
      </c>
      <c r="CD373" s="677">
        <v>0</v>
      </c>
      <c r="CE373" s="677">
        <v>0</v>
      </c>
      <c r="CF373" s="674">
        <v>0</v>
      </c>
    </row>
    <row r="374" spans="2:84">
      <c r="B374" s="673"/>
      <c r="C374" s="679" t="s">
        <v>1444</v>
      </c>
      <c r="D374" s="681">
        <v>0</v>
      </c>
      <c r="E374" s="677">
        <v>0</v>
      </c>
      <c r="F374" s="677">
        <v>0</v>
      </c>
      <c r="G374" s="674">
        <v>0</v>
      </c>
      <c r="I374" s="675"/>
      <c r="J374" s="679" t="s">
        <v>1444</v>
      </c>
      <c r="K374" s="681">
        <v>0</v>
      </c>
      <c r="L374" s="677">
        <v>0</v>
      </c>
      <c r="M374" s="677">
        <v>0</v>
      </c>
      <c r="N374" s="674">
        <v>0</v>
      </c>
      <c r="P374" s="680"/>
      <c r="Q374" s="677" t="s">
        <v>1444</v>
      </c>
      <c r="R374" s="681">
        <v>0</v>
      </c>
      <c r="S374" s="677">
        <v>0</v>
      </c>
      <c r="T374" s="677">
        <v>0</v>
      </c>
      <c r="U374" s="674">
        <v>0</v>
      </c>
      <c r="W374" s="806"/>
      <c r="X374" s="677" t="s">
        <v>1444</v>
      </c>
      <c r="Y374" s="681">
        <v>0</v>
      </c>
      <c r="Z374" s="677">
        <v>0</v>
      </c>
      <c r="AA374" s="677">
        <v>0</v>
      </c>
      <c r="AB374" s="674">
        <v>0</v>
      </c>
      <c r="AD374" s="769"/>
      <c r="AE374" s="677" t="s">
        <v>1444</v>
      </c>
      <c r="AF374" s="681">
        <v>0</v>
      </c>
      <c r="AG374" s="677">
        <v>0</v>
      </c>
      <c r="AH374" s="677">
        <v>0</v>
      </c>
      <c r="AI374" s="674">
        <v>0</v>
      </c>
      <c r="AK374" s="762"/>
      <c r="AL374" s="679" t="s">
        <v>1444</v>
      </c>
      <c r="AM374" s="681">
        <v>0</v>
      </c>
      <c r="AN374" s="677">
        <v>0</v>
      </c>
      <c r="AO374" s="677">
        <v>0</v>
      </c>
      <c r="AP374" s="674">
        <v>0</v>
      </c>
      <c r="AR374" s="819"/>
      <c r="AS374" s="813" t="s">
        <v>1444</v>
      </c>
      <c r="AT374" s="812">
        <v>0</v>
      </c>
      <c r="AU374" s="812">
        <v>0</v>
      </c>
      <c r="AV374" s="812">
        <v>0</v>
      </c>
      <c r="AW374" s="813">
        <v>0</v>
      </c>
      <c r="AY374" s="778"/>
      <c r="AZ374" s="679" t="s">
        <v>1444</v>
      </c>
      <c r="BA374" s="681">
        <v>0</v>
      </c>
      <c r="BB374" s="677">
        <v>0</v>
      </c>
      <c r="BC374" s="677">
        <v>0</v>
      </c>
      <c r="BD374" s="674">
        <v>0</v>
      </c>
      <c r="BF374" s="794"/>
      <c r="BG374" s="679" t="s">
        <v>1444</v>
      </c>
      <c r="BH374" s="681">
        <v>0</v>
      </c>
      <c r="BI374" s="677">
        <v>0</v>
      </c>
      <c r="BJ374" s="677">
        <v>0</v>
      </c>
      <c r="BK374" s="674">
        <v>0</v>
      </c>
      <c r="BL374" s="633"/>
      <c r="BM374" s="792"/>
      <c r="BN374" s="679" t="s">
        <v>1444</v>
      </c>
      <c r="BO374" s="681">
        <v>0</v>
      </c>
      <c r="BP374" s="677">
        <v>0</v>
      </c>
      <c r="BQ374" s="677">
        <v>0</v>
      </c>
      <c r="BR374" s="674">
        <v>0</v>
      </c>
      <c r="BS374" s="633"/>
      <c r="BT374" s="771"/>
      <c r="BU374" s="679" t="s">
        <v>1444</v>
      </c>
      <c r="BV374" s="681">
        <v>0</v>
      </c>
      <c r="BW374" s="677">
        <v>0</v>
      </c>
      <c r="BX374" s="677">
        <v>0</v>
      </c>
      <c r="BY374" s="674">
        <v>0</v>
      </c>
      <c r="CA374" s="753"/>
      <c r="CB374" s="679" t="s">
        <v>1444</v>
      </c>
      <c r="CC374" s="681">
        <v>0</v>
      </c>
      <c r="CD374" s="677">
        <v>0</v>
      </c>
      <c r="CE374" s="677">
        <v>0</v>
      </c>
      <c r="CF374" s="674">
        <v>0</v>
      </c>
    </row>
    <row r="375" spans="2:84">
      <c r="B375" s="673"/>
      <c r="C375" s="679" t="s">
        <v>1445</v>
      </c>
      <c r="D375" s="681">
        <v>0</v>
      </c>
      <c r="E375" s="677">
        <v>0</v>
      </c>
      <c r="F375" s="677">
        <v>0</v>
      </c>
      <c r="G375" s="674">
        <v>0</v>
      </c>
      <c r="I375" s="675"/>
      <c r="J375" s="679" t="s">
        <v>1445</v>
      </c>
      <c r="K375" s="681">
        <v>0</v>
      </c>
      <c r="L375" s="677">
        <v>0</v>
      </c>
      <c r="M375" s="677">
        <v>0</v>
      </c>
      <c r="N375" s="674">
        <v>0</v>
      </c>
      <c r="P375" s="680"/>
      <c r="Q375" s="677" t="s">
        <v>1445</v>
      </c>
      <c r="R375" s="681">
        <v>0</v>
      </c>
      <c r="S375" s="677">
        <v>0</v>
      </c>
      <c r="T375" s="677">
        <v>0</v>
      </c>
      <c r="U375" s="674">
        <v>0</v>
      </c>
      <c r="W375" s="806"/>
      <c r="X375" s="677" t="s">
        <v>1445</v>
      </c>
      <c r="Y375" s="681">
        <v>0</v>
      </c>
      <c r="Z375" s="677">
        <v>0</v>
      </c>
      <c r="AA375" s="677">
        <v>0</v>
      </c>
      <c r="AB375" s="674">
        <v>0</v>
      </c>
      <c r="AD375" s="769"/>
      <c r="AE375" s="677" t="s">
        <v>1445</v>
      </c>
      <c r="AF375" s="681">
        <v>0</v>
      </c>
      <c r="AG375" s="677">
        <v>0</v>
      </c>
      <c r="AH375" s="677">
        <v>0</v>
      </c>
      <c r="AI375" s="674">
        <v>0</v>
      </c>
      <c r="AK375" s="762"/>
      <c r="AL375" s="679" t="s">
        <v>1445</v>
      </c>
      <c r="AM375" s="681">
        <v>0</v>
      </c>
      <c r="AN375" s="677">
        <v>0</v>
      </c>
      <c r="AO375" s="677">
        <v>0</v>
      </c>
      <c r="AP375" s="674">
        <v>0</v>
      </c>
      <c r="AR375" s="819"/>
      <c r="AS375" s="813" t="s">
        <v>1445</v>
      </c>
      <c r="AT375" s="812">
        <v>0</v>
      </c>
      <c r="AU375" s="812">
        <v>0</v>
      </c>
      <c r="AV375" s="812">
        <v>0</v>
      </c>
      <c r="AW375" s="813">
        <v>0</v>
      </c>
      <c r="AY375" s="778"/>
      <c r="AZ375" s="679" t="s">
        <v>1445</v>
      </c>
      <c r="BA375" s="681">
        <v>0</v>
      </c>
      <c r="BB375" s="677">
        <v>0</v>
      </c>
      <c r="BC375" s="677">
        <v>0</v>
      </c>
      <c r="BD375" s="674">
        <v>0</v>
      </c>
      <c r="BF375" s="794"/>
      <c r="BG375" s="679" t="s">
        <v>1445</v>
      </c>
      <c r="BH375" s="681">
        <v>0</v>
      </c>
      <c r="BI375" s="677">
        <v>0</v>
      </c>
      <c r="BJ375" s="677">
        <v>0</v>
      </c>
      <c r="BK375" s="674">
        <v>0</v>
      </c>
      <c r="BL375" s="633"/>
      <c r="BM375" s="792"/>
      <c r="BN375" s="679" t="s">
        <v>1445</v>
      </c>
      <c r="BO375" s="681">
        <v>0</v>
      </c>
      <c r="BP375" s="677">
        <v>0</v>
      </c>
      <c r="BQ375" s="677">
        <v>0</v>
      </c>
      <c r="BR375" s="674">
        <v>0</v>
      </c>
      <c r="BS375" s="633"/>
      <c r="BT375" s="771"/>
      <c r="BU375" s="679" t="s">
        <v>1445</v>
      </c>
      <c r="BV375" s="681">
        <v>0</v>
      </c>
      <c r="BW375" s="677">
        <v>0</v>
      </c>
      <c r="BX375" s="677">
        <v>0</v>
      </c>
      <c r="BY375" s="674">
        <v>0</v>
      </c>
      <c r="CA375" s="753"/>
      <c r="CB375" s="679" t="s">
        <v>1445</v>
      </c>
      <c r="CC375" s="681">
        <v>0</v>
      </c>
      <c r="CD375" s="677">
        <v>0</v>
      </c>
      <c r="CE375" s="677">
        <v>0</v>
      </c>
      <c r="CF375" s="674">
        <v>0</v>
      </c>
    </row>
    <row r="376" spans="2:84">
      <c r="B376" s="673"/>
      <c r="C376" s="679" t="s">
        <v>1446</v>
      </c>
      <c r="D376" s="681">
        <v>0</v>
      </c>
      <c r="E376" s="677">
        <v>0</v>
      </c>
      <c r="F376" s="677">
        <v>0</v>
      </c>
      <c r="G376" s="674">
        <v>0</v>
      </c>
      <c r="I376" s="675"/>
      <c r="J376" s="679" t="s">
        <v>1446</v>
      </c>
      <c r="K376" s="681">
        <v>0</v>
      </c>
      <c r="L376" s="677">
        <v>0</v>
      </c>
      <c r="M376" s="677">
        <v>0</v>
      </c>
      <c r="N376" s="674">
        <v>0</v>
      </c>
      <c r="P376" s="680"/>
      <c r="Q376" s="677" t="s">
        <v>1446</v>
      </c>
      <c r="R376" s="681">
        <v>0</v>
      </c>
      <c r="S376" s="677">
        <v>0</v>
      </c>
      <c r="T376" s="677">
        <v>0</v>
      </c>
      <c r="U376" s="674">
        <v>0</v>
      </c>
      <c r="W376" s="806"/>
      <c r="X376" s="677" t="s">
        <v>1446</v>
      </c>
      <c r="Y376" s="681">
        <v>0</v>
      </c>
      <c r="Z376" s="677">
        <v>0</v>
      </c>
      <c r="AA376" s="677">
        <v>0</v>
      </c>
      <c r="AB376" s="674">
        <v>0</v>
      </c>
      <c r="AD376" s="769"/>
      <c r="AE376" s="677" t="s">
        <v>1446</v>
      </c>
      <c r="AF376" s="681">
        <v>0</v>
      </c>
      <c r="AG376" s="677">
        <v>0</v>
      </c>
      <c r="AH376" s="677">
        <v>0</v>
      </c>
      <c r="AI376" s="674">
        <v>0</v>
      </c>
      <c r="AK376" s="762"/>
      <c r="AL376" s="679" t="s">
        <v>1446</v>
      </c>
      <c r="AM376" s="681">
        <v>0</v>
      </c>
      <c r="AN376" s="677">
        <v>0</v>
      </c>
      <c r="AO376" s="677">
        <v>0</v>
      </c>
      <c r="AP376" s="674">
        <v>0</v>
      </c>
      <c r="AR376" s="819"/>
      <c r="AS376" s="813" t="s">
        <v>1446</v>
      </c>
      <c r="AT376" s="812">
        <v>0</v>
      </c>
      <c r="AU376" s="812">
        <v>0</v>
      </c>
      <c r="AV376" s="812">
        <v>0</v>
      </c>
      <c r="AW376" s="813">
        <v>0</v>
      </c>
      <c r="AY376" s="778"/>
      <c r="AZ376" s="679" t="s">
        <v>1446</v>
      </c>
      <c r="BA376" s="681">
        <v>0</v>
      </c>
      <c r="BB376" s="677">
        <v>0</v>
      </c>
      <c r="BC376" s="677">
        <v>0</v>
      </c>
      <c r="BD376" s="674">
        <v>0</v>
      </c>
      <c r="BF376" s="794"/>
      <c r="BG376" s="679" t="s">
        <v>1446</v>
      </c>
      <c r="BH376" s="681">
        <v>0</v>
      </c>
      <c r="BI376" s="677">
        <v>0</v>
      </c>
      <c r="BJ376" s="677">
        <v>0</v>
      </c>
      <c r="BK376" s="674">
        <v>0</v>
      </c>
      <c r="BL376" s="633"/>
      <c r="BM376" s="792"/>
      <c r="BN376" s="679" t="s">
        <v>1446</v>
      </c>
      <c r="BO376" s="681">
        <v>0</v>
      </c>
      <c r="BP376" s="677">
        <v>0</v>
      </c>
      <c r="BQ376" s="677">
        <v>0</v>
      </c>
      <c r="BR376" s="674">
        <v>0</v>
      </c>
      <c r="BS376" s="633"/>
      <c r="BT376" s="771"/>
      <c r="BU376" s="679" t="s">
        <v>1446</v>
      </c>
      <c r="BV376" s="681">
        <v>0</v>
      </c>
      <c r="BW376" s="677">
        <v>0</v>
      </c>
      <c r="BX376" s="677">
        <v>0</v>
      </c>
      <c r="BY376" s="674">
        <v>0</v>
      </c>
      <c r="CA376" s="753"/>
      <c r="CB376" s="679" t="s">
        <v>1446</v>
      </c>
      <c r="CC376" s="681">
        <v>0</v>
      </c>
      <c r="CD376" s="677">
        <v>0</v>
      </c>
      <c r="CE376" s="677">
        <v>0</v>
      </c>
      <c r="CF376" s="674">
        <v>0</v>
      </c>
    </row>
    <row r="377" spans="2:84" ht="13.8" thickBot="1">
      <c r="B377" s="673"/>
      <c r="C377" s="679" t="s">
        <v>1496</v>
      </c>
      <c r="D377" s="681">
        <v>0</v>
      </c>
      <c r="E377" s="677">
        <v>0</v>
      </c>
      <c r="F377" s="677">
        <v>0</v>
      </c>
      <c r="G377" s="674">
        <v>0</v>
      </c>
      <c r="I377" s="728"/>
      <c r="J377" s="690" t="s">
        <v>1496</v>
      </c>
      <c r="K377" s="681">
        <v>0</v>
      </c>
      <c r="L377" s="677">
        <v>0</v>
      </c>
      <c r="M377" s="677">
        <v>0</v>
      </c>
      <c r="N377" s="674">
        <v>0</v>
      </c>
      <c r="P377" s="730"/>
      <c r="Q377" s="677" t="s">
        <v>1496</v>
      </c>
      <c r="R377" s="681">
        <v>0</v>
      </c>
      <c r="S377" s="677">
        <v>0</v>
      </c>
      <c r="T377" s="677">
        <v>0</v>
      </c>
      <c r="U377" s="674">
        <v>0</v>
      </c>
      <c r="W377" s="802"/>
      <c r="X377" s="677" t="s">
        <v>1496</v>
      </c>
      <c r="Y377" s="681">
        <v>0</v>
      </c>
      <c r="Z377" s="677">
        <v>0</v>
      </c>
      <c r="AA377" s="677">
        <v>0</v>
      </c>
      <c r="AB377" s="674">
        <v>0</v>
      </c>
      <c r="AD377" s="765"/>
      <c r="AE377" s="677" t="s">
        <v>1496</v>
      </c>
      <c r="AF377" s="681">
        <v>0</v>
      </c>
      <c r="AG377" s="677">
        <v>0</v>
      </c>
      <c r="AH377" s="677">
        <v>0</v>
      </c>
      <c r="AI377" s="674">
        <v>0</v>
      </c>
      <c r="AK377" s="756"/>
      <c r="AL377" s="690" t="s">
        <v>1496</v>
      </c>
      <c r="AM377" s="681">
        <v>0</v>
      </c>
      <c r="AN377" s="677">
        <v>0</v>
      </c>
      <c r="AO377" s="677">
        <v>0</v>
      </c>
      <c r="AP377" s="674">
        <v>0</v>
      </c>
      <c r="AR377" s="814"/>
      <c r="AS377" s="815" t="s">
        <v>1496</v>
      </c>
      <c r="AT377" s="812">
        <v>0</v>
      </c>
      <c r="AU377" s="812">
        <v>0</v>
      </c>
      <c r="AV377" s="812">
        <v>0</v>
      </c>
      <c r="AW377" s="813">
        <v>0</v>
      </c>
      <c r="AY377" s="779"/>
      <c r="AZ377" s="690" t="s">
        <v>1496</v>
      </c>
      <c r="BA377" s="681">
        <v>0</v>
      </c>
      <c r="BB377" s="677">
        <v>0</v>
      </c>
      <c r="BC377" s="677">
        <v>0</v>
      </c>
      <c r="BD377" s="674">
        <v>0</v>
      </c>
      <c r="BF377" s="793"/>
      <c r="BG377" s="690" t="s">
        <v>1496</v>
      </c>
      <c r="BH377" s="681">
        <v>0</v>
      </c>
      <c r="BI377" s="677">
        <v>0</v>
      </c>
      <c r="BJ377" s="677">
        <v>0</v>
      </c>
      <c r="BK377" s="674">
        <v>0</v>
      </c>
      <c r="BL377" s="633"/>
      <c r="BM377" s="786"/>
      <c r="BN377" s="690" t="s">
        <v>1496</v>
      </c>
      <c r="BO377" s="681">
        <v>0</v>
      </c>
      <c r="BP377" s="677">
        <v>0</v>
      </c>
      <c r="BQ377" s="677">
        <v>0</v>
      </c>
      <c r="BR377" s="674">
        <v>0</v>
      </c>
      <c r="BS377" s="633"/>
      <c r="BT377" s="772"/>
      <c r="BU377" s="690" t="s">
        <v>1496</v>
      </c>
      <c r="BV377" s="681">
        <v>0</v>
      </c>
      <c r="BW377" s="677">
        <v>0</v>
      </c>
      <c r="BX377" s="677">
        <v>0</v>
      </c>
      <c r="BY377" s="674">
        <v>0</v>
      </c>
      <c r="CA377" s="747"/>
      <c r="CB377" s="690" t="s">
        <v>1496</v>
      </c>
      <c r="CC377" s="681">
        <v>0</v>
      </c>
      <c r="CD377" s="677">
        <v>0</v>
      </c>
      <c r="CE377" s="677">
        <v>0</v>
      </c>
      <c r="CF377" s="674">
        <v>0</v>
      </c>
    </row>
    <row r="378" spans="2:84" ht="13.8" thickBot="1">
      <c r="B378" s="664" t="s">
        <v>592</v>
      </c>
      <c r="C378" s="664"/>
      <c r="D378" s="729">
        <v>0</v>
      </c>
      <c r="E378" s="683">
        <v>0</v>
      </c>
      <c r="F378" s="683">
        <v>0</v>
      </c>
      <c r="G378" s="682">
        <v>0</v>
      </c>
      <c r="I378" s="667" t="s">
        <v>592</v>
      </c>
      <c r="J378" s="667"/>
      <c r="K378" s="691">
        <v>0</v>
      </c>
      <c r="L378" s="685">
        <v>0</v>
      </c>
      <c r="M378" s="685">
        <v>0</v>
      </c>
      <c r="N378" s="684">
        <v>0</v>
      </c>
      <c r="P378" s="686" t="s">
        <v>592</v>
      </c>
      <c r="Q378" s="687"/>
      <c r="R378" s="686">
        <v>0</v>
      </c>
      <c r="S378" s="688">
        <v>0</v>
      </c>
      <c r="T378" s="688">
        <v>0</v>
      </c>
      <c r="U378" s="687">
        <v>0</v>
      </c>
      <c r="W378" s="803" t="s">
        <v>592</v>
      </c>
      <c r="X378" s="804"/>
      <c r="Y378" s="803">
        <v>0</v>
      </c>
      <c r="Z378" s="805">
        <v>0</v>
      </c>
      <c r="AA378" s="805">
        <v>0</v>
      </c>
      <c r="AB378" s="804">
        <v>0</v>
      </c>
      <c r="AD378" s="766" t="s">
        <v>592</v>
      </c>
      <c r="AE378" s="767"/>
      <c r="AF378" s="766">
        <v>0</v>
      </c>
      <c r="AG378" s="768">
        <v>0</v>
      </c>
      <c r="AH378" s="768">
        <v>0</v>
      </c>
      <c r="AI378" s="767">
        <v>0</v>
      </c>
      <c r="AK378" s="757" t="s">
        <v>592</v>
      </c>
      <c r="AL378" s="758"/>
      <c r="AM378" s="759">
        <v>0</v>
      </c>
      <c r="AN378" s="760">
        <v>0</v>
      </c>
      <c r="AO378" s="760">
        <v>0</v>
      </c>
      <c r="AP378" s="761">
        <v>0</v>
      </c>
      <c r="AR378" s="808" t="s">
        <v>592</v>
      </c>
      <c r="AS378" s="816"/>
      <c r="AT378" s="817">
        <v>0</v>
      </c>
      <c r="AU378" s="818">
        <v>0</v>
      </c>
      <c r="AV378" s="818">
        <v>0</v>
      </c>
      <c r="AW378" s="816">
        <v>0</v>
      </c>
      <c r="AY378" s="780" t="s">
        <v>592</v>
      </c>
      <c r="AZ378" s="777"/>
      <c r="BA378" s="780">
        <v>0</v>
      </c>
      <c r="BB378" s="781">
        <v>0</v>
      </c>
      <c r="BC378" s="781">
        <v>0</v>
      </c>
      <c r="BD378" s="782">
        <v>0</v>
      </c>
      <c r="BF378" s="795" t="s">
        <v>592</v>
      </c>
      <c r="BG378" s="796"/>
      <c r="BH378" s="795">
        <v>0</v>
      </c>
      <c r="BI378" s="797">
        <v>0</v>
      </c>
      <c r="BJ378" s="797">
        <v>0</v>
      </c>
      <c r="BK378" s="798">
        <v>0</v>
      </c>
      <c r="BL378" s="633"/>
      <c r="BM378" s="787" t="s">
        <v>592</v>
      </c>
      <c r="BN378" s="788"/>
      <c r="BO378" s="789">
        <v>0</v>
      </c>
      <c r="BP378" s="790">
        <v>0</v>
      </c>
      <c r="BQ378" s="790">
        <v>0</v>
      </c>
      <c r="BR378" s="791">
        <v>0</v>
      </c>
      <c r="BS378" s="633"/>
      <c r="BT378" s="773" t="s">
        <v>592</v>
      </c>
      <c r="BU378" s="770"/>
      <c r="BV378" s="773">
        <v>0</v>
      </c>
      <c r="BW378" s="774">
        <v>0</v>
      </c>
      <c r="BX378" s="774">
        <v>0</v>
      </c>
      <c r="BY378" s="775">
        <v>0</v>
      </c>
      <c r="CA378" s="748" t="s">
        <v>592</v>
      </c>
      <c r="CB378" s="749"/>
      <c r="CC378" s="750">
        <v>0</v>
      </c>
      <c r="CD378" s="751">
        <v>0</v>
      </c>
      <c r="CE378" s="751">
        <v>0</v>
      </c>
      <c r="CF378" s="752">
        <v>0</v>
      </c>
    </row>
    <row r="379" spans="2:84">
      <c r="B379" s="673" t="s">
        <v>481</v>
      </c>
      <c r="C379" s="679" t="s">
        <v>1447</v>
      </c>
      <c r="D379" s="681">
        <v>0</v>
      </c>
      <c r="E379" s="677">
        <v>0</v>
      </c>
      <c r="F379" s="677">
        <v>0</v>
      </c>
      <c r="G379" s="674">
        <v>0</v>
      </c>
      <c r="I379" s="675" t="s">
        <v>481</v>
      </c>
      <c r="J379" s="679" t="s">
        <v>1447</v>
      </c>
      <c r="K379" s="681">
        <v>0</v>
      </c>
      <c r="L379" s="677">
        <v>0</v>
      </c>
      <c r="M379" s="677">
        <v>0</v>
      </c>
      <c r="N379" s="674">
        <v>0</v>
      </c>
      <c r="P379" s="676" t="s">
        <v>481</v>
      </c>
      <c r="Q379" s="677" t="s">
        <v>1447</v>
      </c>
      <c r="R379" s="681">
        <v>0</v>
      </c>
      <c r="S379" s="677">
        <v>0</v>
      </c>
      <c r="T379" s="677">
        <v>0</v>
      </c>
      <c r="U379" s="674">
        <v>0</v>
      </c>
      <c r="W379" s="801" t="s">
        <v>481</v>
      </c>
      <c r="X379" s="677" t="s">
        <v>1447</v>
      </c>
      <c r="Y379" s="681">
        <v>0</v>
      </c>
      <c r="Z379" s="677">
        <v>0</v>
      </c>
      <c r="AA379" s="677">
        <v>0</v>
      </c>
      <c r="AB379" s="674">
        <v>0</v>
      </c>
      <c r="AD379" s="764" t="s">
        <v>481</v>
      </c>
      <c r="AE379" s="677" t="s">
        <v>1447</v>
      </c>
      <c r="AF379" s="681">
        <v>0</v>
      </c>
      <c r="AG379" s="677">
        <v>0</v>
      </c>
      <c r="AH379" s="677">
        <v>0</v>
      </c>
      <c r="AI379" s="674">
        <v>0</v>
      </c>
      <c r="AK379" s="755" t="s">
        <v>481</v>
      </c>
      <c r="AL379" s="689" t="s">
        <v>1447</v>
      </c>
      <c r="AM379" s="681">
        <v>0</v>
      </c>
      <c r="AN379" s="677">
        <v>0</v>
      </c>
      <c r="AO379" s="677">
        <v>0</v>
      </c>
      <c r="AP379" s="674">
        <v>0</v>
      </c>
      <c r="AR379" s="809" t="s">
        <v>481</v>
      </c>
      <c r="AS379" s="810" t="s">
        <v>1447</v>
      </c>
      <c r="AT379" s="812">
        <v>0</v>
      </c>
      <c r="AU379" s="812">
        <v>0</v>
      </c>
      <c r="AV379" s="812">
        <v>0</v>
      </c>
      <c r="AW379" s="813">
        <v>0</v>
      </c>
      <c r="AY379" s="778" t="s">
        <v>481</v>
      </c>
      <c r="AZ379" s="689" t="s">
        <v>1447</v>
      </c>
      <c r="BA379" s="681">
        <v>0</v>
      </c>
      <c r="BB379" s="677">
        <v>0</v>
      </c>
      <c r="BC379" s="677">
        <v>0</v>
      </c>
      <c r="BD379" s="674">
        <v>0</v>
      </c>
      <c r="BF379" s="794" t="s">
        <v>481</v>
      </c>
      <c r="BG379" s="679" t="s">
        <v>1447</v>
      </c>
      <c r="BH379" s="681">
        <v>0</v>
      </c>
      <c r="BI379" s="677">
        <v>0</v>
      </c>
      <c r="BJ379" s="677">
        <v>0</v>
      </c>
      <c r="BK379" s="674">
        <v>0</v>
      </c>
      <c r="BL379" s="633"/>
      <c r="BM379" s="785" t="s">
        <v>481</v>
      </c>
      <c r="BN379" s="689" t="s">
        <v>1447</v>
      </c>
      <c r="BO379" s="681">
        <v>0</v>
      </c>
      <c r="BP379" s="677">
        <v>0</v>
      </c>
      <c r="BQ379" s="677">
        <v>0</v>
      </c>
      <c r="BR379" s="674">
        <v>0</v>
      </c>
      <c r="BS379" s="633"/>
      <c r="BT379" s="771" t="s">
        <v>481</v>
      </c>
      <c r="BU379" s="679" t="s">
        <v>1447</v>
      </c>
      <c r="BV379" s="681">
        <v>0</v>
      </c>
      <c r="BW379" s="677">
        <v>0</v>
      </c>
      <c r="BX379" s="677">
        <v>0</v>
      </c>
      <c r="BY379" s="674">
        <v>0</v>
      </c>
      <c r="CA379" s="746" t="s">
        <v>481</v>
      </c>
      <c r="CB379" s="689" t="s">
        <v>1447</v>
      </c>
      <c r="CC379" s="681">
        <v>0</v>
      </c>
      <c r="CD379" s="677">
        <v>0</v>
      </c>
      <c r="CE379" s="677">
        <v>0</v>
      </c>
      <c r="CF379" s="674">
        <v>0</v>
      </c>
    </row>
    <row r="380" spans="2:84">
      <c r="B380" s="673"/>
      <c r="C380" s="679" t="s">
        <v>1722</v>
      </c>
      <c r="D380" s="681">
        <v>0</v>
      </c>
      <c r="E380" s="677">
        <v>0</v>
      </c>
      <c r="F380" s="677">
        <v>0</v>
      </c>
      <c r="G380" s="674">
        <v>0</v>
      </c>
      <c r="I380" s="675"/>
      <c r="J380" s="679" t="s">
        <v>1722</v>
      </c>
      <c r="K380" s="681">
        <v>0</v>
      </c>
      <c r="L380" s="677">
        <v>0</v>
      </c>
      <c r="M380" s="677">
        <v>0</v>
      </c>
      <c r="N380" s="674">
        <v>0</v>
      </c>
      <c r="P380" s="680"/>
      <c r="Q380" s="677" t="s">
        <v>1722</v>
      </c>
      <c r="R380" s="681">
        <v>0</v>
      </c>
      <c r="S380" s="677">
        <v>0</v>
      </c>
      <c r="T380" s="677">
        <v>0</v>
      </c>
      <c r="U380" s="674">
        <v>0</v>
      </c>
      <c r="W380" s="806"/>
      <c r="X380" s="677" t="s">
        <v>1722</v>
      </c>
      <c r="Y380" s="681">
        <v>0</v>
      </c>
      <c r="Z380" s="677">
        <v>0</v>
      </c>
      <c r="AA380" s="677">
        <v>0</v>
      </c>
      <c r="AB380" s="674">
        <v>0</v>
      </c>
      <c r="AD380" s="769"/>
      <c r="AE380" s="677" t="s">
        <v>1722</v>
      </c>
      <c r="AF380" s="681">
        <v>0</v>
      </c>
      <c r="AG380" s="677">
        <v>0</v>
      </c>
      <c r="AH380" s="677">
        <v>0</v>
      </c>
      <c r="AI380" s="674">
        <v>0</v>
      </c>
      <c r="AK380" s="762"/>
      <c r="AL380" s="679" t="s">
        <v>1722</v>
      </c>
      <c r="AM380" s="681">
        <v>0</v>
      </c>
      <c r="AN380" s="677">
        <v>0</v>
      </c>
      <c r="AO380" s="677">
        <v>0</v>
      </c>
      <c r="AP380" s="674">
        <v>0</v>
      </c>
      <c r="AR380" s="819"/>
      <c r="AS380" s="813" t="s">
        <v>1722</v>
      </c>
      <c r="AT380" s="812">
        <v>0</v>
      </c>
      <c r="AU380" s="812">
        <v>0</v>
      </c>
      <c r="AV380" s="812">
        <v>0</v>
      </c>
      <c r="AW380" s="813">
        <v>0</v>
      </c>
      <c r="AY380" s="778"/>
      <c r="AZ380" s="679" t="s">
        <v>1722</v>
      </c>
      <c r="BA380" s="681">
        <v>0</v>
      </c>
      <c r="BB380" s="677">
        <v>0</v>
      </c>
      <c r="BC380" s="677">
        <v>0</v>
      </c>
      <c r="BD380" s="674">
        <v>0</v>
      </c>
      <c r="BF380" s="794"/>
      <c r="BG380" s="679" t="s">
        <v>1722</v>
      </c>
      <c r="BH380" s="681">
        <v>0</v>
      </c>
      <c r="BI380" s="677">
        <v>0</v>
      </c>
      <c r="BJ380" s="677">
        <v>0</v>
      </c>
      <c r="BK380" s="674">
        <v>0</v>
      </c>
      <c r="BL380" s="633"/>
      <c r="BM380" s="792"/>
      <c r="BN380" s="679" t="s">
        <v>1722</v>
      </c>
      <c r="BO380" s="681">
        <v>0</v>
      </c>
      <c r="BP380" s="677">
        <v>0</v>
      </c>
      <c r="BQ380" s="677">
        <v>0</v>
      </c>
      <c r="BR380" s="674">
        <v>0</v>
      </c>
      <c r="BS380" s="633"/>
      <c r="BT380" s="771"/>
      <c r="BU380" s="679" t="s">
        <v>1722</v>
      </c>
      <c r="BV380" s="681">
        <v>0</v>
      </c>
      <c r="BW380" s="677">
        <v>0</v>
      </c>
      <c r="BX380" s="677">
        <v>0</v>
      </c>
      <c r="BY380" s="674">
        <v>0</v>
      </c>
      <c r="CA380" s="753"/>
      <c r="CB380" s="679" t="s">
        <v>1722</v>
      </c>
      <c r="CC380" s="681">
        <v>0</v>
      </c>
      <c r="CD380" s="677">
        <v>0</v>
      </c>
      <c r="CE380" s="677">
        <v>0</v>
      </c>
      <c r="CF380" s="674">
        <v>0</v>
      </c>
    </row>
    <row r="381" spans="2:84">
      <c r="B381" s="673"/>
      <c r="C381" s="679" t="s">
        <v>1448</v>
      </c>
      <c r="D381" s="681">
        <v>0</v>
      </c>
      <c r="E381" s="677">
        <v>0</v>
      </c>
      <c r="F381" s="677">
        <v>0</v>
      </c>
      <c r="G381" s="674">
        <v>0</v>
      </c>
      <c r="I381" s="675"/>
      <c r="J381" s="679" t="s">
        <v>1448</v>
      </c>
      <c r="K381" s="681">
        <v>0</v>
      </c>
      <c r="L381" s="677">
        <v>0</v>
      </c>
      <c r="M381" s="677">
        <v>0</v>
      </c>
      <c r="N381" s="674">
        <v>0</v>
      </c>
      <c r="P381" s="680"/>
      <c r="Q381" s="677" t="s">
        <v>1448</v>
      </c>
      <c r="R381" s="681">
        <v>0</v>
      </c>
      <c r="S381" s="677">
        <v>0</v>
      </c>
      <c r="T381" s="677">
        <v>0</v>
      </c>
      <c r="U381" s="674">
        <v>0</v>
      </c>
      <c r="W381" s="806"/>
      <c r="X381" s="677" t="s">
        <v>1448</v>
      </c>
      <c r="Y381" s="681">
        <v>0</v>
      </c>
      <c r="Z381" s="677">
        <v>0</v>
      </c>
      <c r="AA381" s="677">
        <v>0</v>
      </c>
      <c r="AB381" s="674">
        <v>0</v>
      </c>
      <c r="AD381" s="769"/>
      <c r="AE381" s="677" t="s">
        <v>1448</v>
      </c>
      <c r="AF381" s="681">
        <v>0</v>
      </c>
      <c r="AG381" s="677">
        <v>0</v>
      </c>
      <c r="AH381" s="677">
        <v>0</v>
      </c>
      <c r="AI381" s="674">
        <v>0</v>
      </c>
      <c r="AK381" s="762"/>
      <c r="AL381" s="679" t="s">
        <v>1448</v>
      </c>
      <c r="AM381" s="681">
        <v>0</v>
      </c>
      <c r="AN381" s="677">
        <v>0</v>
      </c>
      <c r="AO381" s="677">
        <v>0</v>
      </c>
      <c r="AP381" s="674">
        <v>0</v>
      </c>
      <c r="AR381" s="819"/>
      <c r="AS381" s="813" t="s">
        <v>1448</v>
      </c>
      <c r="AT381" s="812">
        <v>0</v>
      </c>
      <c r="AU381" s="812">
        <v>0</v>
      </c>
      <c r="AV381" s="812">
        <v>0</v>
      </c>
      <c r="AW381" s="813">
        <v>0</v>
      </c>
      <c r="AY381" s="778"/>
      <c r="AZ381" s="679" t="s">
        <v>1448</v>
      </c>
      <c r="BA381" s="681">
        <v>0</v>
      </c>
      <c r="BB381" s="677">
        <v>0</v>
      </c>
      <c r="BC381" s="677">
        <v>0</v>
      </c>
      <c r="BD381" s="674">
        <v>0</v>
      </c>
      <c r="BF381" s="794"/>
      <c r="BG381" s="679" t="s">
        <v>1448</v>
      </c>
      <c r="BH381" s="681">
        <v>0</v>
      </c>
      <c r="BI381" s="677">
        <v>0</v>
      </c>
      <c r="BJ381" s="677">
        <v>0</v>
      </c>
      <c r="BK381" s="674">
        <v>0</v>
      </c>
      <c r="BL381" s="633"/>
      <c r="BM381" s="792"/>
      <c r="BN381" s="679" t="s">
        <v>1448</v>
      </c>
      <c r="BO381" s="681">
        <v>0</v>
      </c>
      <c r="BP381" s="677">
        <v>0</v>
      </c>
      <c r="BQ381" s="677">
        <v>0</v>
      </c>
      <c r="BR381" s="674">
        <v>0</v>
      </c>
      <c r="BS381" s="633"/>
      <c r="BT381" s="771"/>
      <c r="BU381" s="679" t="s">
        <v>1448</v>
      </c>
      <c r="BV381" s="681">
        <v>0</v>
      </c>
      <c r="BW381" s="677">
        <v>0</v>
      </c>
      <c r="BX381" s="677">
        <v>0</v>
      </c>
      <c r="BY381" s="674">
        <v>0</v>
      </c>
      <c r="CA381" s="753"/>
      <c r="CB381" s="679" t="s">
        <v>1448</v>
      </c>
      <c r="CC381" s="681">
        <v>0</v>
      </c>
      <c r="CD381" s="677">
        <v>0</v>
      </c>
      <c r="CE381" s="677">
        <v>0</v>
      </c>
      <c r="CF381" s="674">
        <v>0</v>
      </c>
    </row>
    <row r="382" spans="2:84">
      <c r="B382" s="673"/>
      <c r="C382" s="679" t="s">
        <v>1723</v>
      </c>
      <c r="D382" s="681">
        <v>0</v>
      </c>
      <c r="E382" s="677">
        <v>0</v>
      </c>
      <c r="F382" s="677">
        <v>0</v>
      </c>
      <c r="G382" s="674">
        <v>0</v>
      </c>
      <c r="I382" s="675"/>
      <c r="J382" s="679" t="s">
        <v>1723</v>
      </c>
      <c r="K382" s="681">
        <v>0</v>
      </c>
      <c r="L382" s="677">
        <v>0</v>
      </c>
      <c r="M382" s="677">
        <v>0</v>
      </c>
      <c r="N382" s="674">
        <v>0</v>
      </c>
      <c r="P382" s="680"/>
      <c r="Q382" s="677" t="s">
        <v>1723</v>
      </c>
      <c r="R382" s="681">
        <v>0</v>
      </c>
      <c r="S382" s="677">
        <v>0</v>
      </c>
      <c r="T382" s="677">
        <v>0</v>
      </c>
      <c r="U382" s="674">
        <v>0</v>
      </c>
      <c r="W382" s="806"/>
      <c r="X382" s="677" t="s">
        <v>1723</v>
      </c>
      <c r="Y382" s="681">
        <v>0</v>
      </c>
      <c r="Z382" s="677">
        <v>0</v>
      </c>
      <c r="AA382" s="677">
        <v>0</v>
      </c>
      <c r="AB382" s="674">
        <v>0</v>
      </c>
      <c r="AD382" s="769"/>
      <c r="AE382" s="677" t="s">
        <v>1723</v>
      </c>
      <c r="AF382" s="681">
        <v>0</v>
      </c>
      <c r="AG382" s="677">
        <v>0</v>
      </c>
      <c r="AH382" s="677">
        <v>0</v>
      </c>
      <c r="AI382" s="674">
        <v>0</v>
      </c>
      <c r="AK382" s="762"/>
      <c r="AL382" s="679" t="s">
        <v>1723</v>
      </c>
      <c r="AM382" s="681">
        <v>0</v>
      </c>
      <c r="AN382" s="677">
        <v>0</v>
      </c>
      <c r="AO382" s="677">
        <v>0</v>
      </c>
      <c r="AP382" s="674">
        <v>0</v>
      </c>
      <c r="AR382" s="819"/>
      <c r="AS382" s="813" t="s">
        <v>1723</v>
      </c>
      <c r="AT382" s="812">
        <v>0</v>
      </c>
      <c r="AU382" s="812">
        <v>0</v>
      </c>
      <c r="AV382" s="812">
        <v>0</v>
      </c>
      <c r="AW382" s="813">
        <v>0</v>
      </c>
      <c r="AY382" s="778"/>
      <c r="AZ382" s="679" t="s">
        <v>1723</v>
      </c>
      <c r="BA382" s="681">
        <v>0</v>
      </c>
      <c r="BB382" s="677">
        <v>0</v>
      </c>
      <c r="BC382" s="677">
        <v>0</v>
      </c>
      <c r="BD382" s="674">
        <v>0</v>
      </c>
      <c r="BF382" s="794"/>
      <c r="BG382" s="679" t="s">
        <v>1723</v>
      </c>
      <c r="BH382" s="681">
        <v>0</v>
      </c>
      <c r="BI382" s="677">
        <v>0</v>
      </c>
      <c r="BJ382" s="677">
        <v>0</v>
      </c>
      <c r="BK382" s="674">
        <v>0</v>
      </c>
      <c r="BL382" s="633"/>
      <c r="BM382" s="792"/>
      <c r="BN382" s="679" t="s">
        <v>1723</v>
      </c>
      <c r="BO382" s="681">
        <v>0</v>
      </c>
      <c r="BP382" s="677">
        <v>0</v>
      </c>
      <c r="BQ382" s="677">
        <v>0</v>
      </c>
      <c r="BR382" s="674">
        <v>0</v>
      </c>
      <c r="BS382" s="633"/>
      <c r="BT382" s="771"/>
      <c r="BU382" s="679" t="s">
        <v>1723</v>
      </c>
      <c r="BV382" s="681">
        <v>0</v>
      </c>
      <c r="BW382" s="677">
        <v>0</v>
      </c>
      <c r="BX382" s="677">
        <v>0</v>
      </c>
      <c r="BY382" s="674">
        <v>0</v>
      </c>
      <c r="CA382" s="753"/>
      <c r="CB382" s="679" t="s">
        <v>1723</v>
      </c>
      <c r="CC382" s="681">
        <v>0</v>
      </c>
      <c r="CD382" s="677">
        <v>0</v>
      </c>
      <c r="CE382" s="677">
        <v>0</v>
      </c>
      <c r="CF382" s="674">
        <v>0</v>
      </c>
    </row>
    <row r="383" spans="2:84">
      <c r="B383" s="673"/>
      <c r="C383" s="679" t="s">
        <v>1724</v>
      </c>
      <c r="D383" s="681">
        <v>0</v>
      </c>
      <c r="E383" s="677">
        <v>0</v>
      </c>
      <c r="F383" s="677">
        <v>0</v>
      </c>
      <c r="G383" s="674">
        <v>0</v>
      </c>
      <c r="I383" s="675"/>
      <c r="J383" s="679" t="s">
        <v>1724</v>
      </c>
      <c r="K383" s="681">
        <v>0</v>
      </c>
      <c r="L383" s="677">
        <v>0</v>
      </c>
      <c r="M383" s="677">
        <v>0</v>
      </c>
      <c r="N383" s="674">
        <v>0</v>
      </c>
      <c r="P383" s="680"/>
      <c r="Q383" s="677" t="s">
        <v>1724</v>
      </c>
      <c r="R383" s="681">
        <v>0</v>
      </c>
      <c r="S383" s="677">
        <v>0</v>
      </c>
      <c r="T383" s="677">
        <v>0</v>
      </c>
      <c r="U383" s="674">
        <v>0</v>
      </c>
      <c r="W383" s="806"/>
      <c r="X383" s="677" t="s">
        <v>1724</v>
      </c>
      <c r="Y383" s="681">
        <v>0</v>
      </c>
      <c r="Z383" s="677">
        <v>0</v>
      </c>
      <c r="AA383" s="677">
        <v>0</v>
      </c>
      <c r="AB383" s="674">
        <v>0</v>
      </c>
      <c r="AD383" s="769"/>
      <c r="AE383" s="677" t="s">
        <v>1724</v>
      </c>
      <c r="AF383" s="681">
        <v>0</v>
      </c>
      <c r="AG383" s="677">
        <v>0</v>
      </c>
      <c r="AH383" s="677">
        <v>0</v>
      </c>
      <c r="AI383" s="674">
        <v>0</v>
      </c>
      <c r="AK383" s="762"/>
      <c r="AL383" s="679" t="s">
        <v>1724</v>
      </c>
      <c r="AM383" s="681">
        <v>0</v>
      </c>
      <c r="AN383" s="677">
        <v>0</v>
      </c>
      <c r="AO383" s="677">
        <v>0</v>
      </c>
      <c r="AP383" s="674">
        <v>0</v>
      </c>
      <c r="AR383" s="819"/>
      <c r="AS383" s="813" t="s">
        <v>1724</v>
      </c>
      <c r="AT383" s="812">
        <v>0</v>
      </c>
      <c r="AU383" s="812">
        <v>0</v>
      </c>
      <c r="AV383" s="812">
        <v>0</v>
      </c>
      <c r="AW383" s="813">
        <v>0</v>
      </c>
      <c r="AY383" s="778"/>
      <c r="AZ383" s="679" t="s">
        <v>1724</v>
      </c>
      <c r="BA383" s="681">
        <v>0</v>
      </c>
      <c r="BB383" s="677">
        <v>0</v>
      </c>
      <c r="BC383" s="677">
        <v>0</v>
      </c>
      <c r="BD383" s="674">
        <v>0</v>
      </c>
      <c r="BF383" s="794"/>
      <c r="BG383" s="679" t="s">
        <v>1724</v>
      </c>
      <c r="BH383" s="681">
        <v>0</v>
      </c>
      <c r="BI383" s="677">
        <v>0</v>
      </c>
      <c r="BJ383" s="677">
        <v>0</v>
      </c>
      <c r="BK383" s="674">
        <v>0</v>
      </c>
      <c r="BL383" s="633"/>
      <c r="BM383" s="792"/>
      <c r="BN383" s="679" t="s">
        <v>1724</v>
      </c>
      <c r="BO383" s="681">
        <v>0</v>
      </c>
      <c r="BP383" s="677">
        <v>0</v>
      </c>
      <c r="BQ383" s="677">
        <v>0</v>
      </c>
      <c r="BR383" s="674">
        <v>0</v>
      </c>
      <c r="BS383" s="633"/>
      <c r="BT383" s="771"/>
      <c r="BU383" s="679" t="s">
        <v>1724</v>
      </c>
      <c r="BV383" s="681">
        <v>0</v>
      </c>
      <c r="BW383" s="677">
        <v>0</v>
      </c>
      <c r="BX383" s="677">
        <v>0</v>
      </c>
      <c r="BY383" s="674">
        <v>0</v>
      </c>
      <c r="CA383" s="753"/>
      <c r="CB383" s="679" t="s">
        <v>1724</v>
      </c>
      <c r="CC383" s="681">
        <v>0</v>
      </c>
      <c r="CD383" s="677">
        <v>0</v>
      </c>
      <c r="CE383" s="677">
        <v>0</v>
      </c>
      <c r="CF383" s="674">
        <v>0</v>
      </c>
    </row>
    <row r="384" spans="2:84">
      <c r="B384" s="673"/>
      <c r="C384" s="679" t="s">
        <v>1449</v>
      </c>
      <c r="D384" s="681">
        <v>0</v>
      </c>
      <c r="E384" s="677">
        <v>0</v>
      </c>
      <c r="F384" s="677">
        <v>0</v>
      </c>
      <c r="G384" s="674">
        <v>0</v>
      </c>
      <c r="I384" s="675"/>
      <c r="J384" s="679" t="s">
        <v>1449</v>
      </c>
      <c r="K384" s="681">
        <v>0</v>
      </c>
      <c r="L384" s="677">
        <v>0</v>
      </c>
      <c r="M384" s="677">
        <v>0</v>
      </c>
      <c r="N384" s="674">
        <v>0</v>
      </c>
      <c r="P384" s="680"/>
      <c r="Q384" s="677" t="s">
        <v>1449</v>
      </c>
      <c r="R384" s="681">
        <v>0</v>
      </c>
      <c r="S384" s="677">
        <v>0</v>
      </c>
      <c r="T384" s="677">
        <v>0</v>
      </c>
      <c r="U384" s="674">
        <v>0</v>
      </c>
      <c r="W384" s="806"/>
      <c r="X384" s="677" t="s">
        <v>1449</v>
      </c>
      <c r="Y384" s="681">
        <v>0</v>
      </c>
      <c r="Z384" s="677">
        <v>0</v>
      </c>
      <c r="AA384" s="677">
        <v>0</v>
      </c>
      <c r="AB384" s="674">
        <v>0</v>
      </c>
      <c r="AD384" s="769"/>
      <c r="AE384" s="677" t="s">
        <v>1449</v>
      </c>
      <c r="AF384" s="681">
        <v>0</v>
      </c>
      <c r="AG384" s="677">
        <v>0</v>
      </c>
      <c r="AH384" s="677">
        <v>0</v>
      </c>
      <c r="AI384" s="674">
        <v>0</v>
      </c>
      <c r="AK384" s="762"/>
      <c r="AL384" s="679" t="s">
        <v>1449</v>
      </c>
      <c r="AM384" s="681">
        <v>0</v>
      </c>
      <c r="AN384" s="677">
        <v>0</v>
      </c>
      <c r="AO384" s="677">
        <v>0</v>
      </c>
      <c r="AP384" s="674">
        <v>0</v>
      </c>
      <c r="AR384" s="819"/>
      <c r="AS384" s="813" t="s">
        <v>1449</v>
      </c>
      <c r="AT384" s="812">
        <v>0</v>
      </c>
      <c r="AU384" s="812">
        <v>0</v>
      </c>
      <c r="AV384" s="812">
        <v>0</v>
      </c>
      <c r="AW384" s="813">
        <v>0</v>
      </c>
      <c r="AY384" s="778"/>
      <c r="AZ384" s="679" t="s">
        <v>1449</v>
      </c>
      <c r="BA384" s="681">
        <v>0</v>
      </c>
      <c r="BB384" s="677">
        <v>0</v>
      </c>
      <c r="BC384" s="677">
        <v>0</v>
      </c>
      <c r="BD384" s="674">
        <v>0</v>
      </c>
      <c r="BF384" s="794"/>
      <c r="BG384" s="679" t="s">
        <v>1449</v>
      </c>
      <c r="BH384" s="681">
        <v>0</v>
      </c>
      <c r="BI384" s="677">
        <v>0</v>
      </c>
      <c r="BJ384" s="677">
        <v>0</v>
      </c>
      <c r="BK384" s="674">
        <v>0</v>
      </c>
      <c r="BL384" s="633"/>
      <c r="BM384" s="792"/>
      <c r="BN384" s="679" t="s">
        <v>1449</v>
      </c>
      <c r="BO384" s="681">
        <v>0</v>
      </c>
      <c r="BP384" s="677">
        <v>0</v>
      </c>
      <c r="BQ384" s="677">
        <v>0</v>
      </c>
      <c r="BR384" s="674">
        <v>0</v>
      </c>
      <c r="BS384" s="633"/>
      <c r="BT384" s="771"/>
      <c r="BU384" s="679" t="s">
        <v>1449</v>
      </c>
      <c r="BV384" s="681">
        <v>0</v>
      </c>
      <c r="BW384" s="677">
        <v>0</v>
      </c>
      <c r="BX384" s="677">
        <v>0</v>
      </c>
      <c r="BY384" s="674">
        <v>0</v>
      </c>
      <c r="CA384" s="753"/>
      <c r="CB384" s="679" t="s">
        <v>1449</v>
      </c>
      <c r="CC384" s="681">
        <v>0</v>
      </c>
      <c r="CD384" s="677">
        <v>0</v>
      </c>
      <c r="CE384" s="677">
        <v>0</v>
      </c>
      <c r="CF384" s="674">
        <v>0</v>
      </c>
    </row>
    <row r="385" spans="2:84">
      <c r="B385" s="673"/>
      <c r="C385" s="679" t="s">
        <v>1450</v>
      </c>
      <c r="D385" s="681">
        <v>0</v>
      </c>
      <c r="E385" s="677">
        <v>0</v>
      </c>
      <c r="F385" s="677">
        <v>0</v>
      </c>
      <c r="G385" s="674">
        <v>0</v>
      </c>
      <c r="I385" s="675"/>
      <c r="J385" s="679" t="s">
        <v>1450</v>
      </c>
      <c r="K385" s="681">
        <v>0</v>
      </c>
      <c r="L385" s="677">
        <v>0</v>
      </c>
      <c r="M385" s="677">
        <v>0</v>
      </c>
      <c r="N385" s="674">
        <v>0</v>
      </c>
      <c r="P385" s="680"/>
      <c r="Q385" s="677" t="s">
        <v>1450</v>
      </c>
      <c r="R385" s="681">
        <v>0</v>
      </c>
      <c r="S385" s="677">
        <v>0</v>
      </c>
      <c r="T385" s="677">
        <v>0</v>
      </c>
      <c r="U385" s="674">
        <v>0</v>
      </c>
      <c r="W385" s="806"/>
      <c r="X385" s="677" t="s">
        <v>1450</v>
      </c>
      <c r="Y385" s="681">
        <v>0</v>
      </c>
      <c r="Z385" s="677">
        <v>0</v>
      </c>
      <c r="AA385" s="677">
        <v>0</v>
      </c>
      <c r="AB385" s="674">
        <v>0</v>
      </c>
      <c r="AD385" s="769"/>
      <c r="AE385" s="677" t="s">
        <v>1450</v>
      </c>
      <c r="AF385" s="681">
        <v>0</v>
      </c>
      <c r="AG385" s="677">
        <v>0</v>
      </c>
      <c r="AH385" s="677">
        <v>0</v>
      </c>
      <c r="AI385" s="674">
        <v>0</v>
      </c>
      <c r="AK385" s="762"/>
      <c r="AL385" s="679" t="s">
        <v>1450</v>
      </c>
      <c r="AM385" s="681">
        <v>0</v>
      </c>
      <c r="AN385" s="677">
        <v>0</v>
      </c>
      <c r="AO385" s="677">
        <v>0</v>
      </c>
      <c r="AP385" s="674">
        <v>0</v>
      </c>
      <c r="AR385" s="819"/>
      <c r="AS385" s="813" t="s">
        <v>1450</v>
      </c>
      <c r="AT385" s="812">
        <v>0</v>
      </c>
      <c r="AU385" s="812">
        <v>0</v>
      </c>
      <c r="AV385" s="812">
        <v>0</v>
      </c>
      <c r="AW385" s="813">
        <v>0</v>
      </c>
      <c r="AY385" s="778"/>
      <c r="AZ385" s="679" t="s">
        <v>1450</v>
      </c>
      <c r="BA385" s="681">
        <v>0</v>
      </c>
      <c r="BB385" s="677">
        <v>0</v>
      </c>
      <c r="BC385" s="677">
        <v>0</v>
      </c>
      <c r="BD385" s="674">
        <v>0</v>
      </c>
      <c r="BF385" s="794"/>
      <c r="BG385" s="679" t="s">
        <v>1450</v>
      </c>
      <c r="BH385" s="681">
        <v>0</v>
      </c>
      <c r="BI385" s="677">
        <v>0</v>
      </c>
      <c r="BJ385" s="677">
        <v>0</v>
      </c>
      <c r="BK385" s="674">
        <v>0</v>
      </c>
      <c r="BL385" s="633"/>
      <c r="BM385" s="792"/>
      <c r="BN385" s="679" t="s">
        <v>1450</v>
      </c>
      <c r="BO385" s="681">
        <v>0</v>
      </c>
      <c r="BP385" s="677">
        <v>0</v>
      </c>
      <c r="BQ385" s="677">
        <v>0</v>
      </c>
      <c r="BR385" s="674">
        <v>0</v>
      </c>
      <c r="BS385" s="633"/>
      <c r="BT385" s="771"/>
      <c r="BU385" s="679" t="s">
        <v>1450</v>
      </c>
      <c r="BV385" s="681">
        <v>0</v>
      </c>
      <c r="BW385" s="677">
        <v>0</v>
      </c>
      <c r="BX385" s="677">
        <v>0</v>
      </c>
      <c r="BY385" s="674">
        <v>0</v>
      </c>
      <c r="CA385" s="753"/>
      <c r="CB385" s="679" t="s">
        <v>1450</v>
      </c>
      <c r="CC385" s="681">
        <v>0</v>
      </c>
      <c r="CD385" s="677">
        <v>0</v>
      </c>
      <c r="CE385" s="677">
        <v>0</v>
      </c>
      <c r="CF385" s="674">
        <v>0</v>
      </c>
    </row>
    <row r="386" spans="2:84">
      <c r="B386" s="673"/>
      <c r="C386" s="679" t="s">
        <v>1451</v>
      </c>
      <c r="D386" s="681">
        <v>0</v>
      </c>
      <c r="E386" s="677">
        <v>0</v>
      </c>
      <c r="F386" s="677">
        <v>0</v>
      </c>
      <c r="G386" s="674">
        <v>0</v>
      </c>
      <c r="I386" s="675"/>
      <c r="J386" s="679" t="s">
        <v>1451</v>
      </c>
      <c r="K386" s="681">
        <v>0</v>
      </c>
      <c r="L386" s="677">
        <v>0</v>
      </c>
      <c r="M386" s="677">
        <v>0</v>
      </c>
      <c r="N386" s="674">
        <v>0</v>
      </c>
      <c r="P386" s="680"/>
      <c r="Q386" s="677" t="s">
        <v>1451</v>
      </c>
      <c r="R386" s="681">
        <v>0</v>
      </c>
      <c r="S386" s="677">
        <v>0</v>
      </c>
      <c r="T386" s="677">
        <v>0</v>
      </c>
      <c r="U386" s="674">
        <v>0</v>
      </c>
      <c r="W386" s="806"/>
      <c r="X386" s="677" t="s">
        <v>1451</v>
      </c>
      <c r="Y386" s="681">
        <v>0</v>
      </c>
      <c r="Z386" s="677">
        <v>0</v>
      </c>
      <c r="AA386" s="677">
        <v>0</v>
      </c>
      <c r="AB386" s="674">
        <v>0</v>
      </c>
      <c r="AD386" s="769"/>
      <c r="AE386" s="677" t="s">
        <v>1451</v>
      </c>
      <c r="AF386" s="681">
        <v>0</v>
      </c>
      <c r="AG386" s="677">
        <v>0</v>
      </c>
      <c r="AH386" s="677">
        <v>0</v>
      </c>
      <c r="AI386" s="674">
        <v>0</v>
      </c>
      <c r="AK386" s="762"/>
      <c r="AL386" s="679" t="s">
        <v>1451</v>
      </c>
      <c r="AM386" s="681">
        <v>0</v>
      </c>
      <c r="AN386" s="677">
        <v>0</v>
      </c>
      <c r="AO386" s="677">
        <v>0</v>
      </c>
      <c r="AP386" s="674">
        <v>0</v>
      </c>
      <c r="AR386" s="819"/>
      <c r="AS386" s="813" t="s">
        <v>1451</v>
      </c>
      <c r="AT386" s="812">
        <v>0</v>
      </c>
      <c r="AU386" s="812">
        <v>0</v>
      </c>
      <c r="AV386" s="812">
        <v>0</v>
      </c>
      <c r="AW386" s="813">
        <v>0</v>
      </c>
      <c r="AY386" s="778"/>
      <c r="AZ386" s="679" t="s">
        <v>1451</v>
      </c>
      <c r="BA386" s="681">
        <v>0</v>
      </c>
      <c r="BB386" s="677">
        <v>0</v>
      </c>
      <c r="BC386" s="677">
        <v>0</v>
      </c>
      <c r="BD386" s="674">
        <v>0</v>
      </c>
      <c r="BF386" s="794"/>
      <c r="BG386" s="679" t="s">
        <v>1451</v>
      </c>
      <c r="BH386" s="681">
        <v>0</v>
      </c>
      <c r="BI386" s="677">
        <v>0</v>
      </c>
      <c r="BJ386" s="677">
        <v>0</v>
      </c>
      <c r="BK386" s="674">
        <v>0</v>
      </c>
      <c r="BL386" s="633"/>
      <c r="BM386" s="792"/>
      <c r="BN386" s="679" t="s">
        <v>1451</v>
      </c>
      <c r="BO386" s="681">
        <v>0</v>
      </c>
      <c r="BP386" s="677">
        <v>0</v>
      </c>
      <c r="BQ386" s="677">
        <v>0</v>
      </c>
      <c r="BR386" s="674">
        <v>0</v>
      </c>
      <c r="BS386" s="633"/>
      <c r="BT386" s="771"/>
      <c r="BU386" s="679" t="s">
        <v>1451</v>
      </c>
      <c r="BV386" s="681">
        <v>0</v>
      </c>
      <c r="BW386" s="677">
        <v>0</v>
      </c>
      <c r="BX386" s="677">
        <v>0</v>
      </c>
      <c r="BY386" s="674">
        <v>0</v>
      </c>
      <c r="CA386" s="753"/>
      <c r="CB386" s="679" t="s">
        <v>1451</v>
      </c>
      <c r="CC386" s="681">
        <v>0</v>
      </c>
      <c r="CD386" s="677">
        <v>0</v>
      </c>
      <c r="CE386" s="677">
        <v>0</v>
      </c>
      <c r="CF386" s="674">
        <v>0</v>
      </c>
    </row>
    <row r="387" spans="2:84">
      <c r="B387" s="673"/>
      <c r="C387" s="679" t="s">
        <v>1452</v>
      </c>
      <c r="D387" s="681">
        <v>0</v>
      </c>
      <c r="E387" s="677">
        <v>0</v>
      </c>
      <c r="F387" s="677">
        <v>0</v>
      </c>
      <c r="G387" s="674">
        <v>0</v>
      </c>
      <c r="I387" s="675"/>
      <c r="J387" s="679" t="s">
        <v>1452</v>
      </c>
      <c r="K387" s="681">
        <v>0</v>
      </c>
      <c r="L387" s="677">
        <v>0</v>
      </c>
      <c r="M387" s="677">
        <v>0</v>
      </c>
      <c r="N387" s="674">
        <v>0</v>
      </c>
      <c r="P387" s="680"/>
      <c r="Q387" s="677" t="s">
        <v>1452</v>
      </c>
      <c r="R387" s="681">
        <v>0</v>
      </c>
      <c r="S387" s="677">
        <v>0</v>
      </c>
      <c r="T387" s="677">
        <v>0</v>
      </c>
      <c r="U387" s="674">
        <v>0</v>
      </c>
      <c r="W387" s="806"/>
      <c r="X387" s="677" t="s">
        <v>1452</v>
      </c>
      <c r="Y387" s="681">
        <v>0</v>
      </c>
      <c r="Z387" s="677">
        <v>0</v>
      </c>
      <c r="AA387" s="677">
        <v>0</v>
      </c>
      <c r="AB387" s="674">
        <v>0</v>
      </c>
      <c r="AD387" s="769"/>
      <c r="AE387" s="677" t="s">
        <v>1452</v>
      </c>
      <c r="AF387" s="681">
        <v>0</v>
      </c>
      <c r="AG387" s="677">
        <v>0</v>
      </c>
      <c r="AH387" s="677">
        <v>0</v>
      </c>
      <c r="AI387" s="674">
        <v>0</v>
      </c>
      <c r="AK387" s="762"/>
      <c r="AL387" s="679" t="s">
        <v>1452</v>
      </c>
      <c r="AM387" s="681">
        <v>0</v>
      </c>
      <c r="AN387" s="677">
        <v>0</v>
      </c>
      <c r="AO387" s="677">
        <v>0</v>
      </c>
      <c r="AP387" s="674">
        <v>0</v>
      </c>
      <c r="AR387" s="819"/>
      <c r="AS387" s="813" t="s">
        <v>1452</v>
      </c>
      <c r="AT387" s="812">
        <v>0</v>
      </c>
      <c r="AU387" s="812">
        <v>0</v>
      </c>
      <c r="AV387" s="812">
        <v>0</v>
      </c>
      <c r="AW387" s="813">
        <v>0</v>
      </c>
      <c r="AY387" s="778"/>
      <c r="AZ387" s="679" t="s">
        <v>1452</v>
      </c>
      <c r="BA387" s="681">
        <v>0</v>
      </c>
      <c r="BB387" s="677">
        <v>0</v>
      </c>
      <c r="BC387" s="677">
        <v>0</v>
      </c>
      <c r="BD387" s="674">
        <v>0</v>
      </c>
      <c r="BF387" s="794"/>
      <c r="BG387" s="679" t="s">
        <v>1452</v>
      </c>
      <c r="BH387" s="681">
        <v>0</v>
      </c>
      <c r="BI387" s="677">
        <v>0</v>
      </c>
      <c r="BJ387" s="677">
        <v>0</v>
      </c>
      <c r="BK387" s="674">
        <v>0</v>
      </c>
      <c r="BL387" s="633"/>
      <c r="BM387" s="792"/>
      <c r="BN387" s="679" t="s">
        <v>1452</v>
      </c>
      <c r="BO387" s="681">
        <v>0</v>
      </c>
      <c r="BP387" s="677">
        <v>0</v>
      </c>
      <c r="BQ387" s="677">
        <v>0</v>
      </c>
      <c r="BR387" s="674">
        <v>0</v>
      </c>
      <c r="BS387" s="633"/>
      <c r="BT387" s="771"/>
      <c r="BU387" s="679" t="s">
        <v>1452</v>
      </c>
      <c r="BV387" s="681">
        <v>0</v>
      </c>
      <c r="BW387" s="677">
        <v>0</v>
      </c>
      <c r="BX387" s="677">
        <v>0</v>
      </c>
      <c r="BY387" s="674">
        <v>0</v>
      </c>
      <c r="CA387" s="753"/>
      <c r="CB387" s="679" t="s">
        <v>1452</v>
      </c>
      <c r="CC387" s="681">
        <v>0</v>
      </c>
      <c r="CD387" s="677">
        <v>0</v>
      </c>
      <c r="CE387" s="677">
        <v>0</v>
      </c>
      <c r="CF387" s="674">
        <v>0</v>
      </c>
    </row>
    <row r="388" spans="2:84">
      <c r="B388" s="673"/>
      <c r="C388" s="679" t="s">
        <v>1453</v>
      </c>
      <c r="D388" s="681">
        <v>0</v>
      </c>
      <c r="E388" s="677">
        <v>0</v>
      </c>
      <c r="F388" s="677">
        <v>0</v>
      </c>
      <c r="G388" s="674">
        <v>0</v>
      </c>
      <c r="I388" s="675"/>
      <c r="J388" s="679" t="s">
        <v>1453</v>
      </c>
      <c r="K388" s="681">
        <v>0</v>
      </c>
      <c r="L388" s="677">
        <v>0</v>
      </c>
      <c r="M388" s="677">
        <v>0</v>
      </c>
      <c r="N388" s="674">
        <v>0</v>
      </c>
      <c r="P388" s="680"/>
      <c r="Q388" s="677" t="s">
        <v>1453</v>
      </c>
      <c r="R388" s="681">
        <v>0</v>
      </c>
      <c r="S388" s="677">
        <v>0</v>
      </c>
      <c r="T388" s="677">
        <v>0</v>
      </c>
      <c r="U388" s="674">
        <v>0</v>
      </c>
      <c r="W388" s="806"/>
      <c r="X388" s="677" t="s">
        <v>1453</v>
      </c>
      <c r="Y388" s="681">
        <v>0</v>
      </c>
      <c r="Z388" s="677">
        <v>0</v>
      </c>
      <c r="AA388" s="677">
        <v>0</v>
      </c>
      <c r="AB388" s="674">
        <v>0</v>
      </c>
      <c r="AD388" s="769"/>
      <c r="AE388" s="677" t="s">
        <v>1453</v>
      </c>
      <c r="AF388" s="681">
        <v>0</v>
      </c>
      <c r="AG388" s="677">
        <v>0</v>
      </c>
      <c r="AH388" s="677">
        <v>0</v>
      </c>
      <c r="AI388" s="674">
        <v>0</v>
      </c>
      <c r="AK388" s="762"/>
      <c r="AL388" s="679" t="s">
        <v>1453</v>
      </c>
      <c r="AM388" s="681">
        <v>0</v>
      </c>
      <c r="AN388" s="677">
        <v>0</v>
      </c>
      <c r="AO388" s="677">
        <v>0</v>
      </c>
      <c r="AP388" s="674">
        <v>0</v>
      </c>
      <c r="AR388" s="819"/>
      <c r="AS388" s="813" t="s">
        <v>1453</v>
      </c>
      <c r="AT388" s="812">
        <v>0</v>
      </c>
      <c r="AU388" s="812">
        <v>0</v>
      </c>
      <c r="AV388" s="812">
        <v>0</v>
      </c>
      <c r="AW388" s="813">
        <v>0</v>
      </c>
      <c r="AY388" s="778"/>
      <c r="AZ388" s="679" t="s">
        <v>1453</v>
      </c>
      <c r="BA388" s="681">
        <v>0</v>
      </c>
      <c r="BB388" s="677">
        <v>0</v>
      </c>
      <c r="BC388" s="677">
        <v>0</v>
      </c>
      <c r="BD388" s="674">
        <v>0</v>
      </c>
      <c r="BF388" s="794"/>
      <c r="BG388" s="679" t="s">
        <v>1453</v>
      </c>
      <c r="BH388" s="681">
        <v>0</v>
      </c>
      <c r="BI388" s="677">
        <v>0</v>
      </c>
      <c r="BJ388" s="677">
        <v>0</v>
      </c>
      <c r="BK388" s="674">
        <v>0</v>
      </c>
      <c r="BL388" s="633"/>
      <c r="BM388" s="792"/>
      <c r="BN388" s="679" t="s">
        <v>1453</v>
      </c>
      <c r="BO388" s="681">
        <v>0</v>
      </c>
      <c r="BP388" s="677">
        <v>0</v>
      </c>
      <c r="BQ388" s="677">
        <v>0</v>
      </c>
      <c r="BR388" s="674">
        <v>0</v>
      </c>
      <c r="BS388" s="633"/>
      <c r="BT388" s="771"/>
      <c r="BU388" s="679" t="s">
        <v>1453</v>
      </c>
      <c r="BV388" s="681">
        <v>0</v>
      </c>
      <c r="BW388" s="677">
        <v>0</v>
      </c>
      <c r="BX388" s="677">
        <v>0</v>
      </c>
      <c r="BY388" s="674">
        <v>0</v>
      </c>
      <c r="CA388" s="753"/>
      <c r="CB388" s="679" t="s">
        <v>1453</v>
      </c>
      <c r="CC388" s="681">
        <v>0</v>
      </c>
      <c r="CD388" s="677">
        <v>0</v>
      </c>
      <c r="CE388" s="677">
        <v>0</v>
      </c>
      <c r="CF388" s="674">
        <v>0</v>
      </c>
    </row>
    <row r="389" spans="2:84">
      <c r="B389" s="673"/>
      <c r="C389" s="679" t="s">
        <v>1455</v>
      </c>
      <c r="D389" s="681">
        <v>0</v>
      </c>
      <c r="E389" s="677">
        <v>0</v>
      </c>
      <c r="F389" s="677">
        <v>0</v>
      </c>
      <c r="G389" s="674">
        <v>0</v>
      </c>
      <c r="I389" s="675"/>
      <c r="J389" s="679" t="s">
        <v>1455</v>
      </c>
      <c r="K389" s="681">
        <v>0</v>
      </c>
      <c r="L389" s="677">
        <v>0</v>
      </c>
      <c r="M389" s="677">
        <v>0</v>
      </c>
      <c r="N389" s="674">
        <v>0</v>
      </c>
      <c r="P389" s="680"/>
      <c r="Q389" s="677" t="s">
        <v>1455</v>
      </c>
      <c r="R389" s="681">
        <v>0</v>
      </c>
      <c r="S389" s="677">
        <v>0</v>
      </c>
      <c r="T389" s="677">
        <v>0</v>
      </c>
      <c r="U389" s="674">
        <v>0</v>
      </c>
      <c r="W389" s="806"/>
      <c r="X389" s="677" t="s">
        <v>1455</v>
      </c>
      <c r="Y389" s="681">
        <v>0</v>
      </c>
      <c r="Z389" s="677">
        <v>0</v>
      </c>
      <c r="AA389" s="677">
        <v>0</v>
      </c>
      <c r="AB389" s="674">
        <v>0</v>
      </c>
      <c r="AD389" s="769"/>
      <c r="AE389" s="677" t="s">
        <v>1455</v>
      </c>
      <c r="AF389" s="681">
        <v>0</v>
      </c>
      <c r="AG389" s="677">
        <v>0</v>
      </c>
      <c r="AH389" s="677">
        <v>0</v>
      </c>
      <c r="AI389" s="674">
        <v>0</v>
      </c>
      <c r="AK389" s="762"/>
      <c r="AL389" s="679" t="s">
        <v>1455</v>
      </c>
      <c r="AM389" s="681">
        <v>0</v>
      </c>
      <c r="AN389" s="677">
        <v>0</v>
      </c>
      <c r="AO389" s="677">
        <v>0</v>
      </c>
      <c r="AP389" s="674">
        <v>0</v>
      </c>
      <c r="AR389" s="819"/>
      <c r="AS389" s="813" t="s">
        <v>1455</v>
      </c>
      <c r="AT389" s="812">
        <v>0</v>
      </c>
      <c r="AU389" s="812">
        <v>0</v>
      </c>
      <c r="AV389" s="812">
        <v>0</v>
      </c>
      <c r="AW389" s="813">
        <v>0</v>
      </c>
      <c r="AY389" s="778"/>
      <c r="AZ389" s="679" t="s">
        <v>1455</v>
      </c>
      <c r="BA389" s="681">
        <v>0</v>
      </c>
      <c r="BB389" s="677">
        <v>0</v>
      </c>
      <c r="BC389" s="677">
        <v>0</v>
      </c>
      <c r="BD389" s="674">
        <v>0</v>
      </c>
      <c r="BF389" s="794"/>
      <c r="BG389" s="679" t="s">
        <v>1455</v>
      </c>
      <c r="BH389" s="681">
        <v>0</v>
      </c>
      <c r="BI389" s="677">
        <v>0</v>
      </c>
      <c r="BJ389" s="677">
        <v>0</v>
      </c>
      <c r="BK389" s="674">
        <v>0</v>
      </c>
      <c r="BL389" s="633"/>
      <c r="BM389" s="792"/>
      <c r="BN389" s="679" t="s">
        <v>1455</v>
      </c>
      <c r="BO389" s="681">
        <v>0</v>
      </c>
      <c r="BP389" s="677">
        <v>0</v>
      </c>
      <c r="BQ389" s="677">
        <v>0</v>
      </c>
      <c r="BR389" s="674">
        <v>0</v>
      </c>
      <c r="BS389" s="633"/>
      <c r="BT389" s="771"/>
      <c r="BU389" s="679" t="s">
        <v>1455</v>
      </c>
      <c r="BV389" s="681">
        <v>0</v>
      </c>
      <c r="BW389" s="677">
        <v>0</v>
      </c>
      <c r="BX389" s="677">
        <v>0</v>
      </c>
      <c r="BY389" s="674">
        <v>0</v>
      </c>
      <c r="CA389" s="753"/>
      <c r="CB389" s="679" t="s">
        <v>1455</v>
      </c>
      <c r="CC389" s="681">
        <v>0</v>
      </c>
      <c r="CD389" s="677">
        <v>0</v>
      </c>
      <c r="CE389" s="677">
        <v>0</v>
      </c>
      <c r="CF389" s="674">
        <v>0</v>
      </c>
    </row>
    <row r="390" spans="2:84">
      <c r="B390" s="673"/>
      <c r="C390" s="679" t="s">
        <v>1454</v>
      </c>
      <c r="D390" s="681">
        <v>0</v>
      </c>
      <c r="E390" s="677">
        <v>0</v>
      </c>
      <c r="F390" s="677">
        <v>0</v>
      </c>
      <c r="G390" s="674">
        <v>0</v>
      </c>
      <c r="I390" s="675"/>
      <c r="J390" s="679" t="s">
        <v>1454</v>
      </c>
      <c r="K390" s="681">
        <v>0</v>
      </c>
      <c r="L390" s="677">
        <v>0</v>
      </c>
      <c r="M390" s="677">
        <v>0</v>
      </c>
      <c r="N390" s="674">
        <v>0</v>
      </c>
      <c r="P390" s="680"/>
      <c r="Q390" s="677" t="s">
        <v>1454</v>
      </c>
      <c r="R390" s="681">
        <v>0</v>
      </c>
      <c r="S390" s="677">
        <v>0</v>
      </c>
      <c r="T390" s="677">
        <v>0</v>
      </c>
      <c r="U390" s="674">
        <v>0</v>
      </c>
      <c r="W390" s="806"/>
      <c r="X390" s="677" t="s">
        <v>1454</v>
      </c>
      <c r="Y390" s="681">
        <v>0</v>
      </c>
      <c r="Z390" s="677">
        <v>0</v>
      </c>
      <c r="AA390" s="677">
        <v>0</v>
      </c>
      <c r="AB390" s="674">
        <v>0</v>
      </c>
      <c r="AD390" s="769"/>
      <c r="AE390" s="677" t="s">
        <v>1454</v>
      </c>
      <c r="AF390" s="681">
        <v>0</v>
      </c>
      <c r="AG390" s="677">
        <v>0</v>
      </c>
      <c r="AH390" s="677">
        <v>0</v>
      </c>
      <c r="AI390" s="674">
        <v>0</v>
      </c>
      <c r="AK390" s="762"/>
      <c r="AL390" s="679" t="s">
        <v>1454</v>
      </c>
      <c r="AM390" s="681">
        <v>0</v>
      </c>
      <c r="AN390" s="677">
        <v>0</v>
      </c>
      <c r="AO390" s="677">
        <v>0</v>
      </c>
      <c r="AP390" s="674">
        <v>0</v>
      </c>
      <c r="AR390" s="819"/>
      <c r="AS390" s="813" t="s">
        <v>1454</v>
      </c>
      <c r="AT390" s="812">
        <v>0</v>
      </c>
      <c r="AU390" s="812">
        <v>0</v>
      </c>
      <c r="AV390" s="812">
        <v>0</v>
      </c>
      <c r="AW390" s="813">
        <v>0</v>
      </c>
      <c r="AY390" s="778"/>
      <c r="AZ390" s="679" t="s">
        <v>1454</v>
      </c>
      <c r="BA390" s="681">
        <v>0</v>
      </c>
      <c r="BB390" s="677">
        <v>0</v>
      </c>
      <c r="BC390" s="677">
        <v>0</v>
      </c>
      <c r="BD390" s="674">
        <v>0</v>
      </c>
      <c r="BF390" s="794"/>
      <c r="BG390" s="679" t="s">
        <v>1454</v>
      </c>
      <c r="BH390" s="681">
        <v>0</v>
      </c>
      <c r="BI390" s="677">
        <v>0</v>
      </c>
      <c r="BJ390" s="677">
        <v>0</v>
      </c>
      <c r="BK390" s="674">
        <v>0</v>
      </c>
      <c r="BL390" s="633"/>
      <c r="BM390" s="792"/>
      <c r="BN390" s="679" t="s">
        <v>1454</v>
      </c>
      <c r="BO390" s="681">
        <v>0</v>
      </c>
      <c r="BP390" s="677">
        <v>0</v>
      </c>
      <c r="BQ390" s="677">
        <v>0</v>
      </c>
      <c r="BR390" s="674">
        <v>0</v>
      </c>
      <c r="BS390" s="633"/>
      <c r="BT390" s="771"/>
      <c r="BU390" s="679" t="s">
        <v>1454</v>
      </c>
      <c r="BV390" s="681">
        <v>0</v>
      </c>
      <c r="BW390" s="677">
        <v>0</v>
      </c>
      <c r="BX390" s="677">
        <v>0</v>
      </c>
      <c r="BY390" s="674">
        <v>0</v>
      </c>
      <c r="CA390" s="753"/>
      <c r="CB390" s="679" t="s">
        <v>1454</v>
      </c>
      <c r="CC390" s="681">
        <v>0</v>
      </c>
      <c r="CD390" s="677">
        <v>0</v>
      </c>
      <c r="CE390" s="677">
        <v>0</v>
      </c>
      <c r="CF390" s="674">
        <v>0</v>
      </c>
    </row>
    <row r="391" spans="2:84">
      <c r="B391" s="673"/>
      <c r="C391" s="679" t="s">
        <v>1725</v>
      </c>
      <c r="D391" s="681">
        <v>0</v>
      </c>
      <c r="E391" s="677">
        <v>0</v>
      </c>
      <c r="F391" s="677">
        <v>0</v>
      </c>
      <c r="G391" s="674">
        <v>0</v>
      </c>
      <c r="I391" s="675"/>
      <c r="J391" s="679" t="s">
        <v>1725</v>
      </c>
      <c r="K391" s="681">
        <v>0</v>
      </c>
      <c r="L391" s="677">
        <v>0</v>
      </c>
      <c r="M391" s="677">
        <v>0</v>
      </c>
      <c r="N391" s="674">
        <v>0</v>
      </c>
      <c r="P391" s="680"/>
      <c r="Q391" s="677" t="s">
        <v>1725</v>
      </c>
      <c r="R391" s="681">
        <v>0</v>
      </c>
      <c r="S391" s="677">
        <v>0</v>
      </c>
      <c r="T391" s="677">
        <v>0</v>
      </c>
      <c r="U391" s="674">
        <v>0</v>
      </c>
      <c r="W391" s="806"/>
      <c r="X391" s="677" t="s">
        <v>1725</v>
      </c>
      <c r="Y391" s="681">
        <v>0</v>
      </c>
      <c r="Z391" s="677">
        <v>0</v>
      </c>
      <c r="AA391" s="677">
        <v>0</v>
      </c>
      <c r="AB391" s="674">
        <v>0</v>
      </c>
      <c r="AD391" s="769"/>
      <c r="AE391" s="677" t="s">
        <v>1725</v>
      </c>
      <c r="AF391" s="681">
        <v>0</v>
      </c>
      <c r="AG391" s="677">
        <v>0</v>
      </c>
      <c r="AH391" s="677">
        <v>0</v>
      </c>
      <c r="AI391" s="674">
        <v>0</v>
      </c>
      <c r="AK391" s="762"/>
      <c r="AL391" s="679" t="s">
        <v>1725</v>
      </c>
      <c r="AM391" s="681">
        <v>0</v>
      </c>
      <c r="AN391" s="677">
        <v>0</v>
      </c>
      <c r="AO391" s="677">
        <v>0</v>
      </c>
      <c r="AP391" s="674">
        <v>0</v>
      </c>
      <c r="AR391" s="819"/>
      <c r="AS391" s="813" t="s">
        <v>1725</v>
      </c>
      <c r="AT391" s="812">
        <v>0</v>
      </c>
      <c r="AU391" s="812">
        <v>0</v>
      </c>
      <c r="AV391" s="812">
        <v>0</v>
      </c>
      <c r="AW391" s="813">
        <v>0</v>
      </c>
      <c r="AY391" s="778"/>
      <c r="AZ391" s="679" t="s">
        <v>1725</v>
      </c>
      <c r="BA391" s="681">
        <v>0</v>
      </c>
      <c r="BB391" s="677">
        <v>0</v>
      </c>
      <c r="BC391" s="677">
        <v>0</v>
      </c>
      <c r="BD391" s="674">
        <v>0</v>
      </c>
      <c r="BF391" s="794"/>
      <c r="BG391" s="679" t="s">
        <v>1725</v>
      </c>
      <c r="BH391" s="681">
        <v>0</v>
      </c>
      <c r="BI391" s="677">
        <v>0</v>
      </c>
      <c r="BJ391" s="677">
        <v>0</v>
      </c>
      <c r="BK391" s="674">
        <v>0</v>
      </c>
      <c r="BL391" s="633"/>
      <c r="BM391" s="792"/>
      <c r="BN391" s="679" t="s">
        <v>1725</v>
      </c>
      <c r="BO391" s="681">
        <v>0</v>
      </c>
      <c r="BP391" s="677">
        <v>0</v>
      </c>
      <c r="BQ391" s="677">
        <v>0</v>
      </c>
      <c r="BR391" s="674">
        <v>0</v>
      </c>
      <c r="BS391" s="633"/>
      <c r="BT391" s="771"/>
      <c r="BU391" s="679" t="s">
        <v>1725</v>
      </c>
      <c r="BV391" s="681">
        <v>0</v>
      </c>
      <c r="BW391" s="677">
        <v>0</v>
      </c>
      <c r="BX391" s="677">
        <v>0</v>
      </c>
      <c r="BY391" s="674">
        <v>0</v>
      </c>
      <c r="CA391" s="753"/>
      <c r="CB391" s="679" t="s">
        <v>1725</v>
      </c>
      <c r="CC391" s="681">
        <v>0</v>
      </c>
      <c r="CD391" s="677">
        <v>0</v>
      </c>
      <c r="CE391" s="677">
        <v>0</v>
      </c>
      <c r="CF391" s="674">
        <v>0</v>
      </c>
    </row>
    <row r="392" spans="2:84">
      <c r="B392" s="673"/>
      <c r="C392" s="679" t="s">
        <v>1456</v>
      </c>
      <c r="D392" s="681">
        <v>0</v>
      </c>
      <c r="E392" s="677">
        <v>0</v>
      </c>
      <c r="F392" s="677">
        <v>0</v>
      </c>
      <c r="G392" s="674">
        <v>0</v>
      </c>
      <c r="I392" s="675"/>
      <c r="J392" s="679" t="s">
        <v>1456</v>
      </c>
      <c r="K392" s="681">
        <v>0</v>
      </c>
      <c r="L392" s="677">
        <v>0</v>
      </c>
      <c r="M392" s="677">
        <v>0</v>
      </c>
      <c r="N392" s="674">
        <v>0</v>
      </c>
      <c r="P392" s="680"/>
      <c r="Q392" s="677" t="s">
        <v>1456</v>
      </c>
      <c r="R392" s="681">
        <v>0</v>
      </c>
      <c r="S392" s="677">
        <v>0</v>
      </c>
      <c r="T392" s="677">
        <v>0</v>
      </c>
      <c r="U392" s="674">
        <v>0</v>
      </c>
      <c r="W392" s="806"/>
      <c r="X392" s="677" t="s">
        <v>1456</v>
      </c>
      <c r="Y392" s="681">
        <v>0</v>
      </c>
      <c r="Z392" s="677">
        <v>0</v>
      </c>
      <c r="AA392" s="677">
        <v>0</v>
      </c>
      <c r="AB392" s="674">
        <v>0</v>
      </c>
      <c r="AD392" s="769"/>
      <c r="AE392" s="677" t="s">
        <v>1456</v>
      </c>
      <c r="AF392" s="681">
        <v>0</v>
      </c>
      <c r="AG392" s="677">
        <v>0</v>
      </c>
      <c r="AH392" s="677">
        <v>0</v>
      </c>
      <c r="AI392" s="674">
        <v>0</v>
      </c>
      <c r="AK392" s="762"/>
      <c r="AL392" s="679" t="s">
        <v>1456</v>
      </c>
      <c r="AM392" s="681">
        <v>0</v>
      </c>
      <c r="AN392" s="677">
        <v>0</v>
      </c>
      <c r="AO392" s="677">
        <v>0</v>
      </c>
      <c r="AP392" s="674">
        <v>0</v>
      </c>
      <c r="AR392" s="819"/>
      <c r="AS392" s="813" t="s">
        <v>1456</v>
      </c>
      <c r="AT392" s="812">
        <v>0</v>
      </c>
      <c r="AU392" s="812">
        <v>0</v>
      </c>
      <c r="AV392" s="812">
        <v>0</v>
      </c>
      <c r="AW392" s="813">
        <v>0</v>
      </c>
      <c r="AY392" s="778"/>
      <c r="AZ392" s="679" t="s">
        <v>1456</v>
      </c>
      <c r="BA392" s="681">
        <v>0</v>
      </c>
      <c r="BB392" s="677">
        <v>0</v>
      </c>
      <c r="BC392" s="677">
        <v>0</v>
      </c>
      <c r="BD392" s="674">
        <v>0</v>
      </c>
      <c r="BF392" s="794"/>
      <c r="BG392" s="679" t="s">
        <v>1456</v>
      </c>
      <c r="BH392" s="681">
        <v>0</v>
      </c>
      <c r="BI392" s="677">
        <v>0</v>
      </c>
      <c r="BJ392" s="677">
        <v>0</v>
      </c>
      <c r="BK392" s="674">
        <v>0</v>
      </c>
      <c r="BL392" s="633"/>
      <c r="BM392" s="792"/>
      <c r="BN392" s="679" t="s">
        <v>1456</v>
      </c>
      <c r="BO392" s="681">
        <v>0</v>
      </c>
      <c r="BP392" s="677">
        <v>0</v>
      </c>
      <c r="BQ392" s="677">
        <v>0</v>
      </c>
      <c r="BR392" s="674">
        <v>0</v>
      </c>
      <c r="BS392" s="633"/>
      <c r="BT392" s="771"/>
      <c r="BU392" s="679" t="s">
        <v>1456</v>
      </c>
      <c r="BV392" s="681">
        <v>0</v>
      </c>
      <c r="BW392" s="677">
        <v>0</v>
      </c>
      <c r="BX392" s="677">
        <v>0</v>
      </c>
      <c r="BY392" s="674">
        <v>0</v>
      </c>
      <c r="CA392" s="753"/>
      <c r="CB392" s="679" t="s">
        <v>1456</v>
      </c>
      <c r="CC392" s="681">
        <v>0</v>
      </c>
      <c r="CD392" s="677">
        <v>0</v>
      </c>
      <c r="CE392" s="677">
        <v>0</v>
      </c>
      <c r="CF392" s="674">
        <v>0</v>
      </c>
    </row>
    <row r="393" spans="2:84" ht="13.8" thickBot="1">
      <c r="B393" s="673"/>
      <c r="C393" s="679" t="s">
        <v>1457</v>
      </c>
      <c r="D393" s="681">
        <v>0</v>
      </c>
      <c r="E393" s="677">
        <v>0</v>
      </c>
      <c r="F393" s="677">
        <v>0</v>
      </c>
      <c r="G393" s="674">
        <v>0</v>
      </c>
      <c r="I393" s="728"/>
      <c r="J393" s="690" t="s">
        <v>1457</v>
      </c>
      <c r="K393" s="681">
        <v>0</v>
      </c>
      <c r="L393" s="677">
        <v>0</v>
      </c>
      <c r="M393" s="677">
        <v>0</v>
      </c>
      <c r="N393" s="674">
        <v>0</v>
      </c>
      <c r="P393" s="730"/>
      <c r="Q393" s="677" t="s">
        <v>1457</v>
      </c>
      <c r="R393" s="681">
        <v>0</v>
      </c>
      <c r="S393" s="677">
        <v>0</v>
      </c>
      <c r="T393" s="677">
        <v>0</v>
      </c>
      <c r="U393" s="674">
        <v>0</v>
      </c>
      <c r="W393" s="802"/>
      <c r="X393" s="677" t="s">
        <v>1457</v>
      </c>
      <c r="Y393" s="681">
        <v>0</v>
      </c>
      <c r="Z393" s="677">
        <v>0</v>
      </c>
      <c r="AA393" s="677">
        <v>0</v>
      </c>
      <c r="AB393" s="674">
        <v>0</v>
      </c>
      <c r="AD393" s="765"/>
      <c r="AE393" s="677" t="s">
        <v>1457</v>
      </c>
      <c r="AF393" s="681">
        <v>0</v>
      </c>
      <c r="AG393" s="677">
        <v>0</v>
      </c>
      <c r="AH393" s="677">
        <v>0</v>
      </c>
      <c r="AI393" s="674">
        <v>0</v>
      </c>
      <c r="AK393" s="756"/>
      <c r="AL393" s="690" t="s">
        <v>1457</v>
      </c>
      <c r="AM393" s="681">
        <v>0</v>
      </c>
      <c r="AN393" s="677">
        <v>0</v>
      </c>
      <c r="AO393" s="677">
        <v>0</v>
      </c>
      <c r="AP393" s="674">
        <v>0</v>
      </c>
      <c r="AR393" s="814"/>
      <c r="AS393" s="815" t="s">
        <v>1457</v>
      </c>
      <c r="AT393" s="812">
        <v>0</v>
      </c>
      <c r="AU393" s="812">
        <v>0</v>
      </c>
      <c r="AV393" s="812">
        <v>0</v>
      </c>
      <c r="AW393" s="813">
        <v>0</v>
      </c>
      <c r="AY393" s="779"/>
      <c r="AZ393" s="690" t="s">
        <v>1457</v>
      </c>
      <c r="BA393" s="681">
        <v>0</v>
      </c>
      <c r="BB393" s="677">
        <v>0</v>
      </c>
      <c r="BC393" s="677">
        <v>0</v>
      </c>
      <c r="BD393" s="674">
        <v>0</v>
      </c>
      <c r="BF393" s="793"/>
      <c r="BG393" s="690" t="s">
        <v>1457</v>
      </c>
      <c r="BH393" s="681">
        <v>0</v>
      </c>
      <c r="BI393" s="677">
        <v>0</v>
      </c>
      <c r="BJ393" s="677">
        <v>0</v>
      </c>
      <c r="BK393" s="674">
        <v>0</v>
      </c>
      <c r="BL393" s="633"/>
      <c r="BM393" s="786"/>
      <c r="BN393" s="690" t="s">
        <v>1457</v>
      </c>
      <c r="BO393" s="681">
        <v>0</v>
      </c>
      <c r="BP393" s="677">
        <v>0</v>
      </c>
      <c r="BQ393" s="677">
        <v>0</v>
      </c>
      <c r="BR393" s="674">
        <v>0</v>
      </c>
      <c r="BS393" s="633"/>
      <c r="BT393" s="772"/>
      <c r="BU393" s="690" t="s">
        <v>1457</v>
      </c>
      <c r="BV393" s="681">
        <v>0</v>
      </c>
      <c r="BW393" s="677">
        <v>0</v>
      </c>
      <c r="BX393" s="677">
        <v>0</v>
      </c>
      <c r="BY393" s="674">
        <v>0</v>
      </c>
      <c r="CA393" s="747"/>
      <c r="CB393" s="690" t="s">
        <v>1457</v>
      </c>
      <c r="CC393" s="681">
        <v>0</v>
      </c>
      <c r="CD393" s="677">
        <v>0</v>
      </c>
      <c r="CE393" s="677">
        <v>0</v>
      </c>
      <c r="CF393" s="674">
        <v>0</v>
      </c>
    </row>
    <row r="394" spans="2:84" ht="13.8" thickBot="1">
      <c r="B394" s="664" t="s">
        <v>593</v>
      </c>
      <c r="C394" s="664"/>
      <c r="D394" s="729">
        <v>0</v>
      </c>
      <c r="E394" s="683">
        <v>0</v>
      </c>
      <c r="F394" s="683">
        <v>0</v>
      </c>
      <c r="G394" s="682">
        <v>0</v>
      </c>
      <c r="I394" s="667" t="s">
        <v>593</v>
      </c>
      <c r="J394" s="667"/>
      <c r="K394" s="691">
        <v>0</v>
      </c>
      <c r="L394" s="685">
        <v>0</v>
      </c>
      <c r="M394" s="685">
        <v>0</v>
      </c>
      <c r="N394" s="684">
        <v>0</v>
      </c>
      <c r="P394" s="686" t="s">
        <v>593</v>
      </c>
      <c r="Q394" s="687"/>
      <c r="R394" s="686">
        <v>0</v>
      </c>
      <c r="S394" s="688">
        <v>0</v>
      </c>
      <c r="T394" s="688">
        <v>0</v>
      </c>
      <c r="U394" s="687">
        <v>0</v>
      </c>
      <c r="W394" s="803" t="s">
        <v>593</v>
      </c>
      <c r="X394" s="804"/>
      <c r="Y394" s="803">
        <v>0</v>
      </c>
      <c r="Z394" s="805">
        <v>0</v>
      </c>
      <c r="AA394" s="805">
        <v>0</v>
      </c>
      <c r="AB394" s="804">
        <v>0</v>
      </c>
      <c r="AD394" s="766" t="s">
        <v>593</v>
      </c>
      <c r="AE394" s="767"/>
      <c r="AF394" s="766">
        <v>0</v>
      </c>
      <c r="AG394" s="768">
        <v>0</v>
      </c>
      <c r="AH394" s="768">
        <v>0</v>
      </c>
      <c r="AI394" s="767">
        <v>0</v>
      </c>
      <c r="AK394" s="757" t="s">
        <v>593</v>
      </c>
      <c r="AL394" s="758"/>
      <c r="AM394" s="759">
        <v>0</v>
      </c>
      <c r="AN394" s="760">
        <v>0</v>
      </c>
      <c r="AO394" s="760">
        <v>0</v>
      </c>
      <c r="AP394" s="761">
        <v>0</v>
      </c>
      <c r="AR394" s="808" t="s">
        <v>593</v>
      </c>
      <c r="AS394" s="816"/>
      <c r="AT394" s="817">
        <v>0</v>
      </c>
      <c r="AU394" s="818">
        <v>0</v>
      </c>
      <c r="AV394" s="818">
        <v>0</v>
      </c>
      <c r="AW394" s="816">
        <v>0</v>
      </c>
      <c r="AY394" s="780" t="s">
        <v>593</v>
      </c>
      <c r="AZ394" s="777"/>
      <c r="BA394" s="780">
        <v>0</v>
      </c>
      <c r="BB394" s="781">
        <v>0</v>
      </c>
      <c r="BC394" s="781">
        <v>0</v>
      </c>
      <c r="BD394" s="782">
        <v>0</v>
      </c>
      <c r="BF394" s="795" t="s">
        <v>593</v>
      </c>
      <c r="BG394" s="796"/>
      <c r="BH394" s="795">
        <v>0</v>
      </c>
      <c r="BI394" s="797">
        <v>0</v>
      </c>
      <c r="BJ394" s="797">
        <v>0</v>
      </c>
      <c r="BK394" s="798">
        <v>0</v>
      </c>
      <c r="BL394" s="633"/>
      <c r="BM394" s="787" t="s">
        <v>593</v>
      </c>
      <c r="BN394" s="788"/>
      <c r="BO394" s="789">
        <v>0</v>
      </c>
      <c r="BP394" s="790">
        <v>0</v>
      </c>
      <c r="BQ394" s="790">
        <v>0</v>
      </c>
      <c r="BR394" s="791">
        <v>0</v>
      </c>
      <c r="BS394" s="633"/>
      <c r="BT394" s="773" t="s">
        <v>593</v>
      </c>
      <c r="BU394" s="770"/>
      <c r="BV394" s="773">
        <v>0</v>
      </c>
      <c r="BW394" s="774">
        <v>0</v>
      </c>
      <c r="BX394" s="774">
        <v>0</v>
      </c>
      <c r="BY394" s="775">
        <v>0</v>
      </c>
      <c r="CA394" s="748" t="s">
        <v>593</v>
      </c>
      <c r="CB394" s="749"/>
      <c r="CC394" s="750">
        <v>0</v>
      </c>
      <c r="CD394" s="751">
        <v>0</v>
      </c>
      <c r="CE394" s="751">
        <v>0</v>
      </c>
      <c r="CF394" s="752">
        <v>0</v>
      </c>
    </row>
    <row r="395" spans="2:84" ht="13.8" thickBot="1">
      <c r="B395" s="673" t="s">
        <v>1592</v>
      </c>
      <c r="C395" s="679" t="s">
        <v>1458</v>
      </c>
      <c r="D395" s="681">
        <v>0</v>
      </c>
      <c r="E395" s="677">
        <v>0</v>
      </c>
      <c r="F395" s="677">
        <v>0</v>
      </c>
      <c r="G395" s="674">
        <v>0</v>
      </c>
      <c r="I395" s="728" t="s">
        <v>1592</v>
      </c>
      <c r="J395" s="690" t="s">
        <v>1458</v>
      </c>
      <c r="K395" s="681">
        <v>0</v>
      </c>
      <c r="L395" s="677">
        <v>0</v>
      </c>
      <c r="M395" s="677">
        <v>0</v>
      </c>
      <c r="N395" s="674">
        <v>0</v>
      </c>
      <c r="P395" s="668" t="s">
        <v>1592</v>
      </c>
      <c r="Q395" s="677" t="s">
        <v>1458</v>
      </c>
      <c r="R395" s="681">
        <v>0</v>
      </c>
      <c r="S395" s="677">
        <v>0</v>
      </c>
      <c r="T395" s="677">
        <v>0</v>
      </c>
      <c r="U395" s="674">
        <v>0</v>
      </c>
      <c r="W395" s="800" t="s">
        <v>1592</v>
      </c>
      <c r="X395" s="677" t="s">
        <v>1458</v>
      </c>
      <c r="Y395" s="681">
        <v>0</v>
      </c>
      <c r="Z395" s="677">
        <v>0</v>
      </c>
      <c r="AA395" s="677">
        <v>0</v>
      </c>
      <c r="AB395" s="674">
        <v>0</v>
      </c>
      <c r="AD395" s="763" t="s">
        <v>1592</v>
      </c>
      <c r="AE395" s="677" t="s">
        <v>1458</v>
      </c>
      <c r="AF395" s="681">
        <v>0</v>
      </c>
      <c r="AG395" s="677">
        <v>0</v>
      </c>
      <c r="AH395" s="677">
        <v>0</v>
      </c>
      <c r="AI395" s="674">
        <v>0</v>
      </c>
      <c r="AK395" s="754" t="s">
        <v>1592</v>
      </c>
      <c r="AL395" s="731" t="s">
        <v>1458</v>
      </c>
      <c r="AM395" s="681">
        <v>0</v>
      </c>
      <c r="AN395" s="677">
        <v>0</v>
      </c>
      <c r="AO395" s="677">
        <v>0</v>
      </c>
      <c r="AP395" s="674">
        <v>0</v>
      </c>
      <c r="AR395" s="808" t="s">
        <v>1592</v>
      </c>
      <c r="AS395" s="820" t="s">
        <v>1458</v>
      </c>
      <c r="AT395" s="812">
        <v>0</v>
      </c>
      <c r="AU395" s="812">
        <v>0</v>
      </c>
      <c r="AV395" s="812">
        <v>0</v>
      </c>
      <c r="AW395" s="813">
        <v>0</v>
      </c>
      <c r="AY395" s="779" t="s">
        <v>1592</v>
      </c>
      <c r="AZ395" s="731" t="s">
        <v>1458</v>
      </c>
      <c r="BA395" s="681">
        <v>0</v>
      </c>
      <c r="BB395" s="677">
        <v>0</v>
      </c>
      <c r="BC395" s="677">
        <v>0</v>
      </c>
      <c r="BD395" s="674">
        <v>0</v>
      </c>
      <c r="BF395" s="793" t="s">
        <v>1592</v>
      </c>
      <c r="BG395" s="690" t="s">
        <v>1458</v>
      </c>
      <c r="BH395" s="681">
        <v>0</v>
      </c>
      <c r="BI395" s="677">
        <v>0</v>
      </c>
      <c r="BJ395" s="677">
        <v>0</v>
      </c>
      <c r="BK395" s="674">
        <v>0</v>
      </c>
      <c r="BL395" s="633"/>
      <c r="BM395" s="784" t="s">
        <v>1592</v>
      </c>
      <c r="BN395" s="731" t="s">
        <v>1458</v>
      </c>
      <c r="BO395" s="681">
        <v>0</v>
      </c>
      <c r="BP395" s="677">
        <v>0</v>
      </c>
      <c r="BQ395" s="677">
        <v>0</v>
      </c>
      <c r="BR395" s="674">
        <v>0</v>
      </c>
      <c r="BS395" s="633"/>
      <c r="BT395" s="772" t="s">
        <v>1592</v>
      </c>
      <c r="BU395" s="690" t="s">
        <v>1458</v>
      </c>
      <c r="BV395" s="681">
        <v>0</v>
      </c>
      <c r="BW395" s="677">
        <v>0</v>
      </c>
      <c r="BX395" s="677">
        <v>0</v>
      </c>
      <c r="BY395" s="674">
        <v>0</v>
      </c>
      <c r="CA395" s="745" t="s">
        <v>1592</v>
      </c>
      <c r="CB395" s="731" t="s">
        <v>1458</v>
      </c>
      <c r="CC395" s="681">
        <v>0</v>
      </c>
      <c r="CD395" s="677">
        <v>0</v>
      </c>
      <c r="CE395" s="677">
        <v>0</v>
      </c>
      <c r="CF395" s="674">
        <v>0</v>
      </c>
    </row>
    <row r="396" spans="2:84" ht="13.8" thickBot="1">
      <c r="B396" s="664" t="s">
        <v>1753</v>
      </c>
      <c r="C396" s="664"/>
      <c r="D396" s="729">
        <v>0</v>
      </c>
      <c r="E396" s="683">
        <v>0</v>
      </c>
      <c r="F396" s="683">
        <v>0</v>
      </c>
      <c r="G396" s="682">
        <v>0</v>
      </c>
      <c r="I396" s="667" t="s">
        <v>1753</v>
      </c>
      <c r="J396" s="667"/>
      <c r="K396" s="691">
        <v>0</v>
      </c>
      <c r="L396" s="685">
        <v>0</v>
      </c>
      <c r="M396" s="685">
        <v>0</v>
      </c>
      <c r="N396" s="684">
        <v>0</v>
      </c>
      <c r="P396" s="686" t="s">
        <v>1753</v>
      </c>
      <c r="Q396" s="687"/>
      <c r="R396" s="686">
        <v>0</v>
      </c>
      <c r="S396" s="688">
        <v>0</v>
      </c>
      <c r="T396" s="688">
        <v>0</v>
      </c>
      <c r="U396" s="687">
        <v>0</v>
      </c>
      <c r="W396" s="803" t="s">
        <v>1753</v>
      </c>
      <c r="X396" s="804"/>
      <c r="Y396" s="803">
        <v>0</v>
      </c>
      <c r="Z396" s="805">
        <v>0</v>
      </c>
      <c r="AA396" s="805">
        <v>0</v>
      </c>
      <c r="AB396" s="804">
        <v>0</v>
      </c>
      <c r="AD396" s="766" t="s">
        <v>1753</v>
      </c>
      <c r="AE396" s="767"/>
      <c r="AF396" s="766">
        <v>0</v>
      </c>
      <c r="AG396" s="768">
        <v>0</v>
      </c>
      <c r="AH396" s="768">
        <v>0</v>
      </c>
      <c r="AI396" s="767">
        <v>0</v>
      </c>
      <c r="AK396" s="757" t="s">
        <v>1753</v>
      </c>
      <c r="AL396" s="758"/>
      <c r="AM396" s="759">
        <v>0</v>
      </c>
      <c r="AN396" s="760">
        <v>0</v>
      </c>
      <c r="AO396" s="760">
        <v>0</v>
      </c>
      <c r="AP396" s="761">
        <v>0</v>
      </c>
      <c r="AR396" s="808" t="s">
        <v>1753</v>
      </c>
      <c r="AS396" s="816"/>
      <c r="AT396" s="817">
        <v>0</v>
      </c>
      <c r="AU396" s="818">
        <v>0</v>
      </c>
      <c r="AV396" s="818">
        <v>0</v>
      </c>
      <c r="AW396" s="816">
        <v>0</v>
      </c>
      <c r="AY396" s="780" t="s">
        <v>1753</v>
      </c>
      <c r="AZ396" s="777"/>
      <c r="BA396" s="780">
        <v>0</v>
      </c>
      <c r="BB396" s="781">
        <v>0</v>
      </c>
      <c r="BC396" s="781">
        <v>0</v>
      </c>
      <c r="BD396" s="782">
        <v>0</v>
      </c>
      <c r="BF396" s="795" t="s">
        <v>1753</v>
      </c>
      <c r="BG396" s="796"/>
      <c r="BH396" s="795">
        <v>0</v>
      </c>
      <c r="BI396" s="797">
        <v>0</v>
      </c>
      <c r="BJ396" s="797">
        <v>0</v>
      </c>
      <c r="BK396" s="798">
        <v>0</v>
      </c>
      <c r="BL396" s="633"/>
      <c r="BM396" s="787" t="s">
        <v>1753</v>
      </c>
      <c r="BN396" s="788"/>
      <c r="BO396" s="789">
        <v>0</v>
      </c>
      <c r="BP396" s="790">
        <v>0</v>
      </c>
      <c r="BQ396" s="790">
        <v>0</v>
      </c>
      <c r="BR396" s="791">
        <v>0</v>
      </c>
      <c r="BS396" s="633"/>
      <c r="BT396" s="773" t="s">
        <v>1753</v>
      </c>
      <c r="BU396" s="770"/>
      <c r="BV396" s="773">
        <v>0</v>
      </c>
      <c r="BW396" s="774">
        <v>0</v>
      </c>
      <c r="BX396" s="774">
        <v>0</v>
      </c>
      <c r="BY396" s="775">
        <v>0</v>
      </c>
      <c r="CA396" s="748" t="s">
        <v>1753</v>
      </c>
      <c r="CB396" s="749"/>
      <c r="CC396" s="750">
        <v>0</v>
      </c>
      <c r="CD396" s="751">
        <v>0</v>
      </c>
      <c r="CE396" s="751">
        <v>0</v>
      </c>
      <c r="CF396" s="752">
        <v>0</v>
      </c>
    </row>
    <row r="397" spans="2:84">
      <c r="B397" s="673" t="s">
        <v>482</v>
      </c>
      <c r="C397" s="679" t="s">
        <v>1459</v>
      </c>
      <c r="D397" s="681">
        <v>0</v>
      </c>
      <c r="E397" s="677">
        <v>0</v>
      </c>
      <c r="F397" s="677">
        <v>0</v>
      </c>
      <c r="G397" s="674">
        <v>0</v>
      </c>
      <c r="I397" s="675" t="s">
        <v>482</v>
      </c>
      <c r="J397" s="679" t="s">
        <v>1459</v>
      </c>
      <c r="K397" s="681">
        <v>0</v>
      </c>
      <c r="L397" s="677">
        <v>0</v>
      </c>
      <c r="M397" s="677">
        <v>0</v>
      </c>
      <c r="N397" s="674">
        <v>0</v>
      </c>
      <c r="P397" s="676" t="s">
        <v>482</v>
      </c>
      <c r="Q397" s="677" t="s">
        <v>1459</v>
      </c>
      <c r="R397" s="681">
        <v>0</v>
      </c>
      <c r="S397" s="677">
        <v>0</v>
      </c>
      <c r="T397" s="677">
        <v>0</v>
      </c>
      <c r="U397" s="674">
        <v>0</v>
      </c>
      <c r="W397" s="801" t="s">
        <v>482</v>
      </c>
      <c r="X397" s="677" t="s">
        <v>1459</v>
      </c>
      <c r="Y397" s="681">
        <v>0</v>
      </c>
      <c r="Z397" s="677">
        <v>0</v>
      </c>
      <c r="AA397" s="677">
        <v>0</v>
      </c>
      <c r="AB397" s="674">
        <v>0</v>
      </c>
      <c r="AD397" s="764" t="s">
        <v>482</v>
      </c>
      <c r="AE397" s="677" t="s">
        <v>1459</v>
      </c>
      <c r="AF397" s="681">
        <v>0</v>
      </c>
      <c r="AG397" s="677">
        <v>0</v>
      </c>
      <c r="AH397" s="677">
        <v>0</v>
      </c>
      <c r="AI397" s="674">
        <v>0</v>
      </c>
      <c r="AK397" s="755" t="s">
        <v>482</v>
      </c>
      <c r="AL397" s="689" t="s">
        <v>1459</v>
      </c>
      <c r="AM397" s="681">
        <v>0</v>
      </c>
      <c r="AN397" s="677">
        <v>0</v>
      </c>
      <c r="AO397" s="677">
        <v>0</v>
      </c>
      <c r="AP397" s="674">
        <v>0</v>
      </c>
      <c r="AR397" s="809" t="s">
        <v>482</v>
      </c>
      <c r="AS397" s="810" t="s">
        <v>1459</v>
      </c>
      <c r="AT397" s="812">
        <v>0</v>
      </c>
      <c r="AU397" s="812">
        <v>0</v>
      </c>
      <c r="AV397" s="812">
        <v>0</v>
      </c>
      <c r="AW397" s="813">
        <v>0</v>
      </c>
      <c r="AY397" s="778" t="s">
        <v>482</v>
      </c>
      <c r="AZ397" s="689" t="s">
        <v>1459</v>
      </c>
      <c r="BA397" s="681">
        <v>0</v>
      </c>
      <c r="BB397" s="677">
        <v>0</v>
      </c>
      <c r="BC397" s="677">
        <v>0</v>
      </c>
      <c r="BD397" s="674">
        <v>0</v>
      </c>
      <c r="BF397" s="794" t="s">
        <v>482</v>
      </c>
      <c r="BG397" s="679" t="s">
        <v>1459</v>
      </c>
      <c r="BH397" s="681">
        <v>0</v>
      </c>
      <c r="BI397" s="677">
        <v>0</v>
      </c>
      <c r="BJ397" s="677">
        <v>0</v>
      </c>
      <c r="BK397" s="674">
        <v>0</v>
      </c>
      <c r="BL397" s="633"/>
      <c r="BM397" s="785" t="s">
        <v>482</v>
      </c>
      <c r="BN397" s="689" t="s">
        <v>1459</v>
      </c>
      <c r="BO397" s="681">
        <v>0</v>
      </c>
      <c r="BP397" s="677">
        <v>0</v>
      </c>
      <c r="BQ397" s="677">
        <v>0</v>
      </c>
      <c r="BR397" s="674">
        <v>0</v>
      </c>
      <c r="BS397" s="633"/>
      <c r="BT397" s="771" t="s">
        <v>482</v>
      </c>
      <c r="BU397" s="679" t="s">
        <v>1459</v>
      </c>
      <c r="BV397" s="681">
        <v>0</v>
      </c>
      <c r="BW397" s="677">
        <v>0</v>
      </c>
      <c r="BX397" s="677">
        <v>0</v>
      </c>
      <c r="BY397" s="674">
        <v>0</v>
      </c>
      <c r="CA397" s="746" t="s">
        <v>482</v>
      </c>
      <c r="CB397" s="689" t="s">
        <v>1459</v>
      </c>
      <c r="CC397" s="681">
        <v>0</v>
      </c>
      <c r="CD397" s="677">
        <v>0</v>
      </c>
      <c r="CE397" s="677">
        <v>0</v>
      </c>
      <c r="CF397" s="674">
        <v>0</v>
      </c>
    </row>
    <row r="398" spans="2:84">
      <c r="B398" s="673"/>
      <c r="C398" s="679" t="s">
        <v>1460</v>
      </c>
      <c r="D398" s="681">
        <v>0</v>
      </c>
      <c r="E398" s="677">
        <v>0</v>
      </c>
      <c r="F398" s="677">
        <v>0</v>
      </c>
      <c r="G398" s="674">
        <v>0</v>
      </c>
      <c r="I398" s="675"/>
      <c r="J398" s="679" t="s">
        <v>1460</v>
      </c>
      <c r="K398" s="681">
        <v>0</v>
      </c>
      <c r="L398" s="677">
        <v>0</v>
      </c>
      <c r="M398" s="677">
        <v>0</v>
      </c>
      <c r="N398" s="674">
        <v>0</v>
      </c>
      <c r="P398" s="680"/>
      <c r="Q398" s="677" t="s">
        <v>1460</v>
      </c>
      <c r="R398" s="681">
        <v>0</v>
      </c>
      <c r="S398" s="677">
        <v>0</v>
      </c>
      <c r="T398" s="677">
        <v>0</v>
      </c>
      <c r="U398" s="674">
        <v>0</v>
      </c>
      <c r="W398" s="806"/>
      <c r="X398" s="677" t="s">
        <v>1460</v>
      </c>
      <c r="Y398" s="681">
        <v>0</v>
      </c>
      <c r="Z398" s="677">
        <v>0</v>
      </c>
      <c r="AA398" s="677">
        <v>0</v>
      </c>
      <c r="AB398" s="674">
        <v>0</v>
      </c>
      <c r="AD398" s="769"/>
      <c r="AE398" s="677" t="s">
        <v>1460</v>
      </c>
      <c r="AF398" s="681">
        <v>0</v>
      </c>
      <c r="AG398" s="677">
        <v>0</v>
      </c>
      <c r="AH398" s="677">
        <v>0</v>
      </c>
      <c r="AI398" s="674">
        <v>0</v>
      </c>
      <c r="AK398" s="762"/>
      <c r="AL398" s="679" t="s">
        <v>1460</v>
      </c>
      <c r="AM398" s="681">
        <v>0</v>
      </c>
      <c r="AN398" s="677">
        <v>0</v>
      </c>
      <c r="AO398" s="677">
        <v>0</v>
      </c>
      <c r="AP398" s="674">
        <v>0</v>
      </c>
      <c r="AR398" s="819"/>
      <c r="AS398" s="813" t="s">
        <v>1460</v>
      </c>
      <c r="AT398" s="812">
        <v>0</v>
      </c>
      <c r="AU398" s="812">
        <v>0</v>
      </c>
      <c r="AV398" s="812">
        <v>0</v>
      </c>
      <c r="AW398" s="813">
        <v>0</v>
      </c>
      <c r="AY398" s="778"/>
      <c r="AZ398" s="679" t="s">
        <v>1460</v>
      </c>
      <c r="BA398" s="681">
        <v>0</v>
      </c>
      <c r="BB398" s="677">
        <v>0</v>
      </c>
      <c r="BC398" s="677">
        <v>0</v>
      </c>
      <c r="BD398" s="674">
        <v>0</v>
      </c>
      <c r="BF398" s="794"/>
      <c r="BG398" s="679" t="s">
        <v>1460</v>
      </c>
      <c r="BH398" s="681">
        <v>0</v>
      </c>
      <c r="BI398" s="677">
        <v>0</v>
      </c>
      <c r="BJ398" s="677">
        <v>0</v>
      </c>
      <c r="BK398" s="674">
        <v>0</v>
      </c>
      <c r="BL398" s="633"/>
      <c r="BM398" s="792"/>
      <c r="BN398" s="679" t="s">
        <v>1460</v>
      </c>
      <c r="BO398" s="681">
        <v>0</v>
      </c>
      <c r="BP398" s="677">
        <v>0</v>
      </c>
      <c r="BQ398" s="677">
        <v>0</v>
      </c>
      <c r="BR398" s="674">
        <v>0</v>
      </c>
      <c r="BS398" s="633"/>
      <c r="BT398" s="771"/>
      <c r="BU398" s="679" t="s">
        <v>1460</v>
      </c>
      <c r="BV398" s="681">
        <v>0</v>
      </c>
      <c r="BW398" s="677">
        <v>0</v>
      </c>
      <c r="BX398" s="677">
        <v>0</v>
      </c>
      <c r="BY398" s="674">
        <v>0</v>
      </c>
      <c r="CA398" s="753"/>
      <c r="CB398" s="679" t="s">
        <v>1460</v>
      </c>
      <c r="CC398" s="681">
        <v>0</v>
      </c>
      <c r="CD398" s="677">
        <v>0</v>
      </c>
      <c r="CE398" s="677">
        <v>0</v>
      </c>
      <c r="CF398" s="674">
        <v>0</v>
      </c>
    </row>
    <row r="399" spans="2:84">
      <c r="B399" s="673"/>
      <c r="C399" s="679" t="s">
        <v>1461</v>
      </c>
      <c r="D399" s="681">
        <v>0</v>
      </c>
      <c r="E399" s="677">
        <v>0</v>
      </c>
      <c r="F399" s="677">
        <v>0</v>
      </c>
      <c r="G399" s="674">
        <v>0</v>
      </c>
      <c r="I399" s="675"/>
      <c r="J399" s="679" t="s">
        <v>1461</v>
      </c>
      <c r="K399" s="681">
        <v>0</v>
      </c>
      <c r="L399" s="677">
        <v>0</v>
      </c>
      <c r="M399" s="677">
        <v>0</v>
      </c>
      <c r="N399" s="674">
        <v>0</v>
      </c>
      <c r="P399" s="680"/>
      <c r="Q399" s="677" t="s">
        <v>1461</v>
      </c>
      <c r="R399" s="681">
        <v>0</v>
      </c>
      <c r="S399" s="677">
        <v>0</v>
      </c>
      <c r="T399" s="677">
        <v>0</v>
      </c>
      <c r="U399" s="674">
        <v>0</v>
      </c>
      <c r="W399" s="806"/>
      <c r="X399" s="677" t="s">
        <v>1461</v>
      </c>
      <c r="Y399" s="681">
        <v>0</v>
      </c>
      <c r="Z399" s="677">
        <v>0</v>
      </c>
      <c r="AA399" s="677">
        <v>0</v>
      </c>
      <c r="AB399" s="674">
        <v>0</v>
      </c>
      <c r="AD399" s="769"/>
      <c r="AE399" s="677" t="s">
        <v>1461</v>
      </c>
      <c r="AF399" s="681">
        <v>0</v>
      </c>
      <c r="AG399" s="677">
        <v>0</v>
      </c>
      <c r="AH399" s="677">
        <v>0</v>
      </c>
      <c r="AI399" s="674">
        <v>0</v>
      </c>
      <c r="AK399" s="762"/>
      <c r="AL399" s="679" t="s">
        <v>1461</v>
      </c>
      <c r="AM399" s="681">
        <v>0</v>
      </c>
      <c r="AN399" s="677">
        <v>0</v>
      </c>
      <c r="AO399" s="677">
        <v>0</v>
      </c>
      <c r="AP399" s="674">
        <v>0</v>
      </c>
      <c r="AR399" s="819"/>
      <c r="AS399" s="813" t="s">
        <v>1461</v>
      </c>
      <c r="AT399" s="812">
        <v>0</v>
      </c>
      <c r="AU399" s="812">
        <v>0</v>
      </c>
      <c r="AV399" s="812">
        <v>0</v>
      </c>
      <c r="AW399" s="813">
        <v>0</v>
      </c>
      <c r="AY399" s="778"/>
      <c r="AZ399" s="679" t="s">
        <v>1461</v>
      </c>
      <c r="BA399" s="681">
        <v>0</v>
      </c>
      <c r="BB399" s="677">
        <v>0</v>
      </c>
      <c r="BC399" s="677">
        <v>0</v>
      </c>
      <c r="BD399" s="674">
        <v>0</v>
      </c>
      <c r="BF399" s="794"/>
      <c r="BG399" s="679" t="s">
        <v>1461</v>
      </c>
      <c r="BH399" s="681">
        <v>0</v>
      </c>
      <c r="BI399" s="677">
        <v>0</v>
      </c>
      <c r="BJ399" s="677">
        <v>0</v>
      </c>
      <c r="BK399" s="674">
        <v>0</v>
      </c>
      <c r="BL399" s="633"/>
      <c r="BM399" s="792"/>
      <c r="BN399" s="679" t="s">
        <v>1461</v>
      </c>
      <c r="BO399" s="681">
        <v>0</v>
      </c>
      <c r="BP399" s="677">
        <v>0</v>
      </c>
      <c r="BQ399" s="677">
        <v>0</v>
      </c>
      <c r="BR399" s="674">
        <v>0</v>
      </c>
      <c r="BS399" s="633"/>
      <c r="BT399" s="771"/>
      <c r="BU399" s="679" t="s">
        <v>1461</v>
      </c>
      <c r="BV399" s="681">
        <v>0</v>
      </c>
      <c r="BW399" s="677">
        <v>0</v>
      </c>
      <c r="BX399" s="677">
        <v>0</v>
      </c>
      <c r="BY399" s="674">
        <v>0</v>
      </c>
      <c r="CA399" s="753"/>
      <c r="CB399" s="679" t="s">
        <v>1461</v>
      </c>
      <c r="CC399" s="681">
        <v>0</v>
      </c>
      <c r="CD399" s="677">
        <v>0</v>
      </c>
      <c r="CE399" s="677">
        <v>0</v>
      </c>
      <c r="CF399" s="674">
        <v>0</v>
      </c>
    </row>
    <row r="400" spans="2:84" ht="13.8" thickBot="1">
      <c r="B400" s="673"/>
      <c r="C400" s="679" t="s">
        <v>1462</v>
      </c>
      <c r="D400" s="681">
        <v>0</v>
      </c>
      <c r="E400" s="677">
        <v>0</v>
      </c>
      <c r="F400" s="677">
        <v>0</v>
      </c>
      <c r="G400" s="674">
        <v>0</v>
      </c>
      <c r="I400" s="728"/>
      <c r="J400" s="690" t="s">
        <v>1462</v>
      </c>
      <c r="K400" s="681">
        <v>0</v>
      </c>
      <c r="L400" s="677">
        <v>0</v>
      </c>
      <c r="M400" s="677">
        <v>0</v>
      </c>
      <c r="N400" s="674">
        <v>0</v>
      </c>
      <c r="P400" s="730"/>
      <c r="Q400" s="677" t="s">
        <v>1462</v>
      </c>
      <c r="R400" s="681">
        <v>0</v>
      </c>
      <c r="S400" s="677">
        <v>0</v>
      </c>
      <c r="T400" s="677">
        <v>0</v>
      </c>
      <c r="U400" s="674">
        <v>0</v>
      </c>
      <c r="W400" s="802"/>
      <c r="X400" s="677" t="s">
        <v>1462</v>
      </c>
      <c r="Y400" s="681">
        <v>0</v>
      </c>
      <c r="Z400" s="677">
        <v>0</v>
      </c>
      <c r="AA400" s="677">
        <v>0</v>
      </c>
      <c r="AB400" s="674">
        <v>0</v>
      </c>
      <c r="AD400" s="765"/>
      <c r="AE400" s="677" t="s">
        <v>1462</v>
      </c>
      <c r="AF400" s="681">
        <v>0</v>
      </c>
      <c r="AG400" s="677">
        <v>0</v>
      </c>
      <c r="AH400" s="677">
        <v>0</v>
      </c>
      <c r="AI400" s="674">
        <v>0</v>
      </c>
      <c r="AK400" s="756"/>
      <c r="AL400" s="690" t="s">
        <v>1462</v>
      </c>
      <c r="AM400" s="681">
        <v>0</v>
      </c>
      <c r="AN400" s="677">
        <v>0</v>
      </c>
      <c r="AO400" s="677">
        <v>0</v>
      </c>
      <c r="AP400" s="674">
        <v>0</v>
      </c>
      <c r="AR400" s="814"/>
      <c r="AS400" s="815" t="s">
        <v>1462</v>
      </c>
      <c r="AT400" s="812">
        <v>0</v>
      </c>
      <c r="AU400" s="812">
        <v>0</v>
      </c>
      <c r="AV400" s="812">
        <v>0</v>
      </c>
      <c r="AW400" s="813">
        <v>0</v>
      </c>
      <c r="AY400" s="779"/>
      <c r="AZ400" s="690" t="s">
        <v>1462</v>
      </c>
      <c r="BA400" s="681">
        <v>0</v>
      </c>
      <c r="BB400" s="677">
        <v>0</v>
      </c>
      <c r="BC400" s="677">
        <v>0</v>
      </c>
      <c r="BD400" s="674">
        <v>0</v>
      </c>
      <c r="BF400" s="793"/>
      <c r="BG400" s="690" t="s">
        <v>1462</v>
      </c>
      <c r="BH400" s="681">
        <v>0</v>
      </c>
      <c r="BI400" s="677">
        <v>0</v>
      </c>
      <c r="BJ400" s="677">
        <v>0</v>
      </c>
      <c r="BK400" s="674">
        <v>0</v>
      </c>
      <c r="BL400" s="633"/>
      <c r="BM400" s="786"/>
      <c r="BN400" s="690" t="s">
        <v>1462</v>
      </c>
      <c r="BO400" s="681">
        <v>0</v>
      </c>
      <c r="BP400" s="677">
        <v>0</v>
      </c>
      <c r="BQ400" s="677">
        <v>0</v>
      </c>
      <c r="BR400" s="674">
        <v>0</v>
      </c>
      <c r="BS400" s="633"/>
      <c r="BT400" s="772"/>
      <c r="BU400" s="690" t="s">
        <v>1462</v>
      </c>
      <c r="BV400" s="681">
        <v>0</v>
      </c>
      <c r="BW400" s="677">
        <v>0</v>
      </c>
      <c r="BX400" s="677">
        <v>0</v>
      </c>
      <c r="BY400" s="674">
        <v>0</v>
      </c>
      <c r="CA400" s="747"/>
      <c r="CB400" s="690" t="s">
        <v>1462</v>
      </c>
      <c r="CC400" s="681">
        <v>0</v>
      </c>
      <c r="CD400" s="677">
        <v>0</v>
      </c>
      <c r="CE400" s="677">
        <v>0</v>
      </c>
      <c r="CF400" s="674">
        <v>0</v>
      </c>
    </row>
    <row r="401" spans="2:84" ht="13.8" thickBot="1">
      <c r="B401" s="664" t="s">
        <v>594</v>
      </c>
      <c r="C401" s="664"/>
      <c r="D401" s="729">
        <v>0</v>
      </c>
      <c r="E401" s="683">
        <v>0</v>
      </c>
      <c r="F401" s="683">
        <v>0</v>
      </c>
      <c r="G401" s="682">
        <v>0</v>
      </c>
      <c r="I401" s="667" t="s">
        <v>594</v>
      </c>
      <c r="J401" s="667"/>
      <c r="K401" s="691">
        <v>0</v>
      </c>
      <c r="L401" s="685">
        <v>0</v>
      </c>
      <c r="M401" s="685">
        <v>0</v>
      </c>
      <c r="N401" s="684">
        <v>0</v>
      </c>
      <c r="P401" s="686" t="s">
        <v>594</v>
      </c>
      <c r="Q401" s="687"/>
      <c r="R401" s="686">
        <v>0</v>
      </c>
      <c r="S401" s="688">
        <v>0</v>
      </c>
      <c r="T401" s="688">
        <v>0</v>
      </c>
      <c r="U401" s="687">
        <v>0</v>
      </c>
      <c r="W401" s="803" t="s">
        <v>594</v>
      </c>
      <c r="X401" s="804"/>
      <c r="Y401" s="803">
        <v>0</v>
      </c>
      <c r="Z401" s="805">
        <v>0</v>
      </c>
      <c r="AA401" s="805">
        <v>0</v>
      </c>
      <c r="AB401" s="804">
        <v>0</v>
      </c>
      <c r="AD401" s="766" t="s">
        <v>594</v>
      </c>
      <c r="AE401" s="767"/>
      <c r="AF401" s="766">
        <v>0</v>
      </c>
      <c r="AG401" s="768">
        <v>0</v>
      </c>
      <c r="AH401" s="768">
        <v>0</v>
      </c>
      <c r="AI401" s="767">
        <v>0</v>
      </c>
      <c r="AK401" s="757" t="s">
        <v>594</v>
      </c>
      <c r="AL401" s="758"/>
      <c r="AM401" s="759">
        <v>0</v>
      </c>
      <c r="AN401" s="760">
        <v>0</v>
      </c>
      <c r="AO401" s="760">
        <v>0</v>
      </c>
      <c r="AP401" s="761">
        <v>0</v>
      </c>
      <c r="AR401" s="808" t="s">
        <v>594</v>
      </c>
      <c r="AS401" s="816"/>
      <c r="AT401" s="817">
        <v>0</v>
      </c>
      <c r="AU401" s="818">
        <v>0</v>
      </c>
      <c r="AV401" s="818">
        <v>0</v>
      </c>
      <c r="AW401" s="816">
        <v>0</v>
      </c>
      <c r="AY401" s="780" t="s">
        <v>594</v>
      </c>
      <c r="AZ401" s="777"/>
      <c r="BA401" s="780">
        <v>0</v>
      </c>
      <c r="BB401" s="781">
        <v>0</v>
      </c>
      <c r="BC401" s="781">
        <v>0</v>
      </c>
      <c r="BD401" s="782">
        <v>0</v>
      </c>
      <c r="BF401" s="795" t="s">
        <v>594</v>
      </c>
      <c r="BG401" s="796"/>
      <c r="BH401" s="795">
        <v>0</v>
      </c>
      <c r="BI401" s="797">
        <v>0</v>
      </c>
      <c r="BJ401" s="797">
        <v>0</v>
      </c>
      <c r="BK401" s="798">
        <v>0</v>
      </c>
      <c r="BL401" s="633"/>
      <c r="BM401" s="787" t="s">
        <v>594</v>
      </c>
      <c r="BN401" s="788"/>
      <c r="BO401" s="789">
        <v>0</v>
      </c>
      <c r="BP401" s="790">
        <v>0</v>
      </c>
      <c r="BQ401" s="790">
        <v>0</v>
      </c>
      <c r="BR401" s="791">
        <v>0</v>
      </c>
      <c r="BS401" s="633"/>
      <c r="BT401" s="773" t="s">
        <v>594</v>
      </c>
      <c r="BU401" s="770"/>
      <c r="BV401" s="773">
        <v>0</v>
      </c>
      <c r="BW401" s="774">
        <v>0</v>
      </c>
      <c r="BX401" s="774">
        <v>0</v>
      </c>
      <c r="BY401" s="775">
        <v>0</v>
      </c>
      <c r="CA401" s="748" t="s">
        <v>594</v>
      </c>
      <c r="CB401" s="749"/>
      <c r="CC401" s="750">
        <v>0</v>
      </c>
      <c r="CD401" s="751">
        <v>0</v>
      </c>
      <c r="CE401" s="751">
        <v>0</v>
      </c>
      <c r="CF401" s="752">
        <v>0</v>
      </c>
    </row>
    <row r="402" spans="2:84" ht="13.8" thickBot="1">
      <c r="B402" s="673" t="s">
        <v>483</v>
      </c>
      <c r="C402" s="679" t="s">
        <v>1463</v>
      </c>
      <c r="D402" s="681">
        <v>0</v>
      </c>
      <c r="E402" s="677">
        <v>0</v>
      </c>
      <c r="F402" s="677">
        <v>0</v>
      </c>
      <c r="G402" s="674">
        <v>0</v>
      </c>
      <c r="I402" s="728" t="s">
        <v>483</v>
      </c>
      <c r="J402" s="690" t="s">
        <v>1463</v>
      </c>
      <c r="K402" s="681">
        <v>0</v>
      </c>
      <c r="L402" s="677">
        <v>0</v>
      </c>
      <c r="M402" s="677">
        <v>0</v>
      </c>
      <c r="N402" s="674">
        <v>0</v>
      </c>
      <c r="P402" s="668" t="s">
        <v>483</v>
      </c>
      <c r="Q402" s="677" t="s">
        <v>1463</v>
      </c>
      <c r="R402" s="681">
        <v>0</v>
      </c>
      <c r="S402" s="677">
        <v>0</v>
      </c>
      <c r="T402" s="677">
        <v>0</v>
      </c>
      <c r="U402" s="674">
        <v>0</v>
      </c>
      <c r="W402" s="800" t="s">
        <v>483</v>
      </c>
      <c r="X402" s="677" t="s">
        <v>1463</v>
      </c>
      <c r="Y402" s="681">
        <v>0</v>
      </c>
      <c r="Z402" s="677">
        <v>0</v>
      </c>
      <c r="AA402" s="677">
        <v>0</v>
      </c>
      <c r="AB402" s="674">
        <v>0</v>
      </c>
      <c r="AD402" s="763" t="s">
        <v>483</v>
      </c>
      <c r="AE402" s="677" t="s">
        <v>1463</v>
      </c>
      <c r="AF402" s="681">
        <v>0</v>
      </c>
      <c r="AG402" s="677">
        <v>0</v>
      </c>
      <c r="AH402" s="677">
        <v>0</v>
      </c>
      <c r="AI402" s="674">
        <v>0</v>
      </c>
      <c r="AK402" s="754" t="s">
        <v>483</v>
      </c>
      <c r="AL402" s="731" t="s">
        <v>1463</v>
      </c>
      <c r="AM402" s="681">
        <v>0</v>
      </c>
      <c r="AN402" s="677">
        <v>0</v>
      </c>
      <c r="AO402" s="677">
        <v>0</v>
      </c>
      <c r="AP402" s="674">
        <v>0</v>
      </c>
      <c r="AR402" s="808" t="s">
        <v>483</v>
      </c>
      <c r="AS402" s="820" t="s">
        <v>1463</v>
      </c>
      <c r="AT402" s="812">
        <v>0</v>
      </c>
      <c r="AU402" s="812">
        <v>0</v>
      </c>
      <c r="AV402" s="812">
        <v>0</v>
      </c>
      <c r="AW402" s="813">
        <v>0</v>
      </c>
      <c r="AY402" s="779" t="s">
        <v>483</v>
      </c>
      <c r="AZ402" s="731" t="s">
        <v>1463</v>
      </c>
      <c r="BA402" s="681">
        <v>0</v>
      </c>
      <c r="BB402" s="677">
        <v>0</v>
      </c>
      <c r="BC402" s="677">
        <v>0</v>
      </c>
      <c r="BD402" s="674">
        <v>0</v>
      </c>
      <c r="BF402" s="793" t="s">
        <v>483</v>
      </c>
      <c r="BG402" s="690" t="s">
        <v>1463</v>
      </c>
      <c r="BH402" s="681">
        <v>0</v>
      </c>
      <c r="BI402" s="677">
        <v>0</v>
      </c>
      <c r="BJ402" s="677">
        <v>0</v>
      </c>
      <c r="BK402" s="674">
        <v>0</v>
      </c>
      <c r="BL402" s="633"/>
      <c r="BM402" s="784" t="s">
        <v>483</v>
      </c>
      <c r="BN402" s="731" t="s">
        <v>1463</v>
      </c>
      <c r="BO402" s="681">
        <v>0</v>
      </c>
      <c r="BP402" s="677">
        <v>0</v>
      </c>
      <c r="BQ402" s="677">
        <v>0</v>
      </c>
      <c r="BR402" s="674">
        <v>0</v>
      </c>
      <c r="BS402" s="633"/>
      <c r="BT402" s="772" t="s">
        <v>483</v>
      </c>
      <c r="BU402" s="690" t="s">
        <v>1463</v>
      </c>
      <c r="BV402" s="681">
        <v>0</v>
      </c>
      <c r="BW402" s="677">
        <v>0</v>
      </c>
      <c r="BX402" s="677">
        <v>0</v>
      </c>
      <c r="BY402" s="674">
        <v>0</v>
      </c>
      <c r="CA402" s="745" t="s">
        <v>483</v>
      </c>
      <c r="CB402" s="731" t="s">
        <v>1463</v>
      </c>
      <c r="CC402" s="681">
        <v>0</v>
      </c>
      <c r="CD402" s="677">
        <v>0</v>
      </c>
      <c r="CE402" s="677">
        <v>0</v>
      </c>
      <c r="CF402" s="674">
        <v>0</v>
      </c>
    </row>
    <row r="403" spans="2:84" ht="13.8" thickBot="1">
      <c r="B403" s="664" t="s">
        <v>595</v>
      </c>
      <c r="C403" s="664"/>
      <c r="D403" s="729">
        <v>0</v>
      </c>
      <c r="E403" s="683">
        <v>0</v>
      </c>
      <c r="F403" s="683">
        <v>0</v>
      </c>
      <c r="G403" s="682">
        <v>0</v>
      </c>
      <c r="I403" s="667" t="s">
        <v>595</v>
      </c>
      <c r="J403" s="667"/>
      <c r="K403" s="691">
        <v>0</v>
      </c>
      <c r="L403" s="685">
        <v>0</v>
      </c>
      <c r="M403" s="685">
        <v>0</v>
      </c>
      <c r="N403" s="684">
        <v>0</v>
      </c>
      <c r="P403" s="686" t="s">
        <v>595</v>
      </c>
      <c r="Q403" s="687"/>
      <c r="R403" s="686">
        <v>0</v>
      </c>
      <c r="S403" s="688">
        <v>0</v>
      </c>
      <c r="T403" s="688">
        <v>0</v>
      </c>
      <c r="U403" s="687">
        <v>0</v>
      </c>
      <c r="W403" s="803" t="s">
        <v>595</v>
      </c>
      <c r="X403" s="804"/>
      <c r="Y403" s="803">
        <v>0</v>
      </c>
      <c r="Z403" s="805">
        <v>0</v>
      </c>
      <c r="AA403" s="805">
        <v>0</v>
      </c>
      <c r="AB403" s="804">
        <v>0</v>
      </c>
      <c r="AD403" s="766" t="s">
        <v>595</v>
      </c>
      <c r="AE403" s="767"/>
      <c r="AF403" s="766">
        <v>0</v>
      </c>
      <c r="AG403" s="768">
        <v>0</v>
      </c>
      <c r="AH403" s="768">
        <v>0</v>
      </c>
      <c r="AI403" s="767">
        <v>0</v>
      </c>
      <c r="AK403" s="757" t="s">
        <v>595</v>
      </c>
      <c r="AL403" s="758"/>
      <c r="AM403" s="759">
        <v>0</v>
      </c>
      <c r="AN403" s="760">
        <v>0</v>
      </c>
      <c r="AO403" s="760">
        <v>0</v>
      </c>
      <c r="AP403" s="761">
        <v>0</v>
      </c>
      <c r="AR403" s="808" t="s">
        <v>595</v>
      </c>
      <c r="AS403" s="816"/>
      <c r="AT403" s="817">
        <v>0</v>
      </c>
      <c r="AU403" s="818">
        <v>0</v>
      </c>
      <c r="AV403" s="818">
        <v>0</v>
      </c>
      <c r="AW403" s="816">
        <v>0</v>
      </c>
      <c r="AY403" s="780" t="s">
        <v>595</v>
      </c>
      <c r="AZ403" s="777"/>
      <c r="BA403" s="780">
        <v>0</v>
      </c>
      <c r="BB403" s="781">
        <v>0</v>
      </c>
      <c r="BC403" s="781">
        <v>0</v>
      </c>
      <c r="BD403" s="782">
        <v>0</v>
      </c>
      <c r="BF403" s="795" t="s">
        <v>595</v>
      </c>
      <c r="BG403" s="796"/>
      <c r="BH403" s="795">
        <v>0</v>
      </c>
      <c r="BI403" s="797">
        <v>0</v>
      </c>
      <c r="BJ403" s="797">
        <v>0</v>
      </c>
      <c r="BK403" s="798">
        <v>0</v>
      </c>
      <c r="BL403" s="633"/>
      <c r="BM403" s="787" t="s">
        <v>595</v>
      </c>
      <c r="BN403" s="788"/>
      <c r="BO403" s="789">
        <v>0</v>
      </c>
      <c r="BP403" s="790">
        <v>0</v>
      </c>
      <c r="BQ403" s="790">
        <v>0</v>
      </c>
      <c r="BR403" s="791">
        <v>0</v>
      </c>
      <c r="BS403" s="633"/>
      <c r="BT403" s="773" t="s">
        <v>595</v>
      </c>
      <c r="BU403" s="770"/>
      <c r="BV403" s="773">
        <v>0</v>
      </c>
      <c r="BW403" s="774">
        <v>0</v>
      </c>
      <c r="BX403" s="774">
        <v>0</v>
      </c>
      <c r="BY403" s="775">
        <v>0</v>
      </c>
      <c r="CA403" s="748" t="s">
        <v>595</v>
      </c>
      <c r="CB403" s="749"/>
      <c r="CC403" s="750">
        <v>0</v>
      </c>
      <c r="CD403" s="751">
        <v>0</v>
      </c>
      <c r="CE403" s="751">
        <v>0</v>
      </c>
      <c r="CF403" s="752">
        <v>0</v>
      </c>
    </row>
    <row r="404" spans="2:84">
      <c r="B404" s="673" t="s">
        <v>484</v>
      </c>
      <c r="C404" s="679" t="s">
        <v>1726</v>
      </c>
      <c r="D404" s="681">
        <v>0</v>
      </c>
      <c r="E404" s="677">
        <v>0</v>
      </c>
      <c r="F404" s="677">
        <v>0</v>
      </c>
      <c r="G404" s="674">
        <v>0</v>
      </c>
      <c r="I404" s="675" t="s">
        <v>484</v>
      </c>
      <c r="J404" s="679" t="s">
        <v>1726</v>
      </c>
      <c r="K404" s="681">
        <v>0</v>
      </c>
      <c r="L404" s="677">
        <v>0</v>
      </c>
      <c r="M404" s="677">
        <v>0</v>
      </c>
      <c r="N404" s="674">
        <v>0</v>
      </c>
      <c r="P404" s="676" t="s">
        <v>484</v>
      </c>
      <c r="Q404" s="677" t="s">
        <v>1726</v>
      </c>
      <c r="R404" s="681">
        <v>0</v>
      </c>
      <c r="S404" s="677">
        <v>0</v>
      </c>
      <c r="T404" s="677">
        <v>0</v>
      </c>
      <c r="U404" s="674">
        <v>0</v>
      </c>
      <c r="W404" s="801" t="s">
        <v>484</v>
      </c>
      <c r="X404" s="677" t="s">
        <v>1726</v>
      </c>
      <c r="Y404" s="681">
        <v>0</v>
      </c>
      <c r="Z404" s="677">
        <v>0</v>
      </c>
      <c r="AA404" s="677">
        <v>0</v>
      </c>
      <c r="AB404" s="674">
        <v>0</v>
      </c>
      <c r="AD404" s="764" t="s">
        <v>484</v>
      </c>
      <c r="AE404" s="677" t="s">
        <v>1726</v>
      </c>
      <c r="AF404" s="681">
        <v>0</v>
      </c>
      <c r="AG404" s="677">
        <v>0</v>
      </c>
      <c r="AH404" s="677">
        <v>0</v>
      </c>
      <c r="AI404" s="674">
        <v>0</v>
      </c>
      <c r="AK404" s="755" t="s">
        <v>484</v>
      </c>
      <c r="AL404" s="689" t="s">
        <v>1726</v>
      </c>
      <c r="AM404" s="681">
        <v>0</v>
      </c>
      <c r="AN404" s="677">
        <v>0</v>
      </c>
      <c r="AO404" s="677">
        <v>0</v>
      </c>
      <c r="AP404" s="674">
        <v>0</v>
      </c>
      <c r="AR404" s="809" t="s">
        <v>484</v>
      </c>
      <c r="AS404" s="810" t="s">
        <v>1726</v>
      </c>
      <c r="AT404" s="812">
        <v>0</v>
      </c>
      <c r="AU404" s="812">
        <v>0</v>
      </c>
      <c r="AV404" s="812">
        <v>0</v>
      </c>
      <c r="AW404" s="813">
        <v>0</v>
      </c>
      <c r="AY404" s="778" t="s">
        <v>484</v>
      </c>
      <c r="AZ404" s="689" t="s">
        <v>1726</v>
      </c>
      <c r="BA404" s="681">
        <v>0</v>
      </c>
      <c r="BB404" s="677">
        <v>0</v>
      </c>
      <c r="BC404" s="677">
        <v>0</v>
      </c>
      <c r="BD404" s="674">
        <v>0</v>
      </c>
      <c r="BF404" s="794" t="s">
        <v>484</v>
      </c>
      <c r="BG404" s="679" t="s">
        <v>1726</v>
      </c>
      <c r="BH404" s="681">
        <v>0</v>
      </c>
      <c r="BI404" s="677">
        <v>0</v>
      </c>
      <c r="BJ404" s="677">
        <v>0</v>
      </c>
      <c r="BK404" s="674">
        <v>0</v>
      </c>
      <c r="BL404" s="633"/>
      <c r="BM404" s="785" t="s">
        <v>484</v>
      </c>
      <c r="BN404" s="689" t="s">
        <v>1726</v>
      </c>
      <c r="BO404" s="681">
        <v>0</v>
      </c>
      <c r="BP404" s="677">
        <v>0</v>
      </c>
      <c r="BQ404" s="677">
        <v>0</v>
      </c>
      <c r="BR404" s="674">
        <v>0</v>
      </c>
      <c r="BS404" s="633"/>
      <c r="BT404" s="771" t="s">
        <v>484</v>
      </c>
      <c r="BU404" s="679" t="s">
        <v>1726</v>
      </c>
      <c r="BV404" s="681">
        <v>0</v>
      </c>
      <c r="BW404" s="677">
        <v>0</v>
      </c>
      <c r="BX404" s="677">
        <v>0</v>
      </c>
      <c r="BY404" s="674">
        <v>0</v>
      </c>
      <c r="CA404" s="746" t="s">
        <v>484</v>
      </c>
      <c r="CB404" s="689" t="s">
        <v>1726</v>
      </c>
      <c r="CC404" s="681">
        <v>0</v>
      </c>
      <c r="CD404" s="677">
        <v>0</v>
      </c>
      <c r="CE404" s="677">
        <v>0</v>
      </c>
      <c r="CF404" s="674">
        <v>0</v>
      </c>
    </row>
    <row r="405" spans="2:84">
      <c r="B405" s="673"/>
      <c r="C405" s="679" t="s">
        <v>1466</v>
      </c>
      <c r="D405" s="681">
        <v>0</v>
      </c>
      <c r="E405" s="677">
        <v>0</v>
      </c>
      <c r="F405" s="677">
        <v>0</v>
      </c>
      <c r="G405" s="674">
        <v>0</v>
      </c>
      <c r="I405" s="675"/>
      <c r="J405" s="679" t="s">
        <v>1466</v>
      </c>
      <c r="K405" s="681">
        <v>0</v>
      </c>
      <c r="L405" s="677">
        <v>0</v>
      </c>
      <c r="M405" s="677">
        <v>0</v>
      </c>
      <c r="N405" s="674">
        <v>0</v>
      </c>
      <c r="P405" s="680"/>
      <c r="Q405" s="677" t="s">
        <v>1466</v>
      </c>
      <c r="R405" s="681">
        <v>0</v>
      </c>
      <c r="S405" s="677">
        <v>0</v>
      </c>
      <c r="T405" s="677">
        <v>0</v>
      </c>
      <c r="U405" s="674">
        <v>0</v>
      </c>
      <c r="W405" s="806"/>
      <c r="X405" s="677" t="s">
        <v>1466</v>
      </c>
      <c r="Y405" s="681">
        <v>0</v>
      </c>
      <c r="Z405" s="677">
        <v>0</v>
      </c>
      <c r="AA405" s="677">
        <v>0</v>
      </c>
      <c r="AB405" s="674">
        <v>0</v>
      </c>
      <c r="AD405" s="769"/>
      <c r="AE405" s="677" t="s">
        <v>1466</v>
      </c>
      <c r="AF405" s="681">
        <v>0</v>
      </c>
      <c r="AG405" s="677">
        <v>0</v>
      </c>
      <c r="AH405" s="677">
        <v>0</v>
      </c>
      <c r="AI405" s="674">
        <v>0</v>
      </c>
      <c r="AK405" s="762"/>
      <c r="AL405" s="679" t="s">
        <v>1466</v>
      </c>
      <c r="AM405" s="681">
        <v>0</v>
      </c>
      <c r="AN405" s="677">
        <v>0</v>
      </c>
      <c r="AO405" s="677">
        <v>0</v>
      </c>
      <c r="AP405" s="674">
        <v>0</v>
      </c>
      <c r="AR405" s="819"/>
      <c r="AS405" s="813" t="s">
        <v>1466</v>
      </c>
      <c r="AT405" s="812">
        <v>0</v>
      </c>
      <c r="AU405" s="812">
        <v>0</v>
      </c>
      <c r="AV405" s="812">
        <v>0</v>
      </c>
      <c r="AW405" s="813">
        <v>0</v>
      </c>
      <c r="AY405" s="778"/>
      <c r="AZ405" s="679" t="s">
        <v>1466</v>
      </c>
      <c r="BA405" s="681">
        <v>0</v>
      </c>
      <c r="BB405" s="677">
        <v>0</v>
      </c>
      <c r="BC405" s="677">
        <v>0</v>
      </c>
      <c r="BD405" s="674">
        <v>0</v>
      </c>
      <c r="BF405" s="794"/>
      <c r="BG405" s="679" t="s">
        <v>1466</v>
      </c>
      <c r="BH405" s="681">
        <v>0</v>
      </c>
      <c r="BI405" s="677">
        <v>0</v>
      </c>
      <c r="BJ405" s="677">
        <v>0</v>
      </c>
      <c r="BK405" s="674">
        <v>0</v>
      </c>
      <c r="BL405" s="633"/>
      <c r="BM405" s="792"/>
      <c r="BN405" s="679" t="s">
        <v>1466</v>
      </c>
      <c r="BO405" s="681">
        <v>0</v>
      </c>
      <c r="BP405" s="677">
        <v>0</v>
      </c>
      <c r="BQ405" s="677">
        <v>0</v>
      </c>
      <c r="BR405" s="674">
        <v>0</v>
      </c>
      <c r="BS405" s="633"/>
      <c r="BT405" s="771"/>
      <c r="BU405" s="679" t="s">
        <v>1466</v>
      </c>
      <c r="BV405" s="681">
        <v>0</v>
      </c>
      <c r="BW405" s="677">
        <v>0</v>
      </c>
      <c r="BX405" s="677">
        <v>0</v>
      </c>
      <c r="BY405" s="674">
        <v>0</v>
      </c>
      <c r="CA405" s="753"/>
      <c r="CB405" s="679" t="s">
        <v>1466</v>
      </c>
      <c r="CC405" s="681">
        <v>0</v>
      </c>
      <c r="CD405" s="677">
        <v>0</v>
      </c>
      <c r="CE405" s="677">
        <v>0</v>
      </c>
      <c r="CF405" s="674">
        <v>0</v>
      </c>
    </row>
    <row r="406" spans="2:84">
      <c r="B406" s="673"/>
      <c r="C406" s="679" t="s">
        <v>1464</v>
      </c>
      <c r="D406" s="681">
        <v>0</v>
      </c>
      <c r="E406" s="677">
        <v>0</v>
      </c>
      <c r="F406" s="677">
        <v>0</v>
      </c>
      <c r="G406" s="674">
        <v>0</v>
      </c>
      <c r="I406" s="675"/>
      <c r="J406" s="679" t="s">
        <v>1464</v>
      </c>
      <c r="K406" s="681">
        <v>0</v>
      </c>
      <c r="L406" s="677">
        <v>0</v>
      </c>
      <c r="M406" s="677">
        <v>0</v>
      </c>
      <c r="N406" s="674">
        <v>0</v>
      </c>
      <c r="P406" s="680"/>
      <c r="Q406" s="677" t="s">
        <v>1464</v>
      </c>
      <c r="R406" s="681">
        <v>0</v>
      </c>
      <c r="S406" s="677">
        <v>0</v>
      </c>
      <c r="T406" s="677">
        <v>0</v>
      </c>
      <c r="U406" s="674">
        <v>0</v>
      </c>
      <c r="W406" s="806"/>
      <c r="X406" s="677" t="s">
        <v>1464</v>
      </c>
      <c r="Y406" s="681">
        <v>0</v>
      </c>
      <c r="Z406" s="677">
        <v>0</v>
      </c>
      <c r="AA406" s="677">
        <v>0</v>
      </c>
      <c r="AB406" s="674">
        <v>0</v>
      </c>
      <c r="AD406" s="769"/>
      <c r="AE406" s="677" t="s">
        <v>1464</v>
      </c>
      <c r="AF406" s="681">
        <v>0</v>
      </c>
      <c r="AG406" s="677">
        <v>0</v>
      </c>
      <c r="AH406" s="677">
        <v>0</v>
      </c>
      <c r="AI406" s="674">
        <v>0</v>
      </c>
      <c r="AK406" s="762"/>
      <c r="AL406" s="679" t="s">
        <v>1464</v>
      </c>
      <c r="AM406" s="681">
        <v>0</v>
      </c>
      <c r="AN406" s="677">
        <v>0</v>
      </c>
      <c r="AO406" s="677">
        <v>0</v>
      </c>
      <c r="AP406" s="674">
        <v>0</v>
      </c>
      <c r="AR406" s="819"/>
      <c r="AS406" s="813" t="s">
        <v>1464</v>
      </c>
      <c r="AT406" s="812">
        <v>0</v>
      </c>
      <c r="AU406" s="812">
        <v>0</v>
      </c>
      <c r="AV406" s="812">
        <v>0</v>
      </c>
      <c r="AW406" s="813">
        <v>0</v>
      </c>
      <c r="AY406" s="778"/>
      <c r="AZ406" s="679" t="s">
        <v>1464</v>
      </c>
      <c r="BA406" s="681">
        <v>0</v>
      </c>
      <c r="BB406" s="677">
        <v>0</v>
      </c>
      <c r="BC406" s="677">
        <v>0</v>
      </c>
      <c r="BD406" s="674">
        <v>0</v>
      </c>
      <c r="BF406" s="794"/>
      <c r="BG406" s="679" t="s">
        <v>1464</v>
      </c>
      <c r="BH406" s="681">
        <v>0</v>
      </c>
      <c r="BI406" s="677">
        <v>0</v>
      </c>
      <c r="BJ406" s="677">
        <v>0</v>
      </c>
      <c r="BK406" s="674">
        <v>0</v>
      </c>
      <c r="BL406" s="633"/>
      <c r="BM406" s="792"/>
      <c r="BN406" s="679" t="s">
        <v>1464</v>
      </c>
      <c r="BO406" s="681">
        <v>0</v>
      </c>
      <c r="BP406" s="677">
        <v>0</v>
      </c>
      <c r="BQ406" s="677">
        <v>0</v>
      </c>
      <c r="BR406" s="674">
        <v>0</v>
      </c>
      <c r="BS406" s="633"/>
      <c r="BT406" s="771"/>
      <c r="BU406" s="679" t="s">
        <v>1464</v>
      </c>
      <c r="BV406" s="681">
        <v>0</v>
      </c>
      <c r="BW406" s="677">
        <v>0</v>
      </c>
      <c r="BX406" s="677">
        <v>0</v>
      </c>
      <c r="BY406" s="674">
        <v>0</v>
      </c>
      <c r="CA406" s="753"/>
      <c r="CB406" s="679" t="s">
        <v>1464</v>
      </c>
      <c r="CC406" s="681">
        <v>0</v>
      </c>
      <c r="CD406" s="677">
        <v>0</v>
      </c>
      <c r="CE406" s="677">
        <v>0</v>
      </c>
      <c r="CF406" s="674">
        <v>0</v>
      </c>
    </row>
    <row r="407" spans="2:84" ht="13.8" thickBot="1">
      <c r="B407" s="673"/>
      <c r="C407" s="679" t="s">
        <v>1465</v>
      </c>
      <c r="D407" s="681">
        <v>0</v>
      </c>
      <c r="E407" s="677">
        <v>0</v>
      </c>
      <c r="F407" s="677">
        <v>0</v>
      </c>
      <c r="G407" s="674">
        <v>0</v>
      </c>
      <c r="I407" s="728"/>
      <c r="J407" s="690" t="s">
        <v>1465</v>
      </c>
      <c r="K407" s="681">
        <v>0</v>
      </c>
      <c r="L407" s="677">
        <v>0</v>
      </c>
      <c r="M407" s="677">
        <v>0</v>
      </c>
      <c r="N407" s="674">
        <v>0</v>
      </c>
      <c r="P407" s="730"/>
      <c r="Q407" s="677" t="s">
        <v>1465</v>
      </c>
      <c r="R407" s="681">
        <v>0</v>
      </c>
      <c r="S407" s="677">
        <v>0</v>
      </c>
      <c r="T407" s="677">
        <v>0</v>
      </c>
      <c r="U407" s="674">
        <v>0</v>
      </c>
      <c r="W407" s="802"/>
      <c r="X407" s="677" t="s">
        <v>1465</v>
      </c>
      <c r="Y407" s="681">
        <v>0</v>
      </c>
      <c r="Z407" s="677">
        <v>0</v>
      </c>
      <c r="AA407" s="677">
        <v>0</v>
      </c>
      <c r="AB407" s="674">
        <v>0</v>
      </c>
      <c r="AD407" s="765"/>
      <c r="AE407" s="677" t="s">
        <v>1465</v>
      </c>
      <c r="AF407" s="681">
        <v>0</v>
      </c>
      <c r="AG407" s="677">
        <v>0</v>
      </c>
      <c r="AH407" s="677">
        <v>0</v>
      </c>
      <c r="AI407" s="674">
        <v>0</v>
      </c>
      <c r="AK407" s="756"/>
      <c r="AL407" s="690" t="s">
        <v>1465</v>
      </c>
      <c r="AM407" s="681">
        <v>0</v>
      </c>
      <c r="AN407" s="677">
        <v>0</v>
      </c>
      <c r="AO407" s="677">
        <v>0</v>
      </c>
      <c r="AP407" s="674">
        <v>0</v>
      </c>
      <c r="AR407" s="814"/>
      <c r="AS407" s="815" t="s">
        <v>1465</v>
      </c>
      <c r="AT407" s="812">
        <v>0</v>
      </c>
      <c r="AU407" s="812">
        <v>0</v>
      </c>
      <c r="AV407" s="812">
        <v>0</v>
      </c>
      <c r="AW407" s="813">
        <v>0</v>
      </c>
      <c r="AY407" s="779"/>
      <c r="AZ407" s="690" t="s">
        <v>1465</v>
      </c>
      <c r="BA407" s="681">
        <v>0</v>
      </c>
      <c r="BB407" s="677">
        <v>0</v>
      </c>
      <c r="BC407" s="677">
        <v>0</v>
      </c>
      <c r="BD407" s="674">
        <v>0</v>
      </c>
      <c r="BF407" s="793"/>
      <c r="BG407" s="690" t="s">
        <v>1465</v>
      </c>
      <c r="BH407" s="681">
        <v>0</v>
      </c>
      <c r="BI407" s="677">
        <v>0</v>
      </c>
      <c r="BJ407" s="677">
        <v>0</v>
      </c>
      <c r="BK407" s="674">
        <v>0</v>
      </c>
      <c r="BL407" s="633"/>
      <c r="BM407" s="786"/>
      <c r="BN407" s="690" t="s">
        <v>1465</v>
      </c>
      <c r="BO407" s="681">
        <v>0</v>
      </c>
      <c r="BP407" s="677">
        <v>0</v>
      </c>
      <c r="BQ407" s="677">
        <v>0</v>
      </c>
      <c r="BR407" s="674">
        <v>0</v>
      </c>
      <c r="BS407" s="633"/>
      <c r="BT407" s="772"/>
      <c r="BU407" s="690" t="s">
        <v>1465</v>
      </c>
      <c r="BV407" s="681">
        <v>0</v>
      </c>
      <c r="BW407" s="677">
        <v>0</v>
      </c>
      <c r="BX407" s="677">
        <v>0</v>
      </c>
      <c r="BY407" s="674">
        <v>0</v>
      </c>
      <c r="CA407" s="747"/>
      <c r="CB407" s="690" t="s">
        <v>1465</v>
      </c>
      <c r="CC407" s="681">
        <v>0</v>
      </c>
      <c r="CD407" s="677">
        <v>0</v>
      </c>
      <c r="CE407" s="677">
        <v>0</v>
      </c>
      <c r="CF407" s="674">
        <v>0</v>
      </c>
    </row>
    <row r="408" spans="2:84" ht="13.8" thickBot="1">
      <c r="B408" s="664" t="s">
        <v>596</v>
      </c>
      <c r="C408" s="664"/>
      <c r="D408" s="729">
        <v>0</v>
      </c>
      <c r="E408" s="683">
        <v>0</v>
      </c>
      <c r="F408" s="683">
        <v>0</v>
      </c>
      <c r="G408" s="682">
        <v>0</v>
      </c>
      <c r="I408" s="667" t="s">
        <v>596</v>
      </c>
      <c r="J408" s="667"/>
      <c r="K408" s="691">
        <v>0</v>
      </c>
      <c r="L408" s="685">
        <v>0</v>
      </c>
      <c r="M408" s="685">
        <v>0</v>
      </c>
      <c r="N408" s="684">
        <v>0</v>
      </c>
      <c r="P408" s="686" t="s">
        <v>596</v>
      </c>
      <c r="Q408" s="687"/>
      <c r="R408" s="686">
        <v>0</v>
      </c>
      <c r="S408" s="688">
        <v>0</v>
      </c>
      <c r="T408" s="688">
        <v>0</v>
      </c>
      <c r="U408" s="687">
        <v>0</v>
      </c>
      <c r="W408" s="803" t="s">
        <v>596</v>
      </c>
      <c r="X408" s="804"/>
      <c r="Y408" s="803">
        <v>0</v>
      </c>
      <c r="Z408" s="805">
        <v>0</v>
      </c>
      <c r="AA408" s="805">
        <v>0</v>
      </c>
      <c r="AB408" s="804">
        <v>0</v>
      </c>
      <c r="AD408" s="766" t="s">
        <v>596</v>
      </c>
      <c r="AE408" s="767"/>
      <c r="AF408" s="766">
        <v>0</v>
      </c>
      <c r="AG408" s="768">
        <v>0</v>
      </c>
      <c r="AH408" s="768">
        <v>0</v>
      </c>
      <c r="AI408" s="767">
        <v>0</v>
      </c>
      <c r="AK408" s="757" t="s">
        <v>596</v>
      </c>
      <c r="AL408" s="758"/>
      <c r="AM408" s="759">
        <v>0</v>
      </c>
      <c r="AN408" s="760">
        <v>0</v>
      </c>
      <c r="AO408" s="760">
        <v>0</v>
      </c>
      <c r="AP408" s="761">
        <v>0</v>
      </c>
      <c r="AR408" s="808" t="s">
        <v>596</v>
      </c>
      <c r="AS408" s="816"/>
      <c r="AT408" s="817">
        <v>0</v>
      </c>
      <c r="AU408" s="818">
        <v>0</v>
      </c>
      <c r="AV408" s="818">
        <v>0</v>
      </c>
      <c r="AW408" s="816">
        <v>0</v>
      </c>
      <c r="AY408" s="780" t="s">
        <v>596</v>
      </c>
      <c r="AZ408" s="777"/>
      <c r="BA408" s="780">
        <v>0</v>
      </c>
      <c r="BB408" s="781">
        <v>0</v>
      </c>
      <c r="BC408" s="781">
        <v>0</v>
      </c>
      <c r="BD408" s="782">
        <v>0</v>
      </c>
      <c r="BF408" s="795" t="s">
        <v>596</v>
      </c>
      <c r="BG408" s="796"/>
      <c r="BH408" s="795">
        <v>0</v>
      </c>
      <c r="BI408" s="797">
        <v>0</v>
      </c>
      <c r="BJ408" s="797">
        <v>0</v>
      </c>
      <c r="BK408" s="798">
        <v>0</v>
      </c>
      <c r="BL408" s="633"/>
      <c r="BM408" s="787" t="s">
        <v>596</v>
      </c>
      <c r="BN408" s="788"/>
      <c r="BO408" s="789">
        <v>0</v>
      </c>
      <c r="BP408" s="790">
        <v>0</v>
      </c>
      <c r="BQ408" s="790">
        <v>0</v>
      </c>
      <c r="BR408" s="791">
        <v>0</v>
      </c>
      <c r="BS408" s="633"/>
      <c r="BT408" s="773" t="s">
        <v>596</v>
      </c>
      <c r="BU408" s="770"/>
      <c r="BV408" s="773">
        <v>0</v>
      </c>
      <c r="BW408" s="774">
        <v>0</v>
      </c>
      <c r="BX408" s="774">
        <v>0</v>
      </c>
      <c r="BY408" s="775">
        <v>0</v>
      </c>
      <c r="CA408" s="748" t="s">
        <v>596</v>
      </c>
      <c r="CB408" s="749"/>
      <c r="CC408" s="750">
        <v>0</v>
      </c>
      <c r="CD408" s="751">
        <v>0</v>
      </c>
      <c r="CE408" s="751">
        <v>0</v>
      </c>
      <c r="CF408" s="752">
        <v>0</v>
      </c>
    </row>
    <row r="409" spans="2:84">
      <c r="B409" s="673" t="s">
        <v>485</v>
      </c>
      <c r="C409" s="679" t="s">
        <v>1727</v>
      </c>
      <c r="D409" s="681">
        <v>0</v>
      </c>
      <c r="E409" s="677">
        <v>0</v>
      </c>
      <c r="F409" s="677">
        <v>0</v>
      </c>
      <c r="G409" s="674">
        <v>0</v>
      </c>
      <c r="I409" s="675" t="s">
        <v>485</v>
      </c>
      <c r="J409" s="679" t="s">
        <v>1727</v>
      </c>
      <c r="K409" s="681">
        <v>0</v>
      </c>
      <c r="L409" s="677">
        <v>0</v>
      </c>
      <c r="M409" s="677">
        <v>0</v>
      </c>
      <c r="N409" s="674">
        <v>0</v>
      </c>
      <c r="P409" s="676" t="s">
        <v>485</v>
      </c>
      <c r="Q409" s="677" t="s">
        <v>1727</v>
      </c>
      <c r="R409" s="681">
        <v>0</v>
      </c>
      <c r="S409" s="677">
        <v>0</v>
      </c>
      <c r="T409" s="677">
        <v>0</v>
      </c>
      <c r="U409" s="674">
        <v>0</v>
      </c>
      <c r="W409" s="801" t="s">
        <v>485</v>
      </c>
      <c r="X409" s="677" t="s">
        <v>1727</v>
      </c>
      <c r="Y409" s="681">
        <v>0</v>
      </c>
      <c r="Z409" s="677">
        <v>0</v>
      </c>
      <c r="AA409" s="677">
        <v>0</v>
      </c>
      <c r="AB409" s="674">
        <v>0</v>
      </c>
      <c r="AD409" s="764" t="s">
        <v>485</v>
      </c>
      <c r="AE409" s="677" t="s">
        <v>1727</v>
      </c>
      <c r="AF409" s="681">
        <v>0</v>
      </c>
      <c r="AG409" s="677">
        <v>0</v>
      </c>
      <c r="AH409" s="677">
        <v>0</v>
      </c>
      <c r="AI409" s="674">
        <v>0</v>
      </c>
      <c r="AK409" s="755" t="s">
        <v>485</v>
      </c>
      <c r="AL409" s="689" t="s">
        <v>1727</v>
      </c>
      <c r="AM409" s="681">
        <v>0</v>
      </c>
      <c r="AN409" s="677">
        <v>0</v>
      </c>
      <c r="AO409" s="677">
        <v>0</v>
      </c>
      <c r="AP409" s="674">
        <v>0</v>
      </c>
      <c r="AR409" s="809" t="s">
        <v>485</v>
      </c>
      <c r="AS409" s="810" t="s">
        <v>1727</v>
      </c>
      <c r="AT409" s="812">
        <v>0</v>
      </c>
      <c r="AU409" s="812">
        <v>0</v>
      </c>
      <c r="AV409" s="812">
        <v>0</v>
      </c>
      <c r="AW409" s="813">
        <v>0</v>
      </c>
      <c r="AY409" s="778" t="s">
        <v>485</v>
      </c>
      <c r="AZ409" s="689" t="s">
        <v>1727</v>
      </c>
      <c r="BA409" s="681">
        <v>0</v>
      </c>
      <c r="BB409" s="677">
        <v>0</v>
      </c>
      <c r="BC409" s="677">
        <v>0</v>
      </c>
      <c r="BD409" s="674">
        <v>0</v>
      </c>
      <c r="BF409" s="794" t="s">
        <v>485</v>
      </c>
      <c r="BG409" s="679" t="s">
        <v>1727</v>
      </c>
      <c r="BH409" s="681">
        <v>0</v>
      </c>
      <c r="BI409" s="677">
        <v>0</v>
      </c>
      <c r="BJ409" s="677">
        <v>0</v>
      </c>
      <c r="BK409" s="674">
        <v>0</v>
      </c>
      <c r="BL409" s="633"/>
      <c r="BM409" s="785" t="s">
        <v>485</v>
      </c>
      <c r="BN409" s="689" t="s">
        <v>1727</v>
      </c>
      <c r="BO409" s="681">
        <v>0</v>
      </c>
      <c r="BP409" s="677">
        <v>0</v>
      </c>
      <c r="BQ409" s="677">
        <v>0</v>
      </c>
      <c r="BR409" s="674">
        <v>0</v>
      </c>
      <c r="BS409" s="633"/>
      <c r="BT409" s="771" t="s">
        <v>485</v>
      </c>
      <c r="BU409" s="679" t="s">
        <v>1727</v>
      </c>
      <c r="BV409" s="681">
        <v>0</v>
      </c>
      <c r="BW409" s="677">
        <v>0</v>
      </c>
      <c r="BX409" s="677">
        <v>0</v>
      </c>
      <c r="BY409" s="674">
        <v>0</v>
      </c>
      <c r="CA409" s="746" t="s">
        <v>485</v>
      </c>
      <c r="CB409" s="689" t="s">
        <v>1727</v>
      </c>
      <c r="CC409" s="681">
        <v>0</v>
      </c>
      <c r="CD409" s="677">
        <v>0</v>
      </c>
      <c r="CE409" s="677">
        <v>0</v>
      </c>
      <c r="CF409" s="674">
        <v>0</v>
      </c>
    </row>
    <row r="410" spans="2:84">
      <c r="B410" s="673"/>
      <c r="C410" s="679" t="s">
        <v>1467</v>
      </c>
      <c r="D410" s="681">
        <v>0</v>
      </c>
      <c r="E410" s="677">
        <v>0</v>
      </c>
      <c r="F410" s="677">
        <v>0</v>
      </c>
      <c r="G410" s="674">
        <v>0</v>
      </c>
      <c r="I410" s="675"/>
      <c r="J410" s="679" t="s">
        <v>1467</v>
      </c>
      <c r="K410" s="681">
        <v>0</v>
      </c>
      <c r="L410" s="677">
        <v>0</v>
      </c>
      <c r="M410" s="677">
        <v>0</v>
      </c>
      <c r="N410" s="674">
        <v>0</v>
      </c>
      <c r="P410" s="680"/>
      <c r="Q410" s="677" t="s">
        <v>1467</v>
      </c>
      <c r="R410" s="681">
        <v>0</v>
      </c>
      <c r="S410" s="677">
        <v>0</v>
      </c>
      <c r="T410" s="677">
        <v>0</v>
      </c>
      <c r="U410" s="674">
        <v>0</v>
      </c>
      <c r="W410" s="806"/>
      <c r="X410" s="677" t="s">
        <v>1467</v>
      </c>
      <c r="Y410" s="681">
        <v>0</v>
      </c>
      <c r="Z410" s="677">
        <v>0</v>
      </c>
      <c r="AA410" s="677">
        <v>0</v>
      </c>
      <c r="AB410" s="674">
        <v>0</v>
      </c>
      <c r="AD410" s="769"/>
      <c r="AE410" s="677" t="s">
        <v>1467</v>
      </c>
      <c r="AF410" s="681">
        <v>0</v>
      </c>
      <c r="AG410" s="677">
        <v>0</v>
      </c>
      <c r="AH410" s="677">
        <v>0</v>
      </c>
      <c r="AI410" s="674">
        <v>0</v>
      </c>
      <c r="AK410" s="762"/>
      <c r="AL410" s="679" t="s">
        <v>1467</v>
      </c>
      <c r="AM410" s="681">
        <v>0</v>
      </c>
      <c r="AN410" s="677">
        <v>0</v>
      </c>
      <c r="AO410" s="677">
        <v>0</v>
      </c>
      <c r="AP410" s="674">
        <v>0</v>
      </c>
      <c r="AR410" s="819"/>
      <c r="AS410" s="813" t="s">
        <v>1467</v>
      </c>
      <c r="AT410" s="812">
        <v>0</v>
      </c>
      <c r="AU410" s="812">
        <v>0</v>
      </c>
      <c r="AV410" s="812">
        <v>0</v>
      </c>
      <c r="AW410" s="813">
        <v>0</v>
      </c>
      <c r="AY410" s="778"/>
      <c r="AZ410" s="679" t="s">
        <v>1467</v>
      </c>
      <c r="BA410" s="681">
        <v>0</v>
      </c>
      <c r="BB410" s="677">
        <v>0</v>
      </c>
      <c r="BC410" s="677">
        <v>0</v>
      </c>
      <c r="BD410" s="674">
        <v>0</v>
      </c>
      <c r="BF410" s="794"/>
      <c r="BG410" s="679" t="s">
        <v>1467</v>
      </c>
      <c r="BH410" s="681">
        <v>0</v>
      </c>
      <c r="BI410" s="677">
        <v>0</v>
      </c>
      <c r="BJ410" s="677">
        <v>0</v>
      </c>
      <c r="BK410" s="674">
        <v>0</v>
      </c>
      <c r="BL410" s="633"/>
      <c r="BM410" s="792"/>
      <c r="BN410" s="679" t="s">
        <v>1467</v>
      </c>
      <c r="BO410" s="681">
        <v>0</v>
      </c>
      <c r="BP410" s="677">
        <v>0</v>
      </c>
      <c r="BQ410" s="677">
        <v>0</v>
      </c>
      <c r="BR410" s="674">
        <v>0</v>
      </c>
      <c r="BS410" s="633"/>
      <c r="BT410" s="771"/>
      <c r="BU410" s="679" t="s">
        <v>1467</v>
      </c>
      <c r="BV410" s="681">
        <v>0</v>
      </c>
      <c r="BW410" s="677">
        <v>0</v>
      </c>
      <c r="BX410" s="677">
        <v>0</v>
      </c>
      <c r="BY410" s="674">
        <v>0</v>
      </c>
      <c r="CA410" s="753"/>
      <c r="CB410" s="679" t="s">
        <v>1467</v>
      </c>
      <c r="CC410" s="681">
        <v>0</v>
      </c>
      <c r="CD410" s="677">
        <v>0</v>
      </c>
      <c r="CE410" s="677">
        <v>0</v>
      </c>
      <c r="CF410" s="674">
        <v>0</v>
      </c>
    </row>
    <row r="411" spans="2:84">
      <c r="B411" s="673"/>
      <c r="C411" s="679" t="s">
        <v>1728</v>
      </c>
      <c r="D411" s="681">
        <v>0</v>
      </c>
      <c r="E411" s="677">
        <v>0</v>
      </c>
      <c r="F411" s="677">
        <v>0</v>
      </c>
      <c r="G411" s="674">
        <v>0</v>
      </c>
      <c r="I411" s="675"/>
      <c r="J411" s="679" t="s">
        <v>1728</v>
      </c>
      <c r="K411" s="681">
        <v>0</v>
      </c>
      <c r="L411" s="677">
        <v>0</v>
      </c>
      <c r="M411" s="677">
        <v>0</v>
      </c>
      <c r="N411" s="674">
        <v>0</v>
      </c>
      <c r="P411" s="680"/>
      <c r="Q411" s="677" t="s">
        <v>1728</v>
      </c>
      <c r="R411" s="681">
        <v>0</v>
      </c>
      <c r="S411" s="677">
        <v>0</v>
      </c>
      <c r="T411" s="677">
        <v>0</v>
      </c>
      <c r="U411" s="674">
        <v>0</v>
      </c>
      <c r="W411" s="806"/>
      <c r="X411" s="677" t="s">
        <v>1728</v>
      </c>
      <c r="Y411" s="681">
        <v>0</v>
      </c>
      <c r="Z411" s="677">
        <v>0</v>
      </c>
      <c r="AA411" s="677">
        <v>0</v>
      </c>
      <c r="AB411" s="674">
        <v>0</v>
      </c>
      <c r="AD411" s="769"/>
      <c r="AE411" s="677" t="s">
        <v>1728</v>
      </c>
      <c r="AF411" s="681">
        <v>0</v>
      </c>
      <c r="AG411" s="677">
        <v>0</v>
      </c>
      <c r="AH411" s="677">
        <v>0</v>
      </c>
      <c r="AI411" s="674">
        <v>0</v>
      </c>
      <c r="AK411" s="762"/>
      <c r="AL411" s="679" t="s">
        <v>1728</v>
      </c>
      <c r="AM411" s="681">
        <v>0</v>
      </c>
      <c r="AN411" s="677">
        <v>0</v>
      </c>
      <c r="AO411" s="677">
        <v>0</v>
      </c>
      <c r="AP411" s="674">
        <v>0</v>
      </c>
      <c r="AR411" s="819"/>
      <c r="AS411" s="813" t="s">
        <v>1728</v>
      </c>
      <c r="AT411" s="812">
        <v>0</v>
      </c>
      <c r="AU411" s="812">
        <v>0</v>
      </c>
      <c r="AV411" s="812">
        <v>0</v>
      </c>
      <c r="AW411" s="813">
        <v>0</v>
      </c>
      <c r="AY411" s="778"/>
      <c r="AZ411" s="679" t="s">
        <v>1728</v>
      </c>
      <c r="BA411" s="681">
        <v>0</v>
      </c>
      <c r="BB411" s="677">
        <v>0</v>
      </c>
      <c r="BC411" s="677">
        <v>0</v>
      </c>
      <c r="BD411" s="674">
        <v>0</v>
      </c>
      <c r="BF411" s="794"/>
      <c r="BG411" s="679" t="s">
        <v>1728</v>
      </c>
      <c r="BH411" s="681">
        <v>0</v>
      </c>
      <c r="BI411" s="677">
        <v>0</v>
      </c>
      <c r="BJ411" s="677">
        <v>0</v>
      </c>
      <c r="BK411" s="674">
        <v>0</v>
      </c>
      <c r="BL411" s="633"/>
      <c r="BM411" s="792"/>
      <c r="BN411" s="679" t="s">
        <v>1728</v>
      </c>
      <c r="BO411" s="681">
        <v>0</v>
      </c>
      <c r="BP411" s="677">
        <v>0</v>
      </c>
      <c r="BQ411" s="677">
        <v>0</v>
      </c>
      <c r="BR411" s="674">
        <v>0</v>
      </c>
      <c r="BS411" s="633"/>
      <c r="BT411" s="771"/>
      <c r="BU411" s="679" t="s">
        <v>1728</v>
      </c>
      <c r="BV411" s="681">
        <v>0</v>
      </c>
      <c r="BW411" s="677">
        <v>0</v>
      </c>
      <c r="BX411" s="677">
        <v>0</v>
      </c>
      <c r="BY411" s="674">
        <v>0</v>
      </c>
      <c r="CA411" s="753"/>
      <c r="CB411" s="679" t="s">
        <v>1728</v>
      </c>
      <c r="CC411" s="681">
        <v>0</v>
      </c>
      <c r="CD411" s="677">
        <v>0</v>
      </c>
      <c r="CE411" s="677">
        <v>0</v>
      </c>
      <c r="CF411" s="674">
        <v>0</v>
      </c>
    </row>
    <row r="412" spans="2:84" ht="13.8" thickBot="1">
      <c r="B412" s="673"/>
      <c r="C412" s="679" t="s">
        <v>1729</v>
      </c>
      <c r="D412" s="681">
        <v>0</v>
      </c>
      <c r="E412" s="677">
        <v>0</v>
      </c>
      <c r="F412" s="677">
        <v>0</v>
      </c>
      <c r="G412" s="674">
        <v>0</v>
      </c>
      <c r="I412" s="728"/>
      <c r="J412" s="690" t="s">
        <v>1729</v>
      </c>
      <c r="K412" s="681">
        <v>0</v>
      </c>
      <c r="L412" s="677">
        <v>0</v>
      </c>
      <c r="M412" s="677">
        <v>0</v>
      </c>
      <c r="N412" s="674">
        <v>0</v>
      </c>
      <c r="P412" s="730"/>
      <c r="Q412" s="677" t="s">
        <v>1729</v>
      </c>
      <c r="R412" s="681">
        <v>0</v>
      </c>
      <c r="S412" s="677">
        <v>0</v>
      </c>
      <c r="T412" s="677">
        <v>0</v>
      </c>
      <c r="U412" s="674">
        <v>0</v>
      </c>
      <c r="W412" s="802"/>
      <c r="X412" s="677" t="s">
        <v>1729</v>
      </c>
      <c r="Y412" s="681">
        <v>0</v>
      </c>
      <c r="Z412" s="677">
        <v>0</v>
      </c>
      <c r="AA412" s="677">
        <v>0</v>
      </c>
      <c r="AB412" s="674">
        <v>0</v>
      </c>
      <c r="AD412" s="765"/>
      <c r="AE412" s="677" t="s">
        <v>1729</v>
      </c>
      <c r="AF412" s="681">
        <v>0</v>
      </c>
      <c r="AG412" s="677">
        <v>0</v>
      </c>
      <c r="AH412" s="677">
        <v>0</v>
      </c>
      <c r="AI412" s="674">
        <v>0</v>
      </c>
      <c r="AK412" s="756"/>
      <c r="AL412" s="690" t="s">
        <v>1729</v>
      </c>
      <c r="AM412" s="681">
        <v>0</v>
      </c>
      <c r="AN412" s="677">
        <v>0</v>
      </c>
      <c r="AO412" s="677">
        <v>0</v>
      </c>
      <c r="AP412" s="674">
        <v>0</v>
      </c>
      <c r="AR412" s="814"/>
      <c r="AS412" s="815" t="s">
        <v>1729</v>
      </c>
      <c r="AT412" s="812">
        <v>0</v>
      </c>
      <c r="AU412" s="812">
        <v>0</v>
      </c>
      <c r="AV412" s="812">
        <v>0</v>
      </c>
      <c r="AW412" s="813">
        <v>0</v>
      </c>
      <c r="AY412" s="779"/>
      <c r="AZ412" s="690" t="s">
        <v>1729</v>
      </c>
      <c r="BA412" s="681">
        <v>0</v>
      </c>
      <c r="BB412" s="677">
        <v>0</v>
      </c>
      <c r="BC412" s="677">
        <v>0</v>
      </c>
      <c r="BD412" s="674">
        <v>0</v>
      </c>
      <c r="BF412" s="793"/>
      <c r="BG412" s="690" t="s">
        <v>1729</v>
      </c>
      <c r="BH412" s="681">
        <v>0</v>
      </c>
      <c r="BI412" s="677">
        <v>0</v>
      </c>
      <c r="BJ412" s="677">
        <v>0</v>
      </c>
      <c r="BK412" s="674">
        <v>0</v>
      </c>
      <c r="BL412" s="633"/>
      <c r="BM412" s="786"/>
      <c r="BN412" s="690" t="s">
        <v>1729</v>
      </c>
      <c r="BO412" s="681">
        <v>0</v>
      </c>
      <c r="BP412" s="677">
        <v>0</v>
      </c>
      <c r="BQ412" s="677">
        <v>0</v>
      </c>
      <c r="BR412" s="674">
        <v>0</v>
      </c>
      <c r="BS412" s="633"/>
      <c r="BT412" s="772"/>
      <c r="BU412" s="690" t="s">
        <v>1729</v>
      </c>
      <c r="BV412" s="681">
        <v>0</v>
      </c>
      <c r="BW412" s="677">
        <v>0</v>
      </c>
      <c r="BX412" s="677">
        <v>0</v>
      </c>
      <c r="BY412" s="674">
        <v>0</v>
      </c>
      <c r="CA412" s="747"/>
      <c r="CB412" s="690" t="s">
        <v>1729</v>
      </c>
      <c r="CC412" s="681">
        <v>0</v>
      </c>
      <c r="CD412" s="677">
        <v>0</v>
      </c>
      <c r="CE412" s="677">
        <v>0</v>
      </c>
      <c r="CF412" s="674">
        <v>0</v>
      </c>
    </row>
    <row r="413" spans="2:84" ht="13.8" thickBot="1">
      <c r="B413" s="664" t="s">
        <v>597</v>
      </c>
      <c r="C413" s="664"/>
      <c r="D413" s="729">
        <v>0</v>
      </c>
      <c r="E413" s="683">
        <v>0</v>
      </c>
      <c r="F413" s="683">
        <v>0</v>
      </c>
      <c r="G413" s="682">
        <v>0</v>
      </c>
      <c r="I413" s="667" t="s">
        <v>597</v>
      </c>
      <c r="J413" s="667"/>
      <c r="K413" s="691">
        <v>0</v>
      </c>
      <c r="L413" s="685">
        <v>0</v>
      </c>
      <c r="M413" s="685">
        <v>0</v>
      </c>
      <c r="N413" s="684">
        <v>0</v>
      </c>
      <c r="P413" s="686" t="s">
        <v>597</v>
      </c>
      <c r="Q413" s="687"/>
      <c r="R413" s="686">
        <v>0</v>
      </c>
      <c r="S413" s="688">
        <v>0</v>
      </c>
      <c r="T413" s="688">
        <v>0</v>
      </c>
      <c r="U413" s="687">
        <v>0</v>
      </c>
      <c r="W413" s="803" t="s">
        <v>597</v>
      </c>
      <c r="X413" s="804"/>
      <c r="Y413" s="803">
        <v>0</v>
      </c>
      <c r="Z413" s="805">
        <v>0</v>
      </c>
      <c r="AA413" s="805">
        <v>0</v>
      </c>
      <c r="AB413" s="804">
        <v>0</v>
      </c>
      <c r="AD413" s="766" t="s">
        <v>597</v>
      </c>
      <c r="AE413" s="767"/>
      <c r="AF413" s="766">
        <v>0</v>
      </c>
      <c r="AG413" s="768">
        <v>0</v>
      </c>
      <c r="AH413" s="768">
        <v>0</v>
      </c>
      <c r="AI413" s="767">
        <v>0</v>
      </c>
      <c r="AK413" s="757" t="s">
        <v>597</v>
      </c>
      <c r="AL413" s="758"/>
      <c r="AM413" s="759">
        <v>0</v>
      </c>
      <c r="AN413" s="760">
        <v>0</v>
      </c>
      <c r="AO413" s="760">
        <v>0</v>
      </c>
      <c r="AP413" s="761">
        <v>0</v>
      </c>
      <c r="AR413" s="808" t="s">
        <v>597</v>
      </c>
      <c r="AS413" s="816"/>
      <c r="AT413" s="817">
        <v>0</v>
      </c>
      <c r="AU413" s="818">
        <v>0</v>
      </c>
      <c r="AV413" s="818">
        <v>0</v>
      </c>
      <c r="AW413" s="816">
        <v>0</v>
      </c>
      <c r="AY413" s="780" t="s">
        <v>597</v>
      </c>
      <c r="AZ413" s="777"/>
      <c r="BA413" s="780">
        <v>0</v>
      </c>
      <c r="BB413" s="781">
        <v>0</v>
      </c>
      <c r="BC413" s="781">
        <v>0</v>
      </c>
      <c r="BD413" s="782">
        <v>0</v>
      </c>
      <c r="BF413" s="795" t="s">
        <v>597</v>
      </c>
      <c r="BG413" s="796"/>
      <c r="BH413" s="795">
        <v>0</v>
      </c>
      <c r="BI413" s="797">
        <v>0</v>
      </c>
      <c r="BJ413" s="797">
        <v>0</v>
      </c>
      <c r="BK413" s="798">
        <v>0</v>
      </c>
      <c r="BL413" s="633"/>
      <c r="BM413" s="787" t="s">
        <v>597</v>
      </c>
      <c r="BN413" s="788"/>
      <c r="BO413" s="789">
        <v>0</v>
      </c>
      <c r="BP413" s="790">
        <v>0</v>
      </c>
      <c r="BQ413" s="790">
        <v>0</v>
      </c>
      <c r="BR413" s="791">
        <v>0</v>
      </c>
      <c r="BS413" s="633"/>
      <c r="BT413" s="773" t="s">
        <v>597</v>
      </c>
      <c r="BU413" s="770"/>
      <c r="BV413" s="773">
        <v>0</v>
      </c>
      <c r="BW413" s="774">
        <v>0</v>
      </c>
      <c r="BX413" s="774">
        <v>0</v>
      </c>
      <c r="BY413" s="775">
        <v>0</v>
      </c>
      <c r="CA413" s="748" t="s">
        <v>597</v>
      </c>
      <c r="CB413" s="749"/>
      <c r="CC413" s="750">
        <v>0</v>
      </c>
      <c r="CD413" s="751">
        <v>0</v>
      </c>
      <c r="CE413" s="751">
        <v>0</v>
      </c>
      <c r="CF413" s="752">
        <v>0</v>
      </c>
    </row>
    <row r="414" spans="2:84" ht="13.8" thickBot="1">
      <c r="B414" s="673" t="s">
        <v>1593</v>
      </c>
      <c r="C414" s="679" t="s">
        <v>1730</v>
      </c>
      <c r="D414" s="681">
        <v>0</v>
      </c>
      <c r="E414" s="677">
        <v>0</v>
      </c>
      <c r="F414" s="677">
        <v>0</v>
      </c>
      <c r="G414" s="674">
        <v>0</v>
      </c>
      <c r="I414" s="728" t="s">
        <v>1593</v>
      </c>
      <c r="J414" s="690" t="s">
        <v>1730</v>
      </c>
      <c r="K414" s="681">
        <v>0</v>
      </c>
      <c r="L414" s="677">
        <v>0</v>
      </c>
      <c r="M414" s="677">
        <v>0</v>
      </c>
      <c r="N414" s="674">
        <v>0</v>
      </c>
      <c r="P414" s="668" t="s">
        <v>1593</v>
      </c>
      <c r="Q414" s="677" t="s">
        <v>1730</v>
      </c>
      <c r="R414" s="681">
        <v>0</v>
      </c>
      <c r="S414" s="677">
        <v>0</v>
      </c>
      <c r="T414" s="677">
        <v>0</v>
      </c>
      <c r="U414" s="674">
        <v>0</v>
      </c>
      <c r="W414" s="800" t="s">
        <v>1593</v>
      </c>
      <c r="X414" s="677" t="s">
        <v>1730</v>
      </c>
      <c r="Y414" s="681">
        <v>0</v>
      </c>
      <c r="Z414" s="677">
        <v>0</v>
      </c>
      <c r="AA414" s="677">
        <v>0</v>
      </c>
      <c r="AB414" s="674">
        <v>0</v>
      </c>
      <c r="AD414" s="763" t="s">
        <v>1593</v>
      </c>
      <c r="AE414" s="677" t="s">
        <v>1730</v>
      </c>
      <c r="AF414" s="681">
        <v>0</v>
      </c>
      <c r="AG414" s="677">
        <v>0</v>
      </c>
      <c r="AH414" s="677">
        <v>0</v>
      </c>
      <c r="AI414" s="674">
        <v>0</v>
      </c>
      <c r="AK414" s="754" t="s">
        <v>1593</v>
      </c>
      <c r="AL414" s="731" t="s">
        <v>1730</v>
      </c>
      <c r="AM414" s="681">
        <v>0</v>
      </c>
      <c r="AN414" s="677">
        <v>0</v>
      </c>
      <c r="AO414" s="677">
        <v>0</v>
      </c>
      <c r="AP414" s="674">
        <v>0</v>
      </c>
      <c r="AR414" s="808" t="s">
        <v>1593</v>
      </c>
      <c r="AS414" s="820" t="s">
        <v>1730</v>
      </c>
      <c r="AT414" s="812">
        <v>0</v>
      </c>
      <c r="AU414" s="812">
        <v>0</v>
      </c>
      <c r="AV414" s="812">
        <v>0</v>
      </c>
      <c r="AW414" s="813">
        <v>0</v>
      </c>
      <c r="AY414" s="779" t="s">
        <v>1593</v>
      </c>
      <c r="AZ414" s="731" t="s">
        <v>1730</v>
      </c>
      <c r="BA414" s="681">
        <v>0</v>
      </c>
      <c r="BB414" s="677">
        <v>0</v>
      </c>
      <c r="BC414" s="677">
        <v>0</v>
      </c>
      <c r="BD414" s="674">
        <v>0</v>
      </c>
      <c r="BF414" s="793" t="s">
        <v>1593</v>
      </c>
      <c r="BG414" s="690" t="s">
        <v>1730</v>
      </c>
      <c r="BH414" s="681">
        <v>0</v>
      </c>
      <c r="BI414" s="677">
        <v>0</v>
      </c>
      <c r="BJ414" s="677">
        <v>0</v>
      </c>
      <c r="BK414" s="674">
        <v>0</v>
      </c>
      <c r="BL414" s="633"/>
      <c r="BM414" s="784" t="s">
        <v>1593</v>
      </c>
      <c r="BN414" s="731" t="s">
        <v>1730</v>
      </c>
      <c r="BO414" s="681">
        <v>0</v>
      </c>
      <c r="BP414" s="677">
        <v>0</v>
      </c>
      <c r="BQ414" s="677">
        <v>0</v>
      </c>
      <c r="BR414" s="674">
        <v>0</v>
      </c>
      <c r="BS414" s="633"/>
      <c r="BT414" s="772" t="s">
        <v>1593</v>
      </c>
      <c r="BU414" s="690" t="s">
        <v>1730</v>
      </c>
      <c r="BV414" s="681">
        <v>0</v>
      </c>
      <c r="BW414" s="677">
        <v>0</v>
      </c>
      <c r="BX414" s="677">
        <v>0</v>
      </c>
      <c r="BY414" s="674">
        <v>0</v>
      </c>
      <c r="CA414" s="745" t="s">
        <v>1593</v>
      </c>
      <c r="CB414" s="731" t="s">
        <v>1730</v>
      </c>
      <c r="CC414" s="681">
        <v>0</v>
      </c>
      <c r="CD414" s="677">
        <v>0</v>
      </c>
      <c r="CE414" s="677">
        <v>0</v>
      </c>
      <c r="CF414" s="674">
        <v>0</v>
      </c>
    </row>
    <row r="415" spans="2:84" ht="13.8" thickBot="1">
      <c r="B415" s="664" t="s">
        <v>1757</v>
      </c>
      <c r="C415" s="664"/>
      <c r="D415" s="729">
        <v>0</v>
      </c>
      <c r="E415" s="683">
        <v>0</v>
      </c>
      <c r="F415" s="683">
        <v>0</v>
      </c>
      <c r="G415" s="682">
        <v>0</v>
      </c>
      <c r="I415" s="667" t="s">
        <v>1757</v>
      </c>
      <c r="J415" s="667"/>
      <c r="K415" s="691">
        <v>0</v>
      </c>
      <c r="L415" s="685">
        <v>0</v>
      </c>
      <c r="M415" s="685">
        <v>0</v>
      </c>
      <c r="N415" s="684">
        <v>0</v>
      </c>
      <c r="P415" s="686" t="s">
        <v>1757</v>
      </c>
      <c r="Q415" s="687"/>
      <c r="R415" s="686">
        <v>0</v>
      </c>
      <c r="S415" s="688">
        <v>0</v>
      </c>
      <c r="T415" s="688">
        <v>0</v>
      </c>
      <c r="U415" s="687">
        <v>0</v>
      </c>
      <c r="W415" s="803" t="s">
        <v>1757</v>
      </c>
      <c r="X415" s="804"/>
      <c r="Y415" s="803">
        <v>0</v>
      </c>
      <c r="Z415" s="805">
        <v>0</v>
      </c>
      <c r="AA415" s="805">
        <v>0</v>
      </c>
      <c r="AB415" s="804">
        <v>0</v>
      </c>
      <c r="AD415" s="766" t="s">
        <v>1757</v>
      </c>
      <c r="AE415" s="767"/>
      <c r="AF415" s="766">
        <v>0</v>
      </c>
      <c r="AG415" s="768">
        <v>0</v>
      </c>
      <c r="AH415" s="768">
        <v>0</v>
      </c>
      <c r="AI415" s="767">
        <v>0</v>
      </c>
      <c r="AK415" s="757" t="s">
        <v>1757</v>
      </c>
      <c r="AL415" s="758"/>
      <c r="AM415" s="759">
        <v>0</v>
      </c>
      <c r="AN415" s="760">
        <v>0</v>
      </c>
      <c r="AO415" s="760">
        <v>0</v>
      </c>
      <c r="AP415" s="761">
        <v>0</v>
      </c>
      <c r="AR415" s="808" t="s">
        <v>1757</v>
      </c>
      <c r="AS415" s="816"/>
      <c r="AT415" s="817">
        <v>0</v>
      </c>
      <c r="AU415" s="818">
        <v>0</v>
      </c>
      <c r="AV415" s="818">
        <v>0</v>
      </c>
      <c r="AW415" s="816">
        <v>0</v>
      </c>
      <c r="AY415" s="780" t="s">
        <v>1757</v>
      </c>
      <c r="AZ415" s="777"/>
      <c r="BA415" s="780">
        <v>0</v>
      </c>
      <c r="BB415" s="781">
        <v>0</v>
      </c>
      <c r="BC415" s="781">
        <v>0</v>
      </c>
      <c r="BD415" s="782">
        <v>0</v>
      </c>
      <c r="BF415" s="795" t="s">
        <v>1757</v>
      </c>
      <c r="BG415" s="796"/>
      <c r="BH415" s="795">
        <v>0</v>
      </c>
      <c r="BI415" s="797">
        <v>0</v>
      </c>
      <c r="BJ415" s="797">
        <v>0</v>
      </c>
      <c r="BK415" s="798">
        <v>0</v>
      </c>
      <c r="BL415" s="633"/>
      <c r="BM415" s="787" t="s">
        <v>1757</v>
      </c>
      <c r="BN415" s="788"/>
      <c r="BO415" s="789">
        <v>0</v>
      </c>
      <c r="BP415" s="790">
        <v>0</v>
      </c>
      <c r="BQ415" s="790">
        <v>0</v>
      </c>
      <c r="BR415" s="791">
        <v>0</v>
      </c>
      <c r="BS415" s="633"/>
      <c r="BT415" s="773" t="s">
        <v>1757</v>
      </c>
      <c r="BU415" s="770"/>
      <c r="BV415" s="773">
        <v>0</v>
      </c>
      <c r="BW415" s="774">
        <v>0</v>
      </c>
      <c r="BX415" s="774">
        <v>0</v>
      </c>
      <c r="BY415" s="775">
        <v>0</v>
      </c>
      <c r="CA415" s="748" t="s">
        <v>1757</v>
      </c>
      <c r="CB415" s="749"/>
      <c r="CC415" s="750">
        <v>0</v>
      </c>
      <c r="CD415" s="751">
        <v>0</v>
      </c>
      <c r="CE415" s="751">
        <v>0</v>
      </c>
      <c r="CF415" s="752">
        <v>0</v>
      </c>
    </row>
    <row r="416" spans="2:84" ht="13.8" thickBot="1">
      <c r="B416" s="673" t="s">
        <v>521</v>
      </c>
      <c r="C416" s="679" t="s">
        <v>1534</v>
      </c>
      <c r="D416" s="681">
        <v>0</v>
      </c>
      <c r="E416" s="677">
        <v>0</v>
      </c>
      <c r="F416" s="677">
        <v>0</v>
      </c>
      <c r="G416" s="674">
        <v>0</v>
      </c>
      <c r="I416" s="728" t="s">
        <v>521</v>
      </c>
      <c r="J416" s="690" t="s">
        <v>1534</v>
      </c>
      <c r="K416" s="681">
        <v>0</v>
      </c>
      <c r="L416" s="677">
        <v>0</v>
      </c>
      <c r="M416" s="677">
        <v>0</v>
      </c>
      <c r="N416" s="674">
        <v>0</v>
      </c>
      <c r="P416" s="668" t="s">
        <v>521</v>
      </c>
      <c r="Q416" s="677" t="s">
        <v>1534</v>
      </c>
      <c r="R416" s="681">
        <v>0</v>
      </c>
      <c r="S416" s="677">
        <v>0</v>
      </c>
      <c r="T416" s="677">
        <v>0</v>
      </c>
      <c r="U416" s="674">
        <v>0</v>
      </c>
      <c r="W416" s="800" t="s">
        <v>521</v>
      </c>
      <c r="X416" s="677" t="s">
        <v>1534</v>
      </c>
      <c r="Y416" s="681">
        <v>0</v>
      </c>
      <c r="Z416" s="677">
        <v>0</v>
      </c>
      <c r="AA416" s="677">
        <v>0</v>
      </c>
      <c r="AB416" s="674">
        <v>0</v>
      </c>
      <c r="AD416" s="763" t="s">
        <v>521</v>
      </c>
      <c r="AE416" s="677" t="s">
        <v>1534</v>
      </c>
      <c r="AF416" s="681">
        <v>0</v>
      </c>
      <c r="AG416" s="677">
        <v>0</v>
      </c>
      <c r="AH416" s="677">
        <v>0</v>
      </c>
      <c r="AI416" s="674">
        <v>0</v>
      </c>
      <c r="AK416" s="754" t="s">
        <v>521</v>
      </c>
      <c r="AL416" s="731" t="s">
        <v>1534</v>
      </c>
      <c r="AM416" s="681">
        <v>0</v>
      </c>
      <c r="AN416" s="677">
        <v>0</v>
      </c>
      <c r="AO416" s="677">
        <v>0</v>
      </c>
      <c r="AP416" s="674">
        <v>0</v>
      </c>
      <c r="AR416" s="808" t="s">
        <v>521</v>
      </c>
      <c r="AS416" s="820" t="s">
        <v>1534</v>
      </c>
      <c r="AT416" s="812">
        <v>0</v>
      </c>
      <c r="AU416" s="812">
        <v>0</v>
      </c>
      <c r="AV416" s="812">
        <v>0</v>
      </c>
      <c r="AW416" s="813">
        <v>0</v>
      </c>
      <c r="AY416" s="779" t="s">
        <v>521</v>
      </c>
      <c r="AZ416" s="731" t="s">
        <v>1534</v>
      </c>
      <c r="BA416" s="681">
        <v>0</v>
      </c>
      <c r="BB416" s="677">
        <v>0</v>
      </c>
      <c r="BC416" s="677">
        <v>0</v>
      </c>
      <c r="BD416" s="674">
        <v>0</v>
      </c>
      <c r="BF416" s="793" t="s">
        <v>521</v>
      </c>
      <c r="BG416" s="690" t="s">
        <v>1534</v>
      </c>
      <c r="BH416" s="681">
        <v>0</v>
      </c>
      <c r="BI416" s="677">
        <v>0</v>
      </c>
      <c r="BJ416" s="677">
        <v>0</v>
      </c>
      <c r="BK416" s="674">
        <v>0</v>
      </c>
      <c r="BL416" s="633"/>
      <c r="BM416" s="784" t="s">
        <v>521</v>
      </c>
      <c r="BN416" s="731" t="s">
        <v>1534</v>
      </c>
      <c r="BO416" s="681">
        <v>0</v>
      </c>
      <c r="BP416" s="677">
        <v>0</v>
      </c>
      <c r="BQ416" s="677">
        <v>0</v>
      </c>
      <c r="BR416" s="674">
        <v>0</v>
      </c>
      <c r="BS416" s="633"/>
      <c r="BT416" s="772" t="s">
        <v>521</v>
      </c>
      <c r="BU416" s="690" t="s">
        <v>1534</v>
      </c>
      <c r="BV416" s="681">
        <v>0</v>
      </c>
      <c r="BW416" s="677">
        <v>0</v>
      </c>
      <c r="BX416" s="677">
        <v>0</v>
      </c>
      <c r="BY416" s="674">
        <v>0</v>
      </c>
      <c r="CA416" s="745" t="s">
        <v>521</v>
      </c>
      <c r="CB416" s="731" t="s">
        <v>1534</v>
      </c>
      <c r="CC416" s="681">
        <v>0</v>
      </c>
      <c r="CD416" s="677">
        <v>0</v>
      </c>
      <c r="CE416" s="677">
        <v>0</v>
      </c>
      <c r="CF416" s="674">
        <v>0</v>
      </c>
    </row>
    <row r="417" spans="2:84" ht="13.8" thickBot="1">
      <c r="B417" s="664" t="s">
        <v>598</v>
      </c>
      <c r="C417" s="664"/>
      <c r="D417" s="729">
        <v>0</v>
      </c>
      <c r="E417" s="683">
        <v>0</v>
      </c>
      <c r="F417" s="683">
        <v>0</v>
      </c>
      <c r="G417" s="682">
        <v>0</v>
      </c>
      <c r="I417" s="667" t="s">
        <v>598</v>
      </c>
      <c r="J417" s="667"/>
      <c r="K417" s="691">
        <v>0</v>
      </c>
      <c r="L417" s="685">
        <v>0</v>
      </c>
      <c r="M417" s="685">
        <v>0</v>
      </c>
      <c r="N417" s="684">
        <v>0</v>
      </c>
      <c r="P417" s="686" t="s">
        <v>598</v>
      </c>
      <c r="Q417" s="687"/>
      <c r="R417" s="686">
        <v>0</v>
      </c>
      <c r="S417" s="688">
        <v>0</v>
      </c>
      <c r="T417" s="688">
        <v>0</v>
      </c>
      <c r="U417" s="687">
        <v>0</v>
      </c>
      <c r="W417" s="803" t="s">
        <v>598</v>
      </c>
      <c r="X417" s="804"/>
      <c r="Y417" s="803">
        <v>0</v>
      </c>
      <c r="Z417" s="805">
        <v>0</v>
      </c>
      <c r="AA417" s="805">
        <v>0</v>
      </c>
      <c r="AB417" s="804">
        <v>0</v>
      </c>
      <c r="AD417" s="766" t="s">
        <v>598</v>
      </c>
      <c r="AE417" s="767"/>
      <c r="AF417" s="766">
        <v>0</v>
      </c>
      <c r="AG417" s="768">
        <v>0</v>
      </c>
      <c r="AH417" s="768">
        <v>0</v>
      </c>
      <c r="AI417" s="767">
        <v>0</v>
      </c>
      <c r="AK417" s="757" t="s">
        <v>598</v>
      </c>
      <c r="AL417" s="758"/>
      <c r="AM417" s="759">
        <v>0</v>
      </c>
      <c r="AN417" s="760">
        <v>0</v>
      </c>
      <c r="AO417" s="760">
        <v>0</v>
      </c>
      <c r="AP417" s="761">
        <v>0</v>
      </c>
      <c r="AR417" s="808" t="s">
        <v>598</v>
      </c>
      <c r="AS417" s="816"/>
      <c r="AT417" s="817">
        <v>0</v>
      </c>
      <c r="AU417" s="818">
        <v>0</v>
      </c>
      <c r="AV417" s="818">
        <v>0</v>
      </c>
      <c r="AW417" s="816">
        <v>0</v>
      </c>
      <c r="AY417" s="780" t="s">
        <v>598</v>
      </c>
      <c r="AZ417" s="777"/>
      <c r="BA417" s="780">
        <v>0</v>
      </c>
      <c r="BB417" s="781">
        <v>0</v>
      </c>
      <c r="BC417" s="781">
        <v>0</v>
      </c>
      <c r="BD417" s="782">
        <v>0</v>
      </c>
      <c r="BF417" s="795" t="s">
        <v>598</v>
      </c>
      <c r="BG417" s="796"/>
      <c r="BH417" s="795">
        <v>0</v>
      </c>
      <c r="BI417" s="797">
        <v>0</v>
      </c>
      <c r="BJ417" s="797">
        <v>0</v>
      </c>
      <c r="BK417" s="798">
        <v>0</v>
      </c>
      <c r="BL417" s="633"/>
      <c r="BM417" s="787" t="s">
        <v>598</v>
      </c>
      <c r="BN417" s="788"/>
      <c r="BO417" s="789">
        <v>0</v>
      </c>
      <c r="BP417" s="790">
        <v>0</v>
      </c>
      <c r="BQ417" s="790">
        <v>0</v>
      </c>
      <c r="BR417" s="791">
        <v>0</v>
      </c>
      <c r="BS417" s="633"/>
      <c r="BT417" s="773" t="s">
        <v>598</v>
      </c>
      <c r="BU417" s="770"/>
      <c r="BV417" s="773">
        <v>0</v>
      </c>
      <c r="BW417" s="774">
        <v>0</v>
      </c>
      <c r="BX417" s="774">
        <v>0</v>
      </c>
      <c r="BY417" s="775">
        <v>0</v>
      </c>
      <c r="CA417" s="748" t="s">
        <v>598</v>
      </c>
      <c r="CB417" s="749"/>
      <c r="CC417" s="750">
        <v>0</v>
      </c>
      <c r="CD417" s="751">
        <v>0</v>
      </c>
      <c r="CE417" s="751">
        <v>0</v>
      </c>
      <c r="CF417" s="752">
        <v>0</v>
      </c>
    </row>
    <row r="418" spans="2:84" ht="13.8" thickBot="1">
      <c r="B418" s="673" t="s">
        <v>486</v>
      </c>
      <c r="C418" s="679" t="s">
        <v>1468</v>
      </c>
      <c r="D418" s="681">
        <v>0</v>
      </c>
      <c r="E418" s="677">
        <v>0</v>
      </c>
      <c r="F418" s="677">
        <v>0</v>
      </c>
      <c r="G418" s="674">
        <v>0</v>
      </c>
      <c r="I418" s="728" t="s">
        <v>486</v>
      </c>
      <c r="J418" s="690" t="s">
        <v>1468</v>
      </c>
      <c r="K418" s="681">
        <v>0</v>
      </c>
      <c r="L418" s="677">
        <v>0</v>
      </c>
      <c r="M418" s="677">
        <v>0</v>
      </c>
      <c r="N418" s="674">
        <v>0</v>
      </c>
      <c r="P418" s="668" t="s">
        <v>486</v>
      </c>
      <c r="Q418" s="677" t="s">
        <v>1468</v>
      </c>
      <c r="R418" s="681">
        <v>0</v>
      </c>
      <c r="S418" s="677">
        <v>0</v>
      </c>
      <c r="T418" s="677">
        <v>0</v>
      </c>
      <c r="U418" s="674">
        <v>0</v>
      </c>
      <c r="W418" s="800" t="s">
        <v>486</v>
      </c>
      <c r="X418" s="677" t="s">
        <v>1468</v>
      </c>
      <c r="Y418" s="681">
        <v>0</v>
      </c>
      <c r="Z418" s="677">
        <v>0</v>
      </c>
      <c r="AA418" s="677">
        <v>0</v>
      </c>
      <c r="AB418" s="674">
        <v>0</v>
      </c>
      <c r="AD418" s="763" t="s">
        <v>486</v>
      </c>
      <c r="AE418" s="677" t="s">
        <v>1468</v>
      </c>
      <c r="AF418" s="681">
        <v>0</v>
      </c>
      <c r="AG418" s="677">
        <v>0</v>
      </c>
      <c r="AH418" s="677">
        <v>0</v>
      </c>
      <c r="AI418" s="674">
        <v>0</v>
      </c>
      <c r="AK418" s="754" t="s">
        <v>486</v>
      </c>
      <c r="AL418" s="731" t="s">
        <v>1468</v>
      </c>
      <c r="AM418" s="681">
        <v>0</v>
      </c>
      <c r="AN418" s="677">
        <v>0</v>
      </c>
      <c r="AO418" s="677">
        <v>0</v>
      </c>
      <c r="AP418" s="674">
        <v>0</v>
      </c>
      <c r="AR418" s="808" t="s">
        <v>486</v>
      </c>
      <c r="AS418" s="820" t="s">
        <v>1468</v>
      </c>
      <c r="AT418" s="812">
        <v>0</v>
      </c>
      <c r="AU418" s="812">
        <v>0</v>
      </c>
      <c r="AV418" s="812">
        <v>0</v>
      </c>
      <c r="AW418" s="813">
        <v>0</v>
      </c>
      <c r="AY418" s="779" t="s">
        <v>486</v>
      </c>
      <c r="AZ418" s="731" t="s">
        <v>1468</v>
      </c>
      <c r="BA418" s="681">
        <v>0</v>
      </c>
      <c r="BB418" s="677">
        <v>0</v>
      </c>
      <c r="BC418" s="677">
        <v>0</v>
      </c>
      <c r="BD418" s="674">
        <v>0</v>
      </c>
      <c r="BF418" s="793" t="s">
        <v>486</v>
      </c>
      <c r="BG418" s="690" t="s">
        <v>1468</v>
      </c>
      <c r="BH418" s="681">
        <v>0</v>
      </c>
      <c r="BI418" s="677">
        <v>0</v>
      </c>
      <c r="BJ418" s="677">
        <v>0</v>
      </c>
      <c r="BK418" s="674">
        <v>0</v>
      </c>
      <c r="BL418" s="633"/>
      <c r="BM418" s="784" t="s">
        <v>486</v>
      </c>
      <c r="BN418" s="731" t="s">
        <v>1468</v>
      </c>
      <c r="BO418" s="681">
        <v>0</v>
      </c>
      <c r="BP418" s="677">
        <v>0</v>
      </c>
      <c r="BQ418" s="677">
        <v>0</v>
      </c>
      <c r="BR418" s="674">
        <v>0</v>
      </c>
      <c r="BS418" s="633"/>
      <c r="BT418" s="772" t="s">
        <v>486</v>
      </c>
      <c r="BU418" s="690" t="s">
        <v>1468</v>
      </c>
      <c r="BV418" s="681">
        <v>0</v>
      </c>
      <c r="BW418" s="677">
        <v>0</v>
      </c>
      <c r="BX418" s="677">
        <v>0</v>
      </c>
      <c r="BY418" s="674">
        <v>0</v>
      </c>
      <c r="CA418" s="745" t="s">
        <v>486</v>
      </c>
      <c r="CB418" s="731" t="s">
        <v>1468</v>
      </c>
      <c r="CC418" s="681">
        <v>0</v>
      </c>
      <c r="CD418" s="677">
        <v>0</v>
      </c>
      <c r="CE418" s="677">
        <v>0</v>
      </c>
      <c r="CF418" s="674">
        <v>0</v>
      </c>
    </row>
    <row r="419" spans="2:84" ht="13.8" thickBot="1">
      <c r="B419" s="664" t="s">
        <v>599</v>
      </c>
      <c r="C419" s="664"/>
      <c r="D419" s="729">
        <v>0</v>
      </c>
      <c r="E419" s="683">
        <v>0</v>
      </c>
      <c r="F419" s="683">
        <v>0</v>
      </c>
      <c r="G419" s="682">
        <v>0</v>
      </c>
      <c r="I419" s="667" t="s">
        <v>599</v>
      </c>
      <c r="J419" s="667"/>
      <c r="K419" s="691">
        <v>0</v>
      </c>
      <c r="L419" s="685">
        <v>0</v>
      </c>
      <c r="M419" s="685">
        <v>0</v>
      </c>
      <c r="N419" s="684">
        <v>0</v>
      </c>
      <c r="P419" s="686" t="s">
        <v>599</v>
      </c>
      <c r="Q419" s="687"/>
      <c r="R419" s="686">
        <v>0</v>
      </c>
      <c r="S419" s="688">
        <v>0</v>
      </c>
      <c r="T419" s="688">
        <v>0</v>
      </c>
      <c r="U419" s="687">
        <v>0</v>
      </c>
      <c r="W419" s="803" t="s">
        <v>599</v>
      </c>
      <c r="X419" s="804"/>
      <c r="Y419" s="803">
        <v>0</v>
      </c>
      <c r="Z419" s="805">
        <v>0</v>
      </c>
      <c r="AA419" s="805">
        <v>0</v>
      </c>
      <c r="AB419" s="804">
        <v>0</v>
      </c>
      <c r="AD419" s="766" t="s">
        <v>599</v>
      </c>
      <c r="AE419" s="767"/>
      <c r="AF419" s="766">
        <v>0</v>
      </c>
      <c r="AG419" s="768">
        <v>0</v>
      </c>
      <c r="AH419" s="768">
        <v>0</v>
      </c>
      <c r="AI419" s="767">
        <v>0</v>
      </c>
      <c r="AK419" s="757" t="s">
        <v>599</v>
      </c>
      <c r="AL419" s="758"/>
      <c r="AM419" s="759">
        <v>0</v>
      </c>
      <c r="AN419" s="760">
        <v>0</v>
      </c>
      <c r="AO419" s="760">
        <v>0</v>
      </c>
      <c r="AP419" s="761">
        <v>0</v>
      </c>
      <c r="AR419" s="808" t="s">
        <v>599</v>
      </c>
      <c r="AS419" s="816"/>
      <c r="AT419" s="817">
        <v>0</v>
      </c>
      <c r="AU419" s="818">
        <v>0</v>
      </c>
      <c r="AV419" s="818">
        <v>0</v>
      </c>
      <c r="AW419" s="816">
        <v>0</v>
      </c>
      <c r="AY419" s="780" t="s">
        <v>599</v>
      </c>
      <c r="AZ419" s="777"/>
      <c r="BA419" s="780">
        <v>0</v>
      </c>
      <c r="BB419" s="781">
        <v>0</v>
      </c>
      <c r="BC419" s="781">
        <v>0</v>
      </c>
      <c r="BD419" s="782">
        <v>0</v>
      </c>
      <c r="BF419" s="795" t="s">
        <v>599</v>
      </c>
      <c r="BG419" s="796"/>
      <c r="BH419" s="795">
        <v>0</v>
      </c>
      <c r="BI419" s="797">
        <v>0</v>
      </c>
      <c r="BJ419" s="797">
        <v>0</v>
      </c>
      <c r="BK419" s="798">
        <v>0</v>
      </c>
      <c r="BL419" s="633"/>
      <c r="BM419" s="787" t="s">
        <v>599</v>
      </c>
      <c r="BN419" s="788"/>
      <c r="BO419" s="789">
        <v>0</v>
      </c>
      <c r="BP419" s="790">
        <v>0</v>
      </c>
      <c r="BQ419" s="790">
        <v>0</v>
      </c>
      <c r="BR419" s="791">
        <v>0</v>
      </c>
      <c r="BS419" s="633"/>
      <c r="BT419" s="773" t="s">
        <v>599</v>
      </c>
      <c r="BU419" s="770"/>
      <c r="BV419" s="773">
        <v>0</v>
      </c>
      <c r="BW419" s="774">
        <v>0</v>
      </c>
      <c r="BX419" s="774">
        <v>0</v>
      </c>
      <c r="BY419" s="775">
        <v>0</v>
      </c>
      <c r="CA419" s="748" t="s">
        <v>599</v>
      </c>
      <c r="CB419" s="749"/>
      <c r="CC419" s="750">
        <v>0</v>
      </c>
      <c r="CD419" s="751">
        <v>0</v>
      </c>
      <c r="CE419" s="751">
        <v>0</v>
      </c>
      <c r="CF419" s="752">
        <v>0</v>
      </c>
    </row>
    <row r="420" spans="2:84" ht="13.8" thickBot="1">
      <c r="B420" s="673" t="s">
        <v>1594</v>
      </c>
      <c r="C420" s="679" t="s">
        <v>1731</v>
      </c>
      <c r="D420" s="681">
        <v>0</v>
      </c>
      <c r="E420" s="677">
        <v>0</v>
      </c>
      <c r="F420" s="677">
        <v>0</v>
      </c>
      <c r="G420" s="674">
        <v>0</v>
      </c>
      <c r="I420" s="728" t="s">
        <v>1594</v>
      </c>
      <c r="J420" s="690" t="s">
        <v>1731</v>
      </c>
      <c r="K420" s="681">
        <v>0</v>
      </c>
      <c r="L420" s="677">
        <v>0</v>
      </c>
      <c r="M420" s="677">
        <v>0</v>
      </c>
      <c r="N420" s="674">
        <v>0</v>
      </c>
      <c r="P420" s="668" t="s">
        <v>1594</v>
      </c>
      <c r="Q420" s="677" t="s">
        <v>1731</v>
      </c>
      <c r="R420" s="681">
        <v>0</v>
      </c>
      <c r="S420" s="677">
        <v>0</v>
      </c>
      <c r="T420" s="677">
        <v>0</v>
      </c>
      <c r="U420" s="674">
        <v>0</v>
      </c>
      <c r="W420" s="800" t="s">
        <v>1594</v>
      </c>
      <c r="X420" s="677" t="s">
        <v>1731</v>
      </c>
      <c r="Y420" s="681">
        <v>0</v>
      </c>
      <c r="Z420" s="677">
        <v>0</v>
      </c>
      <c r="AA420" s="677">
        <v>0</v>
      </c>
      <c r="AB420" s="674">
        <v>0</v>
      </c>
      <c r="AD420" s="763" t="s">
        <v>1594</v>
      </c>
      <c r="AE420" s="677" t="s">
        <v>1731</v>
      </c>
      <c r="AF420" s="681">
        <v>0</v>
      </c>
      <c r="AG420" s="677">
        <v>0</v>
      </c>
      <c r="AH420" s="677">
        <v>0</v>
      </c>
      <c r="AI420" s="674">
        <v>0</v>
      </c>
      <c r="AK420" s="754" t="s">
        <v>1594</v>
      </c>
      <c r="AL420" s="731" t="s">
        <v>1731</v>
      </c>
      <c r="AM420" s="681">
        <v>0</v>
      </c>
      <c r="AN420" s="677">
        <v>0</v>
      </c>
      <c r="AO420" s="677">
        <v>0</v>
      </c>
      <c r="AP420" s="674">
        <v>0</v>
      </c>
      <c r="AR420" s="808" t="s">
        <v>1594</v>
      </c>
      <c r="AS420" s="820" t="s">
        <v>1731</v>
      </c>
      <c r="AT420" s="812">
        <v>0</v>
      </c>
      <c r="AU420" s="812">
        <v>0</v>
      </c>
      <c r="AV420" s="812">
        <v>0</v>
      </c>
      <c r="AW420" s="813">
        <v>0</v>
      </c>
      <c r="AY420" s="779" t="s">
        <v>1594</v>
      </c>
      <c r="AZ420" s="731" t="s">
        <v>1731</v>
      </c>
      <c r="BA420" s="681">
        <v>0</v>
      </c>
      <c r="BB420" s="677">
        <v>0</v>
      </c>
      <c r="BC420" s="677">
        <v>0</v>
      </c>
      <c r="BD420" s="674">
        <v>0</v>
      </c>
      <c r="BF420" s="793" t="s">
        <v>1594</v>
      </c>
      <c r="BG420" s="690" t="s">
        <v>1731</v>
      </c>
      <c r="BH420" s="681">
        <v>0</v>
      </c>
      <c r="BI420" s="677">
        <v>0</v>
      </c>
      <c r="BJ420" s="677">
        <v>0</v>
      </c>
      <c r="BK420" s="674">
        <v>0</v>
      </c>
      <c r="BL420" s="633"/>
      <c r="BM420" s="784" t="s">
        <v>1594</v>
      </c>
      <c r="BN420" s="731" t="s">
        <v>1731</v>
      </c>
      <c r="BO420" s="681">
        <v>0</v>
      </c>
      <c r="BP420" s="677">
        <v>0</v>
      </c>
      <c r="BQ420" s="677">
        <v>0</v>
      </c>
      <c r="BR420" s="674">
        <v>0</v>
      </c>
      <c r="BS420" s="633"/>
      <c r="BT420" s="772" t="s">
        <v>1594</v>
      </c>
      <c r="BU420" s="690" t="s">
        <v>1731</v>
      </c>
      <c r="BV420" s="681">
        <v>0</v>
      </c>
      <c r="BW420" s="677">
        <v>0</v>
      </c>
      <c r="BX420" s="677">
        <v>0</v>
      </c>
      <c r="BY420" s="674">
        <v>0</v>
      </c>
      <c r="CA420" s="745" t="s">
        <v>1594</v>
      </c>
      <c r="CB420" s="731" t="s">
        <v>1731</v>
      </c>
      <c r="CC420" s="681">
        <v>0</v>
      </c>
      <c r="CD420" s="677">
        <v>0</v>
      </c>
      <c r="CE420" s="677">
        <v>0</v>
      </c>
      <c r="CF420" s="674">
        <v>0</v>
      </c>
    </row>
    <row r="421" spans="2:84" ht="13.8" thickBot="1">
      <c r="B421" s="664" t="s">
        <v>1758</v>
      </c>
      <c r="C421" s="664"/>
      <c r="D421" s="729">
        <v>0</v>
      </c>
      <c r="E421" s="683">
        <v>0</v>
      </c>
      <c r="F421" s="683">
        <v>0</v>
      </c>
      <c r="G421" s="682">
        <v>0</v>
      </c>
      <c r="I421" s="667" t="s">
        <v>1758</v>
      </c>
      <c r="J421" s="667"/>
      <c r="K421" s="691">
        <v>0</v>
      </c>
      <c r="L421" s="685">
        <v>0</v>
      </c>
      <c r="M421" s="685">
        <v>0</v>
      </c>
      <c r="N421" s="684">
        <v>0</v>
      </c>
      <c r="P421" s="686" t="s">
        <v>1758</v>
      </c>
      <c r="Q421" s="687"/>
      <c r="R421" s="686">
        <v>0</v>
      </c>
      <c r="S421" s="688">
        <v>0</v>
      </c>
      <c r="T421" s="688">
        <v>0</v>
      </c>
      <c r="U421" s="687">
        <v>0</v>
      </c>
      <c r="W421" s="803" t="s">
        <v>1758</v>
      </c>
      <c r="X421" s="804"/>
      <c r="Y421" s="803">
        <v>0</v>
      </c>
      <c r="Z421" s="805">
        <v>0</v>
      </c>
      <c r="AA421" s="805">
        <v>0</v>
      </c>
      <c r="AB421" s="804">
        <v>0</v>
      </c>
      <c r="AD421" s="766" t="s">
        <v>1758</v>
      </c>
      <c r="AE421" s="767"/>
      <c r="AF421" s="766">
        <v>0</v>
      </c>
      <c r="AG421" s="768">
        <v>0</v>
      </c>
      <c r="AH421" s="768">
        <v>0</v>
      </c>
      <c r="AI421" s="767">
        <v>0</v>
      </c>
      <c r="AK421" s="757" t="s">
        <v>1758</v>
      </c>
      <c r="AL421" s="758"/>
      <c r="AM421" s="759">
        <v>0</v>
      </c>
      <c r="AN421" s="760">
        <v>0</v>
      </c>
      <c r="AO421" s="760">
        <v>0</v>
      </c>
      <c r="AP421" s="761">
        <v>0</v>
      </c>
      <c r="AR421" s="808" t="s">
        <v>1758</v>
      </c>
      <c r="AS421" s="816"/>
      <c r="AT421" s="817">
        <v>0</v>
      </c>
      <c r="AU421" s="818">
        <v>0</v>
      </c>
      <c r="AV421" s="818">
        <v>0</v>
      </c>
      <c r="AW421" s="816">
        <v>0</v>
      </c>
      <c r="AY421" s="780" t="s">
        <v>1758</v>
      </c>
      <c r="AZ421" s="777"/>
      <c r="BA421" s="780">
        <v>0</v>
      </c>
      <c r="BB421" s="781">
        <v>0</v>
      </c>
      <c r="BC421" s="781">
        <v>0</v>
      </c>
      <c r="BD421" s="782">
        <v>0</v>
      </c>
      <c r="BF421" s="795" t="s">
        <v>1758</v>
      </c>
      <c r="BG421" s="796"/>
      <c r="BH421" s="795">
        <v>0</v>
      </c>
      <c r="BI421" s="797">
        <v>0</v>
      </c>
      <c r="BJ421" s="797">
        <v>0</v>
      </c>
      <c r="BK421" s="798">
        <v>0</v>
      </c>
      <c r="BL421" s="633"/>
      <c r="BM421" s="787" t="s">
        <v>1758</v>
      </c>
      <c r="BN421" s="788"/>
      <c r="BO421" s="789">
        <v>0</v>
      </c>
      <c r="BP421" s="790">
        <v>0</v>
      </c>
      <c r="BQ421" s="790">
        <v>0</v>
      </c>
      <c r="BR421" s="791">
        <v>0</v>
      </c>
      <c r="BS421" s="633"/>
      <c r="BT421" s="773" t="s">
        <v>1758</v>
      </c>
      <c r="BU421" s="770"/>
      <c r="BV421" s="773">
        <v>0</v>
      </c>
      <c r="BW421" s="774">
        <v>0</v>
      </c>
      <c r="BX421" s="774">
        <v>0</v>
      </c>
      <c r="BY421" s="775">
        <v>0</v>
      </c>
      <c r="CA421" s="748" t="s">
        <v>1758</v>
      </c>
      <c r="CB421" s="749"/>
      <c r="CC421" s="750">
        <v>0</v>
      </c>
      <c r="CD421" s="751">
        <v>0</v>
      </c>
      <c r="CE421" s="751">
        <v>0</v>
      </c>
      <c r="CF421" s="752">
        <v>0</v>
      </c>
    </row>
    <row r="422" spans="2:84" ht="13.8" thickBot="1">
      <c r="B422" s="673" t="s">
        <v>1595</v>
      </c>
      <c r="C422" s="679" t="s">
        <v>1732</v>
      </c>
      <c r="D422" s="681">
        <v>0</v>
      </c>
      <c r="E422" s="677">
        <v>0</v>
      </c>
      <c r="F422" s="677">
        <v>0</v>
      </c>
      <c r="G422" s="674">
        <v>0</v>
      </c>
      <c r="I422" s="728" t="s">
        <v>1595</v>
      </c>
      <c r="J422" s="690" t="s">
        <v>1732</v>
      </c>
      <c r="K422" s="681">
        <v>0</v>
      </c>
      <c r="L422" s="677">
        <v>0</v>
      </c>
      <c r="M422" s="677">
        <v>0</v>
      </c>
      <c r="N422" s="674">
        <v>0</v>
      </c>
      <c r="P422" s="668" t="s">
        <v>1595</v>
      </c>
      <c r="Q422" s="677" t="s">
        <v>1732</v>
      </c>
      <c r="R422" s="681">
        <v>0</v>
      </c>
      <c r="S422" s="677">
        <v>0</v>
      </c>
      <c r="T422" s="677">
        <v>0</v>
      </c>
      <c r="U422" s="674">
        <v>0</v>
      </c>
      <c r="W422" s="800" t="s">
        <v>1595</v>
      </c>
      <c r="X422" s="677" t="s">
        <v>1732</v>
      </c>
      <c r="Y422" s="681">
        <v>0</v>
      </c>
      <c r="Z422" s="677">
        <v>0</v>
      </c>
      <c r="AA422" s="677">
        <v>0</v>
      </c>
      <c r="AB422" s="674">
        <v>0</v>
      </c>
      <c r="AD422" s="763" t="s">
        <v>1595</v>
      </c>
      <c r="AE422" s="677" t="s">
        <v>1732</v>
      </c>
      <c r="AF422" s="681">
        <v>0</v>
      </c>
      <c r="AG422" s="677">
        <v>0</v>
      </c>
      <c r="AH422" s="677">
        <v>0</v>
      </c>
      <c r="AI422" s="674">
        <v>0</v>
      </c>
      <c r="AK422" s="754" t="s">
        <v>1595</v>
      </c>
      <c r="AL422" s="731" t="s">
        <v>1732</v>
      </c>
      <c r="AM422" s="681">
        <v>0</v>
      </c>
      <c r="AN422" s="677">
        <v>0</v>
      </c>
      <c r="AO422" s="677">
        <v>0</v>
      </c>
      <c r="AP422" s="674">
        <v>0</v>
      </c>
      <c r="AR422" s="808" t="s">
        <v>1595</v>
      </c>
      <c r="AS422" s="820" t="s">
        <v>1732</v>
      </c>
      <c r="AT422" s="812">
        <v>0</v>
      </c>
      <c r="AU422" s="812">
        <v>0</v>
      </c>
      <c r="AV422" s="812">
        <v>0</v>
      </c>
      <c r="AW422" s="813">
        <v>0</v>
      </c>
      <c r="AY422" s="779" t="s">
        <v>1595</v>
      </c>
      <c r="AZ422" s="731" t="s">
        <v>1732</v>
      </c>
      <c r="BA422" s="681">
        <v>0</v>
      </c>
      <c r="BB422" s="677">
        <v>0</v>
      </c>
      <c r="BC422" s="677">
        <v>0</v>
      </c>
      <c r="BD422" s="674">
        <v>0</v>
      </c>
      <c r="BF422" s="793" t="s">
        <v>1595</v>
      </c>
      <c r="BG422" s="690" t="s">
        <v>1732</v>
      </c>
      <c r="BH422" s="681">
        <v>0</v>
      </c>
      <c r="BI422" s="677">
        <v>0</v>
      </c>
      <c r="BJ422" s="677">
        <v>0</v>
      </c>
      <c r="BK422" s="674">
        <v>0</v>
      </c>
      <c r="BL422" s="633"/>
      <c r="BM422" s="784" t="s">
        <v>1595</v>
      </c>
      <c r="BN422" s="731" t="s">
        <v>1732</v>
      </c>
      <c r="BO422" s="681">
        <v>0</v>
      </c>
      <c r="BP422" s="677">
        <v>0</v>
      </c>
      <c r="BQ422" s="677">
        <v>0</v>
      </c>
      <c r="BR422" s="674">
        <v>0</v>
      </c>
      <c r="BS422" s="633"/>
      <c r="BT422" s="772" t="s">
        <v>1595</v>
      </c>
      <c r="BU422" s="690" t="s">
        <v>1732</v>
      </c>
      <c r="BV422" s="681">
        <v>0</v>
      </c>
      <c r="BW422" s="677">
        <v>0</v>
      </c>
      <c r="BX422" s="677">
        <v>0</v>
      </c>
      <c r="BY422" s="674">
        <v>0</v>
      </c>
      <c r="CA422" s="745" t="s">
        <v>1595</v>
      </c>
      <c r="CB422" s="731" t="s">
        <v>1732</v>
      </c>
      <c r="CC422" s="681">
        <v>0</v>
      </c>
      <c r="CD422" s="677">
        <v>0</v>
      </c>
      <c r="CE422" s="677">
        <v>0</v>
      </c>
      <c r="CF422" s="674">
        <v>0</v>
      </c>
    </row>
    <row r="423" spans="2:84" ht="13.8" thickBot="1">
      <c r="B423" s="664" t="s">
        <v>1759</v>
      </c>
      <c r="C423" s="664"/>
      <c r="D423" s="729">
        <v>0</v>
      </c>
      <c r="E423" s="683">
        <v>0</v>
      </c>
      <c r="F423" s="683">
        <v>0</v>
      </c>
      <c r="G423" s="682">
        <v>0</v>
      </c>
      <c r="I423" s="667" t="s">
        <v>1759</v>
      </c>
      <c r="J423" s="667"/>
      <c r="K423" s="691">
        <v>0</v>
      </c>
      <c r="L423" s="685">
        <v>0</v>
      </c>
      <c r="M423" s="685">
        <v>0</v>
      </c>
      <c r="N423" s="684">
        <v>0</v>
      </c>
      <c r="P423" s="686" t="s">
        <v>1759</v>
      </c>
      <c r="Q423" s="687"/>
      <c r="R423" s="686">
        <v>0</v>
      </c>
      <c r="S423" s="688">
        <v>0</v>
      </c>
      <c r="T423" s="688">
        <v>0</v>
      </c>
      <c r="U423" s="687">
        <v>0</v>
      </c>
      <c r="W423" s="803" t="s">
        <v>1759</v>
      </c>
      <c r="X423" s="804"/>
      <c r="Y423" s="803">
        <v>0</v>
      </c>
      <c r="Z423" s="805">
        <v>0</v>
      </c>
      <c r="AA423" s="805">
        <v>0</v>
      </c>
      <c r="AB423" s="804">
        <v>0</v>
      </c>
      <c r="AD423" s="766" t="s">
        <v>1759</v>
      </c>
      <c r="AE423" s="767"/>
      <c r="AF423" s="766">
        <v>0</v>
      </c>
      <c r="AG423" s="768">
        <v>0</v>
      </c>
      <c r="AH423" s="768">
        <v>0</v>
      </c>
      <c r="AI423" s="767">
        <v>0</v>
      </c>
      <c r="AK423" s="757" t="s">
        <v>1759</v>
      </c>
      <c r="AL423" s="758"/>
      <c r="AM423" s="759">
        <v>0</v>
      </c>
      <c r="AN423" s="760">
        <v>0</v>
      </c>
      <c r="AO423" s="760">
        <v>0</v>
      </c>
      <c r="AP423" s="761">
        <v>0</v>
      </c>
      <c r="AR423" s="808" t="s">
        <v>1759</v>
      </c>
      <c r="AS423" s="816"/>
      <c r="AT423" s="817">
        <v>0</v>
      </c>
      <c r="AU423" s="818">
        <v>0</v>
      </c>
      <c r="AV423" s="818">
        <v>0</v>
      </c>
      <c r="AW423" s="816">
        <v>0</v>
      </c>
      <c r="AY423" s="780" t="s">
        <v>1759</v>
      </c>
      <c r="AZ423" s="777"/>
      <c r="BA423" s="780">
        <v>0</v>
      </c>
      <c r="BB423" s="781">
        <v>0</v>
      </c>
      <c r="BC423" s="781">
        <v>0</v>
      </c>
      <c r="BD423" s="782">
        <v>0</v>
      </c>
      <c r="BF423" s="795" t="s">
        <v>1759</v>
      </c>
      <c r="BG423" s="796"/>
      <c r="BH423" s="795">
        <v>0</v>
      </c>
      <c r="BI423" s="797">
        <v>0</v>
      </c>
      <c r="BJ423" s="797">
        <v>0</v>
      </c>
      <c r="BK423" s="798">
        <v>0</v>
      </c>
      <c r="BL423" s="633"/>
      <c r="BM423" s="787" t="s">
        <v>1759</v>
      </c>
      <c r="BN423" s="788"/>
      <c r="BO423" s="789">
        <v>0</v>
      </c>
      <c r="BP423" s="790">
        <v>0</v>
      </c>
      <c r="BQ423" s="790">
        <v>0</v>
      </c>
      <c r="BR423" s="791">
        <v>0</v>
      </c>
      <c r="BS423" s="633"/>
      <c r="BT423" s="773" t="s">
        <v>1759</v>
      </c>
      <c r="BU423" s="770"/>
      <c r="BV423" s="773">
        <v>0</v>
      </c>
      <c r="BW423" s="774">
        <v>0</v>
      </c>
      <c r="BX423" s="774">
        <v>0</v>
      </c>
      <c r="BY423" s="775">
        <v>0</v>
      </c>
      <c r="CA423" s="748" t="s">
        <v>1759</v>
      </c>
      <c r="CB423" s="749"/>
      <c r="CC423" s="750">
        <v>0</v>
      </c>
      <c r="CD423" s="751">
        <v>0</v>
      </c>
      <c r="CE423" s="751">
        <v>0</v>
      </c>
      <c r="CF423" s="752">
        <v>0</v>
      </c>
    </row>
    <row r="424" spans="2:84" ht="13.8" thickBot="1">
      <c r="B424" s="673" t="s">
        <v>1596</v>
      </c>
      <c r="C424" s="679" t="s">
        <v>1733</v>
      </c>
      <c r="D424" s="681">
        <v>0</v>
      </c>
      <c r="E424" s="677">
        <v>0</v>
      </c>
      <c r="F424" s="677">
        <v>0</v>
      </c>
      <c r="G424" s="674">
        <v>0</v>
      </c>
      <c r="I424" s="728" t="s">
        <v>1596</v>
      </c>
      <c r="J424" s="690" t="s">
        <v>1733</v>
      </c>
      <c r="K424" s="681">
        <v>0</v>
      </c>
      <c r="L424" s="677">
        <v>0</v>
      </c>
      <c r="M424" s="677">
        <v>0</v>
      </c>
      <c r="N424" s="674">
        <v>0</v>
      </c>
      <c r="P424" s="668" t="s">
        <v>1596</v>
      </c>
      <c r="Q424" s="677" t="s">
        <v>1733</v>
      </c>
      <c r="R424" s="681">
        <v>0</v>
      </c>
      <c r="S424" s="677">
        <v>0</v>
      </c>
      <c r="T424" s="677">
        <v>0</v>
      </c>
      <c r="U424" s="674">
        <v>0</v>
      </c>
      <c r="W424" s="800" t="s">
        <v>1596</v>
      </c>
      <c r="X424" s="677" t="s">
        <v>1733</v>
      </c>
      <c r="Y424" s="681">
        <v>0</v>
      </c>
      <c r="Z424" s="677">
        <v>0</v>
      </c>
      <c r="AA424" s="677">
        <v>0</v>
      </c>
      <c r="AB424" s="674">
        <v>0</v>
      </c>
      <c r="AD424" s="763" t="s">
        <v>1596</v>
      </c>
      <c r="AE424" s="677" t="s">
        <v>1733</v>
      </c>
      <c r="AF424" s="681">
        <v>0</v>
      </c>
      <c r="AG424" s="677">
        <v>0</v>
      </c>
      <c r="AH424" s="677">
        <v>0</v>
      </c>
      <c r="AI424" s="674">
        <v>0</v>
      </c>
      <c r="AK424" s="754" t="s">
        <v>1596</v>
      </c>
      <c r="AL424" s="731" t="s">
        <v>1733</v>
      </c>
      <c r="AM424" s="681">
        <v>0</v>
      </c>
      <c r="AN424" s="677">
        <v>0</v>
      </c>
      <c r="AO424" s="677">
        <v>0</v>
      </c>
      <c r="AP424" s="674">
        <v>0</v>
      </c>
      <c r="AR424" s="808" t="s">
        <v>1596</v>
      </c>
      <c r="AS424" s="820" t="s">
        <v>1733</v>
      </c>
      <c r="AT424" s="812">
        <v>0</v>
      </c>
      <c r="AU424" s="812">
        <v>0</v>
      </c>
      <c r="AV424" s="812">
        <v>0</v>
      </c>
      <c r="AW424" s="813">
        <v>0</v>
      </c>
      <c r="AY424" s="779" t="s">
        <v>1596</v>
      </c>
      <c r="AZ424" s="731" t="s">
        <v>1733</v>
      </c>
      <c r="BA424" s="681">
        <v>0</v>
      </c>
      <c r="BB424" s="677">
        <v>0</v>
      </c>
      <c r="BC424" s="677">
        <v>0</v>
      </c>
      <c r="BD424" s="674">
        <v>0</v>
      </c>
      <c r="BF424" s="793" t="s">
        <v>1596</v>
      </c>
      <c r="BG424" s="690" t="s">
        <v>1733</v>
      </c>
      <c r="BH424" s="681">
        <v>0</v>
      </c>
      <c r="BI424" s="677">
        <v>0</v>
      </c>
      <c r="BJ424" s="677">
        <v>0</v>
      </c>
      <c r="BK424" s="674">
        <v>0</v>
      </c>
      <c r="BL424" s="633"/>
      <c r="BM424" s="784" t="s">
        <v>1596</v>
      </c>
      <c r="BN424" s="731" t="s">
        <v>1733</v>
      </c>
      <c r="BO424" s="681">
        <v>0</v>
      </c>
      <c r="BP424" s="677">
        <v>0</v>
      </c>
      <c r="BQ424" s="677">
        <v>0</v>
      </c>
      <c r="BR424" s="674">
        <v>0</v>
      </c>
      <c r="BS424" s="633"/>
      <c r="BT424" s="772" t="s">
        <v>1596</v>
      </c>
      <c r="BU424" s="690" t="s">
        <v>1733</v>
      </c>
      <c r="BV424" s="681">
        <v>0</v>
      </c>
      <c r="BW424" s="677">
        <v>0</v>
      </c>
      <c r="BX424" s="677">
        <v>0</v>
      </c>
      <c r="BY424" s="674">
        <v>0</v>
      </c>
      <c r="CA424" s="745" t="s">
        <v>1596</v>
      </c>
      <c r="CB424" s="731" t="s">
        <v>1733</v>
      </c>
      <c r="CC424" s="681">
        <v>0</v>
      </c>
      <c r="CD424" s="677">
        <v>0</v>
      </c>
      <c r="CE424" s="677">
        <v>0</v>
      </c>
      <c r="CF424" s="674">
        <v>0</v>
      </c>
    </row>
    <row r="425" spans="2:84" ht="13.8" thickBot="1">
      <c r="B425" s="664" t="s">
        <v>1760</v>
      </c>
      <c r="C425" s="664"/>
      <c r="D425" s="729">
        <v>0</v>
      </c>
      <c r="E425" s="683">
        <v>0</v>
      </c>
      <c r="F425" s="683">
        <v>0</v>
      </c>
      <c r="G425" s="682">
        <v>0</v>
      </c>
      <c r="I425" s="667" t="s">
        <v>1760</v>
      </c>
      <c r="J425" s="667"/>
      <c r="K425" s="691">
        <v>0</v>
      </c>
      <c r="L425" s="685">
        <v>0</v>
      </c>
      <c r="M425" s="685">
        <v>0</v>
      </c>
      <c r="N425" s="684">
        <v>0</v>
      </c>
      <c r="P425" s="686" t="s">
        <v>1760</v>
      </c>
      <c r="Q425" s="687"/>
      <c r="R425" s="686">
        <v>0</v>
      </c>
      <c r="S425" s="688">
        <v>0</v>
      </c>
      <c r="T425" s="688">
        <v>0</v>
      </c>
      <c r="U425" s="687">
        <v>0</v>
      </c>
      <c r="W425" s="803" t="s">
        <v>1760</v>
      </c>
      <c r="X425" s="804"/>
      <c r="Y425" s="803">
        <v>0</v>
      </c>
      <c r="Z425" s="805">
        <v>0</v>
      </c>
      <c r="AA425" s="805">
        <v>0</v>
      </c>
      <c r="AB425" s="804">
        <v>0</v>
      </c>
      <c r="AD425" s="766" t="s">
        <v>1760</v>
      </c>
      <c r="AE425" s="767"/>
      <c r="AF425" s="766">
        <v>0</v>
      </c>
      <c r="AG425" s="768">
        <v>0</v>
      </c>
      <c r="AH425" s="768">
        <v>0</v>
      </c>
      <c r="AI425" s="767">
        <v>0</v>
      </c>
      <c r="AK425" s="757" t="s">
        <v>1760</v>
      </c>
      <c r="AL425" s="758"/>
      <c r="AM425" s="759">
        <v>0</v>
      </c>
      <c r="AN425" s="760">
        <v>0</v>
      </c>
      <c r="AO425" s="760">
        <v>0</v>
      </c>
      <c r="AP425" s="761">
        <v>0</v>
      </c>
      <c r="AR425" s="808" t="s">
        <v>1760</v>
      </c>
      <c r="AS425" s="816"/>
      <c r="AT425" s="817">
        <v>0</v>
      </c>
      <c r="AU425" s="818">
        <v>0</v>
      </c>
      <c r="AV425" s="818">
        <v>0</v>
      </c>
      <c r="AW425" s="816">
        <v>0</v>
      </c>
      <c r="AY425" s="780" t="s">
        <v>1760</v>
      </c>
      <c r="AZ425" s="777"/>
      <c r="BA425" s="780">
        <v>0</v>
      </c>
      <c r="BB425" s="781">
        <v>0</v>
      </c>
      <c r="BC425" s="781">
        <v>0</v>
      </c>
      <c r="BD425" s="782">
        <v>0</v>
      </c>
      <c r="BF425" s="795" t="s">
        <v>1760</v>
      </c>
      <c r="BG425" s="796"/>
      <c r="BH425" s="795">
        <v>0</v>
      </c>
      <c r="BI425" s="797">
        <v>0</v>
      </c>
      <c r="BJ425" s="797">
        <v>0</v>
      </c>
      <c r="BK425" s="798">
        <v>0</v>
      </c>
      <c r="BL425" s="633"/>
      <c r="BM425" s="787" t="s">
        <v>1760</v>
      </c>
      <c r="BN425" s="788"/>
      <c r="BO425" s="789">
        <v>0</v>
      </c>
      <c r="BP425" s="790">
        <v>0</v>
      </c>
      <c r="BQ425" s="790">
        <v>0</v>
      </c>
      <c r="BR425" s="791">
        <v>0</v>
      </c>
      <c r="BS425" s="633"/>
      <c r="BT425" s="773" t="s">
        <v>1760</v>
      </c>
      <c r="BU425" s="770"/>
      <c r="BV425" s="773">
        <v>0</v>
      </c>
      <c r="BW425" s="774">
        <v>0</v>
      </c>
      <c r="BX425" s="774">
        <v>0</v>
      </c>
      <c r="BY425" s="775">
        <v>0</v>
      </c>
      <c r="CA425" s="748" t="s">
        <v>1760</v>
      </c>
      <c r="CB425" s="749"/>
      <c r="CC425" s="750">
        <v>0</v>
      </c>
      <c r="CD425" s="751">
        <v>0</v>
      </c>
      <c r="CE425" s="751">
        <v>0</v>
      </c>
      <c r="CF425" s="752">
        <v>0</v>
      </c>
    </row>
    <row r="426" spans="2:84" ht="13.8" thickBot="1">
      <c r="B426" s="673" t="s">
        <v>1597</v>
      </c>
      <c r="C426" s="679" t="s">
        <v>1734</v>
      </c>
      <c r="D426" s="681">
        <v>0</v>
      </c>
      <c r="E426" s="677">
        <v>0</v>
      </c>
      <c r="F426" s="677">
        <v>0</v>
      </c>
      <c r="G426" s="674">
        <v>0</v>
      </c>
      <c r="I426" s="728" t="s">
        <v>1597</v>
      </c>
      <c r="J426" s="690" t="s">
        <v>1734</v>
      </c>
      <c r="K426" s="681">
        <v>0</v>
      </c>
      <c r="L426" s="677">
        <v>0</v>
      </c>
      <c r="M426" s="677">
        <v>0</v>
      </c>
      <c r="N426" s="674">
        <v>0</v>
      </c>
      <c r="P426" s="668" t="s">
        <v>1597</v>
      </c>
      <c r="Q426" s="677" t="s">
        <v>1734</v>
      </c>
      <c r="R426" s="681">
        <v>0</v>
      </c>
      <c r="S426" s="677">
        <v>0</v>
      </c>
      <c r="T426" s="677">
        <v>0</v>
      </c>
      <c r="U426" s="674">
        <v>0</v>
      </c>
      <c r="W426" s="800" t="s">
        <v>1597</v>
      </c>
      <c r="X426" s="677" t="s">
        <v>1734</v>
      </c>
      <c r="Y426" s="681">
        <v>0</v>
      </c>
      <c r="Z426" s="677">
        <v>0</v>
      </c>
      <c r="AA426" s="677">
        <v>0</v>
      </c>
      <c r="AB426" s="674">
        <v>0</v>
      </c>
      <c r="AD426" s="763" t="s">
        <v>1597</v>
      </c>
      <c r="AE426" s="677" t="s">
        <v>1734</v>
      </c>
      <c r="AF426" s="681">
        <v>0</v>
      </c>
      <c r="AG426" s="677">
        <v>0</v>
      </c>
      <c r="AH426" s="677">
        <v>0</v>
      </c>
      <c r="AI426" s="674">
        <v>0</v>
      </c>
      <c r="AK426" s="754" t="s">
        <v>1597</v>
      </c>
      <c r="AL426" s="731" t="s">
        <v>1734</v>
      </c>
      <c r="AM426" s="681">
        <v>0</v>
      </c>
      <c r="AN426" s="677">
        <v>0</v>
      </c>
      <c r="AO426" s="677">
        <v>0</v>
      </c>
      <c r="AP426" s="674">
        <v>0</v>
      </c>
      <c r="AR426" s="808" t="s">
        <v>1597</v>
      </c>
      <c r="AS426" s="820" t="s">
        <v>1734</v>
      </c>
      <c r="AT426" s="812">
        <v>0</v>
      </c>
      <c r="AU426" s="812">
        <v>0</v>
      </c>
      <c r="AV426" s="812">
        <v>0</v>
      </c>
      <c r="AW426" s="813">
        <v>0</v>
      </c>
      <c r="AY426" s="779" t="s">
        <v>1597</v>
      </c>
      <c r="AZ426" s="731" t="s">
        <v>1734</v>
      </c>
      <c r="BA426" s="681">
        <v>0</v>
      </c>
      <c r="BB426" s="677">
        <v>0</v>
      </c>
      <c r="BC426" s="677">
        <v>0</v>
      </c>
      <c r="BD426" s="674">
        <v>0</v>
      </c>
      <c r="BF426" s="793" t="s">
        <v>1597</v>
      </c>
      <c r="BG426" s="690" t="s">
        <v>1734</v>
      </c>
      <c r="BH426" s="681">
        <v>0</v>
      </c>
      <c r="BI426" s="677">
        <v>0</v>
      </c>
      <c r="BJ426" s="677">
        <v>0</v>
      </c>
      <c r="BK426" s="674">
        <v>0</v>
      </c>
      <c r="BL426" s="633"/>
      <c r="BM426" s="784" t="s">
        <v>1597</v>
      </c>
      <c r="BN426" s="731" t="s">
        <v>1734</v>
      </c>
      <c r="BO426" s="681">
        <v>0</v>
      </c>
      <c r="BP426" s="677">
        <v>0</v>
      </c>
      <c r="BQ426" s="677">
        <v>0</v>
      </c>
      <c r="BR426" s="674">
        <v>0</v>
      </c>
      <c r="BS426" s="633"/>
      <c r="BT426" s="772" t="s">
        <v>1597</v>
      </c>
      <c r="BU426" s="690" t="s">
        <v>1734</v>
      </c>
      <c r="BV426" s="681">
        <v>0</v>
      </c>
      <c r="BW426" s="677">
        <v>0</v>
      </c>
      <c r="BX426" s="677">
        <v>0</v>
      </c>
      <c r="BY426" s="674">
        <v>0</v>
      </c>
      <c r="CA426" s="745" t="s">
        <v>1597</v>
      </c>
      <c r="CB426" s="731" t="s">
        <v>1734</v>
      </c>
      <c r="CC426" s="681">
        <v>0</v>
      </c>
      <c r="CD426" s="677">
        <v>0</v>
      </c>
      <c r="CE426" s="677">
        <v>0</v>
      </c>
      <c r="CF426" s="674">
        <v>0</v>
      </c>
    </row>
    <row r="427" spans="2:84" ht="13.8" thickBot="1">
      <c r="B427" s="664" t="s">
        <v>1761</v>
      </c>
      <c r="C427" s="664"/>
      <c r="D427" s="729">
        <v>0</v>
      </c>
      <c r="E427" s="683">
        <v>0</v>
      </c>
      <c r="F427" s="683">
        <v>0</v>
      </c>
      <c r="G427" s="682">
        <v>0</v>
      </c>
      <c r="I427" s="667" t="s">
        <v>1761</v>
      </c>
      <c r="J427" s="667"/>
      <c r="K427" s="691">
        <v>0</v>
      </c>
      <c r="L427" s="685">
        <v>0</v>
      </c>
      <c r="M427" s="685">
        <v>0</v>
      </c>
      <c r="N427" s="684">
        <v>0</v>
      </c>
      <c r="P427" s="686" t="s">
        <v>1761</v>
      </c>
      <c r="Q427" s="687"/>
      <c r="R427" s="686">
        <v>0</v>
      </c>
      <c r="S427" s="688">
        <v>0</v>
      </c>
      <c r="T427" s="688">
        <v>0</v>
      </c>
      <c r="U427" s="687">
        <v>0</v>
      </c>
      <c r="W427" s="803" t="s">
        <v>1761</v>
      </c>
      <c r="X427" s="804"/>
      <c r="Y427" s="803">
        <v>0</v>
      </c>
      <c r="Z427" s="805">
        <v>0</v>
      </c>
      <c r="AA427" s="805">
        <v>0</v>
      </c>
      <c r="AB427" s="804">
        <v>0</v>
      </c>
      <c r="AD427" s="766" t="s">
        <v>1761</v>
      </c>
      <c r="AE427" s="767"/>
      <c r="AF427" s="766">
        <v>0</v>
      </c>
      <c r="AG427" s="768">
        <v>0</v>
      </c>
      <c r="AH427" s="768">
        <v>0</v>
      </c>
      <c r="AI427" s="767">
        <v>0</v>
      </c>
      <c r="AK427" s="757" t="s">
        <v>1761</v>
      </c>
      <c r="AL427" s="758"/>
      <c r="AM427" s="759">
        <v>0</v>
      </c>
      <c r="AN427" s="760">
        <v>0</v>
      </c>
      <c r="AO427" s="760">
        <v>0</v>
      </c>
      <c r="AP427" s="761">
        <v>0</v>
      </c>
      <c r="AR427" s="808" t="s">
        <v>1761</v>
      </c>
      <c r="AS427" s="816"/>
      <c r="AT427" s="817">
        <v>0</v>
      </c>
      <c r="AU427" s="818">
        <v>0</v>
      </c>
      <c r="AV427" s="818">
        <v>0</v>
      </c>
      <c r="AW427" s="816">
        <v>0</v>
      </c>
      <c r="AY427" s="780" t="s">
        <v>1761</v>
      </c>
      <c r="AZ427" s="777"/>
      <c r="BA427" s="780">
        <v>0</v>
      </c>
      <c r="BB427" s="781">
        <v>0</v>
      </c>
      <c r="BC427" s="781">
        <v>0</v>
      </c>
      <c r="BD427" s="782">
        <v>0</v>
      </c>
      <c r="BF427" s="795" t="s">
        <v>1761</v>
      </c>
      <c r="BG427" s="796"/>
      <c r="BH427" s="795">
        <v>0</v>
      </c>
      <c r="BI427" s="797">
        <v>0</v>
      </c>
      <c r="BJ427" s="797">
        <v>0</v>
      </c>
      <c r="BK427" s="798">
        <v>0</v>
      </c>
      <c r="BL427" s="633"/>
      <c r="BM427" s="787" t="s">
        <v>1761</v>
      </c>
      <c r="BN427" s="788"/>
      <c r="BO427" s="789">
        <v>0</v>
      </c>
      <c r="BP427" s="790">
        <v>0</v>
      </c>
      <c r="BQ427" s="790">
        <v>0</v>
      </c>
      <c r="BR427" s="791">
        <v>0</v>
      </c>
      <c r="BS427" s="633"/>
      <c r="BT427" s="773" t="s">
        <v>1761</v>
      </c>
      <c r="BU427" s="770"/>
      <c r="BV427" s="773">
        <v>0</v>
      </c>
      <c r="BW427" s="774">
        <v>0</v>
      </c>
      <c r="BX427" s="774">
        <v>0</v>
      </c>
      <c r="BY427" s="775">
        <v>0</v>
      </c>
      <c r="CA427" s="748" t="s">
        <v>1761</v>
      </c>
      <c r="CB427" s="749"/>
      <c r="CC427" s="750">
        <v>0</v>
      </c>
      <c r="CD427" s="751">
        <v>0</v>
      </c>
      <c r="CE427" s="751">
        <v>0</v>
      </c>
      <c r="CF427" s="752">
        <v>0</v>
      </c>
    </row>
    <row r="428" spans="2:84" ht="13.8" thickBot="1">
      <c r="B428" s="673" t="s">
        <v>524</v>
      </c>
      <c r="C428" s="679" t="s">
        <v>1537</v>
      </c>
      <c r="D428" s="681">
        <v>0</v>
      </c>
      <c r="E428" s="677">
        <v>0</v>
      </c>
      <c r="F428" s="677">
        <v>0</v>
      </c>
      <c r="G428" s="674">
        <v>0</v>
      </c>
      <c r="I428" s="728" t="s">
        <v>524</v>
      </c>
      <c r="J428" s="690" t="s">
        <v>1537</v>
      </c>
      <c r="K428" s="681">
        <v>0</v>
      </c>
      <c r="L428" s="677">
        <v>0</v>
      </c>
      <c r="M428" s="677">
        <v>0</v>
      </c>
      <c r="N428" s="674">
        <v>0</v>
      </c>
      <c r="P428" s="668" t="s">
        <v>524</v>
      </c>
      <c r="Q428" s="677" t="s">
        <v>1537</v>
      </c>
      <c r="R428" s="681">
        <v>0</v>
      </c>
      <c r="S428" s="677">
        <v>0</v>
      </c>
      <c r="T428" s="677">
        <v>0</v>
      </c>
      <c r="U428" s="674">
        <v>0</v>
      </c>
      <c r="W428" s="800" t="s">
        <v>524</v>
      </c>
      <c r="X428" s="677" t="s">
        <v>1537</v>
      </c>
      <c r="Y428" s="681">
        <v>0</v>
      </c>
      <c r="Z428" s="677">
        <v>0</v>
      </c>
      <c r="AA428" s="677">
        <v>0</v>
      </c>
      <c r="AB428" s="674">
        <v>0</v>
      </c>
      <c r="AD428" s="763" t="s">
        <v>524</v>
      </c>
      <c r="AE428" s="677" t="s">
        <v>1537</v>
      </c>
      <c r="AF428" s="681">
        <v>0</v>
      </c>
      <c r="AG428" s="677">
        <v>0</v>
      </c>
      <c r="AH428" s="677">
        <v>0</v>
      </c>
      <c r="AI428" s="674">
        <v>0</v>
      </c>
      <c r="AK428" s="754" t="s">
        <v>524</v>
      </c>
      <c r="AL428" s="731" t="s">
        <v>1537</v>
      </c>
      <c r="AM428" s="681">
        <v>0</v>
      </c>
      <c r="AN428" s="677">
        <v>0</v>
      </c>
      <c r="AO428" s="677">
        <v>0</v>
      </c>
      <c r="AP428" s="674">
        <v>0</v>
      </c>
      <c r="AR428" s="808" t="s">
        <v>524</v>
      </c>
      <c r="AS428" s="820" t="s">
        <v>1537</v>
      </c>
      <c r="AT428" s="812">
        <v>0</v>
      </c>
      <c r="AU428" s="812">
        <v>0</v>
      </c>
      <c r="AV428" s="812">
        <v>0</v>
      </c>
      <c r="AW428" s="813">
        <v>0</v>
      </c>
      <c r="AY428" s="779" t="s">
        <v>524</v>
      </c>
      <c r="AZ428" s="731" t="s">
        <v>1537</v>
      </c>
      <c r="BA428" s="681">
        <v>0</v>
      </c>
      <c r="BB428" s="677">
        <v>0</v>
      </c>
      <c r="BC428" s="677">
        <v>0</v>
      </c>
      <c r="BD428" s="674">
        <v>0</v>
      </c>
      <c r="BF428" s="793" t="s">
        <v>524</v>
      </c>
      <c r="BG428" s="690" t="s">
        <v>1537</v>
      </c>
      <c r="BH428" s="681">
        <v>0</v>
      </c>
      <c r="BI428" s="677">
        <v>0</v>
      </c>
      <c r="BJ428" s="677">
        <v>0</v>
      </c>
      <c r="BK428" s="674">
        <v>0</v>
      </c>
      <c r="BL428" s="633"/>
      <c r="BM428" s="784" t="s">
        <v>524</v>
      </c>
      <c r="BN428" s="731" t="s">
        <v>1537</v>
      </c>
      <c r="BO428" s="681">
        <v>0</v>
      </c>
      <c r="BP428" s="677">
        <v>0</v>
      </c>
      <c r="BQ428" s="677">
        <v>0</v>
      </c>
      <c r="BR428" s="674">
        <v>0</v>
      </c>
      <c r="BS428" s="633"/>
      <c r="BT428" s="772" t="s">
        <v>524</v>
      </c>
      <c r="BU428" s="690" t="s">
        <v>1537</v>
      </c>
      <c r="BV428" s="681">
        <v>0</v>
      </c>
      <c r="BW428" s="677">
        <v>0</v>
      </c>
      <c r="BX428" s="677">
        <v>0</v>
      </c>
      <c r="BY428" s="674">
        <v>0</v>
      </c>
      <c r="CA428" s="745" t="s">
        <v>524</v>
      </c>
      <c r="CB428" s="731" t="s">
        <v>1537</v>
      </c>
      <c r="CC428" s="681">
        <v>0</v>
      </c>
      <c r="CD428" s="677">
        <v>0</v>
      </c>
      <c r="CE428" s="677">
        <v>0</v>
      </c>
      <c r="CF428" s="674">
        <v>0</v>
      </c>
    </row>
    <row r="429" spans="2:84" ht="13.8" thickBot="1">
      <c r="B429" s="664" t="s">
        <v>600</v>
      </c>
      <c r="C429" s="664"/>
      <c r="D429" s="729">
        <v>0</v>
      </c>
      <c r="E429" s="683">
        <v>0</v>
      </c>
      <c r="F429" s="683">
        <v>0</v>
      </c>
      <c r="G429" s="682">
        <v>0</v>
      </c>
      <c r="I429" s="667" t="s">
        <v>600</v>
      </c>
      <c r="J429" s="667"/>
      <c r="K429" s="691">
        <v>0</v>
      </c>
      <c r="L429" s="685">
        <v>0</v>
      </c>
      <c r="M429" s="685">
        <v>0</v>
      </c>
      <c r="N429" s="684">
        <v>0</v>
      </c>
      <c r="P429" s="686" t="s">
        <v>600</v>
      </c>
      <c r="Q429" s="687"/>
      <c r="R429" s="686">
        <v>0</v>
      </c>
      <c r="S429" s="688">
        <v>0</v>
      </c>
      <c r="T429" s="688">
        <v>0</v>
      </c>
      <c r="U429" s="687">
        <v>0</v>
      </c>
      <c r="W429" s="803" t="s">
        <v>600</v>
      </c>
      <c r="X429" s="804"/>
      <c r="Y429" s="803">
        <v>0</v>
      </c>
      <c r="Z429" s="805">
        <v>0</v>
      </c>
      <c r="AA429" s="805">
        <v>0</v>
      </c>
      <c r="AB429" s="804">
        <v>0</v>
      </c>
      <c r="AD429" s="766" t="s">
        <v>600</v>
      </c>
      <c r="AE429" s="767"/>
      <c r="AF429" s="766">
        <v>0</v>
      </c>
      <c r="AG429" s="768">
        <v>0</v>
      </c>
      <c r="AH429" s="768">
        <v>0</v>
      </c>
      <c r="AI429" s="767">
        <v>0</v>
      </c>
      <c r="AK429" s="757" t="s">
        <v>600</v>
      </c>
      <c r="AL429" s="758"/>
      <c r="AM429" s="759">
        <v>0</v>
      </c>
      <c r="AN429" s="760">
        <v>0</v>
      </c>
      <c r="AO429" s="760">
        <v>0</v>
      </c>
      <c r="AP429" s="761">
        <v>0</v>
      </c>
      <c r="AR429" s="808" t="s">
        <v>600</v>
      </c>
      <c r="AS429" s="816"/>
      <c r="AT429" s="817">
        <v>0</v>
      </c>
      <c r="AU429" s="818">
        <v>0</v>
      </c>
      <c r="AV429" s="818">
        <v>0</v>
      </c>
      <c r="AW429" s="816">
        <v>0</v>
      </c>
      <c r="AY429" s="780" t="s">
        <v>600</v>
      </c>
      <c r="AZ429" s="777"/>
      <c r="BA429" s="780">
        <v>0</v>
      </c>
      <c r="BB429" s="781">
        <v>0</v>
      </c>
      <c r="BC429" s="781">
        <v>0</v>
      </c>
      <c r="BD429" s="782">
        <v>0</v>
      </c>
      <c r="BF429" s="795" t="s">
        <v>600</v>
      </c>
      <c r="BG429" s="796"/>
      <c r="BH429" s="795">
        <v>0</v>
      </c>
      <c r="BI429" s="797">
        <v>0</v>
      </c>
      <c r="BJ429" s="797">
        <v>0</v>
      </c>
      <c r="BK429" s="798">
        <v>0</v>
      </c>
      <c r="BL429" s="633"/>
      <c r="BM429" s="787" t="s">
        <v>600</v>
      </c>
      <c r="BN429" s="788"/>
      <c r="BO429" s="789">
        <v>0</v>
      </c>
      <c r="BP429" s="790">
        <v>0</v>
      </c>
      <c r="BQ429" s="790">
        <v>0</v>
      </c>
      <c r="BR429" s="791">
        <v>0</v>
      </c>
      <c r="BS429" s="633"/>
      <c r="BT429" s="773" t="s">
        <v>600</v>
      </c>
      <c r="BU429" s="770"/>
      <c r="BV429" s="773">
        <v>0</v>
      </c>
      <c r="BW429" s="774">
        <v>0</v>
      </c>
      <c r="BX429" s="774">
        <v>0</v>
      </c>
      <c r="BY429" s="775">
        <v>0</v>
      </c>
      <c r="CA429" s="748" t="s">
        <v>600</v>
      </c>
      <c r="CB429" s="749"/>
      <c r="CC429" s="750">
        <v>0</v>
      </c>
      <c r="CD429" s="751">
        <v>0</v>
      </c>
      <c r="CE429" s="751">
        <v>0</v>
      </c>
      <c r="CF429" s="752">
        <v>0</v>
      </c>
    </row>
    <row r="430" spans="2:84" ht="13.8" thickBot="1">
      <c r="B430" s="673" t="s">
        <v>523</v>
      </c>
      <c r="C430" s="679" t="s">
        <v>1536</v>
      </c>
      <c r="D430" s="681">
        <v>0</v>
      </c>
      <c r="E430" s="677">
        <v>0</v>
      </c>
      <c r="F430" s="677">
        <v>0</v>
      </c>
      <c r="G430" s="674">
        <v>0</v>
      </c>
      <c r="I430" s="728" t="s">
        <v>523</v>
      </c>
      <c r="J430" s="690" t="s">
        <v>1536</v>
      </c>
      <c r="K430" s="681">
        <v>0</v>
      </c>
      <c r="L430" s="677">
        <v>0</v>
      </c>
      <c r="M430" s="677">
        <v>0</v>
      </c>
      <c r="N430" s="674">
        <v>0</v>
      </c>
      <c r="P430" s="668" t="s">
        <v>523</v>
      </c>
      <c r="Q430" s="677" t="s">
        <v>1536</v>
      </c>
      <c r="R430" s="681">
        <v>0</v>
      </c>
      <c r="S430" s="677">
        <v>0</v>
      </c>
      <c r="T430" s="677">
        <v>0</v>
      </c>
      <c r="U430" s="674">
        <v>0</v>
      </c>
      <c r="W430" s="800" t="s">
        <v>523</v>
      </c>
      <c r="X430" s="677" t="s">
        <v>1536</v>
      </c>
      <c r="Y430" s="681">
        <v>0</v>
      </c>
      <c r="Z430" s="677">
        <v>0</v>
      </c>
      <c r="AA430" s="677">
        <v>0</v>
      </c>
      <c r="AB430" s="674">
        <v>0</v>
      </c>
      <c r="AD430" s="763" t="s">
        <v>523</v>
      </c>
      <c r="AE430" s="677" t="s">
        <v>1536</v>
      </c>
      <c r="AF430" s="681">
        <v>0</v>
      </c>
      <c r="AG430" s="677">
        <v>0</v>
      </c>
      <c r="AH430" s="677">
        <v>0</v>
      </c>
      <c r="AI430" s="674">
        <v>0</v>
      </c>
      <c r="AK430" s="754" t="s">
        <v>523</v>
      </c>
      <c r="AL430" s="731" t="s">
        <v>1536</v>
      </c>
      <c r="AM430" s="681">
        <v>0</v>
      </c>
      <c r="AN430" s="677">
        <v>0</v>
      </c>
      <c r="AO430" s="677">
        <v>0</v>
      </c>
      <c r="AP430" s="674">
        <v>0</v>
      </c>
      <c r="AR430" s="808" t="s">
        <v>523</v>
      </c>
      <c r="AS430" s="820" t="s">
        <v>1536</v>
      </c>
      <c r="AT430" s="812">
        <v>0</v>
      </c>
      <c r="AU430" s="812">
        <v>0</v>
      </c>
      <c r="AV430" s="812">
        <v>0</v>
      </c>
      <c r="AW430" s="813">
        <v>0</v>
      </c>
      <c r="AY430" s="779" t="s">
        <v>523</v>
      </c>
      <c r="AZ430" s="731" t="s">
        <v>1536</v>
      </c>
      <c r="BA430" s="681">
        <v>0</v>
      </c>
      <c r="BB430" s="677">
        <v>0</v>
      </c>
      <c r="BC430" s="677">
        <v>0</v>
      </c>
      <c r="BD430" s="674">
        <v>0</v>
      </c>
      <c r="BF430" s="793" t="s">
        <v>523</v>
      </c>
      <c r="BG430" s="690" t="s">
        <v>1536</v>
      </c>
      <c r="BH430" s="681">
        <v>0</v>
      </c>
      <c r="BI430" s="677">
        <v>0</v>
      </c>
      <c r="BJ430" s="677">
        <v>0</v>
      </c>
      <c r="BK430" s="674">
        <v>0</v>
      </c>
      <c r="BL430" s="633"/>
      <c r="BM430" s="784" t="s">
        <v>523</v>
      </c>
      <c r="BN430" s="731" t="s">
        <v>1536</v>
      </c>
      <c r="BO430" s="681">
        <v>0</v>
      </c>
      <c r="BP430" s="677">
        <v>0</v>
      </c>
      <c r="BQ430" s="677">
        <v>0</v>
      </c>
      <c r="BR430" s="674">
        <v>0</v>
      </c>
      <c r="BS430" s="633"/>
      <c r="BT430" s="772" t="s">
        <v>523</v>
      </c>
      <c r="BU430" s="690" t="s">
        <v>1536</v>
      </c>
      <c r="BV430" s="681">
        <v>0</v>
      </c>
      <c r="BW430" s="677">
        <v>0</v>
      </c>
      <c r="BX430" s="677">
        <v>0</v>
      </c>
      <c r="BY430" s="674">
        <v>0</v>
      </c>
      <c r="CA430" s="745" t="s">
        <v>523</v>
      </c>
      <c r="CB430" s="731" t="s">
        <v>1536</v>
      </c>
      <c r="CC430" s="681">
        <v>0</v>
      </c>
      <c r="CD430" s="677">
        <v>0</v>
      </c>
      <c r="CE430" s="677">
        <v>0</v>
      </c>
      <c r="CF430" s="674">
        <v>0</v>
      </c>
    </row>
    <row r="431" spans="2:84" ht="13.8" thickBot="1">
      <c r="B431" s="664" t="s">
        <v>601</v>
      </c>
      <c r="C431" s="664"/>
      <c r="D431" s="729">
        <v>0</v>
      </c>
      <c r="E431" s="683">
        <v>0</v>
      </c>
      <c r="F431" s="683">
        <v>0</v>
      </c>
      <c r="G431" s="682">
        <v>0</v>
      </c>
      <c r="I431" s="667" t="s">
        <v>601</v>
      </c>
      <c r="J431" s="667"/>
      <c r="K431" s="691">
        <v>0</v>
      </c>
      <c r="L431" s="685">
        <v>0</v>
      </c>
      <c r="M431" s="685">
        <v>0</v>
      </c>
      <c r="N431" s="684">
        <v>0</v>
      </c>
      <c r="P431" s="686" t="s">
        <v>601</v>
      </c>
      <c r="Q431" s="687"/>
      <c r="R431" s="686">
        <v>0</v>
      </c>
      <c r="S431" s="688">
        <v>0</v>
      </c>
      <c r="T431" s="688">
        <v>0</v>
      </c>
      <c r="U431" s="687">
        <v>0</v>
      </c>
      <c r="W431" s="803" t="s">
        <v>601</v>
      </c>
      <c r="X431" s="804"/>
      <c r="Y431" s="803">
        <v>0</v>
      </c>
      <c r="Z431" s="805">
        <v>0</v>
      </c>
      <c r="AA431" s="805">
        <v>0</v>
      </c>
      <c r="AB431" s="804">
        <v>0</v>
      </c>
      <c r="AD431" s="766" t="s">
        <v>601</v>
      </c>
      <c r="AE431" s="767"/>
      <c r="AF431" s="766">
        <v>0</v>
      </c>
      <c r="AG431" s="768">
        <v>0</v>
      </c>
      <c r="AH431" s="768">
        <v>0</v>
      </c>
      <c r="AI431" s="767">
        <v>0</v>
      </c>
      <c r="AK431" s="757" t="s">
        <v>601</v>
      </c>
      <c r="AL431" s="758"/>
      <c r="AM431" s="759">
        <v>0</v>
      </c>
      <c r="AN431" s="760">
        <v>0</v>
      </c>
      <c r="AO431" s="760">
        <v>0</v>
      </c>
      <c r="AP431" s="761">
        <v>0</v>
      </c>
      <c r="AR431" s="808" t="s">
        <v>601</v>
      </c>
      <c r="AS431" s="816"/>
      <c r="AT431" s="817">
        <v>0</v>
      </c>
      <c r="AU431" s="818">
        <v>0</v>
      </c>
      <c r="AV431" s="818">
        <v>0</v>
      </c>
      <c r="AW431" s="816">
        <v>0</v>
      </c>
      <c r="AY431" s="780" t="s">
        <v>601</v>
      </c>
      <c r="AZ431" s="777"/>
      <c r="BA431" s="780">
        <v>0</v>
      </c>
      <c r="BB431" s="781">
        <v>0</v>
      </c>
      <c r="BC431" s="781">
        <v>0</v>
      </c>
      <c r="BD431" s="782">
        <v>0</v>
      </c>
      <c r="BF431" s="795" t="s">
        <v>601</v>
      </c>
      <c r="BG431" s="796"/>
      <c r="BH431" s="795">
        <v>0</v>
      </c>
      <c r="BI431" s="797">
        <v>0</v>
      </c>
      <c r="BJ431" s="797">
        <v>0</v>
      </c>
      <c r="BK431" s="798">
        <v>0</v>
      </c>
      <c r="BL431" s="633"/>
      <c r="BM431" s="787" t="s">
        <v>601</v>
      </c>
      <c r="BN431" s="788"/>
      <c r="BO431" s="789">
        <v>0</v>
      </c>
      <c r="BP431" s="790">
        <v>0</v>
      </c>
      <c r="BQ431" s="790">
        <v>0</v>
      </c>
      <c r="BR431" s="791">
        <v>0</v>
      </c>
      <c r="BS431" s="633"/>
      <c r="BT431" s="773" t="s">
        <v>601</v>
      </c>
      <c r="BU431" s="770"/>
      <c r="BV431" s="773">
        <v>0</v>
      </c>
      <c r="BW431" s="774">
        <v>0</v>
      </c>
      <c r="BX431" s="774">
        <v>0</v>
      </c>
      <c r="BY431" s="775">
        <v>0</v>
      </c>
      <c r="CA431" s="748" t="s">
        <v>601</v>
      </c>
      <c r="CB431" s="749"/>
      <c r="CC431" s="750">
        <v>0</v>
      </c>
      <c r="CD431" s="751">
        <v>0</v>
      </c>
      <c r="CE431" s="751">
        <v>0</v>
      </c>
      <c r="CF431" s="752">
        <v>0</v>
      </c>
    </row>
    <row r="432" spans="2:84" ht="13.8" thickBot="1">
      <c r="B432" s="673" t="s">
        <v>525</v>
      </c>
      <c r="C432" s="679" t="s">
        <v>1538</v>
      </c>
      <c r="D432" s="681">
        <v>0</v>
      </c>
      <c r="E432" s="677">
        <v>0</v>
      </c>
      <c r="F432" s="677">
        <v>0</v>
      </c>
      <c r="G432" s="674">
        <v>0</v>
      </c>
      <c r="I432" s="728" t="s">
        <v>525</v>
      </c>
      <c r="J432" s="690" t="s">
        <v>1538</v>
      </c>
      <c r="K432" s="681">
        <v>0</v>
      </c>
      <c r="L432" s="677">
        <v>0</v>
      </c>
      <c r="M432" s="677">
        <v>0</v>
      </c>
      <c r="N432" s="674">
        <v>0</v>
      </c>
      <c r="P432" s="668" t="s">
        <v>525</v>
      </c>
      <c r="Q432" s="677" t="s">
        <v>1538</v>
      </c>
      <c r="R432" s="681">
        <v>0</v>
      </c>
      <c r="S432" s="677">
        <v>0</v>
      </c>
      <c r="T432" s="677">
        <v>0</v>
      </c>
      <c r="U432" s="674">
        <v>0</v>
      </c>
      <c r="W432" s="800" t="s">
        <v>525</v>
      </c>
      <c r="X432" s="677" t="s">
        <v>1538</v>
      </c>
      <c r="Y432" s="681">
        <v>0</v>
      </c>
      <c r="Z432" s="677">
        <v>0</v>
      </c>
      <c r="AA432" s="677">
        <v>0</v>
      </c>
      <c r="AB432" s="674">
        <v>0</v>
      </c>
      <c r="AD432" s="763" t="s">
        <v>525</v>
      </c>
      <c r="AE432" s="677" t="s">
        <v>1538</v>
      </c>
      <c r="AF432" s="681">
        <v>0</v>
      </c>
      <c r="AG432" s="677">
        <v>0</v>
      </c>
      <c r="AH432" s="677">
        <v>0</v>
      </c>
      <c r="AI432" s="674">
        <v>0</v>
      </c>
      <c r="AK432" s="754" t="s">
        <v>525</v>
      </c>
      <c r="AL432" s="731" t="s">
        <v>1538</v>
      </c>
      <c r="AM432" s="681">
        <v>0</v>
      </c>
      <c r="AN432" s="677">
        <v>0</v>
      </c>
      <c r="AO432" s="677">
        <v>0</v>
      </c>
      <c r="AP432" s="674">
        <v>0</v>
      </c>
      <c r="AR432" s="808" t="s">
        <v>525</v>
      </c>
      <c r="AS432" s="820" t="s">
        <v>1538</v>
      </c>
      <c r="AT432" s="812">
        <v>0</v>
      </c>
      <c r="AU432" s="812">
        <v>0</v>
      </c>
      <c r="AV432" s="812">
        <v>0</v>
      </c>
      <c r="AW432" s="813">
        <v>0</v>
      </c>
      <c r="AY432" s="779" t="s">
        <v>525</v>
      </c>
      <c r="AZ432" s="731" t="s">
        <v>1538</v>
      </c>
      <c r="BA432" s="681">
        <v>0</v>
      </c>
      <c r="BB432" s="677">
        <v>0</v>
      </c>
      <c r="BC432" s="677">
        <v>0</v>
      </c>
      <c r="BD432" s="674">
        <v>0</v>
      </c>
      <c r="BF432" s="793" t="s">
        <v>525</v>
      </c>
      <c r="BG432" s="690" t="s">
        <v>1538</v>
      </c>
      <c r="BH432" s="681">
        <v>0</v>
      </c>
      <c r="BI432" s="677">
        <v>0</v>
      </c>
      <c r="BJ432" s="677">
        <v>0</v>
      </c>
      <c r="BK432" s="674">
        <v>0</v>
      </c>
      <c r="BL432" s="633"/>
      <c r="BM432" s="784" t="s">
        <v>525</v>
      </c>
      <c r="BN432" s="731" t="s">
        <v>1538</v>
      </c>
      <c r="BO432" s="681">
        <v>0</v>
      </c>
      <c r="BP432" s="677">
        <v>0</v>
      </c>
      <c r="BQ432" s="677">
        <v>0</v>
      </c>
      <c r="BR432" s="674">
        <v>0</v>
      </c>
      <c r="BS432" s="633"/>
      <c r="BT432" s="772" t="s">
        <v>525</v>
      </c>
      <c r="BU432" s="690" t="s">
        <v>1538</v>
      </c>
      <c r="BV432" s="681">
        <v>0</v>
      </c>
      <c r="BW432" s="677">
        <v>0</v>
      </c>
      <c r="BX432" s="677">
        <v>0</v>
      </c>
      <c r="BY432" s="674">
        <v>0</v>
      </c>
      <c r="CA432" s="745" t="s">
        <v>525</v>
      </c>
      <c r="CB432" s="731" t="s">
        <v>1538</v>
      </c>
      <c r="CC432" s="681">
        <v>0</v>
      </c>
      <c r="CD432" s="677">
        <v>0</v>
      </c>
      <c r="CE432" s="677">
        <v>0</v>
      </c>
      <c r="CF432" s="674">
        <v>0</v>
      </c>
    </row>
    <row r="433" spans="2:84" ht="13.8" thickBot="1">
      <c r="B433" s="664" t="s">
        <v>602</v>
      </c>
      <c r="C433" s="664"/>
      <c r="D433" s="729">
        <v>0</v>
      </c>
      <c r="E433" s="683">
        <v>0</v>
      </c>
      <c r="F433" s="683">
        <v>0</v>
      </c>
      <c r="G433" s="682">
        <v>0</v>
      </c>
      <c r="I433" s="667" t="s">
        <v>602</v>
      </c>
      <c r="J433" s="667"/>
      <c r="K433" s="691">
        <v>0</v>
      </c>
      <c r="L433" s="685">
        <v>0</v>
      </c>
      <c r="M433" s="685">
        <v>0</v>
      </c>
      <c r="N433" s="684">
        <v>0</v>
      </c>
      <c r="P433" s="686" t="s">
        <v>602</v>
      </c>
      <c r="Q433" s="687"/>
      <c r="R433" s="686">
        <v>0</v>
      </c>
      <c r="S433" s="688">
        <v>0</v>
      </c>
      <c r="T433" s="688">
        <v>0</v>
      </c>
      <c r="U433" s="687">
        <v>0</v>
      </c>
      <c r="W433" s="803" t="s">
        <v>602</v>
      </c>
      <c r="X433" s="804"/>
      <c r="Y433" s="803">
        <v>0</v>
      </c>
      <c r="Z433" s="805">
        <v>0</v>
      </c>
      <c r="AA433" s="805">
        <v>0</v>
      </c>
      <c r="AB433" s="804">
        <v>0</v>
      </c>
      <c r="AD433" s="766" t="s">
        <v>602</v>
      </c>
      <c r="AE433" s="767"/>
      <c r="AF433" s="766">
        <v>0</v>
      </c>
      <c r="AG433" s="768">
        <v>0</v>
      </c>
      <c r="AH433" s="768">
        <v>0</v>
      </c>
      <c r="AI433" s="767">
        <v>0</v>
      </c>
      <c r="AK433" s="757" t="s">
        <v>602</v>
      </c>
      <c r="AL433" s="758"/>
      <c r="AM433" s="759">
        <v>0</v>
      </c>
      <c r="AN433" s="760">
        <v>0</v>
      </c>
      <c r="AO433" s="760">
        <v>0</v>
      </c>
      <c r="AP433" s="761">
        <v>0</v>
      </c>
      <c r="AR433" s="808" t="s">
        <v>602</v>
      </c>
      <c r="AS433" s="816"/>
      <c r="AT433" s="817">
        <v>0</v>
      </c>
      <c r="AU433" s="818">
        <v>0</v>
      </c>
      <c r="AV433" s="818">
        <v>0</v>
      </c>
      <c r="AW433" s="816">
        <v>0</v>
      </c>
      <c r="AY433" s="780" t="s">
        <v>602</v>
      </c>
      <c r="AZ433" s="777"/>
      <c r="BA433" s="780">
        <v>0</v>
      </c>
      <c r="BB433" s="781">
        <v>0</v>
      </c>
      <c r="BC433" s="781">
        <v>0</v>
      </c>
      <c r="BD433" s="782">
        <v>0</v>
      </c>
      <c r="BF433" s="795" t="s">
        <v>602</v>
      </c>
      <c r="BG433" s="796"/>
      <c r="BH433" s="795">
        <v>0</v>
      </c>
      <c r="BI433" s="797">
        <v>0</v>
      </c>
      <c r="BJ433" s="797">
        <v>0</v>
      </c>
      <c r="BK433" s="798">
        <v>0</v>
      </c>
      <c r="BL433" s="633"/>
      <c r="BM433" s="787" t="s">
        <v>602</v>
      </c>
      <c r="BN433" s="788"/>
      <c r="BO433" s="789">
        <v>0</v>
      </c>
      <c r="BP433" s="790">
        <v>0</v>
      </c>
      <c r="BQ433" s="790">
        <v>0</v>
      </c>
      <c r="BR433" s="791">
        <v>0</v>
      </c>
      <c r="BS433" s="633"/>
      <c r="BT433" s="773" t="s">
        <v>602</v>
      </c>
      <c r="BU433" s="770"/>
      <c r="BV433" s="773">
        <v>0</v>
      </c>
      <c r="BW433" s="774">
        <v>0</v>
      </c>
      <c r="BX433" s="774">
        <v>0</v>
      </c>
      <c r="BY433" s="775">
        <v>0</v>
      </c>
      <c r="CA433" s="748" t="s">
        <v>602</v>
      </c>
      <c r="CB433" s="749"/>
      <c r="CC433" s="750">
        <v>0</v>
      </c>
      <c r="CD433" s="751">
        <v>0</v>
      </c>
      <c r="CE433" s="751">
        <v>0</v>
      </c>
      <c r="CF433" s="752">
        <v>0</v>
      </c>
    </row>
    <row r="434" spans="2:84" ht="13.8" thickBot="1">
      <c r="B434" s="673" t="s">
        <v>526</v>
      </c>
      <c r="C434" s="679" t="s">
        <v>1539</v>
      </c>
      <c r="D434" s="681">
        <v>0</v>
      </c>
      <c r="E434" s="677">
        <v>0</v>
      </c>
      <c r="F434" s="677">
        <v>0</v>
      </c>
      <c r="G434" s="674">
        <v>0</v>
      </c>
      <c r="I434" s="728" t="s">
        <v>526</v>
      </c>
      <c r="J434" s="690" t="s">
        <v>1539</v>
      </c>
      <c r="K434" s="681">
        <v>0</v>
      </c>
      <c r="L434" s="677">
        <v>0</v>
      </c>
      <c r="M434" s="677">
        <v>0</v>
      </c>
      <c r="N434" s="674">
        <v>0</v>
      </c>
      <c r="P434" s="668" t="s">
        <v>526</v>
      </c>
      <c r="Q434" s="677" t="s">
        <v>1539</v>
      </c>
      <c r="R434" s="681">
        <v>0</v>
      </c>
      <c r="S434" s="677">
        <v>0</v>
      </c>
      <c r="T434" s="677">
        <v>0</v>
      </c>
      <c r="U434" s="674">
        <v>0</v>
      </c>
      <c r="W434" s="800" t="s">
        <v>526</v>
      </c>
      <c r="X434" s="677" t="s">
        <v>1539</v>
      </c>
      <c r="Y434" s="681">
        <v>0</v>
      </c>
      <c r="Z434" s="677">
        <v>0</v>
      </c>
      <c r="AA434" s="677">
        <v>0</v>
      </c>
      <c r="AB434" s="674">
        <v>0</v>
      </c>
      <c r="AD434" s="763" t="s">
        <v>526</v>
      </c>
      <c r="AE434" s="677" t="s">
        <v>1539</v>
      </c>
      <c r="AF434" s="681">
        <v>0</v>
      </c>
      <c r="AG434" s="677">
        <v>0</v>
      </c>
      <c r="AH434" s="677">
        <v>0</v>
      </c>
      <c r="AI434" s="674">
        <v>0</v>
      </c>
      <c r="AK434" s="754" t="s">
        <v>526</v>
      </c>
      <c r="AL434" s="731" t="s">
        <v>1539</v>
      </c>
      <c r="AM434" s="681">
        <v>0</v>
      </c>
      <c r="AN434" s="677">
        <v>0</v>
      </c>
      <c r="AO434" s="677">
        <v>0</v>
      </c>
      <c r="AP434" s="674">
        <v>0</v>
      </c>
      <c r="AR434" s="808" t="s">
        <v>526</v>
      </c>
      <c r="AS434" s="820" t="s">
        <v>1539</v>
      </c>
      <c r="AT434" s="812">
        <v>0</v>
      </c>
      <c r="AU434" s="812">
        <v>0</v>
      </c>
      <c r="AV434" s="812">
        <v>0</v>
      </c>
      <c r="AW434" s="813">
        <v>0</v>
      </c>
      <c r="AY434" s="779" t="s">
        <v>526</v>
      </c>
      <c r="AZ434" s="731" t="s">
        <v>1539</v>
      </c>
      <c r="BA434" s="681">
        <v>0</v>
      </c>
      <c r="BB434" s="677">
        <v>0</v>
      </c>
      <c r="BC434" s="677">
        <v>0</v>
      </c>
      <c r="BD434" s="674">
        <v>0</v>
      </c>
      <c r="BF434" s="793" t="s">
        <v>526</v>
      </c>
      <c r="BG434" s="690" t="s">
        <v>1539</v>
      </c>
      <c r="BH434" s="681">
        <v>0</v>
      </c>
      <c r="BI434" s="677">
        <v>0</v>
      </c>
      <c r="BJ434" s="677">
        <v>0</v>
      </c>
      <c r="BK434" s="674">
        <v>0</v>
      </c>
      <c r="BL434" s="633"/>
      <c r="BM434" s="784" t="s">
        <v>526</v>
      </c>
      <c r="BN434" s="731" t="s">
        <v>1539</v>
      </c>
      <c r="BO434" s="681">
        <v>0</v>
      </c>
      <c r="BP434" s="677">
        <v>0</v>
      </c>
      <c r="BQ434" s="677">
        <v>0</v>
      </c>
      <c r="BR434" s="674">
        <v>0</v>
      </c>
      <c r="BS434" s="633"/>
      <c r="BT434" s="772" t="s">
        <v>526</v>
      </c>
      <c r="BU434" s="690" t="s">
        <v>1539</v>
      </c>
      <c r="BV434" s="681">
        <v>0</v>
      </c>
      <c r="BW434" s="677">
        <v>0</v>
      </c>
      <c r="BX434" s="677">
        <v>0</v>
      </c>
      <c r="BY434" s="674">
        <v>0</v>
      </c>
      <c r="CA434" s="745" t="s">
        <v>526</v>
      </c>
      <c r="CB434" s="731" t="s">
        <v>1539</v>
      </c>
      <c r="CC434" s="681">
        <v>0</v>
      </c>
      <c r="CD434" s="677">
        <v>0</v>
      </c>
      <c r="CE434" s="677">
        <v>0</v>
      </c>
      <c r="CF434" s="674">
        <v>0</v>
      </c>
    </row>
    <row r="435" spans="2:84" ht="13.8" thickBot="1">
      <c r="B435" s="664" t="s">
        <v>603</v>
      </c>
      <c r="C435" s="664"/>
      <c r="D435" s="729">
        <v>0</v>
      </c>
      <c r="E435" s="683">
        <v>0</v>
      </c>
      <c r="F435" s="683">
        <v>0</v>
      </c>
      <c r="G435" s="682">
        <v>0</v>
      </c>
      <c r="I435" s="667" t="s">
        <v>603</v>
      </c>
      <c r="J435" s="667"/>
      <c r="K435" s="691">
        <v>0</v>
      </c>
      <c r="L435" s="685">
        <v>0</v>
      </c>
      <c r="M435" s="685">
        <v>0</v>
      </c>
      <c r="N435" s="684">
        <v>0</v>
      </c>
      <c r="P435" s="686" t="s">
        <v>603</v>
      </c>
      <c r="Q435" s="687"/>
      <c r="R435" s="686">
        <v>0</v>
      </c>
      <c r="S435" s="688">
        <v>0</v>
      </c>
      <c r="T435" s="688">
        <v>0</v>
      </c>
      <c r="U435" s="687">
        <v>0</v>
      </c>
      <c r="W435" s="803" t="s">
        <v>603</v>
      </c>
      <c r="X435" s="804"/>
      <c r="Y435" s="803">
        <v>0</v>
      </c>
      <c r="Z435" s="805">
        <v>0</v>
      </c>
      <c r="AA435" s="805">
        <v>0</v>
      </c>
      <c r="AB435" s="804">
        <v>0</v>
      </c>
      <c r="AD435" s="766" t="s">
        <v>603</v>
      </c>
      <c r="AE435" s="767"/>
      <c r="AF435" s="766">
        <v>0</v>
      </c>
      <c r="AG435" s="768">
        <v>0</v>
      </c>
      <c r="AH435" s="768">
        <v>0</v>
      </c>
      <c r="AI435" s="767">
        <v>0</v>
      </c>
      <c r="AK435" s="757" t="s">
        <v>603</v>
      </c>
      <c r="AL435" s="758"/>
      <c r="AM435" s="759">
        <v>0</v>
      </c>
      <c r="AN435" s="760">
        <v>0</v>
      </c>
      <c r="AO435" s="760">
        <v>0</v>
      </c>
      <c r="AP435" s="761">
        <v>0</v>
      </c>
      <c r="AR435" s="808" t="s">
        <v>603</v>
      </c>
      <c r="AS435" s="816"/>
      <c r="AT435" s="817">
        <v>0</v>
      </c>
      <c r="AU435" s="818">
        <v>0</v>
      </c>
      <c r="AV435" s="818">
        <v>0</v>
      </c>
      <c r="AW435" s="816">
        <v>0</v>
      </c>
      <c r="AY435" s="780" t="s">
        <v>603</v>
      </c>
      <c r="AZ435" s="777"/>
      <c r="BA435" s="780">
        <v>0</v>
      </c>
      <c r="BB435" s="781">
        <v>0</v>
      </c>
      <c r="BC435" s="781">
        <v>0</v>
      </c>
      <c r="BD435" s="782">
        <v>0</v>
      </c>
      <c r="BF435" s="795" t="s">
        <v>603</v>
      </c>
      <c r="BG435" s="796"/>
      <c r="BH435" s="795">
        <v>0</v>
      </c>
      <c r="BI435" s="797">
        <v>0</v>
      </c>
      <c r="BJ435" s="797">
        <v>0</v>
      </c>
      <c r="BK435" s="798">
        <v>0</v>
      </c>
      <c r="BL435" s="633"/>
      <c r="BM435" s="787" t="s">
        <v>603</v>
      </c>
      <c r="BN435" s="788"/>
      <c r="BO435" s="789">
        <v>0</v>
      </c>
      <c r="BP435" s="790">
        <v>0</v>
      </c>
      <c r="BQ435" s="790">
        <v>0</v>
      </c>
      <c r="BR435" s="791">
        <v>0</v>
      </c>
      <c r="BS435" s="633"/>
      <c r="BT435" s="773" t="s">
        <v>603</v>
      </c>
      <c r="BU435" s="770"/>
      <c r="BV435" s="773">
        <v>0</v>
      </c>
      <c r="BW435" s="774">
        <v>0</v>
      </c>
      <c r="BX435" s="774">
        <v>0</v>
      </c>
      <c r="BY435" s="775">
        <v>0</v>
      </c>
      <c r="CA435" s="748" t="s">
        <v>603</v>
      </c>
      <c r="CB435" s="749"/>
      <c r="CC435" s="750">
        <v>0</v>
      </c>
      <c r="CD435" s="751">
        <v>0</v>
      </c>
      <c r="CE435" s="751">
        <v>0</v>
      </c>
      <c r="CF435" s="752">
        <v>0</v>
      </c>
    </row>
    <row r="436" spans="2:84" ht="13.8" thickBot="1">
      <c r="B436" s="673" t="s">
        <v>527</v>
      </c>
      <c r="C436" s="679" t="s">
        <v>1540</v>
      </c>
      <c r="D436" s="681">
        <v>0</v>
      </c>
      <c r="E436" s="677">
        <v>0</v>
      </c>
      <c r="F436" s="677">
        <v>0</v>
      </c>
      <c r="G436" s="674">
        <v>0</v>
      </c>
      <c r="I436" s="728" t="s">
        <v>527</v>
      </c>
      <c r="J436" s="690" t="s">
        <v>1540</v>
      </c>
      <c r="K436" s="681">
        <v>0</v>
      </c>
      <c r="L436" s="677">
        <v>0</v>
      </c>
      <c r="M436" s="677">
        <v>0</v>
      </c>
      <c r="N436" s="674">
        <v>0</v>
      </c>
      <c r="P436" s="668" t="s">
        <v>527</v>
      </c>
      <c r="Q436" s="677" t="s">
        <v>1540</v>
      </c>
      <c r="R436" s="681">
        <v>0</v>
      </c>
      <c r="S436" s="677">
        <v>0</v>
      </c>
      <c r="T436" s="677">
        <v>0</v>
      </c>
      <c r="U436" s="674">
        <v>0</v>
      </c>
      <c r="W436" s="800" t="s">
        <v>527</v>
      </c>
      <c r="X436" s="677" t="s">
        <v>1540</v>
      </c>
      <c r="Y436" s="681">
        <v>0</v>
      </c>
      <c r="Z436" s="677">
        <v>0</v>
      </c>
      <c r="AA436" s="677">
        <v>0</v>
      </c>
      <c r="AB436" s="674">
        <v>0</v>
      </c>
      <c r="AD436" s="763" t="s">
        <v>527</v>
      </c>
      <c r="AE436" s="677" t="s">
        <v>1540</v>
      </c>
      <c r="AF436" s="681">
        <v>0</v>
      </c>
      <c r="AG436" s="677">
        <v>0</v>
      </c>
      <c r="AH436" s="677">
        <v>0</v>
      </c>
      <c r="AI436" s="674">
        <v>0</v>
      </c>
      <c r="AK436" s="754" t="s">
        <v>527</v>
      </c>
      <c r="AL436" s="731" t="s">
        <v>1540</v>
      </c>
      <c r="AM436" s="681">
        <v>0</v>
      </c>
      <c r="AN436" s="677">
        <v>0</v>
      </c>
      <c r="AO436" s="677">
        <v>0</v>
      </c>
      <c r="AP436" s="674">
        <v>0</v>
      </c>
      <c r="AR436" s="808" t="s">
        <v>527</v>
      </c>
      <c r="AS436" s="820" t="s">
        <v>1540</v>
      </c>
      <c r="AT436" s="812">
        <v>0</v>
      </c>
      <c r="AU436" s="812">
        <v>0</v>
      </c>
      <c r="AV436" s="812">
        <v>0</v>
      </c>
      <c r="AW436" s="813">
        <v>0</v>
      </c>
      <c r="AY436" s="779" t="s">
        <v>527</v>
      </c>
      <c r="AZ436" s="731" t="s">
        <v>1540</v>
      </c>
      <c r="BA436" s="681">
        <v>0</v>
      </c>
      <c r="BB436" s="677">
        <v>0</v>
      </c>
      <c r="BC436" s="677">
        <v>0</v>
      </c>
      <c r="BD436" s="674">
        <v>0</v>
      </c>
      <c r="BF436" s="793" t="s">
        <v>527</v>
      </c>
      <c r="BG436" s="690" t="s">
        <v>1540</v>
      </c>
      <c r="BH436" s="681">
        <v>0</v>
      </c>
      <c r="BI436" s="677">
        <v>0</v>
      </c>
      <c r="BJ436" s="677">
        <v>0</v>
      </c>
      <c r="BK436" s="674">
        <v>0</v>
      </c>
      <c r="BL436" s="633"/>
      <c r="BM436" s="784" t="s">
        <v>527</v>
      </c>
      <c r="BN436" s="731" t="s">
        <v>1540</v>
      </c>
      <c r="BO436" s="681">
        <v>0</v>
      </c>
      <c r="BP436" s="677">
        <v>0</v>
      </c>
      <c r="BQ436" s="677">
        <v>0</v>
      </c>
      <c r="BR436" s="674">
        <v>0</v>
      </c>
      <c r="BS436" s="633"/>
      <c r="BT436" s="772" t="s">
        <v>527</v>
      </c>
      <c r="BU436" s="690" t="s">
        <v>1540</v>
      </c>
      <c r="BV436" s="681">
        <v>0</v>
      </c>
      <c r="BW436" s="677">
        <v>0</v>
      </c>
      <c r="BX436" s="677">
        <v>0</v>
      </c>
      <c r="BY436" s="674">
        <v>0</v>
      </c>
      <c r="CA436" s="745" t="s">
        <v>527</v>
      </c>
      <c r="CB436" s="731" t="s">
        <v>1540</v>
      </c>
      <c r="CC436" s="681">
        <v>0</v>
      </c>
      <c r="CD436" s="677">
        <v>0</v>
      </c>
      <c r="CE436" s="677">
        <v>0</v>
      </c>
      <c r="CF436" s="674">
        <v>0</v>
      </c>
    </row>
    <row r="437" spans="2:84" ht="13.8" thickBot="1">
      <c r="B437" s="664" t="s">
        <v>604</v>
      </c>
      <c r="C437" s="664"/>
      <c r="D437" s="729">
        <v>0</v>
      </c>
      <c r="E437" s="683">
        <v>0</v>
      </c>
      <c r="F437" s="683">
        <v>0</v>
      </c>
      <c r="G437" s="682">
        <v>0</v>
      </c>
      <c r="I437" s="667" t="s">
        <v>604</v>
      </c>
      <c r="J437" s="667"/>
      <c r="K437" s="691">
        <v>0</v>
      </c>
      <c r="L437" s="685">
        <v>0</v>
      </c>
      <c r="M437" s="685">
        <v>0</v>
      </c>
      <c r="N437" s="684">
        <v>0</v>
      </c>
      <c r="P437" s="686" t="s">
        <v>604</v>
      </c>
      <c r="Q437" s="687"/>
      <c r="R437" s="686">
        <v>0</v>
      </c>
      <c r="S437" s="688">
        <v>0</v>
      </c>
      <c r="T437" s="688">
        <v>0</v>
      </c>
      <c r="U437" s="687">
        <v>0</v>
      </c>
      <c r="W437" s="803" t="s">
        <v>604</v>
      </c>
      <c r="X437" s="804"/>
      <c r="Y437" s="803">
        <v>0</v>
      </c>
      <c r="Z437" s="805">
        <v>0</v>
      </c>
      <c r="AA437" s="805">
        <v>0</v>
      </c>
      <c r="AB437" s="804">
        <v>0</v>
      </c>
      <c r="AD437" s="766" t="s">
        <v>604</v>
      </c>
      <c r="AE437" s="767"/>
      <c r="AF437" s="766">
        <v>0</v>
      </c>
      <c r="AG437" s="768">
        <v>0</v>
      </c>
      <c r="AH437" s="768">
        <v>0</v>
      </c>
      <c r="AI437" s="767">
        <v>0</v>
      </c>
      <c r="AK437" s="757" t="s">
        <v>604</v>
      </c>
      <c r="AL437" s="758"/>
      <c r="AM437" s="759">
        <v>0</v>
      </c>
      <c r="AN437" s="760">
        <v>0</v>
      </c>
      <c r="AO437" s="760">
        <v>0</v>
      </c>
      <c r="AP437" s="761">
        <v>0</v>
      </c>
      <c r="AR437" s="808" t="s">
        <v>604</v>
      </c>
      <c r="AS437" s="816"/>
      <c r="AT437" s="817">
        <v>0</v>
      </c>
      <c r="AU437" s="818">
        <v>0</v>
      </c>
      <c r="AV437" s="818">
        <v>0</v>
      </c>
      <c r="AW437" s="816">
        <v>0</v>
      </c>
      <c r="AY437" s="780" t="s">
        <v>604</v>
      </c>
      <c r="AZ437" s="777"/>
      <c r="BA437" s="780">
        <v>0</v>
      </c>
      <c r="BB437" s="781">
        <v>0</v>
      </c>
      <c r="BC437" s="781">
        <v>0</v>
      </c>
      <c r="BD437" s="782">
        <v>0</v>
      </c>
      <c r="BF437" s="795" t="s">
        <v>604</v>
      </c>
      <c r="BG437" s="796"/>
      <c r="BH437" s="795">
        <v>0</v>
      </c>
      <c r="BI437" s="797">
        <v>0</v>
      </c>
      <c r="BJ437" s="797">
        <v>0</v>
      </c>
      <c r="BK437" s="798">
        <v>0</v>
      </c>
      <c r="BL437" s="633"/>
      <c r="BM437" s="787" t="s">
        <v>604</v>
      </c>
      <c r="BN437" s="788"/>
      <c r="BO437" s="789">
        <v>0</v>
      </c>
      <c r="BP437" s="790">
        <v>0</v>
      </c>
      <c r="BQ437" s="790">
        <v>0</v>
      </c>
      <c r="BR437" s="791">
        <v>0</v>
      </c>
      <c r="BS437" s="633"/>
      <c r="BT437" s="773" t="s">
        <v>604</v>
      </c>
      <c r="BU437" s="770"/>
      <c r="BV437" s="773">
        <v>0</v>
      </c>
      <c r="BW437" s="774">
        <v>0</v>
      </c>
      <c r="BX437" s="774">
        <v>0</v>
      </c>
      <c r="BY437" s="775">
        <v>0</v>
      </c>
      <c r="CA437" s="748" t="s">
        <v>604</v>
      </c>
      <c r="CB437" s="749"/>
      <c r="CC437" s="750">
        <v>0</v>
      </c>
      <c r="CD437" s="751">
        <v>0</v>
      </c>
      <c r="CE437" s="751">
        <v>0</v>
      </c>
      <c r="CF437" s="752">
        <v>0</v>
      </c>
    </row>
    <row r="438" spans="2:84" ht="13.8" thickBot="1">
      <c r="B438" s="673" t="s">
        <v>528</v>
      </c>
      <c r="C438" s="679" t="s">
        <v>1541</v>
      </c>
      <c r="D438" s="681">
        <v>0</v>
      </c>
      <c r="E438" s="677">
        <v>0</v>
      </c>
      <c r="F438" s="677">
        <v>0</v>
      </c>
      <c r="G438" s="674">
        <v>0</v>
      </c>
      <c r="I438" s="728" t="s">
        <v>528</v>
      </c>
      <c r="J438" s="690" t="s">
        <v>1541</v>
      </c>
      <c r="K438" s="681">
        <v>0</v>
      </c>
      <c r="L438" s="677">
        <v>0</v>
      </c>
      <c r="M438" s="677">
        <v>0</v>
      </c>
      <c r="N438" s="674">
        <v>0</v>
      </c>
      <c r="P438" s="668" t="s">
        <v>528</v>
      </c>
      <c r="Q438" s="677" t="s">
        <v>1541</v>
      </c>
      <c r="R438" s="681">
        <v>0</v>
      </c>
      <c r="S438" s="677">
        <v>0</v>
      </c>
      <c r="T438" s="677">
        <v>0</v>
      </c>
      <c r="U438" s="674">
        <v>0</v>
      </c>
      <c r="W438" s="800" t="s">
        <v>528</v>
      </c>
      <c r="X438" s="677" t="s">
        <v>1541</v>
      </c>
      <c r="Y438" s="681">
        <v>0</v>
      </c>
      <c r="Z438" s="677">
        <v>0</v>
      </c>
      <c r="AA438" s="677">
        <v>0</v>
      </c>
      <c r="AB438" s="674">
        <v>0</v>
      </c>
      <c r="AD438" s="763" t="s">
        <v>528</v>
      </c>
      <c r="AE438" s="677" t="s">
        <v>1541</v>
      </c>
      <c r="AF438" s="681">
        <v>0</v>
      </c>
      <c r="AG438" s="677">
        <v>0</v>
      </c>
      <c r="AH438" s="677">
        <v>0</v>
      </c>
      <c r="AI438" s="674">
        <v>0</v>
      </c>
      <c r="AK438" s="754" t="s">
        <v>528</v>
      </c>
      <c r="AL438" s="731" t="s">
        <v>1541</v>
      </c>
      <c r="AM438" s="681">
        <v>0</v>
      </c>
      <c r="AN438" s="677">
        <v>0</v>
      </c>
      <c r="AO438" s="677">
        <v>0</v>
      </c>
      <c r="AP438" s="674">
        <v>0</v>
      </c>
      <c r="AR438" s="808" t="s">
        <v>528</v>
      </c>
      <c r="AS438" s="820" t="s">
        <v>1541</v>
      </c>
      <c r="AT438" s="812">
        <v>0</v>
      </c>
      <c r="AU438" s="812">
        <v>0</v>
      </c>
      <c r="AV438" s="812">
        <v>0</v>
      </c>
      <c r="AW438" s="813">
        <v>0</v>
      </c>
      <c r="AY438" s="779" t="s">
        <v>528</v>
      </c>
      <c r="AZ438" s="731" t="s">
        <v>1541</v>
      </c>
      <c r="BA438" s="681">
        <v>0</v>
      </c>
      <c r="BB438" s="677">
        <v>0</v>
      </c>
      <c r="BC438" s="677">
        <v>0</v>
      </c>
      <c r="BD438" s="674">
        <v>0</v>
      </c>
      <c r="BF438" s="793" t="s">
        <v>528</v>
      </c>
      <c r="BG438" s="690" t="s">
        <v>1541</v>
      </c>
      <c r="BH438" s="681">
        <v>0</v>
      </c>
      <c r="BI438" s="677">
        <v>0</v>
      </c>
      <c r="BJ438" s="677">
        <v>0</v>
      </c>
      <c r="BK438" s="674">
        <v>0</v>
      </c>
      <c r="BL438" s="633"/>
      <c r="BM438" s="784" t="s">
        <v>528</v>
      </c>
      <c r="BN438" s="731" t="s">
        <v>1541</v>
      </c>
      <c r="BO438" s="681">
        <v>0</v>
      </c>
      <c r="BP438" s="677">
        <v>0</v>
      </c>
      <c r="BQ438" s="677">
        <v>0</v>
      </c>
      <c r="BR438" s="674">
        <v>0</v>
      </c>
      <c r="BS438" s="633"/>
      <c r="BT438" s="772" t="s">
        <v>528</v>
      </c>
      <c r="BU438" s="690" t="s">
        <v>1541</v>
      </c>
      <c r="BV438" s="681">
        <v>0</v>
      </c>
      <c r="BW438" s="677">
        <v>0</v>
      </c>
      <c r="BX438" s="677">
        <v>0</v>
      </c>
      <c r="BY438" s="674">
        <v>0</v>
      </c>
      <c r="CA438" s="745" t="s">
        <v>528</v>
      </c>
      <c r="CB438" s="731" t="s">
        <v>1541</v>
      </c>
      <c r="CC438" s="681">
        <v>0</v>
      </c>
      <c r="CD438" s="677">
        <v>0</v>
      </c>
      <c r="CE438" s="677">
        <v>0</v>
      </c>
      <c r="CF438" s="674">
        <v>0</v>
      </c>
    </row>
    <row r="439" spans="2:84" ht="13.8" thickBot="1">
      <c r="B439" s="664" t="s">
        <v>605</v>
      </c>
      <c r="C439" s="664"/>
      <c r="D439" s="729">
        <v>0</v>
      </c>
      <c r="E439" s="683">
        <v>0</v>
      </c>
      <c r="F439" s="683">
        <v>0</v>
      </c>
      <c r="G439" s="682">
        <v>0</v>
      </c>
      <c r="I439" s="667" t="s">
        <v>605</v>
      </c>
      <c r="J439" s="667"/>
      <c r="K439" s="691">
        <v>0</v>
      </c>
      <c r="L439" s="685">
        <v>0</v>
      </c>
      <c r="M439" s="685">
        <v>0</v>
      </c>
      <c r="N439" s="684">
        <v>0</v>
      </c>
      <c r="P439" s="686" t="s">
        <v>605</v>
      </c>
      <c r="Q439" s="687"/>
      <c r="R439" s="686">
        <v>0</v>
      </c>
      <c r="S439" s="688">
        <v>0</v>
      </c>
      <c r="T439" s="688">
        <v>0</v>
      </c>
      <c r="U439" s="687">
        <v>0</v>
      </c>
      <c r="W439" s="803" t="s">
        <v>605</v>
      </c>
      <c r="X439" s="804"/>
      <c r="Y439" s="803">
        <v>0</v>
      </c>
      <c r="Z439" s="805">
        <v>0</v>
      </c>
      <c r="AA439" s="805">
        <v>0</v>
      </c>
      <c r="AB439" s="804">
        <v>0</v>
      </c>
      <c r="AD439" s="766" t="s">
        <v>605</v>
      </c>
      <c r="AE439" s="767"/>
      <c r="AF439" s="766">
        <v>0</v>
      </c>
      <c r="AG439" s="768">
        <v>0</v>
      </c>
      <c r="AH439" s="768">
        <v>0</v>
      </c>
      <c r="AI439" s="767">
        <v>0</v>
      </c>
      <c r="AK439" s="757" t="s">
        <v>605</v>
      </c>
      <c r="AL439" s="758"/>
      <c r="AM439" s="759">
        <v>0</v>
      </c>
      <c r="AN439" s="760">
        <v>0</v>
      </c>
      <c r="AO439" s="760">
        <v>0</v>
      </c>
      <c r="AP439" s="761">
        <v>0</v>
      </c>
      <c r="AR439" s="808" t="s">
        <v>605</v>
      </c>
      <c r="AS439" s="816"/>
      <c r="AT439" s="817">
        <v>0</v>
      </c>
      <c r="AU439" s="818">
        <v>0</v>
      </c>
      <c r="AV439" s="818">
        <v>0</v>
      </c>
      <c r="AW439" s="816">
        <v>0</v>
      </c>
      <c r="AY439" s="780" t="s">
        <v>605</v>
      </c>
      <c r="AZ439" s="777"/>
      <c r="BA439" s="780">
        <v>0</v>
      </c>
      <c r="BB439" s="781">
        <v>0</v>
      </c>
      <c r="BC439" s="781">
        <v>0</v>
      </c>
      <c r="BD439" s="782">
        <v>0</v>
      </c>
      <c r="BF439" s="795" t="s">
        <v>605</v>
      </c>
      <c r="BG439" s="796"/>
      <c r="BH439" s="795">
        <v>0</v>
      </c>
      <c r="BI439" s="797">
        <v>0</v>
      </c>
      <c r="BJ439" s="797">
        <v>0</v>
      </c>
      <c r="BK439" s="798">
        <v>0</v>
      </c>
      <c r="BL439" s="633"/>
      <c r="BM439" s="787" t="s">
        <v>605</v>
      </c>
      <c r="BN439" s="788"/>
      <c r="BO439" s="789">
        <v>0</v>
      </c>
      <c r="BP439" s="790">
        <v>0</v>
      </c>
      <c r="BQ439" s="790">
        <v>0</v>
      </c>
      <c r="BR439" s="791">
        <v>0</v>
      </c>
      <c r="BS439" s="633"/>
      <c r="BT439" s="773" t="s">
        <v>605</v>
      </c>
      <c r="BU439" s="770"/>
      <c r="BV439" s="773">
        <v>0</v>
      </c>
      <c r="BW439" s="774">
        <v>0</v>
      </c>
      <c r="BX439" s="774">
        <v>0</v>
      </c>
      <c r="BY439" s="775">
        <v>0</v>
      </c>
      <c r="CA439" s="748" t="s">
        <v>605</v>
      </c>
      <c r="CB439" s="749"/>
      <c r="CC439" s="750">
        <v>0</v>
      </c>
      <c r="CD439" s="751">
        <v>0</v>
      </c>
      <c r="CE439" s="751">
        <v>0</v>
      </c>
      <c r="CF439" s="752">
        <v>0</v>
      </c>
    </row>
    <row r="440" spans="2:84" ht="13.8" thickBot="1">
      <c r="B440" s="673" t="s">
        <v>529</v>
      </c>
      <c r="C440" s="679" t="s">
        <v>1542</v>
      </c>
      <c r="D440" s="681">
        <v>0</v>
      </c>
      <c r="E440" s="677">
        <v>0</v>
      </c>
      <c r="F440" s="677">
        <v>0</v>
      </c>
      <c r="G440" s="674">
        <v>0</v>
      </c>
      <c r="I440" s="728" t="s">
        <v>529</v>
      </c>
      <c r="J440" s="690" t="s">
        <v>1542</v>
      </c>
      <c r="K440" s="681">
        <v>0</v>
      </c>
      <c r="L440" s="677">
        <v>0</v>
      </c>
      <c r="M440" s="677">
        <v>0</v>
      </c>
      <c r="N440" s="674">
        <v>0</v>
      </c>
      <c r="P440" s="668" t="s">
        <v>529</v>
      </c>
      <c r="Q440" s="677" t="s">
        <v>1542</v>
      </c>
      <c r="R440" s="681">
        <v>0</v>
      </c>
      <c r="S440" s="677">
        <v>0</v>
      </c>
      <c r="T440" s="677">
        <v>0</v>
      </c>
      <c r="U440" s="674">
        <v>0</v>
      </c>
      <c r="W440" s="800" t="s">
        <v>529</v>
      </c>
      <c r="X440" s="677" t="s">
        <v>1542</v>
      </c>
      <c r="Y440" s="681">
        <v>0</v>
      </c>
      <c r="Z440" s="677">
        <v>0</v>
      </c>
      <c r="AA440" s="677">
        <v>0</v>
      </c>
      <c r="AB440" s="674">
        <v>0</v>
      </c>
      <c r="AD440" s="763" t="s">
        <v>529</v>
      </c>
      <c r="AE440" s="677" t="s">
        <v>1542</v>
      </c>
      <c r="AF440" s="681">
        <v>0</v>
      </c>
      <c r="AG440" s="677">
        <v>0</v>
      </c>
      <c r="AH440" s="677">
        <v>0</v>
      </c>
      <c r="AI440" s="674">
        <v>0</v>
      </c>
      <c r="AK440" s="754" t="s">
        <v>529</v>
      </c>
      <c r="AL440" s="731" t="s">
        <v>1542</v>
      </c>
      <c r="AM440" s="681">
        <v>0</v>
      </c>
      <c r="AN440" s="677">
        <v>0</v>
      </c>
      <c r="AO440" s="677">
        <v>0</v>
      </c>
      <c r="AP440" s="674">
        <v>0</v>
      </c>
      <c r="AR440" s="808" t="s">
        <v>529</v>
      </c>
      <c r="AS440" s="820" t="s">
        <v>1542</v>
      </c>
      <c r="AT440" s="812">
        <v>0</v>
      </c>
      <c r="AU440" s="812">
        <v>0</v>
      </c>
      <c r="AV440" s="812">
        <v>0</v>
      </c>
      <c r="AW440" s="813">
        <v>0</v>
      </c>
      <c r="AY440" s="779" t="s">
        <v>529</v>
      </c>
      <c r="AZ440" s="731" t="s">
        <v>1542</v>
      </c>
      <c r="BA440" s="681">
        <v>0</v>
      </c>
      <c r="BB440" s="677">
        <v>0</v>
      </c>
      <c r="BC440" s="677">
        <v>0</v>
      </c>
      <c r="BD440" s="674">
        <v>0</v>
      </c>
      <c r="BF440" s="793" t="s">
        <v>529</v>
      </c>
      <c r="BG440" s="690" t="s">
        <v>1542</v>
      </c>
      <c r="BH440" s="681">
        <v>0</v>
      </c>
      <c r="BI440" s="677">
        <v>0</v>
      </c>
      <c r="BJ440" s="677">
        <v>0</v>
      </c>
      <c r="BK440" s="674">
        <v>0</v>
      </c>
      <c r="BL440" s="633"/>
      <c r="BM440" s="784" t="s">
        <v>529</v>
      </c>
      <c r="BN440" s="731" t="s">
        <v>1542</v>
      </c>
      <c r="BO440" s="681">
        <v>0</v>
      </c>
      <c r="BP440" s="677">
        <v>0</v>
      </c>
      <c r="BQ440" s="677">
        <v>0</v>
      </c>
      <c r="BR440" s="674">
        <v>0</v>
      </c>
      <c r="BS440" s="633"/>
      <c r="BT440" s="772" t="s">
        <v>529</v>
      </c>
      <c r="BU440" s="690" t="s">
        <v>1542</v>
      </c>
      <c r="BV440" s="681">
        <v>0</v>
      </c>
      <c r="BW440" s="677">
        <v>0</v>
      </c>
      <c r="BX440" s="677">
        <v>0</v>
      </c>
      <c r="BY440" s="674">
        <v>0</v>
      </c>
      <c r="CA440" s="745" t="s">
        <v>529</v>
      </c>
      <c r="CB440" s="731" t="s">
        <v>1542</v>
      </c>
      <c r="CC440" s="681">
        <v>0</v>
      </c>
      <c r="CD440" s="677">
        <v>0</v>
      </c>
      <c r="CE440" s="677">
        <v>0</v>
      </c>
      <c r="CF440" s="674">
        <v>0</v>
      </c>
    </row>
    <row r="441" spans="2:84" ht="13.8" thickBot="1">
      <c r="B441" s="664" t="s">
        <v>606</v>
      </c>
      <c r="C441" s="664"/>
      <c r="D441" s="729">
        <v>0</v>
      </c>
      <c r="E441" s="683">
        <v>0</v>
      </c>
      <c r="F441" s="683">
        <v>0</v>
      </c>
      <c r="G441" s="682">
        <v>0</v>
      </c>
      <c r="I441" s="667" t="s">
        <v>606</v>
      </c>
      <c r="J441" s="667"/>
      <c r="K441" s="691">
        <v>0</v>
      </c>
      <c r="L441" s="685">
        <v>0</v>
      </c>
      <c r="M441" s="685">
        <v>0</v>
      </c>
      <c r="N441" s="684">
        <v>0</v>
      </c>
      <c r="P441" s="686" t="s">
        <v>606</v>
      </c>
      <c r="Q441" s="687"/>
      <c r="R441" s="686">
        <v>0</v>
      </c>
      <c r="S441" s="688">
        <v>0</v>
      </c>
      <c r="T441" s="688">
        <v>0</v>
      </c>
      <c r="U441" s="687">
        <v>0</v>
      </c>
      <c r="W441" s="803" t="s">
        <v>606</v>
      </c>
      <c r="X441" s="804"/>
      <c r="Y441" s="803">
        <v>0</v>
      </c>
      <c r="Z441" s="805">
        <v>0</v>
      </c>
      <c r="AA441" s="805">
        <v>0</v>
      </c>
      <c r="AB441" s="804">
        <v>0</v>
      </c>
      <c r="AD441" s="766" t="s">
        <v>606</v>
      </c>
      <c r="AE441" s="767"/>
      <c r="AF441" s="766">
        <v>0</v>
      </c>
      <c r="AG441" s="768">
        <v>0</v>
      </c>
      <c r="AH441" s="768">
        <v>0</v>
      </c>
      <c r="AI441" s="767">
        <v>0</v>
      </c>
      <c r="AK441" s="757" t="s">
        <v>606</v>
      </c>
      <c r="AL441" s="758"/>
      <c r="AM441" s="759">
        <v>0</v>
      </c>
      <c r="AN441" s="760">
        <v>0</v>
      </c>
      <c r="AO441" s="760">
        <v>0</v>
      </c>
      <c r="AP441" s="761">
        <v>0</v>
      </c>
      <c r="AR441" s="808" t="s">
        <v>606</v>
      </c>
      <c r="AS441" s="816"/>
      <c r="AT441" s="817">
        <v>0</v>
      </c>
      <c r="AU441" s="818">
        <v>0</v>
      </c>
      <c r="AV441" s="818">
        <v>0</v>
      </c>
      <c r="AW441" s="816">
        <v>0</v>
      </c>
      <c r="AY441" s="780" t="s">
        <v>606</v>
      </c>
      <c r="AZ441" s="777"/>
      <c r="BA441" s="780">
        <v>0</v>
      </c>
      <c r="BB441" s="781">
        <v>0</v>
      </c>
      <c r="BC441" s="781">
        <v>0</v>
      </c>
      <c r="BD441" s="782">
        <v>0</v>
      </c>
      <c r="BF441" s="795" t="s">
        <v>606</v>
      </c>
      <c r="BG441" s="796"/>
      <c r="BH441" s="795">
        <v>0</v>
      </c>
      <c r="BI441" s="797">
        <v>0</v>
      </c>
      <c r="BJ441" s="797">
        <v>0</v>
      </c>
      <c r="BK441" s="798">
        <v>0</v>
      </c>
      <c r="BL441" s="633"/>
      <c r="BM441" s="787" t="s">
        <v>606</v>
      </c>
      <c r="BN441" s="788"/>
      <c r="BO441" s="789">
        <v>0</v>
      </c>
      <c r="BP441" s="790">
        <v>0</v>
      </c>
      <c r="BQ441" s="790">
        <v>0</v>
      </c>
      <c r="BR441" s="791">
        <v>0</v>
      </c>
      <c r="BS441" s="633"/>
      <c r="BT441" s="773" t="s">
        <v>606</v>
      </c>
      <c r="BU441" s="770"/>
      <c r="BV441" s="773">
        <v>0</v>
      </c>
      <c r="BW441" s="774">
        <v>0</v>
      </c>
      <c r="BX441" s="774">
        <v>0</v>
      </c>
      <c r="BY441" s="775">
        <v>0</v>
      </c>
      <c r="CA441" s="748" t="s">
        <v>606</v>
      </c>
      <c r="CB441" s="749"/>
      <c r="CC441" s="750">
        <v>0</v>
      </c>
      <c r="CD441" s="751">
        <v>0</v>
      </c>
      <c r="CE441" s="751">
        <v>0</v>
      </c>
      <c r="CF441" s="752">
        <v>0</v>
      </c>
    </row>
    <row r="442" spans="2:84" ht="13.8" thickBot="1">
      <c r="B442" s="673" t="s">
        <v>530</v>
      </c>
      <c r="C442" s="679" t="s">
        <v>1543</v>
      </c>
      <c r="D442" s="681">
        <v>0</v>
      </c>
      <c r="E442" s="677">
        <v>0</v>
      </c>
      <c r="F442" s="677">
        <v>0</v>
      </c>
      <c r="G442" s="674">
        <v>0</v>
      </c>
      <c r="I442" s="728" t="s">
        <v>530</v>
      </c>
      <c r="J442" s="690" t="s">
        <v>1543</v>
      </c>
      <c r="K442" s="681">
        <v>0</v>
      </c>
      <c r="L442" s="677">
        <v>0</v>
      </c>
      <c r="M442" s="677">
        <v>0</v>
      </c>
      <c r="N442" s="674">
        <v>0</v>
      </c>
      <c r="P442" s="668" t="s">
        <v>530</v>
      </c>
      <c r="Q442" s="677" t="s">
        <v>1543</v>
      </c>
      <c r="R442" s="681">
        <v>0</v>
      </c>
      <c r="S442" s="677">
        <v>0</v>
      </c>
      <c r="T442" s="677">
        <v>0</v>
      </c>
      <c r="U442" s="674">
        <v>0</v>
      </c>
      <c r="W442" s="800" t="s">
        <v>530</v>
      </c>
      <c r="X442" s="677" t="s">
        <v>1543</v>
      </c>
      <c r="Y442" s="681">
        <v>0</v>
      </c>
      <c r="Z442" s="677">
        <v>0</v>
      </c>
      <c r="AA442" s="677">
        <v>0</v>
      </c>
      <c r="AB442" s="674">
        <v>0</v>
      </c>
      <c r="AD442" s="763" t="s">
        <v>530</v>
      </c>
      <c r="AE442" s="677" t="s">
        <v>1543</v>
      </c>
      <c r="AF442" s="681">
        <v>0</v>
      </c>
      <c r="AG442" s="677">
        <v>0</v>
      </c>
      <c r="AH442" s="677">
        <v>0</v>
      </c>
      <c r="AI442" s="674">
        <v>0</v>
      </c>
      <c r="AK442" s="754" t="s">
        <v>530</v>
      </c>
      <c r="AL442" s="731" t="s">
        <v>1543</v>
      </c>
      <c r="AM442" s="681">
        <v>0</v>
      </c>
      <c r="AN442" s="677">
        <v>0</v>
      </c>
      <c r="AO442" s="677">
        <v>0</v>
      </c>
      <c r="AP442" s="674">
        <v>0</v>
      </c>
      <c r="AR442" s="808" t="s">
        <v>530</v>
      </c>
      <c r="AS442" s="820" t="s">
        <v>1543</v>
      </c>
      <c r="AT442" s="812">
        <v>0</v>
      </c>
      <c r="AU442" s="812">
        <v>0</v>
      </c>
      <c r="AV442" s="812">
        <v>0</v>
      </c>
      <c r="AW442" s="813">
        <v>0</v>
      </c>
      <c r="AY442" s="779" t="s">
        <v>530</v>
      </c>
      <c r="AZ442" s="731" t="s">
        <v>1543</v>
      </c>
      <c r="BA442" s="681">
        <v>0</v>
      </c>
      <c r="BB442" s="677">
        <v>0</v>
      </c>
      <c r="BC442" s="677">
        <v>0</v>
      </c>
      <c r="BD442" s="674">
        <v>0</v>
      </c>
      <c r="BF442" s="793" t="s">
        <v>530</v>
      </c>
      <c r="BG442" s="690" t="s">
        <v>1543</v>
      </c>
      <c r="BH442" s="681">
        <v>0</v>
      </c>
      <c r="BI442" s="677">
        <v>0</v>
      </c>
      <c r="BJ442" s="677">
        <v>0</v>
      </c>
      <c r="BK442" s="674">
        <v>0</v>
      </c>
      <c r="BL442" s="633"/>
      <c r="BM442" s="784" t="s">
        <v>530</v>
      </c>
      <c r="BN442" s="731" t="s">
        <v>1543</v>
      </c>
      <c r="BO442" s="681">
        <v>0</v>
      </c>
      <c r="BP442" s="677">
        <v>0</v>
      </c>
      <c r="BQ442" s="677">
        <v>0</v>
      </c>
      <c r="BR442" s="674">
        <v>0</v>
      </c>
      <c r="BS442" s="633"/>
      <c r="BT442" s="772" t="s">
        <v>530</v>
      </c>
      <c r="BU442" s="690" t="s">
        <v>1543</v>
      </c>
      <c r="BV442" s="681">
        <v>0</v>
      </c>
      <c r="BW442" s="677">
        <v>0</v>
      </c>
      <c r="BX442" s="677">
        <v>0</v>
      </c>
      <c r="BY442" s="674">
        <v>0</v>
      </c>
      <c r="CA442" s="745" t="s">
        <v>530</v>
      </c>
      <c r="CB442" s="731" t="s">
        <v>1543</v>
      </c>
      <c r="CC442" s="681">
        <v>0</v>
      </c>
      <c r="CD442" s="677">
        <v>0</v>
      </c>
      <c r="CE442" s="677">
        <v>0</v>
      </c>
      <c r="CF442" s="674">
        <v>0</v>
      </c>
    </row>
    <row r="443" spans="2:84" ht="13.8" thickBot="1">
      <c r="B443" s="664" t="s">
        <v>607</v>
      </c>
      <c r="C443" s="664"/>
      <c r="D443" s="729">
        <v>0</v>
      </c>
      <c r="E443" s="683">
        <v>0</v>
      </c>
      <c r="F443" s="683">
        <v>0</v>
      </c>
      <c r="G443" s="682">
        <v>0</v>
      </c>
      <c r="I443" s="667" t="s">
        <v>607</v>
      </c>
      <c r="J443" s="667"/>
      <c r="K443" s="691">
        <v>0</v>
      </c>
      <c r="L443" s="685">
        <v>0</v>
      </c>
      <c r="M443" s="685">
        <v>0</v>
      </c>
      <c r="N443" s="684">
        <v>0</v>
      </c>
      <c r="P443" s="686" t="s">
        <v>607</v>
      </c>
      <c r="Q443" s="687"/>
      <c r="R443" s="686">
        <v>0</v>
      </c>
      <c r="S443" s="688">
        <v>0</v>
      </c>
      <c r="T443" s="688">
        <v>0</v>
      </c>
      <c r="U443" s="687">
        <v>0</v>
      </c>
      <c r="W443" s="803" t="s">
        <v>607</v>
      </c>
      <c r="X443" s="804"/>
      <c r="Y443" s="803">
        <v>0</v>
      </c>
      <c r="Z443" s="805">
        <v>0</v>
      </c>
      <c r="AA443" s="805">
        <v>0</v>
      </c>
      <c r="AB443" s="804">
        <v>0</v>
      </c>
      <c r="AD443" s="766" t="s">
        <v>607</v>
      </c>
      <c r="AE443" s="767"/>
      <c r="AF443" s="766">
        <v>0</v>
      </c>
      <c r="AG443" s="768">
        <v>0</v>
      </c>
      <c r="AH443" s="768">
        <v>0</v>
      </c>
      <c r="AI443" s="767">
        <v>0</v>
      </c>
      <c r="AK443" s="757" t="s">
        <v>607</v>
      </c>
      <c r="AL443" s="758"/>
      <c r="AM443" s="759">
        <v>0</v>
      </c>
      <c r="AN443" s="760">
        <v>0</v>
      </c>
      <c r="AO443" s="760">
        <v>0</v>
      </c>
      <c r="AP443" s="761">
        <v>0</v>
      </c>
      <c r="AR443" s="808" t="s">
        <v>607</v>
      </c>
      <c r="AS443" s="816"/>
      <c r="AT443" s="817">
        <v>0</v>
      </c>
      <c r="AU443" s="818">
        <v>0</v>
      </c>
      <c r="AV443" s="818">
        <v>0</v>
      </c>
      <c r="AW443" s="816">
        <v>0</v>
      </c>
      <c r="AY443" s="780" t="s">
        <v>607</v>
      </c>
      <c r="AZ443" s="777"/>
      <c r="BA443" s="780">
        <v>0</v>
      </c>
      <c r="BB443" s="781">
        <v>0</v>
      </c>
      <c r="BC443" s="781">
        <v>0</v>
      </c>
      <c r="BD443" s="782">
        <v>0</v>
      </c>
      <c r="BF443" s="795" t="s">
        <v>607</v>
      </c>
      <c r="BG443" s="796"/>
      <c r="BH443" s="795">
        <v>0</v>
      </c>
      <c r="BI443" s="797">
        <v>0</v>
      </c>
      <c r="BJ443" s="797">
        <v>0</v>
      </c>
      <c r="BK443" s="798">
        <v>0</v>
      </c>
      <c r="BL443" s="633"/>
      <c r="BM443" s="787" t="s">
        <v>607</v>
      </c>
      <c r="BN443" s="788"/>
      <c r="BO443" s="789">
        <v>0</v>
      </c>
      <c r="BP443" s="790">
        <v>0</v>
      </c>
      <c r="BQ443" s="790">
        <v>0</v>
      </c>
      <c r="BR443" s="791">
        <v>0</v>
      </c>
      <c r="BS443" s="633"/>
      <c r="BT443" s="773" t="s">
        <v>607</v>
      </c>
      <c r="BU443" s="770"/>
      <c r="BV443" s="773">
        <v>0</v>
      </c>
      <c r="BW443" s="774">
        <v>0</v>
      </c>
      <c r="BX443" s="774">
        <v>0</v>
      </c>
      <c r="BY443" s="775">
        <v>0</v>
      </c>
      <c r="CA443" s="748" t="s">
        <v>607</v>
      </c>
      <c r="CB443" s="749"/>
      <c r="CC443" s="750">
        <v>0</v>
      </c>
      <c r="CD443" s="751">
        <v>0</v>
      </c>
      <c r="CE443" s="751">
        <v>0</v>
      </c>
      <c r="CF443" s="752">
        <v>0</v>
      </c>
    </row>
    <row r="444" spans="2:84" ht="13.8" thickBot="1">
      <c r="B444" s="673" t="s">
        <v>531</v>
      </c>
      <c r="C444" s="679" t="s">
        <v>1544</v>
      </c>
      <c r="D444" s="681">
        <v>0</v>
      </c>
      <c r="E444" s="677">
        <v>0</v>
      </c>
      <c r="F444" s="677">
        <v>0</v>
      </c>
      <c r="G444" s="674">
        <v>0</v>
      </c>
      <c r="I444" s="728" t="s">
        <v>531</v>
      </c>
      <c r="J444" s="690" t="s">
        <v>1544</v>
      </c>
      <c r="K444" s="681">
        <v>0</v>
      </c>
      <c r="L444" s="677">
        <v>0</v>
      </c>
      <c r="M444" s="677">
        <v>0</v>
      </c>
      <c r="N444" s="674">
        <v>0</v>
      </c>
      <c r="P444" s="668" t="s">
        <v>531</v>
      </c>
      <c r="Q444" s="677" t="s">
        <v>1544</v>
      </c>
      <c r="R444" s="681">
        <v>0</v>
      </c>
      <c r="S444" s="677">
        <v>0</v>
      </c>
      <c r="T444" s="677">
        <v>0</v>
      </c>
      <c r="U444" s="674">
        <v>0</v>
      </c>
      <c r="W444" s="800" t="s">
        <v>531</v>
      </c>
      <c r="X444" s="677" t="s">
        <v>1544</v>
      </c>
      <c r="Y444" s="681">
        <v>0</v>
      </c>
      <c r="Z444" s="677">
        <v>0</v>
      </c>
      <c r="AA444" s="677">
        <v>0</v>
      </c>
      <c r="AB444" s="674">
        <v>0</v>
      </c>
      <c r="AD444" s="763" t="s">
        <v>531</v>
      </c>
      <c r="AE444" s="677" t="s">
        <v>1544</v>
      </c>
      <c r="AF444" s="681">
        <v>0</v>
      </c>
      <c r="AG444" s="677">
        <v>0</v>
      </c>
      <c r="AH444" s="677">
        <v>0</v>
      </c>
      <c r="AI444" s="674">
        <v>0</v>
      </c>
      <c r="AK444" s="754" t="s">
        <v>531</v>
      </c>
      <c r="AL444" s="731" t="s">
        <v>1544</v>
      </c>
      <c r="AM444" s="681">
        <v>0</v>
      </c>
      <c r="AN444" s="677">
        <v>0</v>
      </c>
      <c r="AO444" s="677">
        <v>0</v>
      </c>
      <c r="AP444" s="674">
        <v>0</v>
      </c>
      <c r="AR444" s="808" t="s">
        <v>531</v>
      </c>
      <c r="AS444" s="820" t="s">
        <v>1544</v>
      </c>
      <c r="AT444" s="812">
        <v>0</v>
      </c>
      <c r="AU444" s="812">
        <v>0</v>
      </c>
      <c r="AV444" s="812">
        <v>0</v>
      </c>
      <c r="AW444" s="813">
        <v>0</v>
      </c>
      <c r="AY444" s="779" t="s">
        <v>531</v>
      </c>
      <c r="AZ444" s="731" t="s">
        <v>1544</v>
      </c>
      <c r="BA444" s="681">
        <v>0</v>
      </c>
      <c r="BB444" s="677">
        <v>0</v>
      </c>
      <c r="BC444" s="677">
        <v>0</v>
      </c>
      <c r="BD444" s="674">
        <v>0</v>
      </c>
      <c r="BF444" s="793" t="s">
        <v>531</v>
      </c>
      <c r="BG444" s="690" t="s">
        <v>1544</v>
      </c>
      <c r="BH444" s="681">
        <v>0</v>
      </c>
      <c r="BI444" s="677">
        <v>0</v>
      </c>
      <c r="BJ444" s="677">
        <v>0</v>
      </c>
      <c r="BK444" s="674">
        <v>0</v>
      </c>
      <c r="BL444" s="633"/>
      <c r="BM444" s="784" t="s">
        <v>531</v>
      </c>
      <c r="BN444" s="731" t="s">
        <v>1544</v>
      </c>
      <c r="BO444" s="681">
        <v>0</v>
      </c>
      <c r="BP444" s="677">
        <v>0</v>
      </c>
      <c r="BQ444" s="677">
        <v>0</v>
      </c>
      <c r="BR444" s="674">
        <v>0</v>
      </c>
      <c r="BS444" s="633"/>
      <c r="BT444" s="772" t="s">
        <v>531</v>
      </c>
      <c r="BU444" s="690" t="s">
        <v>1544</v>
      </c>
      <c r="BV444" s="681">
        <v>0</v>
      </c>
      <c r="BW444" s="677">
        <v>0</v>
      </c>
      <c r="BX444" s="677">
        <v>0</v>
      </c>
      <c r="BY444" s="674">
        <v>0</v>
      </c>
      <c r="CA444" s="745" t="s">
        <v>531</v>
      </c>
      <c r="CB444" s="731" t="s">
        <v>1544</v>
      </c>
      <c r="CC444" s="681">
        <v>0</v>
      </c>
      <c r="CD444" s="677">
        <v>0</v>
      </c>
      <c r="CE444" s="677">
        <v>0</v>
      </c>
      <c r="CF444" s="674">
        <v>0</v>
      </c>
    </row>
    <row r="445" spans="2:84" ht="13.8" thickBot="1">
      <c r="B445" s="664" t="s">
        <v>608</v>
      </c>
      <c r="C445" s="664"/>
      <c r="D445" s="729">
        <v>0</v>
      </c>
      <c r="E445" s="683">
        <v>0</v>
      </c>
      <c r="F445" s="683">
        <v>0</v>
      </c>
      <c r="G445" s="682">
        <v>0</v>
      </c>
      <c r="I445" s="667" t="s">
        <v>608</v>
      </c>
      <c r="J445" s="667"/>
      <c r="K445" s="691">
        <v>0</v>
      </c>
      <c r="L445" s="685">
        <v>0</v>
      </c>
      <c r="M445" s="685">
        <v>0</v>
      </c>
      <c r="N445" s="684">
        <v>0</v>
      </c>
      <c r="P445" s="686" t="s">
        <v>608</v>
      </c>
      <c r="Q445" s="687"/>
      <c r="R445" s="686">
        <v>0</v>
      </c>
      <c r="S445" s="688">
        <v>0</v>
      </c>
      <c r="T445" s="688">
        <v>0</v>
      </c>
      <c r="U445" s="687">
        <v>0</v>
      </c>
      <c r="W445" s="803" t="s">
        <v>608</v>
      </c>
      <c r="X445" s="804"/>
      <c r="Y445" s="803">
        <v>0</v>
      </c>
      <c r="Z445" s="805">
        <v>0</v>
      </c>
      <c r="AA445" s="805">
        <v>0</v>
      </c>
      <c r="AB445" s="804">
        <v>0</v>
      </c>
      <c r="AD445" s="766" t="s">
        <v>608</v>
      </c>
      <c r="AE445" s="767"/>
      <c r="AF445" s="766">
        <v>0</v>
      </c>
      <c r="AG445" s="768">
        <v>0</v>
      </c>
      <c r="AH445" s="768">
        <v>0</v>
      </c>
      <c r="AI445" s="767">
        <v>0</v>
      </c>
      <c r="AK445" s="757" t="s">
        <v>608</v>
      </c>
      <c r="AL445" s="758"/>
      <c r="AM445" s="759">
        <v>0</v>
      </c>
      <c r="AN445" s="760">
        <v>0</v>
      </c>
      <c r="AO445" s="760">
        <v>0</v>
      </c>
      <c r="AP445" s="761">
        <v>0</v>
      </c>
      <c r="AR445" s="808" t="s">
        <v>608</v>
      </c>
      <c r="AS445" s="816"/>
      <c r="AT445" s="817">
        <v>0</v>
      </c>
      <c r="AU445" s="818">
        <v>0</v>
      </c>
      <c r="AV445" s="818">
        <v>0</v>
      </c>
      <c r="AW445" s="816">
        <v>0</v>
      </c>
      <c r="AY445" s="780" t="s">
        <v>608</v>
      </c>
      <c r="AZ445" s="777"/>
      <c r="BA445" s="780">
        <v>0</v>
      </c>
      <c r="BB445" s="781">
        <v>0</v>
      </c>
      <c r="BC445" s="781">
        <v>0</v>
      </c>
      <c r="BD445" s="782">
        <v>0</v>
      </c>
      <c r="BF445" s="795" t="s">
        <v>608</v>
      </c>
      <c r="BG445" s="796"/>
      <c r="BH445" s="795">
        <v>0</v>
      </c>
      <c r="BI445" s="797">
        <v>0</v>
      </c>
      <c r="BJ445" s="797">
        <v>0</v>
      </c>
      <c r="BK445" s="798">
        <v>0</v>
      </c>
      <c r="BL445" s="633"/>
      <c r="BM445" s="787" t="s">
        <v>608</v>
      </c>
      <c r="BN445" s="788"/>
      <c r="BO445" s="789">
        <v>0</v>
      </c>
      <c r="BP445" s="790">
        <v>0</v>
      </c>
      <c r="BQ445" s="790">
        <v>0</v>
      </c>
      <c r="BR445" s="791">
        <v>0</v>
      </c>
      <c r="BS445" s="633"/>
      <c r="BT445" s="773" t="s">
        <v>608</v>
      </c>
      <c r="BU445" s="770"/>
      <c r="BV445" s="773">
        <v>0</v>
      </c>
      <c r="BW445" s="774">
        <v>0</v>
      </c>
      <c r="BX445" s="774">
        <v>0</v>
      </c>
      <c r="BY445" s="775">
        <v>0</v>
      </c>
      <c r="CA445" s="748" t="s">
        <v>608</v>
      </c>
      <c r="CB445" s="749"/>
      <c r="CC445" s="750">
        <v>0</v>
      </c>
      <c r="CD445" s="751">
        <v>0</v>
      </c>
      <c r="CE445" s="751">
        <v>0</v>
      </c>
      <c r="CF445" s="752">
        <v>0</v>
      </c>
    </row>
    <row r="446" spans="2:84" ht="13.8" thickBot="1">
      <c r="B446" s="673" t="s">
        <v>532</v>
      </c>
      <c r="C446" s="679" t="s">
        <v>1545</v>
      </c>
      <c r="D446" s="681">
        <v>0</v>
      </c>
      <c r="E446" s="677">
        <v>0</v>
      </c>
      <c r="F446" s="677">
        <v>0</v>
      </c>
      <c r="G446" s="674">
        <v>0</v>
      </c>
      <c r="I446" s="728" t="s">
        <v>532</v>
      </c>
      <c r="J446" s="690" t="s">
        <v>1545</v>
      </c>
      <c r="K446" s="681">
        <v>0</v>
      </c>
      <c r="L446" s="677">
        <v>0</v>
      </c>
      <c r="M446" s="677">
        <v>0</v>
      </c>
      <c r="N446" s="674">
        <v>0</v>
      </c>
      <c r="P446" s="668" t="s">
        <v>532</v>
      </c>
      <c r="Q446" s="677" t="s">
        <v>1545</v>
      </c>
      <c r="R446" s="681">
        <v>0</v>
      </c>
      <c r="S446" s="677">
        <v>0</v>
      </c>
      <c r="T446" s="677">
        <v>0</v>
      </c>
      <c r="U446" s="674">
        <v>0</v>
      </c>
      <c r="W446" s="800" t="s">
        <v>532</v>
      </c>
      <c r="X446" s="677" t="s">
        <v>1545</v>
      </c>
      <c r="Y446" s="681">
        <v>0</v>
      </c>
      <c r="Z446" s="677">
        <v>0</v>
      </c>
      <c r="AA446" s="677">
        <v>0</v>
      </c>
      <c r="AB446" s="674">
        <v>0</v>
      </c>
      <c r="AD446" s="763" t="s">
        <v>532</v>
      </c>
      <c r="AE446" s="677" t="s">
        <v>1545</v>
      </c>
      <c r="AF446" s="681">
        <v>0</v>
      </c>
      <c r="AG446" s="677">
        <v>0</v>
      </c>
      <c r="AH446" s="677">
        <v>0</v>
      </c>
      <c r="AI446" s="674">
        <v>0</v>
      </c>
      <c r="AK446" s="754" t="s">
        <v>532</v>
      </c>
      <c r="AL446" s="731" t="s">
        <v>1545</v>
      </c>
      <c r="AM446" s="681">
        <v>0</v>
      </c>
      <c r="AN446" s="677">
        <v>0</v>
      </c>
      <c r="AO446" s="677">
        <v>0</v>
      </c>
      <c r="AP446" s="674">
        <v>0</v>
      </c>
      <c r="AR446" s="808" t="s">
        <v>532</v>
      </c>
      <c r="AS446" s="820" t="s">
        <v>1545</v>
      </c>
      <c r="AT446" s="812">
        <v>0</v>
      </c>
      <c r="AU446" s="812">
        <v>0</v>
      </c>
      <c r="AV446" s="812">
        <v>0</v>
      </c>
      <c r="AW446" s="813">
        <v>0</v>
      </c>
      <c r="AY446" s="779" t="s">
        <v>532</v>
      </c>
      <c r="AZ446" s="731" t="s">
        <v>1545</v>
      </c>
      <c r="BA446" s="681">
        <v>0</v>
      </c>
      <c r="BB446" s="677">
        <v>0</v>
      </c>
      <c r="BC446" s="677">
        <v>0</v>
      </c>
      <c r="BD446" s="674">
        <v>0</v>
      </c>
      <c r="BF446" s="793" t="s">
        <v>532</v>
      </c>
      <c r="BG446" s="690" t="s">
        <v>1545</v>
      </c>
      <c r="BH446" s="681">
        <v>0</v>
      </c>
      <c r="BI446" s="677">
        <v>0</v>
      </c>
      <c r="BJ446" s="677">
        <v>0</v>
      </c>
      <c r="BK446" s="674">
        <v>0</v>
      </c>
      <c r="BL446" s="633"/>
      <c r="BM446" s="784" t="s">
        <v>532</v>
      </c>
      <c r="BN446" s="731" t="s">
        <v>1545</v>
      </c>
      <c r="BO446" s="681">
        <v>0</v>
      </c>
      <c r="BP446" s="677">
        <v>0</v>
      </c>
      <c r="BQ446" s="677">
        <v>0</v>
      </c>
      <c r="BR446" s="674">
        <v>0</v>
      </c>
      <c r="BS446" s="633"/>
      <c r="BT446" s="772" t="s">
        <v>532</v>
      </c>
      <c r="BU446" s="690" t="s">
        <v>1545</v>
      </c>
      <c r="BV446" s="681">
        <v>0</v>
      </c>
      <c r="BW446" s="677">
        <v>0</v>
      </c>
      <c r="BX446" s="677">
        <v>0</v>
      </c>
      <c r="BY446" s="674">
        <v>0</v>
      </c>
      <c r="CA446" s="745" t="s">
        <v>532</v>
      </c>
      <c r="CB446" s="731" t="s">
        <v>1545</v>
      </c>
      <c r="CC446" s="681">
        <v>0</v>
      </c>
      <c r="CD446" s="677">
        <v>0</v>
      </c>
      <c r="CE446" s="677">
        <v>0</v>
      </c>
      <c r="CF446" s="674">
        <v>0</v>
      </c>
    </row>
    <row r="447" spans="2:84" ht="13.8" thickBot="1">
      <c r="B447" s="664" t="s">
        <v>609</v>
      </c>
      <c r="C447" s="664"/>
      <c r="D447" s="729">
        <v>0</v>
      </c>
      <c r="E447" s="683">
        <v>0</v>
      </c>
      <c r="F447" s="683">
        <v>0</v>
      </c>
      <c r="G447" s="682">
        <v>0</v>
      </c>
      <c r="I447" s="667" t="s">
        <v>609</v>
      </c>
      <c r="J447" s="667"/>
      <c r="K447" s="691">
        <v>0</v>
      </c>
      <c r="L447" s="685">
        <v>0</v>
      </c>
      <c r="M447" s="685">
        <v>0</v>
      </c>
      <c r="N447" s="684">
        <v>0</v>
      </c>
      <c r="P447" s="686" t="s">
        <v>609</v>
      </c>
      <c r="Q447" s="687"/>
      <c r="R447" s="686">
        <v>0</v>
      </c>
      <c r="S447" s="688">
        <v>0</v>
      </c>
      <c r="T447" s="688">
        <v>0</v>
      </c>
      <c r="U447" s="687">
        <v>0</v>
      </c>
      <c r="W447" s="803" t="s">
        <v>609</v>
      </c>
      <c r="X447" s="804"/>
      <c r="Y447" s="803">
        <v>0</v>
      </c>
      <c r="Z447" s="805">
        <v>0</v>
      </c>
      <c r="AA447" s="805">
        <v>0</v>
      </c>
      <c r="AB447" s="804">
        <v>0</v>
      </c>
      <c r="AD447" s="766" t="s">
        <v>609</v>
      </c>
      <c r="AE447" s="767"/>
      <c r="AF447" s="766">
        <v>0</v>
      </c>
      <c r="AG447" s="768">
        <v>0</v>
      </c>
      <c r="AH447" s="768">
        <v>0</v>
      </c>
      <c r="AI447" s="767">
        <v>0</v>
      </c>
      <c r="AK447" s="757" t="s">
        <v>609</v>
      </c>
      <c r="AL447" s="758"/>
      <c r="AM447" s="759">
        <v>0</v>
      </c>
      <c r="AN447" s="760">
        <v>0</v>
      </c>
      <c r="AO447" s="760">
        <v>0</v>
      </c>
      <c r="AP447" s="761">
        <v>0</v>
      </c>
      <c r="AR447" s="808" t="s">
        <v>609</v>
      </c>
      <c r="AS447" s="816"/>
      <c r="AT447" s="817">
        <v>0</v>
      </c>
      <c r="AU447" s="818">
        <v>0</v>
      </c>
      <c r="AV447" s="818">
        <v>0</v>
      </c>
      <c r="AW447" s="816">
        <v>0</v>
      </c>
      <c r="AY447" s="780" t="s">
        <v>609</v>
      </c>
      <c r="AZ447" s="777"/>
      <c r="BA447" s="780">
        <v>0</v>
      </c>
      <c r="BB447" s="781">
        <v>0</v>
      </c>
      <c r="BC447" s="781">
        <v>0</v>
      </c>
      <c r="BD447" s="782">
        <v>0</v>
      </c>
      <c r="BF447" s="795" t="s">
        <v>609</v>
      </c>
      <c r="BG447" s="796"/>
      <c r="BH447" s="795">
        <v>0</v>
      </c>
      <c r="BI447" s="797">
        <v>0</v>
      </c>
      <c r="BJ447" s="797">
        <v>0</v>
      </c>
      <c r="BK447" s="798">
        <v>0</v>
      </c>
      <c r="BL447" s="633"/>
      <c r="BM447" s="787" t="s">
        <v>609</v>
      </c>
      <c r="BN447" s="788"/>
      <c r="BO447" s="789">
        <v>0</v>
      </c>
      <c r="BP447" s="790">
        <v>0</v>
      </c>
      <c r="BQ447" s="790">
        <v>0</v>
      </c>
      <c r="BR447" s="791">
        <v>0</v>
      </c>
      <c r="BS447" s="633"/>
      <c r="BT447" s="773" t="s">
        <v>609</v>
      </c>
      <c r="BU447" s="770"/>
      <c r="BV447" s="773">
        <v>0</v>
      </c>
      <c r="BW447" s="774">
        <v>0</v>
      </c>
      <c r="BX447" s="774">
        <v>0</v>
      </c>
      <c r="BY447" s="775">
        <v>0</v>
      </c>
      <c r="CA447" s="748" t="s">
        <v>609</v>
      </c>
      <c r="CB447" s="749"/>
      <c r="CC447" s="750">
        <v>0</v>
      </c>
      <c r="CD447" s="751">
        <v>0</v>
      </c>
      <c r="CE447" s="751">
        <v>0</v>
      </c>
      <c r="CF447" s="752">
        <v>0</v>
      </c>
    </row>
    <row r="448" spans="2:84" ht="13.8" thickBot="1">
      <c r="B448" s="673" t="s">
        <v>533</v>
      </c>
      <c r="C448" s="679" t="s">
        <v>1546</v>
      </c>
      <c r="D448" s="681">
        <v>0</v>
      </c>
      <c r="E448" s="677">
        <v>0</v>
      </c>
      <c r="F448" s="677">
        <v>0</v>
      </c>
      <c r="G448" s="674">
        <v>0</v>
      </c>
      <c r="I448" s="728" t="s">
        <v>533</v>
      </c>
      <c r="J448" s="690" t="s">
        <v>1546</v>
      </c>
      <c r="K448" s="681">
        <v>0</v>
      </c>
      <c r="L448" s="677">
        <v>0</v>
      </c>
      <c r="M448" s="677">
        <v>0</v>
      </c>
      <c r="N448" s="674">
        <v>0</v>
      </c>
      <c r="P448" s="668" t="s">
        <v>533</v>
      </c>
      <c r="Q448" s="677" t="s">
        <v>1546</v>
      </c>
      <c r="R448" s="681">
        <v>0</v>
      </c>
      <c r="S448" s="677">
        <v>0</v>
      </c>
      <c r="T448" s="677">
        <v>0</v>
      </c>
      <c r="U448" s="674">
        <v>0</v>
      </c>
      <c r="W448" s="800" t="s">
        <v>533</v>
      </c>
      <c r="X448" s="677" t="s">
        <v>1546</v>
      </c>
      <c r="Y448" s="681">
        <v>0</v>
      </c>
      <c r="Z448" s="677">
        <v>0</v>
      </c>
      <c r="AA448" s="677">
        <v>0</v>
      </c>
      <c r="AB448" s="674">
        <v>0</v>
      </c>
      <c r="AD448" s="763" t="s">
        <v>533</v>
      </c>
      <c r="AE448" s="677" t="s">
        <v>1546</v>
      </c>
      <c r="AF448" s="681">
        <v>0</v>
      </c>
      <c r="AG448" s="677">
        <v>0</v>
      </c>
      <c r="AH448" s="677">
        <v>0</v>
      </c>
      <c r="AI448" s="674">
        <v>0</v>
      </c>
      <c r="AK448" s="754" t="s">
        <v>533</v>
      </c>
      <c r="AL448" s="731" t="s">
        <v>1546</v>
      </c>
      <c r="AM448" s="681">
        <v>0</v>
      </c>
      <c r="AN448" s="677">
        <v>0</v>
      </c>
      <c r="AO448" s="677">
        <v>0</v>
      </c>
      <c r="AP448" s="674">
        <v>0</v>
      </c>
      <c r="AR448" s="808" t="s">
        <v>533</v>
      </c>
      <c r="AS448" s="820" t="s">
        <v>1546</v>
      </c>
      <c r="AT448" s="812">
        <v>0</v>
      </c>
      <c r="AU448" s="812">
        <v>0</v>
      </c>
      <c r="AV448" s="812">
        <v>0</v>
      </c>
      <c r="AW448" s="813">
        <v>0</v>
      </c>
      <c r="AY448" s="779" t="s">
        <v>533</v>
      </c>
      <c r="AZ448" s="731" t="s">
        <v>1546</v>
      </c>
      <c r="BA448" s="681">
        <v>0</v>
      </c>
      <c r="BB448" s="677">
        <v>0</v>
      </c>
      <c r="BC448" s="677">
        <v>0</v>
      </c>
      <c r="BD448" s="674">
        <v>0</v>
      </c>
      <c r="BF448" s="793" t="s">
        <v>533</v>
      </c>
      <c r="BG448" s="690" t="s">
        <v>1546</v>
      </c>
      <c r="BH448" s="681">
        <v>0</v>
      </c>
      <c r="BI448" s="677">
        <v>0</v>
      </c>
      <c r="BJ448" s="677">
        <v>0</v>
      </c>
      <c r="BK448" s="674">
        <v>0</v>
      </c>
      <c r="BL448" s="633"/>
      <c r="BM448" s="784" t="s">
        <v>533</v>
      </c>
      <c r="BN448" s="731" t="s">
        <v>1546</v>
      </c>
      <c r="BO448" s="681">
        <v>0</v>
      </c>
      <c r="BP448" s="677">
        <v>0</v>
      </c>
      <c r="BQ448" s="677">
        <v>0</v>
      </c>
      <c r="BR448" s="674">
        <v>0</v>
      </c>
      <c r="BS448" s="633"/>
      <c r="BT448" s="772" t="s">
        <v>533</v>
      </c>
      <c r="BU448" s="690" t="s">
        <v>1546</v>
      </c>
      <c r="BV448" s="681">
        <v>0</v>
      </c>
      <c r="BW448" s="677">
        <v>0</v>
      </c>
      <c r="BX448" s="677">
        <v>0</v>
      </c>
      <c r="BY448" s="674">
        <v>0</v>
      </c>
      <c r="CA448" s="745" t="s">
        <v>533</v>
      </c>
      <c r="CB448" s="731" t="s">
        <v>1546</v>
      </c>
      <c r="CC448" s="681">
        <v>0</v>
      </c>
      <c r="CD448" s="677">
        <v>0</v>
      </c>
      <c r="CE448" s="677">
        <v>0</v>
      </c>
      <c r="CF448" s="674">
        <v>0</v>
      </c>
    </row>
    <row r="449" spans="2:84" ht="13.8" thickBot="1">
      <c r="B449" s="664" t="s">
        <v>610</v>
      </c>
      <c r="C449" s="664"/>
      <c r="D449" s="729">
        <v>0</v>
      </c>
      <c r="E449" s="683">
        <v>0</v>
      </c>
      <c r="F449" s="683">
        <v>0</v>
      </c>
      <c r="G449" s="682">
        <v>0</v>
      </c>
      <c r="I449" s="667" t="s">
        <v>610</v>
      </c>
      <c r="J449" s="667"/>
      <c r="K449" s="691">
        <v>0</v>
      </c>
      <c r="L449" s="685">
        <v>0</v>
      </c>
      <c r="M449" s="685">
        <v>0</v>
      </c>
      <c r="N449" s="684">
        <v>0</v>
      </c>
      <c r="P449" s="686" t="s">
        <v>610</v>
      </c>
      <c r="Q449" s="687"/>
      <c r="R449" s="686">
        <v>0</v>
      </c>
      <c r="S449" s="688">
        <v>0</v>
      </c>
      <c r="T449" s="688">
        <v>0</v>
      </c>
      <c r="U449" s="687">
        <v>0</v>
      </c>
      <c r="W449" s="803" t="s">
        <v>610</v>
      </c>
      <c r="X449" s="804"/>
      <c r="Y449" s="803">
        <v>0</v>
      </c>
      <c r="Z449" s="805">
        <v>0</v>
      </c>
      <c r="AA449" s="805">
        <v>0</v>
      </c>
      <c r="AB449" s="804">
        <v>0</v>
      </c>
      <c r="AD449" s="766" t="s">
        <v>610</v>
      </c>
      <c r="AE449" s="767"/>
      <c r="AF449" s="766">
        <v>0</v>
      </c>
      <c r="AG449" s="768">
        <v>0</v>
      </c>
      <c r="AH449" s="768">
        <v>0</v>
      </c>
      <c r="AI449" s="767">
        <v>0</v>
      </c>
      <c r="AK449" s="757" t="s">
        <v>610</v>
      </c>
      <c r="AL449" s="758"/>
      <c r="AM449" s="759">
        <v>0</v>
      </c>
      <c r="AN449" s="760">
        <v>0</v>
      </c>
      <c r="AO449" s="760">
        <v>0</v>
      </c>
      <c r="AP449" s="761">
        <v>0</v>
      </c>
      <c r="AR449" s="808" t="s">
        <v>610</v>
      </c>
      <c r="AS449" s="816"/>
      <c r="AT449" s="817">
        <v>0</v>
      </c>
      <c r="AU449" s="818">
        <v>0</v>
      </c>
      <c r="AV449" s="818">
        <v>0</v>
      </c>
      <c r="AW449" s="816">
        <v>0</v>
      </c>
      <c r="AY449" s="780" t="s">
        <v>610</v>
      </c>
      <c r="AZ449" s="777"/>
      <c r="BA449" s="780">
        <v>0</v>
      </c>
      <c r="BB449" s="781">
        <v>0</v>
      </c>
      <c r="BC449" s="781">
        <v>0</v>
      </c>
      <c r="BD449" s="782">
        <v>0</v>
      </c>
      <c r="BF449" s="795" t="s">
        <v>610</v>
      </c>
      <c r="BG449" s="796"/>
      <c r="BH449" s="795">
        <v>0</v>
      </c>
      <c r="BI449" s="797">
        <v>0</v>
      </c>
      <c r="BJ449" s="797">
        <v>0</v>
      </c>
      <c r="BK449" s="798">
        <v>0</v>
      </c>
      <c r="BL449" s="633"/>
      <c r="BM449" s="787" t="s">
        <v>610</v>
      </c>
      <c r="BN449" s="788"/>
      <c r="BO449" s="789">
        <v>0</v>
      </c>
      <c r="BP449" s="790">
        <v>0</v>
      </c>
      <c r="BQ449" s="790">
        <v>0</v>
      </c>
      <c r="BR449" s="791">
        <v>0</v>
      </c>
      <c r="BS449" s="633"/>
      <c r="BT449" s="773" t="s">
        <v>610</v>
      </c>
      <c r="BU449" s="770"/>
      <c r="BV449" s="773">
        <v>0</v>
      </c>
      <c r="BW449" s="774">
        <v>0</v>
      </c>
      <c r="BX449" s="774">
        <v>0</v>
      </c>
      <c r="BY449" s="775">
        <v>0</v>
      </c>
      <c r="CA449" s="748" t="s">
        <v>610</v>
      </c>
      <c r="CB449" s="749"/>
      <c r="CC449" s="750">
        <v>0</v>
      </c>
      <c r="CD449" s="751">
        <v>0</v>
      </c>
      <c r="CE449" s="751">
        <v>0</v>
      </c>
      <c r="CF449" s="752">
        <v>0</v>
      </c>
    </row>
    <row r="450" spans="2:84" ht="13.8" thickBot="1">
      <c r="B450" s="673" t="s">
        <v>534</v>
      </c>
      <c r="C450" s="679" t="s">
        <v>1547</v>
      </c>
      <c r="D450" s="681">
        <v>0</v>
      </c>
      <c r="E450" s="677">
        <v>0</v>
      </c>
      <c r="F450" s="677">
        <v>0</v>
      </c>
      <c r="G450" s="674">
        <v>0</v>
      </c>
      <c r="I450" s="728" t="s">
        <v>534</v>
      </c>
      <c r="J450" s="690" t="s">
        <v>1547</v>
      </c>
      <c r="K450" s="681">
        <v>0</v>
      </c>
      <c r="L450" s="677">
        <v>0</v>
      </c>
      <c r="M450" s="677">
        <v>0</v>
      </c>
      <c r="N450" s="674">
        <v>0</v>
      </c>
      <c r="P450" s="668" t="s">
        <v>534</v>
      </c>
      <c r="Q450" s="677" t="s">
        <v>1547</v>
      </c>
      <c r="R450" s="681">
        <v>0</v>
      </c>
      <c r="S450" s="677">
        <v>0</v>
      </c>
      <c r="T450" s="677">
        <v>0</v>
      </c>
      <c r="U450" s="674">
        <v>0</v>
      </c>
      <c r="W450" s="800" t="s">
        <v>534</v>
      </c>
      <c r="X450" s="677" t="s">
        <v>1547</v>
      </c>
      <c r="Y450" s="681">
        <v>0</v>
      </c>
      <c r="Z450" s="677">
        <v>0</v>
      </c>
      <c r="AA450" s="677">
        <v>0</v>
      </c>
      <c r="AB450" s="674">
        <v>0</v>
      </c>
      <c r="AD450" s="763" t="s">
        <v>534</v>
      </c>
      <c r="AE450" s="677" t="s">
        <v>1547</v>
      </c>
      <c r="AF450" s="681">
        <v>0</v>
      </c>
      <c r="AG450" s="677">
        <v>0</v>
      </c>
      <c r="AH450" s="677">
        <v>0</v>
      </c>
      <c r="AI450" s="674">
        <v>0</v>
      </c>
      <c r="AK450" s="754" t="s">
        <v>534</v>
      </c>
      <c r="AL450" s="731" t="s">
        <v>1547</v>
      </c>
      <c r="AM450" s="681">
        <v>0</v>
      </c>
      <c r="AN450" s="677">
        <v>0</v>
      </c>
      <c r="AO450" s="677">
        <v>0</v>
      </c>
      <c r="AP450" s="674">
        <v>0</v>
      </c>
      <c r="AR450" s="808" t="s">
        <v>534</v>
      </c>
      <c r="AS450" s="820" t="s">
        <v>1547</v>
      </c>
      <c r="AT450" s="812">
        <v>0</v>
      </c>
      <c r="AU450" s="812">
        <v>0</v>
      </c>
      <c r="AV450" s="812">
        <v>0</v>
      </c>
      <c r="AW450" s="813">
        <v>0</v>
      </c>
      <c r="AY450" s="779" t="s">
        <v>534</v>
      </c>
      <c r="AZ450" s="731" t="s">
        <v>1547</v>
      </c>
      <c r="BA450" s="681">
        <v>0</v>
      </c>
      <c r="BB450" s="677">
        <v>0</v>
      </c>
      <c r="BC450" s="677">
        <v>0</v>
      </c>
      <c r="BD450" s="674">
        <v>0</v>
      </c>
      <c r="BF450" s="793" t="s">
        <v>534</v>
      </c>
      <c r="BG450" s="690" t="s">
        <v>1547</v>
      </c>
      <c r="BH450" s="681">
        <v>0</v>
      </c>
      <c r="BI450" s="677">
        <v>0</v>
      </c>
      <c r="BJ450" s="677">
        <v>0</v>
      </c>
      <c r="BK450" s="674">
        <v>0</v>
      </c>
      <c r="BL450" s="633"/>
      <c r="BM450" s="784" t="s">
        <v>534</v>
      </c>
      <c r="BN450" s="731" t="s">
        <v>1547</v>
      </c>
      <c r="BO450" s="681">
        <v>0</v>
      </c>
      <c r="BP450" s="677">
        <v>0</v>
      </c>
      <c r="BQ450" s="677">
        <v>0</v>
      </c>
      <c r="BR450" s="674">
        <v>0</v>
      </c>
      <c r="BS450" s="633"/>
      <c r="BT450" s="772" t="s">
        <v>534</v>
      </c>
      <c r="BU450" s="690" t="s">
        <v>1547</v>
      </c>
      <c r="BV450" s="681">
        <v>0</v>
      </c>
      <c r="BW450" s="677">
        <v>0</v>
      </c>
      <c r="BX450" s="677">
        <v>0</v>
      </c>
      <c r="BY450" s="674">
        <v>0</v>
      </c>
      <c r="CA450" s="745" t="s">
        <v>534</v>
      </c>
      <c r="CB450" s="731" t="s">
        <v>1547</v>
      </c>
      <c r="CC450" s="681">
        <v>0</v>
      </c>
      <c r="CD450" s="677">
        <v>0</v>
      </c>
      <c r="CE450" s="677">
        <v>0</v>
      </c>
      <c r="CF450" s="674">
        <v>0</v>
      </c>
    </row>
    <row r="451" spans="2:84" ht="13.8" thickBot="1">
      <c r="B451" s="664" t="s">
        <v>611</v>
      </c>
      <c r="C451" s="664"/>
      <c r="D451" s="729">
        <v>0</v>
      </c>
      <c r="E451" s="683">
        <v>0</v>
      </c>
      <c r="F451" s="683">
        <v>0</v>
      </c>
      <c r="G451" s="682">
        <v>0</v>
      </c>
      <c r="I451" s="667" t="s">
        <v>611</v>
      </c>
      <c r="J451" s="667"/>
      <c r="K451" s="691">
        <v>0</v>
      </c>
      <c r="L451" s="685">
        <v>0</v>
      </c>
      <c r="M451" s="685">
        <v>0</v>
      </c>
      <c r="N451" s="684">
        <v>0</v>
      </c>
      <c r="P451" s="686" t="s">
        <v>611</v>
      </c>
      <c r="Q451" s="687"/>
      <c r="R451" s="686">
        <v>0</v>
      </c>
      <c r="S451" s="688">
        <v>0</v>
      </c>
      <c r="T451" s="688">
        <v>0</v>
      </c>
      <c r="U451" s="687">
        <v>0</v>
      </c>
      <c r="W451" s="803" t="s">
        <v>611</v>
      </c>
      <c r="X451" s="804"/>
      <c r="Y451" s="803">
        <v>0</v>
      </c>
      <c r="Z451" s="805">
        <v>0</v>
      </c>
      <c r="AA451" s="805">
        <v>0</v>
      </c>
      <c r="AB451" s="804">
        <v>0</v>
      </c>
      <c r="AD451" s="766" t="s">
        <v>611</v>
      </c>
      <c r="AE451" s="767"/>
      <c r="AF451" s="766">
        <v>0</v>
      </c>
      <c r="AG451" s="768">
        <v>0</v>
      </c>
      <c r="AH451" s="768">
        <v>0</v>
      </c>
      <c r="AI451" s="767">
        <v>0</v>
      </c>
      <c r="AK451" s="757" t="s">
        <v>611</v>
      </c>
      <c r="AL451" s="758"/>
      <c r="AM451" s="759">
        <v>0</v>
      </c>
      <c r="AN451" s="760">
        <v>0</v>
      </c>
      <c r="AO451" s="760">
        <v>0</v>
      </c>
      <c r="AP451" s="761">
        <v>0</v>
      </c>
      <c r="AR451" s="808" t="s">
        <v>611</v>
      </c>
      <c r="AS451" s="816"/>
      <c r="AT451" s="817">
        <v>0</v>
      </c>
      <c r="AU451" s="818">
        <v>0</v>
      </c>
      <c r="AV451" s="818">
        <v>0</v>
      </c>
      <c r="AW451" s="816">
        <v>0</v>
      </c>
      <c r="AY451" s="780" t="s">
        <v>611</v>
      </c>
      <c r="AZ451" s="777"/>
      <c r="BA451" s="780">
        <v>0</v>
      </c>
      <c r="BB451" s="781">
        <v>0</v>
      </c>
      <c r="BC451" s="781">
        <v>0</v>
      </c>
      <c r="BD451" s="782">
        <v>0</v>
      </c>
      <c r="BF451" s="795" t="s">
        <v>611</v>
      </c>
      <c r="BG451" s="796"/>
      <c r="BH451" s="795">
        <v>0</v>
      </c>
      <c r="BI451" s="797">
        <v>0</v>
      </c>
      <c r="BJ451" s="797">
        <v>0</v>
      </c>
      <c r="BK451" s="798">
        <v>0</v>
      </c>
      <c r="BL451" s="633"/>
      <c r="BM451" s="787" t="s">
        <v>611</v>
      </c>
      <c r="BN451" s="788"/>
      <c r="BO451" s="789">
        <v>0</v>
      </c>
      <c r="BP451" s="790">
        <v>0</v>
      </c>
      <c r="BQ451" s="790">
        <v>0</v>
      </c>
      <c r="BR451" s="791">
        <v>0</v>
      </c>
      <c r="BS451" s="633"/>
      <c r="BT451" s="773" t="s">
        <v>611</v>
      </c>
      <c r="BU451" s="770"/>
      <c r="BV451" s="773">
        <v>0</v>
      </c>
      <c r="BW451" s="774">
        <v>0</v>
      </c>
      <c r="BX451" s="774">
        <v>0</v>
      </c>
      <c r="BY451" s="775">
        <v>0</v>
      </c>
      <c r="CA451" s="748" t="s">
        <v>611</v>
      </c>
      <c r="CB451" s="749"/>
      <c r="CC451" s="750">
        <v>0</v>
      </c>
      <c r="CD451" s="751">
        <v>0</v>
      </c>
      <c r="CE451" s="751">
        <v>0</v>
      </c>
      <c r="CF451" s="752">
        <v>0</v>
      </c>
    </row>
    <row r="452" spans="2:84" ht="13.8" thickBot="1">
      <c r="B452" s="673" t="s">
        <v>535</v>
      </c>
      <c r="C452" s="679" t="s">
        <v>1548</v>
      </c>
      <c r="D452" s="681">
        <v>0</v>
      </c>
      <c r="E452" s="677">
        <v>0</v>
      </c>
      <c r="F452" s="677">
        <v>0</v>
      </c>
      <c r="G452" s="674">
        <v>0</v>
      </c>
      <c r="I452" s="728" t="s">
        <v>535</v>
      </c>
      <c r="J452" s="690" t="s">
        <v>1548</v>
      </c>
      <c r="K452" s="681">
        <v>0</v>
      </c>
      <c r="L452" s="677">
        <v>0</v>
      </c>
      <c r="M452" s="677">
        <v>0</v>
      </c>
      <c r="N452" s="674">
        <v>0</v>
      </c>
      <c r="P452" s="668" t="s">
        <v>535</v>
      </c>
      <c r="Q452" s="677" t="s">
        <v>1548</v>
      </c>
      <c r="R452" s="681">
        <v>0</v>
      </c>
      <c r="S452" s="677">
        <v>0</v>
      </c>
      <c r="T452" s="677">
        <v>0</v>
      </c>
      <c r="U452" s="674">
        <v>0</v>
      </c>
      <c r="W452" s="800" t="s">
        <v>535</v>
      </c>
      <c r="X452" s="677" t="s">
        <v>1548</v>
      </c>
      <c r="Y452" s="681">
        <v>0</v>
      </c>
      <c r="Z452" s="677">
        <v>0</v>
      </c>
      <c r="AA452" s="677">
        <v>0</v>
      </c>
      <c r="AB452" s="674">
        <v>0</v>
      </c>
      <c r="AD452" s="763" t="s">
        <v>535</v>
      </c>
      <c r="AE452" s="677" t="s">
        <v>1548</v>
      </c>
      <c r="AF452" s="681">
        <v>0</v>
      </c>
      <c r="AG452" s="677">
        <v>0</v>
      </c>
      <c r="AH452" s="677">
        <v>0</v>
      </c>
      <c r="AI452" s="674">
        <v>0</v>
      </c>
      <c r="AK452" s="754" t="s">
        <v>535</v>
      </c>
      <c r="AL452" s="731" t="s">
        <v>1548</v>
      </c>
      <c r="AM452" s="681">
        <v>0</v>
      </c>
      <c r="AN452" s="677">
        <v>0</v>
      </c>
      <c r="AO452" s="677">
        <v>0</v>
      </c>
      <c r="AP452" s="674">
        <v>0</v>
      </c>
      <c r="AR452" s="808" t="s">
        <v>535</v>
      </c>
      <c r="AS452" s="820" t="s">
        <v>1548</v>
      </c>
      <c r="AT452" s="812">
        <v>0</v>
      </c>
      <c r="AU452" s="812">
        <v>0</v>
      </c>
      <c r="AV452" s="812">
        <v>0</v>
      </c>
      <c r="AW452" s="813">
        <v>0</v>
      </c>
      <c r="AY452" s="779" t="s">
        <v>535</v>
      </c>
      <c r="AZ452" s="731" t="s">
        <v>1548</v>
      </c>
      <c r="BA452" s="681">
        <v>0</v>
      </c>
      <c r="BB452" s="677">
        <v>0</v>
      </c>
      <c r="BC452" s="677">
        <v>0</v>
      </c>
      <c r="BD452" s="674">
        <v>0</v>
      </c>
      <c r="BF452" s="793" t="s">
        <v>535</v>
      </c>
      <c r="BG452" s="690" t="s">
        <v>1548</v>
      </c>
      <c r="BH452" s="681">
        <v>0</v>
      </c>
      <c r="BI452" s="677">
        <v>0</v>
      </c>
      <c r="BJ452" s="677">
        <v>0</v>
      </c>
      <c r="BK452" s="674">
        <v>0</v>
      </c>
      <c r="BL452" s="633"/>
      <c r="BM452" s="784" t="s">
        <v>535</v>
      </c>
      <c r="BN452" s="731" t="s">
        <v>1548</v>
      </c>
      <c r="BO452" s="681">
        <v>0</v>
      </c>
      <c r="BP452" s="677">
        <v>0</v>
      </c>
      <c r="BQ452" s="677">
        <v>0</v>
      </c>
      <c r="BR452" s="674">
        <v>0</v>
      </c>
      <c r="BS452" s="633"/>
      <c r="BT452" s="772" t="s">
        <v>535</v>
      </c>
      <c r="BU452" s="690" t="s">
        <v>1548</v>
      </c>
      <c r="BV452" s="681">
        <v>0</v>
      </c>
      <c r="BW452" s="677">
        <v>0</v>
      </c>
      <c r="BX452" s="677">
        <v>0</v>
      </c>
      <c r="BY452" s="674">
        <v>0</v>
      </c>
      <c r="CA452" s="745" t="s">
        <v>535</v>
      </c>
      <c r="CB452" s="731" t="s">
        <v>1548</v>
      </c>
      <c r="CC452" s="681">
        <v>0</v>
      </c>
      <c r="CD452" s="677">
        <v>0</v>
      </c>
      <c r="CE452" s="677">
        <v>0</v>
      </c>
      <c r="CF452" s="674">
        <v>0</v>
      </c>
    </row>
    <row r="453" spans="2:84" ht="13.8" thickBot="1">
      <c r="B453" s="664" t="s">
        <v>612</v>
      </c>
      <c r="C453" s="664"/>
      <c r="D453" s="729">
        <v>0</v>
      </c>
      <c r="E453" s="683">
        <v>0</v>
      </c>
      <c r="F453" s="683">
        <v>0</v>
      </c>
      <c r="G453" s="682">
        <v>0</v>
      </c>
      <c r="I453" s="667" t="s">
        <v>612</v>
      </c>
      <c r="J453" s="667"/>
      <c r="K453" s="691">
        <v>0</v>
      </c>
      <c r="L453" s="685">
        <v>0</v>
      </c>
      <c r="M453" s="685">
        <v>0</v>
      </c>
      <c r="N453" s="684">
        <v>0</v>
      </c>
      <c r="P453" s="686" t="s">
        <v>612</v>
      </c>
      <c r="Q453" s="687"/>
      <c r="R453" s="686">
        <v>0</v>
      </c>
      <c r="S453" s="688">
        <v>0</v>
      </c>
      <c r="T453" s="688">
        <v>0</v>
      </c>
      <c r="U453" s="687">
        <v>0</v>
      </c>
      <c r="W453" s="803" t="s">
        <v>612</v>
      </c>
      <c r="X453" s="804"/>
      <c r="Y453" s="803">
        <v>0</v>
      </c>
      <c r="Z453" s="805">
        <v>0</v>
      </c>
      <c r="AA453" s="805">
        <v>0</v>
      </c>
      <c r="AB453" s="804">
        <v>0</v>
      </c>
      <c r="AD453" s="766" t="s">
        <v>612</v>
      </c>
      <c r="AE453" s="767"/>
      <c r="AF453" s="766">
        <v>0</v>
      </c>
      <c r="AG453" s="768">
        <v>0</v>
      </c>
      <c r="AH453" s="768">
        <v>0</v>
      </c>
      <c r="AI453" s="767">
        <v>0</v>
      </c>
      <c r="AK453" s="757" t="s">
        <v>612</v>
      </c>
      <c r="AL453" s="758"/>
      <c r="AM453" s="759">
        <v>0</v>
      </c>
      <c r="AN453" s="760">
        <v>0</v>
      </c>
      <c r="AO453" s="760">
        <v>0</v>
      </c>
      <c r="AP453" s="761">
        <v>0</v>
      </c>
      <c r="AR453" s="808" t="s">
        <v>612</v>
      </c>
      <c r="AS453" s="816"/>
      <c r="AT453" s="817">
        <v>0</v>
      </c>
      <c r="AU453" s="818">
        <v>0</v>
      </c>
      <c r="AV453" s="818">
        <v>0</v>
      </c>
      <c r="AW453" s="816">
        <v>0</v>
      </c>
      <c r="AY453" s="780" t="s">
        <v>612</v>
      </c>
      <c r="AZ453" s="777"/>
      <c r="BA453" s="780">
        <v>0</v>
      </c>
      <c r="BB453" s="781">
        <v>0</v>
      </c>
      <c r="BC453" s="781">
        <v>0</v>
      </c>
      <c r="BD453" s="782">
        <v>0</v>
      </c>
      <c r="BF453" s="795" t="s">
        <v>612</v>
      </c>
      <c r="BG453" s="796"/>
      <c r="BH453" s="795">
        <v>0</v>
      </c>
      <c r="BI453" s="797">
        <v>0</v>
      </c>
      <c r="BJ453" s="797">
        <v>0</v>
      </c>
      <c r="BK453" s="798">
        <v>0</v>
      </c>
      <c r="BL453" s="633"/>
      <c r="BM453" s="787" t="s">
        <v>612</v>
      </c>
      <c r="BN453" s="788"/>
      <c r="BO453" s="789">
        <v>0</v>
      </c>
      <c r="BP453" s="790">
        <v>0</v>
      </c>
      <c r="BQ453" s="790">
        <v>0</v>
      </c>
      <c r="BR453" s="791">
        <v>0</v>
      </c>
      <c r="BS453" s="633"/>
      <c r="BT453" s="773" t="s">
        <v>612</v>
      </c>
      <c r="BU453" s="770"/>
      <c r="BV453" s="773">
        <v>0</v>
      </c>
      <c r="BW453" s="774">
        <v>0</v>
      </c>
      <c r="BX453" s="774">
        <v>0</v>
      </c>
      <c r="BY453" s="775">
        <v>0</v>
      </c>
      <c r="CA453" s="748" t="s">
        <v>612</v>
      </c>
      <c r="CB453" s="749"/>
      <c r="CC453" s="750">
        <v>0</v>
      </c>
      <c r="CD453" s="751">
        <v>0</v>
      </c>
      <c r="CE453" s="751">
        <v>0</v>
      </c>
      <c r="CF453" s="752">
        <v>0</v>
      </c>
    </row>
    <row r="454" spans="2:84" ht="13.8" thickBot="1">
      <c r="B454" s="673" t="s">
        <v>536</v>
      </c>
      <c r="C454" s="679" t="s">
        <v>1549</v>
      </c>
      <c r="D454" s="681">
        <v>0</v>
      </c>
      <c r="E454" s="677">
        <v>0</v>
      </c>
      <c r="F454" s="677">
        <v>0</v>
      </c>
      <c r="G454" s="674">
        <v>0</v>
      </c>
      <c r="I454" s="728" t="s">
        <v>536</v>
      </c>
      <c r="J454" s="690" t="s">
        <v>1549</v>
      </c>
      <c r="K454" s="681">
        <v>0</v>
      </c>
      <c r="L454" s="677">
        <v>0</v>
      </c>
      <c r="M454" s="677">
        <v>0</v>
      </c>
      <c r="N454" s="674">
        <v>0</v>
      </c>
      <c r="P454" s="668" t="s">
        <v>536</v>
      </c>
      <c r="Q454" s="677" t="s">
        <v>1549</v>
      </c>
      <c r="R454" s="681">
        <v>0</v>
      </c>
      <c r="S454" s="677">
        <v>0</v>
      </c>
      <c r="T454" s="677">
        <v>0</v>
      </c>
      <c r="U454" s="674">
        <v>0</v>
      </c>
      <c r="W454" s="800" t="s">
        <v>536</v>
      </c>
      <c r="X454" s="677" t="s">
        <v>1549</v>
      </c>
      <c r="Y454" s="681">
        <v>0</v>
      </c>
      <c r="Z454" s="677">
        <v>0</v>
      </c>
      <c r="AA454" s="677">
        <v>0</v>
      </c>
      <c r="AB454" s="674">
        <v>0</v>
      </c>
      <c r="AD454" s="763" t="s">
        <v>536</v>
      </c>
      <c r="AE454" s="677" t="s">
        <v>1549</v>
      </c>
      <c r="AF454" s="681">
        <v>0</v>
      </c>
      <c r="AG454" s="677">
        <v>0</v>
      </c>
      <c r="AH454" s="677">
        <v>0</v>
      </c>
      <c r="AI454" s="674">
        <v>0</v>
      </c>
      <c r="AK454" s="754" t="s">
        <v>536</v>
      </c>
      <c r="AL454" s="731" t="s">
        <v>1549</v>
      </c>
      <c r="AM454" s="681">
        <v>0</v>
      </c>
      <c r="AN454" s="677">
        <v>0</v>
      </c>
      <c r="AO454" s="677">
        <v>0</v>
      </c>
      <c r="AP454" s="674">
        <v>0</v>
      </c>
      <c r="AR454" s="808" t="s">
        <v>536</v>
      </c>
      <c r="AS454" s="820" t="s">
        <v>1549</v>
      </c>
      <c r="AT454" s="812">
        <v>0</v>
      </c>
      <c r="AU454" s="812">
        <v>0</v>
      </c>
      <c r="AV454" s="812">
        <v>0</v>
      </c>
      <c r="AW454" s="813">
        <v>0</v>
      </c>
      <c r="AY454" s="779" t="s">
        <v>536</v>
      </c>
      <c r="AZ454" s="731" t="s">
        <v>1549</v>
      </c>
      <c r="BA454" s="681">
        <v>0</v>
      </c>
      <c r="BB454" s="677">
        <v>0</v>
      </c>
      <c r="BC454" s="677">
        <v>0</v>
      </c>
      <c r="BD454" s="674">
        <v>0</v>
      </c>
      <c r="BF454" s="793" t="s">
        <v>536</v>
      </c>
      <c r="BG454" s="690" t="s">
        <v>1549</v>
      </c>
      <c r="BH454" s="681">
        <v>0</v>
      </c>
      <c r="BI454" s="677">
        <v>0</v>
      </c>
      <c r="BJ454" s="677">
        <v>0</v>
      </c>
      <c r="BK454" s="674">
        <v>0</v>
      </c>
      <c r="BL454" s="633"/>
      <c r="BM454" s="784" t="s">
        <v>536</v>
      </c>
      <c r="BN454" s="731" t="s">
        <v>1549</v>
      </c>
      <c r="BO454" s="681">
        <v>0</v>
      </c>
      <c r="BP454" s="677">
        <v>0</v>
      </c>
      <c r="BQ454" s="677">
        <v>0</v>
      </c>
      <c r="BR454" s="674">
        <v>0</v>
      </c>
      <c r="BS454" s="633"/>
      <c r="BT454" s="772" t="s">
        <v>536</v>
      </c>
      <c r="BU454" s="690" t="s">
        <v>1549</v>
      </c>
      <c r="BV454" s="681">
        <v>0</v>
      </c>
      <c r="BW454" s="677">
        <v>0</v>
      </c>
      <c r="BX454" s="677">
        <v>0</v>
      </c>
      <c r="BY454" s="674">
        <v>0</v>
      </c>
      <c r="CA454" s="745" t="s">
        <v>536</v>
      </c>
      <c r="CB454" s="731" t="s">
        <v>1549</v>
      </c>
      <c r="CC454" s="681">
        <v>0</v>
      </c>
      <c r="CD454" s="677">
        <v>0</v>
      </c>
      <c r="CE454" s="677">
        <v>0</v>
      </c>
      <c r="CF454" s="674">
        <v>0</v>
      </c>
    </row>
    <row r="455" spans="2:84" ht="13.8" thickBot="1">
      <c r="B455" s="664" t="s">
        <v>613</v>
      </c>
      <c r="C455" s="664"/>
      <c r="D455" s="729">
        <v>0</v>
      </c>
      <c r="E455" s="683">
        <v>0</v>
      </c>
      <c r="F455" s="683">
        <v>0</v>
      </c>
      <c r="G455" s="682">
        <v>0</v>
      </c>
      <c r="I455" s="667" t="s">
        <v>613</v>
      </c>
      <c r="J455" s="667"/>
      <c r="K455" s="691">
        <v>0</v>
      </c>
      <c r="L455" s="685">
        <v>0</v>
      </c>
      <c r="M455" s="685">
        <v>0</v>
      </c>
      <c r="N455" s="684">
        <v>0</v>
      </c>
      <c r="P455" s="686" t="s">
        <v>613</v>
      </c>
      <c r="Q455" s="687"/>
      <c r="R455" s="686">
        <v>0</v>
      </c>
      <c r="S455" s="688">
        <v>0</v>
      </c>
      <c r="T455" s="688">
        <v>0</v>
      </c>
      <c r="U455" s="687">
        <v>0</v>
      </c>
      <c r="W455" s="803" t="s">
        <v>613</v>
      </c>
      <c r="X455" s="804"/>
      <c r="Y455" s="803">
        <v>0</v>
      </c>
      <c r="Z455" s="805">
        <v>0</v>
      </c>
      <c r="AA455" s="805">
        <v>0</v>
      </c>
      <c r="AB455" s="804">
        <v>0</v>
      </c>
      <c r="AD455" s="766" t="s">
        <v>613</v>
      </c>
      <c r="AE455" s="767"/>
      <c r="AF455" s="766">
        <v>0</v>
      </c>
      <c r="AG455" s="768">
        <v>0</v>
      </c>
      <c r="AH455" s="768">
        <v>0</v>
      </c>
      <c r="AI455" s="767">
        <v>0</v>
      </c>
      <c r="AK455" s="757" t="s">
        <v>613</v>
      </c>
      <c r="AL455" s="758"/>
      <c r="AM455" s="759">
        <v>0</v>
      </c>
      <c r="AN455" s="760">
        <v>0</v>
      </c>
      <c r="AO455" s="760">
        <v>0</v>
      </c>
      <c r="AP455" s="761">
        <v>0</v>
      </c>
      <c r="AR455" s="808" t="s">
        <v>613</v>
      </c>
      <c r="AS455" s="816"/>
      <c r="AT455" s="817">
        <v>0</v>
      </c>
      <c r="AU455" s="818">
        <v>0</v>
      </c>
      <c r="AV455" s="818">
        <v>0</v>
      </c>
      <c r="AW455" s="816">
        <v>0</v>
      </c>
      <c r="AY455" s="780" t="s">
        <v>613</v>
      </c>
      <c r="AZ455" s="777"/>
      <c r="BA455" s="780">
        <v>0</v>
      </c>
      <c r="BB455" s="781">
        <v>0</v>
      </c>
      <c r="BC455" s="781">
        <v>0</v>
      </c>
      <c r="BD455" s="782">
        <v>0</v>
      </c>
      <c r="BF455" s="795" t="s">
        <v>613</v>
      </c>
      <c r="BG455" s="796"/>
      <c r="BH455" s="795">
        <v>0</v>
      </c>
      <c r="BI455" s="797">
        <v>0</v>
      </c>
      <c r="BJ455" s="797">
        <v>0</v>
      </c>
      <c r="BK455" s="798">
        <v>0</v>
      </c>
      <c r="BL455" s="633"/>
      <c r="BM455" s="787" t="s">
        <v>613</v>
      </c>
      <c r="BN455" s="788"/>
      <c r="BO455" s="789">
        <v>0</v>
      </c>
      <c r="BP455" s="790">
        <v>0</v>
      </c>
      <c r="BQ455" s="790">
        <v>0</v>
      </c>
      <c r="BR455" s="791">
        <v>0</v>
      </c>
      <c r="BS455" s="633"/>
      <c r="BT455" s="773" t="s">
        <v>613</v>
      </c>
      <c r="BU455" s="770"/>
      <c r="BV455" s="773">
        <v>0</v>
      </c>
      <c r="BW455" s="774">
        <v>0</v>
      </c>
      <c r="BX455" s="774">
        <v>0</v>
      </c>
      <c r="BY455" s="775">
        <v>0</v>
      </c>
      <c r="CA455" s="748" t="s">
        <v>613</v>
      </c>
      <c r="CB455" s="749"/>
      <c r="CC455" s="750">
        <v>0</v>
      </c>
      <c r="CD455" s="751">
        <v>0</v>
      </c>
      <c r="CE455" s="751">
        <v>0</v>
      </c>
      <c r="CF455" s="752">
        <v>0</v>
      </c>
    </row>
    <row r="456" spans="2:84" ht="13.8" thickBot="1">
      <c r="B456" s="673" t="s">
        <v>537</v>
      </c>
      <c r="C456" s="679" t="s">
        <v>1550</v>
      </c>
      <c r="D456" s="681">
        <v>0</v>
      </c>
      <c r="E456" s="677">
        <v>0</v>
      </c>
      <c r="F456" s="677">
        <v>0</v>
      </c>
      <c r="G456" s="674">
        <v>0</v>
      </c>
      <c r="I456" s="728" t="s">
        <v>537</v>
      </c>
      <c r="J456" s="690" t="s">
        <v>1550</v>
      </c>
      <c r="K456" s="681">
        <v>0</v>
      </c>
      <c r="L456" s="677">
        <v>0</v>
      </c>
      <c r="M456" s="677">
        <v>0</v>
      </c>
      <c r="N456" s="674">
        <v>0</v>
      </c>
      <c r="P456" s="668" t="s">
        <v>537</v>
      </c>
      <c r="Q456" s="677" t="s">
        <v>1550</v>
      </c>
      <c r="R456" s="681">
        <v>0</v>
      </c>
      <c r="S456" s="677">
        <v>0</v>
      </c>
      <c r="T456" s="677">
        <v>0</v>
      </c>
      <c r="U456" s="674">
        <v>0</v>
      </c>
      <c r="W456" s="800" t="s">
        <v>537</v>
      </c>
      <c r="X456" s="677" t="s">
        <v>1550</v>
      </c>
      <c r="Y456" s="681">
        <v>0</v>
      </c>
      <c r="Z456" s="677">
        <v>0</v>
      </c>
      <c r="AA456" s="677">
        <v>0</v>
      </c>
      <c r="AB456" s="674">
        <v>0</v>
      </c>
      <c r="AD456" s="763" t="s">
        <v>537</v>
      </c>
      <c r="AE456" s="677" t="s">
        <v>1550</v>
      </c>
      <c r="AF456" s="681">
        <v>0</v>
      </c>
      <c r="AG456" s="677">
        <v>0</v>
      </c>
      <c r="AH456" s="677">
        <v>0</v>
      </c>
      <c r="AI456" s="674">
        <v>0</v>
      </c>
      <c r="AK456" s="754" t="s">
        <v>537</v>
      </c>
      <c r="AL456" s="731" t="s">
        <v>1550</v>
      </c>
      <c r="AM456" s="681">
        <v>0</v>
      </c>
      <c r="AN456" s="677">
        <v>0</v>
      </c>
      <c r="AO456" s="677">
        <v>0</v>
      </c>
      <c r="AP456" s="674">
        <v>0</v>
      </c>
      <c r="AR456" s="808" t="s">
        <v>537</v>
      </c>
      <c r="AS456" s="820" t="s">
        <v>1550</v>
      </c>
      <c r="AT456" s="812">
        <v>0</v>
      </c>
      <c r="AU456" s="812">
        <v>0</v>
      </c>
      <c r="AV456" s="812">
        <v>0</v>
      </c>
      <c r="AW456" s="813">
        <v>0</v>
      </c>
      <c r="AY456" s="779" t="s">
        <v>537</v>
      </c>
      <c r="AZ456" s="731" t="s">
        <v>1550</v>
      </c>
      <c r="BA456" s="681">
        <v>0</v>
      </c>
      <c r="BB456" s="677">
        <v>0</v>
      </c>
      <c r="BC456" s="677">
        <v>0</v>
      </c>
      <c r="BD456" s="674">
        <v>0</v>
      </c>
      <c r="BF456" s="793" t="s">
        <v>537</v>
      </c>
      <c r="BG456" s="690" t="s">
        <v>1550</v>
      </c>
      <c r="BH456" s="681">
        <v>0</v>
      </c>
      <c r="BI456" s="677">
        <v>0</v>
      </c>
      <c r="BJ456" s="677">
        <v>0</v>
      </c>
      <c r="BK456" s="674">
        <v>0</v>
      </c>
      <c r="BL456" s="633"/>
      <c r="BM456" s="784" t="s">
        <v>537</v>
      </c>
      <c r="BN456" s="731" t="s">
        <v>1550</v>
      </c>
      <c r="BO456" s="681">
        <v>0</v>
      </c>
      <c r="BP456" s="677">
        <v>0</v>
      </c>
      <c r="BQ456" s="677">
        <v>0</v>
      </c>
      <c r="BR456" s="674">
        <v>0</v>
      </c>
      <c r="BS456" s="633"/>
      <c r="BT456" s="772" t="s">
        <v>537</v>
      </c>
      <c r="BU456" s="690" t="s">
        <v>1550</v>
      </c>
      <c r="BV456" s="681">
        <v>0</v>
      </c>
      <c r="BW456" s="677">
        <v>0</v>
      </c>
      <c r="BX456" s="677">
        <v>0</v>
      </c>
      <c r="BY456" s="674">
        <v>0</v>
      </c>
      <c r="CA456" s="745" t="s">
        <v>537</v>
      </c>
      <c r="CB456" s="731" t="s">
        <v>1550</v>
      </c>
      <c r="CC456" s="681">
        <v>0</v>
      </c>
      <c r="CD456" s="677">
        <v>0</v>
      </c>
      <c r="CE456" s="677">
        <v>0</v>
      </c>
      <c r="CF456" s="674">
        <v>0</v>
      </c>
    </row>
    <row r="457" spans="2:84" ht="13.8" thickBot="1">
      <c r="B457" s="664" t="s">
        <v>614</v>
      </c>
      <c r="C457" s="664"/>
      <c r="D457" s="729">
        <v>0</v>
      </c>
      <c r="E457" s="683">
        <v>0</v>
      </c>
      <c r="F457" s="683">
        <v>0</v>
      </c>
      <c r="G457" s="682">
        <v>0</v>
      </c>
      <c r="I457" s="667" t="s">
        <v>614</v>
      </c>
      <c r="J457" s="667"/>
      <c r="K457" s="691">
        <v>0</v>
      </c>
      <c r="L457" s="685">
        <v>0</v>
      </c>
      <c r="M457" s="685">
        <v>0</v>
      </c>
      <c r="N457" s="684">
        <v>0</v>
      </c>
      <c r="P457" s="686" t="s">
        <v>614</v>
      </c>
      <c r="Q457" s="687"/>
      <c r="R457" s="686">
        <v>0</v>
      </c>
      <c r="S457" s="688">
        <v>0</v>
      </c>
      <c r="T457" s="688">
        <v>0</v>
      </c>
      <c r="U457" s="687">
        <v>0</v>
      </c>
      <c r="W457" s="803" t="s">
        <v>614</v>
      </c>
      <c r="X457" s="804"/>
      <c r="Y457" s="803">
        <v>0</v>
      </c>
      <c r="Z457" s="805">
        <v>0</v>
      </c>
      <c r="AA457" s="805">
        <v>0</v>
      </c>
      <c r="AB457" s="804">
        <v>0</v>
      </c>
      <c r="AD457" s="766" t="s">
        <v>614</v>
      </c>
      <c r="AE457" s="767"/>
      <c r="AF457" s="766">
        <v>0</v>
      </c>
      <c r="AG457" s="768">
        <v>0</v>
      </c>
      <c r="AH457" s="768">
        <v>0</v>
      </c>
      <c r="AI457" s="767">
        <v>0</v>
      </c>
      <c r="AK457" s="757" t="s">
        <v>614</v>
      </c>
      <c r="AL457" s="758"/>
      <c r="AM457" s="759">
        <v>0</v>
      </c>
      <c r="AN457" s="760">
        <v>0</v>
      </c>
      <c r="AO457" s="760">
        <v>0</v>
      </c>
      <c r="AP457" s="761">
        <v>0</v>
      </c>
      <c r="AR457" s="808" t="s">
        <v>614</v>
      </c>
      <c r="AS457" s="816"/>
      <c r="AT457" s="817">
        <v>0</v>
      </c>
      <c r="AU457" s="818">
        <v>0</v>
      </c>
      <c r="AV457" s="818">
        <v>0</v>
      </c>
      <c r="AW457" s="816">
        <v>0</v>
      </c>
      <c r="AY457" s="780" t="s">
        <v>614</v>
      </c>
      <c r="AZ457" s="777"/>
      <c r="BA457" s="780">
        <v>0</v>
      </c>
      <c r="BB457" s="781">
        <v>0</v>
      </c>
      <c r="BC457" s="781">
        <v>0</v>
      </c>
      <c r="BD457" s="782">
        <v>0</v>
      </c>
      <c r="BF457" s="795" t="s">
        <v>614</v>
      </c>
      <c r="BG457" s="796"/>
      <c r="BH457" s="795">
        <v>0</v>
      </c>
      <c r="BI457" s="797">
        <v>0</v>
      </c>
      <c r="BJ457" s="797">
        <v>0</v>
      </c>
      <c r="BK457" s="798">
        <v>0</v>
      </c>
      <c r="BL457" s="633"/>
      <c r="BM457" s="787" t="s">
        <v>614</v>
      </c>
      <c r="BN457" s="788"/>
      <c r="BO457" s="789">
        <v>0</v>
      </c>
      <c r="BP457" s="790">
        <v>0</v>
      </c>
      <c r="BQ457" s="790">
        <v>0</v>
      </c>
      <c r="BR457" s="791">
        <v>0</v>
      </c>
      <c r="BS457" s="633"/>
      <c r="BT457" s="773" t="s">
        <v>614</v>
      </c>
      <c r="BU457" s="770"/>
      <c r="BV457" s="773">
        <v>0</v>
      </c>
      <c r="BW457" s="774">
        <v>0</v>
      </c>
      <c r="BX457" s="774">
        <v>0</v>
      </c>
      <c r="BY457" s="775">
        <v>0</v>
      </c>
      <c r="CA457" s="748" t="s">
        <v>614</v>
      </c>
      <c r="CB457" s="749"/>
      <c r="CC457" s="750">
        <v>0</v>
      </c>
      <c r="CD457" s="751">
        <v>0</v>
      </c>
      <c r="CE457" s="751">
        <v>0</v>
      </c>
      <c r="CF457" s="752">
        <v>0</v>
      </c>
    </row>
    <row r="458" spans="2:84" ht="13.8" thickBot="1">
      <c r="B458" s="673" t="s">
        <v>538</v>
      </c>
      <c r="C458" s="679" t="s">
        <v>1551</v>
      </c>
      <c r="D458" s="681">
        <v>0</v>
      </c>
      <c r="E458" s="677">
        <v>0</v>
      </c>
      <c r="F458" s="677">
        <v>0</v>
      </c>
      <c r="G458" s="674">
        <v>0</v>
      </c>
      <c r="I458" s="728" t="s">
        <v>538</v>
      </c>
      <c r="J458" s="690" t="s">
        <v>1551</v>
      </c>
      <c r="K458" s="681">
        <v>0</v>
      </c>
      <c r="L458" s="677">
        <v>0</v>
      </c>
      <c r="M458" s="677">
        <v>0</v>
      </c>
      <c r="N458" s="674">
        <v>0</v>
      </c>
      <c r="P458" s="668" t="s">
        <v>538</v>
      </c>
      <c r="Q458" s="677" t="s">
        <v>1551</v>
      </c>
      <c r="R458" s="681">
        <v>0</v>
      </c>
      <c r="S458" s="677">
        <v>0</v>
      </c>
      <c r="T458" s="677">
        <v>0</v>
      </c>
      <c r="U458" s="674">
        <v>0</v>
      </c>
      <c r="W458" s="800" t="s">
        <v>538</v>
      </c>
      <c r="X458" s="677" t="s">
        <v>1551</v>
      </c>
      <c r="Y458" s="681">
        <v>0</v>
      </c>
      <c r="Z458" s="677">
        <v>0</v>
      </c>
      <c r="AA458" s="677">
        <v>0</v>
      </c>
      <c r="AB458" s="674">
        <v>0</v>
      </c>
      <c r="AD458" s="763" t="s">
        <v>538</v>
      </c>
      <c r="AE458" s="677" t="s">
        <v>1551</v>
      </c>
      <c r="AF458" s="681">
        <v>0</v>
      </c>
      <c r="AG458" s="677">
        <v>0</v>
      </c>
      <c r="AH458" s="677">
        <v>0</v>
      </c>
      <c r="AI458" s="674">
        <v>0</v>
      </c>
      <c r="AK458" s="754" t="s">
        <v>538</v>
      </c>
      <c r="AL458" s="731" t="s">
        <v>1551</v>
      </c>
      <c r="AM458" s="681">
        <v>0</v>
      </c>
      <c r="AN458" s="677">
        <v>0</v>
      </c>
      <c r="AO458" s="677">
        <v>0</v>
      </c>
      <c r="AP458" s="674">
        <v>0</v>
      </c>
      <c r="AR458" s="808" t="s">
        <v>538</v>
      </c>
      <c r="AS458" s="820" t="s">
        <v>1551</v>
      </c>
      <c r="AT458" s="812">
        <v>0</v>
      </c>
      <c r="AU458" s="812">
        <v>0</v>
      </c>
      <c r="AV458" s="812">
        <v>0</v>
      </c>
      <c r="AW458" s="813">
        <v>0</v>
      </c>
      <c r="AY458" s="779" t="s">
        <v>538</v>
      </c>
      <c r="AZ458" s="731" t="s">
        <v>1551</v>
      </c>
      <c r="BA458" s="681">
        <v>0</v>
      </c>
      <c r="BB458" s="677">
        <v>0</v>
      </c>
      <c r="BC458" s="677">
        <v>0</v>
      </c>
      <c r="BD458" s="674">
        <v>0</v>
      </c>
      <c r="BF458" s="793" t="s">
        <v>538</v>
      </c>
      <c r="BG458" s="690" t="s">
        <v>1551</v>
      </c>
      <c r="BH458" s="681">
        <v>0</v>
      </c>
      <c r="BI458" s="677">
        <v>0</v>
      </c>
      <c r="BJ458" s="677">
        <v>0</v>
      </c>
      <c r="BK458" s="674">
        <v>0</v>
      </c>
      <c r="BL458" s="633"/>
      <c r="BM458" s="784" t="s">
        <v>538</v>
      </c>
      <c r="BN458" s="731" t="s">
        <v>1551</v>
      </c>
      <c r="BO458" s="681">
        <v>0</v>
      </c>
      <c r="BP458" s="677">
        <v>0</v>
      </c>
      <c r="BQ458" s="677">
        <v>0</v>
      </c>
      <c r="BR458" s="674">
        <v>0</v>
      </c>
      <c r="BS458" s="633"/>
      <c r="BT458" s="772" t="s">
        <v>538</v>
      </c>
      <c r="BU458" s="690" t="s">
        <v>1551</v>
      </c>
      <c r="BV458" s="681">
        <v>0</v>
      </c>
      <c r="BW458" s="677">
        <v>0</v>
      </c>
      <c r="BX458" s="677">
        <v>0</v>
      </c>
      <c r="BY458" s="674">
        <v>0</v>
      </c>
      <c r="CA458" s="745" t="s">
        <v>538</v>
      </c>
      <c r="CB458" s="731" t="s">
        <v>1551</v>
      </c>
      <c r="CC458" s="681">
        <v>0</v>
      </c>
      <c r="CD458" s="677">
        <v>0</v>
      </c>
      <c r="CE458" s="677">
        <v>0</v>
      </c>
      <c r="CF458" s="674">
        <v>0</v>
      </c>
    </row>
    <row r="459" spans="2:84" ht="13.8" thickBot="1">
      <c r="B459" s="664" t="s">
        <v>615</v>
      </c>
      <c r="C459" s="664"/>
      <c r="D459" s="729">
        <v>0</v>
      </c>
      <c r="E459" s="683">
        <v>0</v>
      </c>
      <c r="F459" s="683">
        <v>0</v>
      </c>
      <c r="G459" s="682">
        <v>0</v>
      </c>
      <c r="I459" s="667" t="s">
        <v>615</v>
      </c>
      <c r="J459" s="667"/>
      <c r="K459" s="691">
        <v>0</v>
      </c>
      <c r="L459" s="685">
        <v>0</v>
      </c>
      <c r="M459" s="685">
        <v>0</v>
      </c>
      <c r="N459" s="684">
        <v>0</v>
      </c>
      <c r="P459" s="686" t="s">
        <v>615</v>
      </c>
      <c r="Q459" s="687"/>
      <c r="R459" s="686">
        <v>0</v>
      </c>
      <c r="S459" s="688">
        <v>0</v>
      </c>
      <c r="T459" s="688">
        <v>0</v>
      </c>
      <c r="U459" s="687">
        <v>0</v>
      </c>
      <c r="W459" s="803" t="s">
        <v>615</v>
      </c>
      <c r="X459" s="804"/>
      <c r="Y459" s="803">
        <v>0</v>
      </c>
      <c r="Z459" s="805">
        <v>0</v>
      </c>
      <c r="AA459" s="805">
        <v>0</v>
      </c>
      <c r="AB459" s="804">
        <v>0</v>
      </c>
      <c r="AD459" s="766" t="s">
        <v>615</v>
      </c>
      <c r="AE459" s="767"/>
      <c r="AF459" s="766">
        <v>0</v>
      </c>
      <c r="AG459" s="768">
        <v>0</v>
      </c>
      <c r="AH459" s="768">
        <v>0</v>
      </c>
      <c r="AI459" s="767">
        <v>0</v>
      </c>
      <c r="AK459" s="757" t="s">
        <v>615</v>
      </c>
      <c r="AL459" s="758"/>
      <c r="AM459" s="759">
        <v>0</v>
      </c>
      <c r="AN459" s="760">
        <v>0</v>
      </c>
      <c r="AO459" s="760">
        <v>0</v>
      </c>
      <c r="AP459" s="761">
        <v>0</v>
      </c>
      <c r="AR459" s="808" t="s">
        <v>615</v>
      </c>
      <c r="AS459" s="816"/>
      <c r="AT459" s="817">
        <v>0</v>
      </c>
      <c r="AU459" s="818">
        <v>0</v>
      </c>
      <c r="AV459" s="818">
        <v>0</v>
      </c>
      <c r="AW459" s="816">
        <v>0</v>
      </c>
      <c r="AY459" s="780" t="s">
        <v>615</v>
      </c>
      <c r="AZ459" s="777"/>
      <c r="BA459" s="780">
        <v>0</v>
      </c>
      <c r="BB459" s="781">
        <v>0</v>
      </c>
      <c r="BC459" s="781">
        <v>0</v>
      </c>
      <c r="BD459" s="782">
        <v>0</v>
      </c>
      <c r="BF459" s="795" t="s">
        <v>615</v>
      </c>
      <c r="BG459" s="796"/>
      <c r="BH459" s="795">
        <v>0</v>
      </c>
      <c r="BI459" s="797">
        <v>0</v>
      </c>
      <c r="BJ459" s="797">
        <v>0</v>
      </c>
      <c r="BK459" s="798">
        <v>0</v>
      </c>
      <c r="BL459" s="633"/>
      <c r="BM459" s="787" t="s">
        <v>615</v>
      </c>
      <c r="BN459" s="788"/>
      <c r="BO459" s="789">
        <v>0</v>
      </c>
      <c r="BP459" s="790">
        <v>0</v>
      </c>
      <c r="BQ459" s="790">
        <v>0</v>
      </c>
      <c r="BR459" s="791">
        <v>0</v>
      </c>
      <c r="BS459" s="633"/>
      <c r="BT459" s="773" t="s">
        <v>615</v>
      </c>
      <c r="BU459" s="770"/>
      <c r="BV459" s="773">
        <v>0</v>
      </c>
      <c r="BW459" s="774">
        <v>0</v>
      </c>
      <c r="BX459" s="774">
        <v>0</v>
      </c>
      <c r="BY459" s="775">
        <v>0</v>
      </c>
      <c r="CA459" s="748" t="s">
        <v>615</v>
      </c>
      <c r="CB459" s="749"/>
      <c r="CC459" s="750">
        <v>0</v>
      </c>
      <c r="CD459" s="751">
        <v>0</v>
      </c>
      <c r="CE459" s="751">
        <v>0</v>
      </c>
      <c r="CF459" s="752">
        <v>0</v>
      </c>
    </row>
    <row r="460" spans="2:84" ht="13.8" thickBot="1">
      <c r="B460" s="673" t="s">
        <v>539</v>
      </c>
      <c r="C460" s="679" t="s">
        <v>1552</v>
      </c>
      <c r="D460" s="681">
        <v>0</v>
      </c>
      <c r="E460" s="677">
        <v>0</v>
      </c>
      <c r="F460" s="677">
        <v>0</v>
      </c>
      <c r="G460" s="674">
        <v>0</v>
      </c>
      <c r="I460" s="728" t="s">
        <v>539</v>
      </c>
      <c r="J460" s="690" t="s">
        <v>1552</v>
      </c>
      <c r="K460" s="681">
        <v>0</v>
      </c>
      <c r="L460" s="677">
        <v>0</v>
      </c>
      <c r="M460" s="677">
        <v>0</v>
      </c>
      <c r="N460" s="674">
        <v>0</v>
      </c>
      <c r="P460" s="668" t="s">
        <v>539</v>
      </c>
      <c r="Q460" s="677" t="s">
        <v>1552</v>
      </c>
      <c r="R460" s="681">
        <v>0</v>
      </c>
      <c r="S460" s="677">
        <v>0</v>
      </c>
      <c r="T460" s="677">
        <v>0</v>
      </c>
      <c r="U460" s="674">
        <v>0</v>
      </c>
      <c r="W460" s="800" t="s">
        <v>539</v>
      </c>
      <c r="X460" s="677" t="s">
        <v>1552</v>
      </c>
      <c r="Y460" s="681">
        <v>0</v>
      </c>
      <c r="Z460" s="677">
        <v>0</v>
      </c>
      <c r="AA460" s="677">
        <v>0</v>
      </c>
      <c r="AB460" s="674">
        <v>0</v>
      </c>
      <c r="AD460" s="763" t="s">
        <v>539</v>
      </c>
      <c r="AE460" s="677" t="s">
        <v>1552</v>
      </c>
      <c r="AF460" s="681">
        <v>0</v>
      </c>
      <c r="AG460" s="677">
        <v>0</v>
      </c>
      <c r="AH460" s="677">
        <v>0</v>
      </c>
      <c r="AI460" s="674">
        <v>0</v>
      </c>
      <c r="AK460" s="754" t="s">
        <v>539</v>
      </c>
      <c r="AL460" s="731" t="s">
        <v>1552</v>
      </c>
      <c r="AM460" s="681">
        <v>0</v>
      </c>
      <c r="AN460" s="677">
        <v>0</v>
      </c>
      <c r="AO460" s="677">
        <v>0</v>
      </c>
      <c r="AP460" s="674">
        <v>0</v>
      </c>
      <c r="AR460" s="808" t="s">
        <v>539</v>
      </c>
      <c r="AS460" s="820" t="s">
        <v>1552</v>
      </c>
      <c r="AT460" s="812">
        <v>0</v>
      </c>
      <c r="AU460" s="812">
        <v>0</v>
      </c>
      <c r="AV460" s="812">
        <v>0</v>
      </c>
      <c r="AW460" s="813">
        <v>0</v>
      </c>
      <c r="AY460" s="779" t="s">
        <v>539</v>
      </c>
      <c r="AZ460" s="731" t="s">
        <v>1552</v>
      </c>
      <c r="BA460" s="681">
        <v>0</v>
      </c>
      <c r="BB460" s="677">
        <v>0</v>
      </c>
      <c r="BC460" s="677">
        <v>0</v>
      </c>
      <c r="BD460" s="674">
        <v>0</v>
      </c>
      <c r="BF460" s="793" t="s">
        <v>539</v>
      </c>
      <c r="BG460" s="690" t="s">
        <v>1552</v>
      </c>
      <c r="BH460" s="681">
        <v>0</v>
      </c>
      <c r="BI460" s="677">
        <v>0</v>
      </c>
      <c r="BJ460" s="677">
        <v>0</v>
      </c>
      <c r="BK460" s="674">
        <v>0</v>
      </c>
      <c r="BL460" s="633"/>
      <c r="BM460" s="784" t="s">
        <v>539</v>
      </c>
      <c r="BN460" s="731" t="s">
        <v>1552</v>
      </c>
      <c r="BO460" s="681">
        <v>0</v>
      </c>
      <c r="BP460" s="677">
        <v>0</v>
      </c>
      <c r="BQ460" s="677">
        <v>0</v>
      </c>
      <c r="BR460" s="674">
        <v>0</v>
      </c>
      <c r="BS460" s="633"/>
      <c r="BT460" s="772" t="s">
        <v>539</v>
      </c>
      <c r="BU460" s="690" t="s">
        <v>1552</v>
      </c>
      <c r="BV460" s="681">
        <v>0</v>
      </c>
      <c r="BW460" s="677">
        <v>0</v>
      </c>
      <c r="BX460" s="677">
        <v>0</v>
      </c>
      <c r="BY460" s="674">
        <v>0</v>
      </c>
      <c r="CA460" s="745" t="s">
        <v>539</v>
      </c>
      <c r="CB460" s="731" t="s">
        <v>1552</v>
      </c>
      <c r="CC460" s="681">
        <v>0</v>
      </c>
      <c r="CD460" s="677">
        <v>0</v>
      </c>
      <c r="CE460" s="677">
        <v>0</v>
      </c>
      <c r="CF460" s="674">
        <v>0</v>
      </c>
    </row>
    <row r="461" spans="2:84" ht="13.8" thickBot="1">
      <c r="B461" s="664" t="s">
        <v>616</v>
      </c>
      <c r="C461" s="664"/>
      <c r="D461" s="729">
        <v>0</v>
      </c>
      <c r="E461" s="683">
        <v>0</v>
      </c>
      <c r="F461" s="683">
        <v>0</v>
      </c>
      <c r="G461" s="682">
        <v>0</v>
      </c>
      <c r="I461" s="667" t="s">
        <v>616</v>
      </c>
      <c r="J461" s="667"/>
      <c r="K461" s="691">
        <v>0</v>
      </c>
      <c r="L461" s="685">
        <v>0</v>
      </c>
      <c r="M461" s="685">
        <v>0</v>
      </c>
      <c r="N461" s="684">
        <v>0</v>
      </c>
      <c r="P461" s="686" t="s">
        <v>616</v>
      </c>
      <c r="Q461" s="687"/>
      <c r="R461" s="686">
        <v>0</v>
      </c>
      <c r="S461" s="688">
        <v>0</v>
      </c>
      <c r="T461" s="688">
        <v>0</v>
      </c>
      <c r="U461" s="687">
        <v>0</v>
      </c>
      <c r="W461" s="803" t="s">
        <v>616</v>
      </c>
      <c r="X461" s="804"/>
      <c r="Y461" s="803">
        <v>0</v>
      </c>
      <c r="Z461" s="805">
        <v>0</v>
      </c>
      <c r="AA461" s="805">
        <v>0</v>
      </c>
      <c r="AB461" s="804">
        <v>0</v>
      </c>
      <c r="AD461" s="766" t="s">
        <v>616</v>
      </c>
      <c r="AE461" s="767"/>
      <c r="AF461" s="766">
        <v>0</v>
      </c>
      <c r="AG461" s="768">
        <v>0</v>
      </c>
      <c r="AH461" s="768">
        <v>0</v>
      </c>
      <c r="AI461" s="767">
        <v>0</v>
      </c>
      <c r="AK461" s="757" t="s">
        <v>616</v>
      </c>
      <c r="AL461" s="758"/>
      <c r="AM461" s="759">
        <v>0</v>
      </c>
      <c r="AN461" s="760">
        <v>0</v>
      </c>
      <c r="AO461" s="760">
        <v>0</v>
      </c>
      <c r="AP461" s="761">
        <v>0</v>
      </c>
      <c r="AR461" s="808" t="s">
        <v>616</v>
      </c>
      <c r="AS461" s="816"/>
      <c r="AT461" s="817">
        <v>0</v>
      </c>
      <c r="AU461" s="818">
        <v>0</v>
      </c>
      <c r="AV461" s="818">
        <v>0</v>
      </c>
      <c r="AW461" s="816">
        <v>0</v>
      </c>
      <c r="AY461" s="780" t="s">
        <v>616</v>
      </c>
      <c r="AZ461" s="777"/>
      <c r="BA461" s="780">
        <v>0</v>
      </c>
      <c r="BB461" s="781">
        <v>0</v>
      </c>
      <c r="BC461" s="781">
        <v>0</v>
      </c>
      <c r="BD461" s="782">
        <v>0</v>
      </c>
      <c r="BF461" s="795" t="s">
        <v>616</v>
      </c>
      <c r="BG461" s="796"/>
      <c r="BH461" s="795">
        <v>0</v>
      </c>
      <c r="BI461" s="797">
        <v>0</v>
      </c>
      <c r="BJ461" s="797">
        <v>0</v>
      </c>
      <c r="BK461" s="798">
        <v>0</v>
      </c>
      <c r="BL461" s="633"/>
      <c r="BM461" s="787" t="s">
        <v>616</v>
      </c>
      <c r="BN461" s="788"/>
      <c r="BO461" s="789">
        <v>0</v>
      </c>
      <c r="BP461" s="790">
        <v>0</v>
      </c>
      <c r="BQ461" s="790">
        <v>0</v>
      </c>
      <c r="BR461" s="791">
        <v>0</v>
      </c>
      <c r="BS461" s="633"/>
      <c r="BT461" s="773" t="s">
        <v>616</v>
      </c>
      <c r="BU461" s="770"/>
      <c r="BV461" s="773">
        <v>0</v>
      </c>
      <c r="BW461" s="774">
        <v>0</v>
      </c>
      <c r="BX461" s="774">
        <v>0</v>
      </c>
      <c r="BY461" s="775">
        <v>0</v>
      </c>
      <c r="CA461" s="748" t="s">
        <v>616</v>
      </c>
      <c r="CB461" s="749"/>
      <c r="CC461" s="750">
        <v>0</v>
      </c>
      <c r="CD461" s="751">
        <v>0</v>
      </c>
      <c r="CE461" s="751">
        <v>0</v>
      </c>
      <c r="CF461" s="752">
        <v>0</v>
      </c>
    </row>
    <row r="462" spans="2:84" ht="13.8" thickBot="1">
      <c r="B462" s="673" t="s">
        <v>540</v>
      </c>
      <c r="C462" s="679" t="s">
        <v>1553</v>
      </c>
      <c r="D462" s="681">
        <v>0</v>
      </c>
      <c r="E462" s="677">
        <v>0</v>
      </c>
      <c r="F462" s="677">
        <v>0</v>
      </c>
      <c r="G462" s="674">
        <v>0</v>
      </c>
      <c r="I462" s="728" t="s">
        <v>540</v>
      </c>
      <c r="J462" s="690" t="s">
        <v>1553</v>
      </c>
      <c r="K462" s="681">
        <v>0</v>
      </c>
      <c r="L462" s="677">
        <v>0</v>
      </c>
      <c r="M462" s="677">
        <v>0</v>
      </c>
      <c r="N462" s="674">
        <v>0</v>
      </c>
      <c r="P462" s="668" t="s">
        <v>540</v>
      </c>
      <c r="Q462" s="677" t="s">
        <v>1553</v>
      </c>
      <c r="R462" s="681">
        <v>0</v>
      </c>
      <c r="S462" s="677">
        <v>0</v>
      </c>
      <c r="T462" s="677">
        <v>0</v>
      </c>
      <c r="U462" s="674">
        <v>0</v>
      </c>
      <c r="W462" s="800" t="s">
        <v>540</v>
      </c>
      <c r="X462" s="677" t="s">
        <v>1553</v>
      </c>
      <c r="Y462" s="681">
        <v>0</v>
      </c>
      <c r="Z462" s="677">
        <v>0</v>
      </c>
      <c r="AA462" s="677">
        <v>0</v>
      </c>
      <c r="AB462" s="674">
        <v>0</v>
      </c>
      <c r="AD462" s="763" t="s">
        <v>540</v>
      </c>
      <c r="AE462" s="677" t="s">
        <v>1553</v>
      </c>
      <c r="AF462" s="681">
        <v>0</v>
      </c>
      <c r="AG462" s="677">
        <v>0</v>
      </c>
      <c r="AH462" s="677">
        <v>0</v>
      </c>
      <c r="AI462" s="674">
        <v>0</v>
      </c>
      <c r="AK462" s="754" t="s">
        <v>540</v>
      </c>
      <c r="AL462" s="731" t="s">
        <v>1553</v>
      </c>
      <c r="AM462" s="681">
        <v>0</v>
      </c>
      <c r="AN462" s="677">
        <v>0</v>
      </c>
      <c r="AO462" s="677">
        <v>0</v>
      </c>
      <c r="AP462" s="674">
        <v>0</v>
      </c>
      <c r="AR462" s="808" t="s">
        <v>540</v>
      </c>
      <c r="AS462" s="820" t="s">
        <v>1553</v>
      </c>
      <c r="AT462" s="812">
        <v>0</v>
      </c>
      <c r="AU462" s="812">
        <v>0</v>
      </c>
      <c r="AV462" s="812">
        <v>0</v>
      </c>
      <c r="AW462" s="813">
        <v>0</v>
      </c>
      <c r="AY462" s="779" t="s">
        <v>540</v>
      </c>
      <c r="AZ462" s="731" t="s">
        <v>1553</v>
      </c>
      <c r="BA462" s="681">
        <v>0</v>
      </c>
      <c r="BB462" s="677">
        <v>0</v>
      </c>
      <c r="BC462" s="677">
        <v>0</v>
      </c>
      <c r="BD462" s="674">
        <v>0</v>
      </c>
      <c r="BF462" s="793" t="s">
        <v>540</v>
      </c>
      <c r="BG462" s="690" t="s">
        <v>1553</v>
      </c>
      <c r="BH462" s="681">
        <v>0</v>
      </c>
      <c r="BI462" s="677">
        <v>0</v>
      </c>
      <c r="BJ462" s="677">
        <v>0</v>
      </c>
      <c r="BK462" s="674">
        <v>0</v>
      </c>
      <c r="BL462" s="633"/>
      <c r="BM462" s="784" t="s">
        <v>540</v>
      </c>
      <c r="BN462" s="731" t="s">
        <v>1553</v>
      </c>
      <c r="BO462" s="681">
        <v>0</v>
      </c>
      <c r="BP462" s="677">
        <v>0</v>
      </c>
      <c r="BQ462" s="677">
        <v>0</v>
      </c>
      <c r="BR462" s="674">
        <v>0</v>
      </c>
      <c r="BS462" s="633"/>
      <c r="BT462" s="772" t="s">
        <v>540</v>
      </c>
      <c r="BU462" s="690" t="s">
        <v>1553</v>
      </c>
      <c r="BV462" s="681">
        <v>0</v>
      </c>
      <c r="BW462" s="677">
        <v>0</v>
      </c>
      <c r="BX462" s="677">
        <v>0</v>
      </c>
      <c r="BY462" s="674">
        <v>0</v>
      </c>
      <c r="CA462" s="745" t="s">
        <v>540</v>
      </c>
      <c r="CB462" s="731" t="s">
        <v>1553</v>
      </c>
      <c r="CC462" s="681">
        <v>0</v>
      </c>
      <c r="CD462" s="677">
        <v>0</v>
      </c>
      <c r="CE462" s="677">
        <v>0</v>
      </c>
      <c r="CF462" s="674">
        <v>0</v>
      </c>
    </row>
    <row r="463" spans="2:84" ht="13.8" thickBot="1">
      <c r="B463" s="664" t="s">
        <v>617</v>
      </c>
      <c r="C463" s="664"/>
      <c r="D463" s="729">
        <v>0</v>
      </c>
      <c r="E463" s="683">
        <v>0</v>
      </c>
      <c r="F463" s="683">
        <v>0</v>
      </c>
      <c r="G463" s="682">
        <v>0</v>
      </c>
      <c r="I463" s="667" t="s">
        <v>617</v>
      </c>
      <c r="J463" s="667"/>
      <c r="K463" s="691">
        <v>0</v>
      </c>
      <c r="L463" s="685">
        <v>0</v>
      </c>
      <c r="M463" s="685">
        <v>0</v>
      </c>
      <c r="N463" s="684">
        <v>0</v>
      </c>
      <c r="P463" s="686" t="s">
        <v>617</v>
      </c>
      <c r="Q463" s="687"/>
      <c r="R463" s="686">
        <v>0</v>
      </c>
      <c r="S463" s="688">
        <v>0</v>
      </c>
      <c r="T463" s="688">
        <v>0</v>
      </c>
      <c r="U463" s="687">
        <v>0</v>
      </c>
      <c r="W463" s="803" t="s">
        <v>617</v>
      </c>
      <c r="X463" s="804"/>
      <c r="Y463" s="803">
        <v>0</v>
      </c>
      <c r="Z463" s="805">
        <v>0</v>
      </c>
      <c r="AA463" s="805">
        <v>0</v>
      </c>
      <c r="AB463" s="804">
        <v>0</v>
      </c>
      <c r="AD463" s="766" t="s">
        <v>617</v>
      </c>
      <c r="AE463" s="767"/>
      <c r="AF463" s="766">
        <v>0</v>
      </c>
      <c r="AG463" s="768">
        <v>0</v>
      </c>
      <c r="AH463" s="768">
        <v>0</v>
      </c>
      <c r="AI463" s="767">
        <v>0</v>
      </c>
      <c r="AK463" s="757" t="s">
        <v>617</v>
      </c>
      <c r="AL463" s="758"/>
      <c r="AM463" s="759">
        <v>0</v>
      </c>
      <c r="AN463" s="760">
        <v>0</v>
      </c>
      <c r="AO463" s="760">
        <v>0</v>
      </c>
      <c r="AP463" s="761">
        <v>0</v>
      </c>
      <c r="AR463" s="808" t="s">
        <v>617</v>
      </c>
      <c r="AS463" s="816"/>
      <c r="AT463" s="817">
        <v>0</v>
      </c>
      <c r="AU463" s="818">
        <v>0</v>
      </c>
      <c r="AV463" s="818">
        <v>0</v>
      </c>
      <c r="AW463" s="816">
        <v>0</v>
      </c>
      <c r="AY463" s="780" t="s">
        <v>617</v>
      </c>
      <c r="AZ463" s="777"/>
      <c r="BA463" s="780">
        <v>0</v>
      </c>
      <c r="BB463" s="781">
        <v>0</v>
      </c>
      <c r="BC463" s="781">
        <v>0</v>
      </c>
      <c r="BD463" s="782">
        <v>0</v>
      </c>
      <c r="BF463" s="795" t="s">
        <v>617</v>
      </c>
      <c r="BG463" s="796"/>
      <c r="BH463" s="795">
        <v>0</v>
      </c>
      <c r="BI463" s="797">
        <v>0</v>
      </c>
      <c r="BJ463" s="797">
        <v>0</v>
      </c>
      <c r="BK463" s="798">
        <v>0</v>
      </c>
      <c r="BL463" s="633"/>
      <c r="BM463" s="787" t="s">
        <v>617</v>
      </c>
      <c r="BN463" s="788"/>
      <c r="BO463" s="789">
        <v>0</v>
      </c>
      <c r="BP463" s="790">
        <v>0</v>
      </c>
      <c r="BQ463" s="790">
        <v>0</v>
      </c>
      <c r="BR463" s="791">
        <v>0</v>
      </c>
      <c r="BS463" s="633"/>
      <c r="BT463" s="773" t="s">
        <v>617</v>
      </c>
      <c r="BU463" s="770"/>
      <c r="BV463" s="773">
        <v>0</v>
      </c>
      <c r="BW463" s="774">
        <v>0</v>
      </c>
      <c r="BX463" s="774">
        <v>0</v>
      </c>
      <c r="BY463" s="775">
        <v>0</v>
      </c>
      <c r="CA463" s="748" t="s">
        <v>617</v>
      </c>
      <c r="CB463" s="749"/>
      <c r="CC463" s="750">
        <v>0</v>
      </c>
      <c r="CD463" s="751">
        <v>0</v>
      </c>
      <c r="CE463" s="751">
        <v>0</v>
      </c>
      <c r="CF463" s="752">
        <v>0</v>
      </c>
    </row>
    <row r="464" spans="2:84" ht="13.8" thickBot="1">
      <c r="B464" s="673" t="s">
        <v>487</v>
      </c>
      <c r="C464" s="679" t="s">
        <v>1469</v>
      </c>
      <c r="D464" s="681">
        <v>0</v>
      </c>
      <c r="E464" s="677">
        <v>0</v>
      </c>
      <c r="F464" s="677">
        <v>0</v>
      </c>
      <c r="G464" s="674">
        <v>0</v>
      </c>
      <c r="I464" s="728" t="s">
        <v>487</v>
      </c>
      <c r="J464" s="690" t="s">
        <v>1469</v>
      </c>
      <c r="K464" s="681">
        <v>0</v>
      </c>
      <c r="L464" s="677">
        <v>0</v>
      </c>
      <c r="M464" s="677">
        <v>0</v>
      </c>
      <c r="N464" s="674">
        <v>0</v>
      </c>
      <c r="P464" s="668" t="s">
        <v>487</v>
      </c>
      <c r="Q464" s="677" t="s">
        <v>1469</v>
      </c>
      <c r="R464" s="681">
        <v>0</v>
      </c>
      <c r="S464" s="677">
        <v>0</v>
      </c>
      <c r="T464" s="677">
        <v>0</v>
      </c>
      <c r="U464" s="674">
        <v>0</v>
      </c>
      <c r="W464" s="800" t="s">
        <v>487</v>
      </c>
      <c r="X464" s="677" t="s">
        <v>1469</v>
      </c>
      <c r="Y464" s="681">
        <v>0</v>
      </c>
      <c r="Z464" s="677">
        <v>0</v>
      </c>
      <c r="AA464" s="677">
        <v>0</v>
      </c>
      <c r="AB464" s="674">
        <v>0</v>
      </c>
      <c r="AD464" s="763" t="s">
        <v>487</v>
      </c>
      <c r="AE464" s="677" t="s">
        <v>1469</v>
      </c>
      <c r="AF464" s="681">
        <v>0</v>
      </c>
      <c r="AG464" s="677">
        <v>0</v>
      </c>
      <c r="AH464" s="677">
        <v>0</v>
      </c>
      <c r="AI464" s="674">
        <v>0</v>
      </c>
      <c r="AK464" s="754" t="s">
        <v>487</v>
      </c>
      <c r="AL464" s="731" t="s">
        <v>1469</v>
      </c>
      <c r="AM464" s="681">
        <v>0</v>
      </c>
      <c r="AN464" s="677">
        <v>0</v>
      </c>
      <c r="AO464" s="677">
        <v>0</v>
      </c>
      <c r="AP464" s="674">
        <v>0</v>
      </c>
      <c r="AR464" s="808" t="s">
        <v>487</v>
      </c>
      <c r="AS464" s="820" t="s">
        <v>1469</v>
      </c>
      <c r="AT464" s="812">
        <v>0</v>
      </c>
      <c r="AU464" s="812">
        <v>0</v>
      </c>
      <c r="AV464" s="812">
        <v>0</v>
      </c>
      <c r="AW464" s="813">
        <v>0</v>
      </c>
      <c r="AY464" s="779" t="s">
        <v>487</v>
      </c>
      <c r="AZ464" s="731" t="s">
        <v>1469</v>
      </c>
      <c r="BA464" s="681">
        <v>0</v>
      </c>
      <c r="BB464" s="677">
        <v>0</v>
      </c>
      <c r="BC464" s="677">
        <v>0</v>
      </c>
      <c r="BD464" s="674">
        <v>0</v>
      </c>
      <c r="BF464" s="793" t="s">
        <v>487</v>
      </c>
      <c r="BG464" s="690" t="s">
        <v>1469</v>
      </c>
      <c r="BH464" s="681">
        <v>0</v>
      </c>
      <c r="BI464" s="677">
        <v>0</v>
      </c>
      <c r="BJ464" s="677">
        <v>0</v>
      </c>
      <c r="BK464" s="674">
        <v>0</v>
      </c>
      <c r="BL464" s="633"/>
      <c r="BM464" s="784" t="s">
        <v>487</v>
      </c>
      <c r="BN464" s="731" t="s">
        <v>1469</v>
      </c>
      <c r="BO464" s="681">
        <v>0</v>
      </c>
      <c r="BP464" s="677">
        <v>0</v>
      </c>
      <c r="BQ464" s="677">
        <v>0</v>
      </c>
      <c r="BR464" s="674">
        <v>0</v>
      </c>
      <c r="BS464" s="633"/>
      <c r="BT464" s="772" t="s">
        <v>487</v>
      </c>
      <c r="BU464" s="690" t="s">
        <v>1469</v>
      </c>
      <c r="BV464" s="681">
        <v>0</v>
      </c>
      <c r="BW464" s="677">
        <v>0</v>
      </c>
      <c r="BX464" s="677">
        <v>0</v>
      </c>
      <c r="BY464" s="674">
        <v>0</v>
      </c>
      <c r="CA464" s="745" t="s">
        <v>487</v>
      </c>
      <c r="CB464" s="731" t="s">
        <v>1469</v>
      </c>
      <c r="CC464" s="681">
        <v>0</v>
      </c>
      <c r="CD464" s="677">
        <v>0</v>
      </c>
      <c r="CE464" s="677">
        <v>0</v>
      </c>
      <c r="CF464" s="674">
        <v>0</v>
      </c>
    </row>
    <row r="465" spans="2:84" ht="13.8" thickBot="1">
      <c r="B465" s="664" t="s">
        <v>618</v>
      </c>
      <c r="C465" s="664"/>
      <c r="D465" s="729">
        <v>0</v>
      </c>
      <c r="E465" s="683">
        <v>0</v>
      </c>
      <c r="F465" s="683">
        <v>0</v>
      </c>
      <c r="G465" s="682">
        <v>0</v>
      </c>
      <c r="I465" s="667" t="s">
        <v>618</v>
      </c>
      <c r="J465" s="667"/>
      <c r="K465" s="691">
        <v>0</v>
      </c>
      <c r="L465" s="685">
        <v>0</v>
      </c>
      <c r="M465" s="685">
        <v>0</v>
      </c>
      <c r="N465" s="684">
        <v>0</v>
      </c>
      <c r="P465" s="686" t="s">
        <v>618</v>
      </c>
      <c r="Q465" s="687"/>
      <c r="R465" s="686">
        <v>0</v>
      </c>
      <c r="S465" s="688">
        <v>0</v>
      </c>
      <c r="T465" s="688">
        <v>0</v>
      </c>
      <c r="U465" s="687">
        <v>0</v>
      </c>
      <c r="W465" s="803" t="s">
        <v>618</v>
      </c>
      <c r="X465" s="804"/>
      <c r="Y465" s="803">
        <v>0</v>
      </c>
      <c r="Z465" s="805">
        <v>0</v>
      </c>
      <c r="AA465" s="805">
        <v>0</v>
      </c>
      <c r="AB465" s="804">
        <v>0</v>
      </c>
      <c r="AD465" s="766" t="s">
        <v>618</v>
      </c>
      <c r="AE465" s="767"/>
      <c r="AF465" s="766">
        <v>0</v>
      </c>
      <c r="AG465" s="768">
        <v>0</v>
      </c>
      <c r="AH465" s="768">
        <v>0</v>
      </c>
      <c r="AI465" s="767">
        <v>0</v>
      </c>
      <c r="AK465" s="757" t="s">
        <v>618</v>
      </c>
      <c r="AL465" s="758"/>
      <c r="AM465" s="759">
        <v>0</v>
      </c>
      <c r="AN465" s="760">
        <v>0</v>
      </c>
      <c r="AO465" s="760">
        <v>0</v>
      </c>
      <c r="AP465" s="761">
        <v>0</v>
      </c>
      <c r="AR465" s="808" t="s">
        <v>618</v>
      </c>
      <c r="AS465" s="816"/>
      <c r="AT465" s="817">
        <v>0</v>
      </c>
      <c r="AU465" s="818">
        <v>0</v>
      </c>
      <c r="AV465" s="818">
        <v>0</v>
      </c>
      <c r="AW465" s="816">
        <v>0</v>
      </c>
      <c r="AY465" s="780" t="s">
        <v>618</v>
      </c>
      <c r="AZ465" s="777"/>
      <c r="BA465" s="780">
        <v>0</v>
      </c>
      <c r="BB465" s="781">
        <v>0</v>
      </c>
      <c r="BC465" s="781">
        <v>0</v>
      </c>
      <c r="BD465" s="782">
        <v>0</v>
      </c>
      <c r="BF465" s="795" t="s">
        <v>618</v>
      </c>
      <c r="BG465" s="796"/>
      <c r="BH465" s="795">
        <v>0</v>
      </c>
      <c r="BI465" s="797">
        <v>0</v>
      </c>
      <c r="BJ465" s="797">
        <v>0</v>
      </c>
      <c r="BK465" s="798">
        <v>0</v>
      </c>
      <c r="BL465" s="633"/>
      <c r="BM465" s="787" t="s">
        <v>618</v>
      </c>
      <c r="BN465" s="788"/>
      <c r="BO465" s="789">
        <v>0</v>
      </c>
      <c r="BP465" s="790">
        <v>0</v>
      </c>
      <c r="BQ465" s="790">
        <v>0</v>
      </c>
      <c r="BR465" s="791">
        <v>0</v>
      </c>
      <c r="BS465" s="633"/>
      <c r="BT465" s="773" t="s">
        <v>618</v>
      </c>
      <c r="BU465" s="770"/>
      <c r="BV465" s="773">
        <v>0</v>
      </c>
      <c r="BW465" s="774">
        <v>0</v>
      </c>
      <c r="BX465" s="774">
        <v>0</v>
      </c>
      <c r="BY465" s="775">
        <v>0</v>
      </c>
      <c r="CA465" s="748" t="s">
        <v>618</v>
      </c>
      <c r="CB465" s="749"/>
      <c r="CC465" s="750">
        <v>0</v>
      </c>
      <c r="CD465" s="751">
        <v>0</v>
      </c>
      <c r="CE465" s="751">
        <v>0</v>
      </c>
      <c r="CF465" s="752">
        <v>0</v>
      </c>
    </row>
    <row r="466" spans="2:84" ht="13.8" thickBot="1">
      <c r="B466" s="673" t="s">
        <v>488</v>
      </c>
      <c r="C466" s="679" t="s">
        <v>1735</v>
      </c>
      <c r="D466" s="681">
        <v>0</v>
      </c>
      <c r="E466" s="677">
        <v>0</v>
      </c>
      <c r="F466" s="677">
        <v>0</v>
      </c>
      <c r="G466" s="674">
        <v>0</v>
      </c>
      <c r="I466" s="728" t="s">
        <v>488</v>
      </c>
      <c r="J466" s="690" t="s">
        <v>1735</v>
      </c>
      <c r="K466" s="681">
        <v>0</v>
      </c>
      <c r="L466" s="677">
        <v>0</v>
      </c>
      <c r="M466" s="677">
        <v>0</v>
      </c>
      <c r="N466" s="674">
        <v>0</v>
      </c>
      <c r="P466" s="668" t="s">
        <v>488</v>
      </c>
      <c r="Q466" s="677" t="s">
        <v>1735</v>
      </c>
      <c r="R466" s="681">
        <v>0</v>
      </c>
      <c r="S466" s="677">
        <v>0</v>
      </c>
      <c r="T466" s="677">
        <v>0</v>
      </c>
      <c r="U466" s="674">
        <v>0</v>
      </c>
      <c r="W466" s="800" t="s">
        <v>488</v>
      </c>
      <c r="X466" s="677" t="s">
        <v>1735</v>
      </c>
      <c r="Y466" s="681">
        <v>0</v>
      </c>
      <c r="Z466" s="677">
        <v>0</v>
      </c>
      <c r="AA466" s="677">
        <v>0</v>
      </c>
      <c r="AB466" s="674">
        <v>0</v>
      </c>
      <c r="AD466" s="763" t="s">
        <v>488</v>
      </c>
      <c r="AE466" s="677" t="s">
        <v>1735</v>
      </c>
      <c r="AF466" s="681">
        <v>0</v>
      </c>
      <c r="AG466" s="677">
        <v>0</v>
      </c>
      <c r="AH466" s="677">
        <v>0</v>
      </c>
      <c r="AI466" s="674">
        <v>0</v>
      </c>
      <c r="AK466" s="754" t="s">
        <v>488</v>
      </c>
      <c r="AL466" s="731" t="s">
        <v>1735</v>
      </c>
      <c r="AM466" s="681">
        <v>0</v>
      </c>
      <c r="AN466" s="677">
        <v>0</v>
      </c>
      <c r="AO466" s="677">
        <v>0</v>
      </c>
      <c r="AP466" s="674">
        <v>0</v>
      </c>
      <c r="AR466" s="808" t="s">
        <v>488</v>
      </c>
      <c r="AS466" s="820" t="s">
        <v>1735</v>
      </c>
      <c r="AT466" s="812">
        <v>0</v>
      </c>
      <c r="AU466" s="812">
        <v>0</v>
      </c>
      <c r="AV466" s="812">
        <v>0</v>
      </c>
      <c r="AW466" s="813">
        <v>0</v>
      </c>
      <c r="AY466" s="779" t="s">
        <v>488</v>
      </c>
      <c r="AZ466" s="731" t="s">
        <v>1735</v>
      </c>
      <c r="BA466" s="681">
        <v>0</v>
      </c>
      <c r="BB466" s="677">
        <v>0</v>
      </c>
      <c r="BC466" s="677">
        <v>0</v>
      </c>
      <c r="BD466" s="674">
        <v>0</v>
      </c>
      <c r="BF466" s="793" t="s">
        <v>488</v>
      </c>
      <c r="BG466" s="690" t="s">
        <v>1735</v>
      </c>
      <c r="BH466" s="681">
        <v>0</v>
      </c>
      <c r="BI466" s="677">
        <v>0</v>
      </c>
      <c r="BJ466" s="677">
        <v>0</v>
      </c>
      <c r="BK466" s="674">
        <v>0</v>
      </c>
      <c r="BL466" s="633"/>
      <c r="BM466" s="784" t="s">
        <v>488</v>
      </c>
      <c r="BN466" s="731" t="s">
        <v>1735</v>
      </c>
      <c r="BO466" s="681">
        <v>0</v>
      </c>
      <c r="BP466" s="677">
        <v>0</v>
      </c>
      <c r="BQ466" s="677">
        <v>0</v>
      </c>
      <c r="BR466" s="674">
        <v>0</v>
      </c>
      <c r="BS466" s="633"/>
      <c r="BT466" s="772" t="s">
        <v>488</v>
      </c>
      <c r="BU466" s="690" t="s">
        <v>1735</v>
      </c>
      <c r="BV466" s="681">
        <v>0</v>
      </c>
      <c r="BW466" s="677">
        <v>0</v>
      </c>
      <c r="BX466" s="677">
        <v>0</v>
      </c>
      <c r="BY466" s="674">
        <v>0</v>
      </c>
      <c r="CA466" s="745" t="s">
        <v>488</v>
      </c>
      <c r="CB466" s="731" t="s">
        <v>1735</v>
      </c>
      <c r="CC466" s="681">
        <v>0</v>
      </c>
      <c r="CD466" s="677">
        <v>0</v>
      </c>
      <c r="CE466" s="677">
        <v>0</v>
      </c>
      <c r="CF466" s="674">
        <v>0</v>
      </c>
    </row>
    <row r="467" spans="2:84" ht="13.8" thickBot="1">
      <c r="B467" s="664" t="s">
        <v>619</v>
      </c>
      <c r="C467" s="664"/>
      <c r="D467" s="729">
        <v>0</v>
      </c>
      <c r="E467" s="683">
        <v>0</v>
      </c>
      <c r="F467" s="683">
        <v>0</v>
      </c>
      <c r="G467" s="682">
        <v>0</v>
      </c>
      <c r="I467" s="667" t="s">
        <v>619</v>
      </c>
      <c r="J467" s="667"/>
      <c r="K467" s="691">
        <v>0</v>
      </c>
      <c r="L467" s="685">
        <v>0</v>
      </c>
      <c r="M467" s="685">
        <v>0</v>
      </c>
      <c r="N467" s="684">
        <v>0</v>
      </c>
      <c r="P467" s="686" t="s">
        <v>619</v>
      </c>
      <c r="Q467" s="687"/>
      <c r="R467" s="686">
        <v>0</v>
      </c>
      <c r="S467" s="688">
        <v>0</v>
      </c>
      <c r="T467" s="688">
        <v>0</v>
      </c>
      <c r="U467" s="687">
        <v>0</v>
      </c>
      <c r="W467" s="803" t="s">
        <v>619</v>
      </c>
      <c r="X467" s="804"/>
      <c r="Y467" s="803">
        <v>0</v>
      </c>
      <c r="Z467" s="805">
        <v>0</v>
      </c>
      <c r="AA467" s="805">
        <v>0</v>
      </c>
      <c r="AB467" s="804">
        <v>0</v>
      </c>
      <c r="AD467" s="766" t="s">
        <v>619</v>
      </c>
      <c r="AE467" s="767"/>
      <c r="AF467" s="766">
        <v>0</v>
      </c>
      <c r="AG467" s="768">
        <v>0</v>
      </c>
      <c r="AH467" s="768">
        <v>0</v>
      </c>
      <c r="AI467" s="767">
        <v>0</v>
      </c>
      <c r="AK467" s="757" t="s">
        <v>619</v>
      </c>
      <c r="AL467" s="758"/>
      <c r="AM467" s="759">
        <v>0</v>
      </c>
      <c r="AN467" s="760">
        <v>0</v>
      </c>
      <c r="AO467" s="760">
        <v>0</v>
      </c>
      <c r="AP467" s="761">
        <v>0</v>
      </c>
      <c r="AR467" s="808" t="s">
        <v>619</v>
      </c>
      <c r="AS467" s="816"/>
      <c r="AT467" s="817">
        <v>0</v>
      </c>
      <c r="AU467" s="818">
        <v>0</v>
      </c>
      <c r="AV467" s="818">
        <v>0</v>
      </c>
      <c r="AW467" s="816">
        <v>0</v>
      </c>
      <c r="AY467" s="780" t="s">
        <v>619</v>
      </c>
      <c r="AZ467" s="777"/>
      <c r="BA467" s="780">
        <v>0</v>
      </c>
      <c r="BB467" s="781">
        <v>0</v>
      </c>
      <c r="BC467" s="781">
        <v>0</v>
      </c>
      <c r="BD467" s="782">
        <v>0</v>
      </c>
      <c r="BF467" s="795" t="s">
        <v>619</v>
      </c>
      <c r="BG467" s="796"/>
      <c r="BH467" s="795">
        <v>0</v>
      </c>
      <c r="BI467" s="797">
        <v>0</v>
      </c>
      <c r="BJ467" s="797">
        <v>0</v>
      </c>
      <c r="BK467" s="798">
        <v>0</v>
      </c>
      <c r="BL467" s="633"/>
      <c r="BM467" s="787" t="s">
        <v>619</v>
      </c>
      <c r="BN467" s="788"/>
      <c r="BO467" s="789">
        <v>0</v>
      </c>
      <c r="BP467" s="790">
        <v>0</v>
      </c>
      <c r="BQ467" s="790">
        <v>0</v>
      </c>
      <c r="BR467" s="791">
        <v>0</v>
      </c>
      <c r="BS467" s="633"/>
      <c r="BT467" s="773" t="s">
        <v>619</v>
      </c>
      <c r="BU467" s="770"/>
      <c r="BV467" s="773">
        <v>0</v>
      </c>
      <c r="BW467" s="774">
        <v>0</v>
      </c>
      <c r="BX467" s="774">
        <v>0</v>
      </c>
      <c r="BY467" s="775">
        <v>0</v>
      </c>
      <c r="CA467" s="748" t="s">
        <v>619</v>
      </c>
      <c r="CB467" s="749"/>
      <c r="CC467" s="750">
        <v>0</v>
      </c>
      <c r="CD467" s="751">
        <v>0</v>
      </c>
      <c r="CE467" s="751">
        <v>0</v>
      </c>
      <c r="CF467" s="752">
        <v>0</v>
      </c>
    </row>
    <row r="468" spans="2:84" ht="13.8" thickBot="1">
      <c r="B468" s="673" t="s">
        <v>1598</v>
      </c>
      <c r="C468" s="679" t="s">
        <v>1470</v>
      </c>
      <c r="D468" s="681">
        <v>0</v>
      </c>
      <c r="E468" s="677">
        <v>0</v>
      </c>
      <c r="F468" s="677">
        <v>0</v>
      </c>
      <c r="G468" s="674">
        <v>0</v>
      </c>
      <c r="I468" s="728" t="s">
        <v>1598</v>
      </c>
      <c r="J468" s="690" t="s">
        <v>1470</v>
      </c>
      <c r="K468" s="681">
        <v>0</v>
      </c>
      <c r="L468" s="677">
        <v>0</v>
      </c>
      <c r="M468" s="677">
        <v>0</v>
      </c>
      <c r="N468" s="674">
        <v>0</v>
      </c>
      <c r="P468" s="668" t="s">
        <v>1598</v>
      </c>
      <c r="Q468" s="677" t="s">
        <v>1470</v>
      </c>
      <c r="R468" s="681">
        <v>0</v>
      </c>
      <c r="S468" s="677">
        <v>0</v>
      </c>
      <c r="T468" s="677">
        <v>0</v>
      </c>
      <c r="U468" s="674">
        <v>0</v>
      </c>
      <c r="W468" s="800" t="s">
        <v>1598</v>
      </c>
      <c r="X468" s="677" t="s">
        <v>1470</v>
      </c>
      <c r="Y468" s="681">
        <v>0</v>
      </c>
      <c r="Z468" s="677">
        <v>0</v>
      </c>
      <c r="AA468" s="677">
        <v>0</v>
      </c>
      <c r="AB468" s="674">
        <v>0</v>
      </c>
      <c r="AD468" s="763" t="s">
        <v>1598</v>
      </c>
      <c r="AE468" s="677" t="s">
        <v>1470</v>
      </c>
      <c r="AF468" s="681">
        <v>0</v>
      </c>
      <c r="AG468" s="677">
        <v>0</v>
      </c>
      <c r="AH468" s="677">
        <v>0</v>
      </c>
      <c r="AI468" s="674">
        <v>0</v>
      </c>
      <c r="AK468" s="754" t="s">
        <v>1598</v>
      </c>
      <c r="AL468" s="731" t="s">
        <v>1470</v>
      </c>
      <c r="AM468" s="681">
        <v>0</v>
      </c>
      <c r="AN468" s="677">
        <v>0</v>
      </c>
      <c r="AO468" s="677">
        <v>0</v>
      </c>
      <c r="AP468" s="674">
        <v>0</v>
      </c>
      <c r="AR468" s="808" t="s">
        <v>1598</v>
      </c>
      <c r="AS468" s="820" t="s">
        <v>1470</v>
      </c>
      <c r="AT468" s="812">
        <v>0</v>
      </c>
      <c r="AU468" s="812">
        <v>0</v>
      </c>
      <c r="AV468" s="812">
        <v>0</v>
      </c>
      <c r="AW468" s="813">
        <v>0</v>
      </c>
      <c r="AY468" s="779" t="s">
        <v>1598</v>
      </c>
      <c r="AZ468" s="731" t="s">
        <v>1470</v>
      </c>
      <c r="BA468" s="681">
        <v>0</v>
      </c>
      <c r="BB468" s="677">
        <v>0</v>
      </c>
      <c r="BC468" s="677">
        <v>0</v>
      </c>
      <c r="BD468" s="674">
        <v>0</v>
      </c>
      <c r="BF468" s="793" t="s">
        <v>1598</v>
      </c>
      <c r="BG468" s="690" t="s">
        <v>1470</v>
      </c>
      <c r="BH468" s="681">
        <v>0</v>
      </c>
      <c r="BI468" s="677">
        <v>0</v>
      </c>
      <c r="BJ468" s="677">
        <v>0</v>
      </c>
      <c r="BK468" s="674">
        <v>0</v>
      </c>
      <c r="BL468" s="633"/>
      <c r="BM468" s="784" t="s">
        <v>1598</v>
      </c>
      <c r="BN468" s="731" t="s">
        <v>1470</v>
      </c>
      <c r="BO468" s="681">
        <v>0</v>
      </c>
      <c r="BP468" s="677">
        <v>0</v>
      </c>
      <c r="BQ468" s="677">
        <v>0</v>
      </c>
      <c r="BR468" s="674">
        <v>0</v>
      </c>
      <c r="BS468" s="633"/>
      <c r="BT468" s="772" t="s">
        <v>1598</v>
      </c>
      <c r="BU468" s="690" t="s">
        <v>1470</v>
      </c>
      <c r="BV468" s="681">
        <v>0</v>
      </c>
      <c r="BW468" s="677">
        <v>0</v>
      </c>
      <c r="BX468" s="677">
        <v>0</v>
      </c>
      <c r="BY468" s="674">
        <v>0</v>
      </c>
      <c r="CA468" s="745" t="s">
        <v>1598</v>
      </c>
      <c r="CB468" s="731" t="s">
        <v>1470</v>
      </c>
      <c r="CC468" s="681">
        <v>0</v>
      </c>
      <c r="CD468" s="677">
        <v>0</v>
      </c>
      <c r="CE468" s="677">
        <v>0</v>
      </c>
      <c r="CF468" s="674">
        <v>0</v>
      </c>
    </row>
    <row r="469" spans="2:84" ht="13.8" thickBot="1">
      <c r="B469" s="664" t="s">
        <v>1762</v>
      </c>
      <c r="C469" s="664"/>
      <c r="D469" s="729">
        <v>0</v>
      </c>
      <c r="E469" s="683">
        <v>0</v>
      </c>
      <c r="F469" s="683">
        <v>0</v>
      </c>
      <c r="G469" s="682">
        <v>0</v>
      </c>
      <c r="I469" s="667" t="s">
        <v>1762</v>
      </c>
      <c r="J469" s="667"/>
      <c r="K469" s="691">
        <v>0</v>
      </c>
      <c r="L469" s="685">
        <v>0</v>
      </c>
      <c r="M469" s="685">
        <v>0</v>
      </c>
      <c r="N469" s="684">
        <v>0</v>
      </c>
      <c r="P469" s="686" t="s">
        <v>1762</v>
      </c>
      <c r="Q469" s="687"/>
      <c r="R469" s="686">
        <v>0</v>
      </c>
      <c r="S469" s="688">
        <v>0</v>
      </c>
      <c r="T469" s="688">
        <v>0</v>
      </c>
      <c r="U469" s="687">
        <v>0</v>
      </c>
      <c r="W469" s="803" t="s">
        <v>1762</v>
      </c>
      <c r="X469" s="804"/>
      <c r="Y469" s="803">
        <v>0</v>
      </c>
      <c r="Z469" s="805">
        <v>0</v>
      </c>
      <c r="AA469" s="805">
        <v>0</v>
      </c>
      <c r="AB469" s="804">
        <v>0</v>
      </c>
      <c r="AD469" s="766" t="s">
        <v>1762</v>
      </c>
      <c r="AE469" s="767"/>
      <c r="AF469" s="766">
        <v>0</v>
      </c>
      <c r="AG469" s="768">
        <v>0</v>
      </c>
      <c r="AH469" s="768">
        <v>0</v>
      </c>
      <c r="AI469" s="767">
        <v>0</v>
      </c>
      <c r="AK469" s="757" t="s">
        <v>1762</v>
      </c>
      <c r="AL469" s="758"/>
      <c r="AM469" s="759">
        <v>0</v>
      </c>
      <c r="AN469" s="760">
        <v>0</v>
      </c>
      <c r="AO469" s="760">
        <v>0</v>
      </c>
      <c r="AP469" s="761">
        <v>0</v>
      </c>
      <c r="AR469" s="808" t="s">
        <v>1762</v>
      </c>
      <c r="AS469" s="816"/>
      <c r="AT469" s="817">
        <v>0</v>
      </c>
      <c r="AU469" s="818">
        <v>0</v>
      </c>
      <c r="AV469" s="818">
        <v>0</v>
      </c>
      <c r="AW469" s="816">
        <v>0</v>
      </c>
      <c r="AY469" s="780" t="s">
        <v>1762</v>
      </c>
      <c r="AZ469" s="777"/>
      <c r="BA469" s="780">
        <v>0</v>
      </c>
      <c r="BB469" s="781">
        <v>0</v>
      </c>
      <c r="BC469" s="781">
        <v>0</v>
      </c>
      <c r="BD469" s="782">
        <v>0</v>
      </c>
      <c r="BF469" s="795" t="s">
        <v>1762</v>
      </c>
      <c r="BG469" s="796"/>
      <c r="BH469" s="795">
        <v>0</v>
      </c>
      <c r="BI469" s="797">
        <v>0</v>
      </c>
      <c r="BJ469" s="797">
        <v>0</v>
      </c>
      <c r="BK469" s="798">
        <v>0</v>
      </c>
      <c r="BL469" s="633"/>
      <c r="BM469" s="787" t="s">
        <v>1762</v>
      </c>
      <c r="BN469" s="788"/>
      <c r="BO469" s="789">
        <v>0</v>
      </c>
      <c r="BP469" s="790">
        <v>0</v>
      </c>
      <c r="BQ469" s="790">
        <v>0</v>
      </c>
      <c r="BR469" s="791">
        <v>0</v>
      </c>
      <c r="BS469" s="633"/>
      <c r="BT469" s="773" t="s">
        <v>1762</v>
      </c>
      <c r="BU469" s="770"/>
      <c r="BV469" s="773">
        <v>0</v>
      </c>
      <c r="BW469" s="774">
        <v>0</v>
      </c>
      <c r="BX469" s="774">
        <v>0</v>
      </c>
      <c r="BY469" s="775">
        <v>0</v>
      </c>
      <c r="CA469" s="748" t="s">
        <v>1762</v>
      </c>
      <c r="CB469" s="749"/>
      <c r="CC469" s="750">
        <v>0</v>
      </c>
      <c r="CD469" s="751">
        <v>0</v>
      </c>
      <c r="CE469" s="751">
        <v>0</v>
      </c>
      <c r="CF469" s="752">
        <v>0</v>
      </c>
    </row>
    <row r="470" spans="2:84" ht="13.8" thickBot="1">
      <c r="B470" s="673" t="s">
        <v>1599</v>
      </c>
      <c r="C470" s="679" t="s">
        <v>1471</v>
      </c>
      <c r="D470" s="681">
        <v>0</v>
      </c>
      <c r="E470" s="677">
        <v>0</v>
      </c>
      <c r="F470" s="677">
        <v>0</v>
      </c>
      <c r="G470" s="674">
        <v>0</v>
      </c>
      <c r="I470" s="728" t="s">
        <v>1599</v>
      </c>
      <c r="J470" s="690" t="s">
        <v>1471</v>
      </c>
      <c r="K470" s="681">
        <v>0</v>
      </c>
      <c r="L470" s="677">
        <v>0</v>
      </c>
      <c r="M470" s="677">
        <v>0</v>
      </c>
      <c r="N470" s="674">
        <v>0</v>
      </c>
      <c r="P470" s="668" t="s">
        <v>1599</v>
      </c>
      <c r="Q470" s="677" t="s">
        <v>1471</v>
      </c>
      <c r="R470" s="681">
        <v>0</v>
      </c>
      <c r="S470" s="677">
        <v>0</v>
      </c>
      <c r="T470" s="677">
        <v>0</v>
      </c>
      <c r="U470" s="674">
        <v>0</v>
      </c>
      <c r="W470" s="800" t="s">
        <v>1599</v>
      </c>
      <c r="X470" s="677" t="s">
        <v>1471</v>
      </c>
      <c r="Y470" s="681">
        <v>0</v>
      </c>
      <c r="Z470" s="677">
        <v>0</v>
      </c>
      <c r="AA470" s="677">
        <v>0</v>
      </c>
      <c r="AB470" s="674">
        <v>0</v>
      </c>
      <c r="AD470" s="763" t="s">
        <v>1599</v>
      </c>
      <c r="AE470" s="677" t="s">
        <v>1471</v>
      </c>
      <c r="AF470" s="681">
        <v>0</v>
      </c>
      <c r="AG470" s="677">
        <v>0</v>
      </c>
      <c r="AH470" s="677">
        <v>0</v>
      </c>
      <c r="AI470" s="674">
        <v>0</v>
      </c>
      <c r="AK470" s="754" t="s">
        <v>1599</v>
      </c>
      <c r="AL470" s="731" t="s">
        <v>1471</v>
      </c>
      <c r="AM470" s="681">
        <v>0</v>
      </c>
      <c r="AN470" s="677">
        <v>0</v>
      </c>
      <c r="AO470" s="677">
        <v>0</v>
      </c>
      <c r="AP470" s="674">
        <v>0</v>
      </c>
      <c r="AR470" s="808" t="s">
        <v>1599</v>
      </c>
      <c r="AS470" s="820" t="s">
        <v>1471</v>
      </c>
      <c r="AT470" s="812">
        <v>0</v>
      </c>
      <c r="AU470" s="812">
        <v>0</v>
      </c>
      <c r="AV470" s="812">
        <v>0</v>
      </c>
      <c r="AW470" s="813">
        <v>0</v>
      </c>
      <c r="AY470" s="779" t="s">
        <v>1599</v>
      </c>
      <c r="AZ470" s="731" t="s">
        <v>1471</v>
      </c>
      <c r="BA470" s="681">
        <v>0</v>
      </c>
      <c r="BB470" s="677">
        <v>0</v>
      </c>
      <c r="BC470" s="677">
        <v>0</v>
      </c>
      <c r="BD470" s="674">
        <v>0</v>
      </c>
      <c r="BF470" s="793" t="s">
        <v>1599</v>
      </c>
      <c r="BG470" s="690" t="s">
        <v>1471</v>
      </c>
      <c r="BH470" s="681">
        <v>0</v>
      </c>
      <c r="BI470" s="677">
        <v>0</v>
      </c>
      <c r="BJ470" s="677">
        <v>0</v>
      </c>
      <c r="BK470" s="674">
        <v>0</v>
      </c>
      <c r="BL470" s="633"/>
      <c r="BM470" s="784" t="s">
        <v>1599</v>
      </c>
      <c r="BN470" s="731" t="s">
        <v>1471</v>
      </c>
      <c r="BO470" s="681">
        <v>0</v>
      </c>
      <c r="BP470" s="677">
        <v>0</v>
      </c>
      <c r="BQ470" s="677">
        <v>0</v>
      </c>
      <c r="BR470" s="674">
        <v>0</v>
      </c>
      <c r="BS470" s="633"/>
      <c r="BT470" s="772" t="s">
        <v>1599</v>
      </c>
      <c r="BU470" s="690" t="s">
        <v>1471</v>
      </c>
      <c r="BV470" s="681">
        <v>0</v>
      </c>
      <c r="BW470" s="677">
        <v>0</v>
      </c>
      <c r="BX470" s="677">
        <v>0</v>
      </c>
      <c r="BY470" s="674">
        <v>0</v>
      </c>
      <c r="CA470" s="745" t="s">
        <v>1599</v>
      </c>
      <c r="CB470" s="731" t="s">
        <v>1471</v>
      </c>
      <c r="CC470" s="681">
        <v>0</v>
      </c>
      <c r="CD470" s="677">
        <v>0</v>
      </c>
      <c r="CE470" s="677">
        <v>0</v>
      </c>
      <c r="CF470" s="674">
        <v>0</v>
      </c>
    </row>
    <row r="471" spans="2:84" ht="13.8" thickBot="1">
      <c r="B471" s="664" t="s">
        <v>1763</v>
      </c>
      <c r="C471" s="664"/>
      <c r="D471" s="729">
        <v>0</v>
      </c>
      <c r="E471" s="683">
        <v>0</v>
      </c>
      <c r="F471" s="683">
        <v>0</v>
      </c>
      <c r="G471" s="682">
        <v>0</v>
      </c>
      <c r="I471" s="667" t="s">
        <v>1763</v>
      </c>
      <c r="J471" s="667"/>
      <c r="K471" s="691">
        <v>0</v>
      </c>
      <c r="L471" s="685">
        <v>0</v>
      </c>
      <c r="M471" s="685">
        <v>0</v>
      </c>
      <c r="N471" s="684">
        <v>0</v>
      </c>
      <c r="P471" s="686" t="s">
        <v>1763</v>
      </c>
      <c r="Q471" s="687"/>
      <c r="R471" s="686">
        <v>0</v>
      </c>
      <c r="S471" s="688">
        <v>0</v>
      </c>
      <c r="T471" s="688">
        <v>0</v>
      </c>
      <c r="U471" s="687">
        <v>0</v>
      </c>
      <c r="W471" s="803" t="s">
        <v>1763</v>
      </c>
      <c r="X471" s="804"/>
      <c r="Y471" s="803">
        <v>0</v>
      </c>
      <c r="Z471" s="805">
        <v>0</v>
      </c>
      <c r="AA471" s="805">
        <v>0</v>
      </c>
      <c r="AB471" s="804">
        <v>0</v>
      </c>
      <c r="AD471" s="766" t="s">
        <v>1763</v>
      </c>
      <c r="AE471" s="767"/>
      <c r="AF471" s="766">
        <v>0</v>
      </c>
      <c r="AG471" s="768">
        <v>0</v>
      </c>
      <c r="AH471" s="768">
        <v>0</v>
      </c>
      <c r="AI471" s="767">
        <v>0</v>
      </c>
      <c r="AK471" s="757" t="s">
        <v>1763</v>
      </c>
      <c r="AL471" s="758"/>
      <c r="AM471" s="759">
        <v>0</v>
      </c>
      <c r="AN471" s="760">
        <v>0</v>
      </c>
      <c r="AO471" s="760">
        <v>0</v>
      </c>
      <c r="AP471" s="761">
        <v>0</v>
      </c>
      <c r="AR471" s="808" t="s">
        <v>1763</v>
      </c>
      <c r="AS471" s="816"/>
      <c r="AT471" s="817">
        <v>0</v>
      </c>
      <c r="AU471" s="818">
        <v>0</v>
      </c>
      <c r="AV471" s="818">
        <v>0</v>
      </c>
      <c r="AW471" s="816">
        <v>0</v>
      </c>
      <c r="AY471" s="780" t="s">
        <v>1763</v>
      </c>
      <c r="AZ471" s="777"/>
      <c r="BA471" s="780">
        <v>0</v>
      </c>
      <c r="BB471" s="781">
        <v>0</v>
      </c>
      <c r="BC471" s="781">
        <v>0</v>
      </c>
      <c r="BD471" s="782">
        <v>0</v>
      </c>
      <c r="BF471" s="795" t="s">
        <v>1763</v>
      </c>
      <c r="BG471" s="796"/>
      <c r="BH471" s="795">
        <v>0</v>
      </c>
      <c r="BI471" s="797">
        <v>0</v>
      </c>
      <c r="BJ471" s="797">
        <v>0</v>
      </c>
      <c r="BK471" s="798">
        <v>0</v>
      </c>
      <c r="BL471" s="633"/>
      <c r="BM471" s="787" t="s">
        <v>1763</v>
      </c>
      <c r="BN471" s="788"/>
      <c r="BO471" s="789">
        <v>0</v>
      </c>
      <c r="BP471" s="790">
        <v>0</v>
      </c>
      <c r="BQ471" s="790">
        <v>0</v>
      </c>
      <c r="BR471" s="791">
        <v>0</v>
      </c>
      <c r="BS471" s="633"/>
      <c r="BT471" s="773" t="s">
        <v>1763</v>
      </c>
      <c r="BU471" s="770"/>
      <c r="BV471" s="773">
        <v>0</v>
      </c>
      <c r="BW471" s="774">
        <v>0</v>
      </c>
      <c r="BX471" s="774">
        <v>0</v>
      </c>
      <c r="BY471" s="775">
        <v>0</v>
      </c>
      <c r="CA471" s="748" t="s">
        <v>1763</v>
      </c>
      <c r="CB471" s="749"/>
      <c r="CC471" s="750">
        <v>0</v>
      </c>
      <c r="CD471" s="751">
        <v>0</v>
      </c>
      <c r="CE471" s="751">
        <v>0</v>
      </c>
      <c r="CF471" s="752">
        <v>0</v>
      </c>
    </row>
    <row r="472" spans="2:84" ht="13.8" thickBot="1">
      <c r="B472" s="673" t="s">
        <v>489</v>
      </c>
      <c r="C472" s="679" t="s">
        <v>1472</v>
      </c>
      <c r="D472" s="681">
        <v>0</v>
      </c>
      <c r="E472" s="677">
        <v>0</v>
      </c>
      <c r="F472" s="677">
        <v>0</v>
      </c>
      <c r="G472" s="674">
        <v>0</v>
      </c>
      <c r="I472" s="728" t="s">
        <v>489</v>
      </c>
      <c r="J472" s="690" t="s">
        <v>1472</v>
      </c>
      <c r="K472" s="681">
        <v>0</v>
      </c>
      <c r="L472" s="677">
        <v>0</v>
      </c>
      <c r="M472" s="677">
        <v>0</v>
      </c>
      <c r="N472" s="674">
        <v>0</v>
      </c>
      <c r="P472" s="668" t="s">
        <v>489</v>
      </c>
      <c r="Q472" s="677" t="s">
        <v>1472</v>
      </c>
      <c r="R472" s="681">
        <v>0</v>
      </c>
      <c r="S472" s="677">
        <v>0</v>
      </c>
      <c r="T472" s="677">
        <v>0</v>
      </c>
      <c r="U472" s="674">
        <v>0</v>
      </c>
      <c r="W472" s="800" t="s">
        <v>489</v>
      </c>
      <c r="X472" s="677" t="s">
        <v>1472</v>
      </c>
      <c r="Y472" s="681">
        <v>0</v>
      </c>
      <c r="Z472" s="677">
        <v>0</v>
      </c>
      <c r="AA472" s="677">
        <v>0</v>
      </c>
      <c r="AB472" s="674">
        <v>0</v>
      </c>
      <c r="AD472" s="763" t="s">
        <v>489</v>
      </c>
      <c r="AE472" s="677" t="s">
        <v>1472</v>
      </c>
      <c r="AF472" s="681">
        <v>0</v>
      </c>
      <c r="AG472" s="677">
        <v>0</v>
      </c>
      <c r="AH472" s="677">
        <v>0</v>
      </c>
      <c r="AI472" s="674">
        <v>0</v>
      </c>
      <c r="AK472" s="754" t="s">
        <v>489</v>
      </c>
      <c r="AL472" s="731" t="s">
        <v>1472</v>
      </c>
      <c r="AM472" s="681">
        <v>0</v>
      </c>
      <c r="AN472" s="677">
        <v>0</v>
      </c>
      <c r="AO472" s="677">
        <v>0</v>
      </c>
      <c r="AP472" s="674">
        <v>0</v>
      </c>
      <c r="AR472" s="808" t="s">
        <v>489</v>
      </c>
      <c r="AS472" s="820" t="s">
        <v>1472</v>
      </c>
      <c r="AT472" s="812">
        <v>0</v>
      </c>
      <c r="AU472" s="812">
        <v>0</v>
      </c>
      <c r="AV472" s="812">
        <v>0</v>
      </c>
      <c r="AW472" s="813">
        <v>0</v>
      </c>
      <c r="AY472" s="779" t="s">
        <v>489</v>
      </c>
      <c r="AZ472" s="731" t="s">
        <v>1472</v>
      </c>
      <c r="BA472" s="681">
        <v>0</v>
      </c>
      <c r="BB472" s="677">
        <v>0</v>
      </c>
      <c r="BC472" s="677">
        <v>0</v>
      </c>
      <c r="BD472" s="674">
        <v>0</v>
      </c>
      <c r="BF472" s="793" t="s">
        <v>489</v>
      </c>
      <c r="BG472" s="690" t="s">
        <v>1472</v>
      </c>
      <c r="BH472" s="681">
        <v>0</v>
      </c>
      <c r="BI472" s="677">
        <v>0</v>
      </c>
      <c r="BJ472" s="677">
        <v>0</v>
      </c>
      <c r="BK472" s="674">
        <v>0</v>
      </c>
      <c r="BL472" s="633"/>
      <c r="BM472" s="784" t="s">
        <v>489</v>
      </c>
      <c r="BN472" s="731" t="s">
        <v>1472</v>
      </c>
      <c r="BO472" s="681">
        <v>0</v>
      </c>
      <c r="BP472" s="677">
        <v>0</v>
      </c>
      <c r="BQ472" s="677">
        <v>0</v>
      </c>
      <c r="BR472" s="674">
        <v>0</v>
      </c>
      <c r="BS472" s="633"/>
      <c r="BT472" s="772" t="s">
        <v>489</v>
      </c>
      <c r="BU472" s="690" t="s">
        <v>1472</v>
      </c>
      <c r="BV472" s="681">
        <v>0</v>
      </c>
      <c r="BW472" s="677">
        <v>0</v>
      </c>
      <c r="BX472" s="677">
        <v>0</v>
      </c>
      <c r="BY472" s="674">
        <v>0</v>
      </c>
      <c r="CA472" s="745" t="s">
        <v>489</v>
      </c>
      <c r="CB472" s="731" t="s">
        <v>1472</v>
      </c>
      <c r="CC472" s="681">
        <v>0</v>
      </c>
      <c r="CD472" s="677">
        <v>0</v>
      </c>
      <c r="CE472" s="677">
        <v>0</v>
      </c>
      <c r="CF472" s="674">
        <v>0</v>
      </c>
    </row>
    <row r="473" spans="2:84" ht="13.8" thickBot="1">
      <c r="B473" s="664" t="s">
        <v>620</v>
      </c>
      <c r="C473" s="664"/>
      <c r="D473" s="729">
        <v>0</v>
      </c>
      <c r="E473" s="683">
        <v>0</v>
      </c>
      <c r="F473" s="683">
        <v>0</v>
      </c>
      <c r="G473" s="682">
        <v>0</v>
      </c>
      <c r="I473" s="667" t="s">
        <v>620</v>
      </c>
      <c r="J473" s="667"/>
      <c r="K473" s="691">
        <v>0</v>
      </c>
      <c r="L473" s="685">
        <v>0</v>
      </c>
      <c r="M473" s="685">
        <v>0</v>
      </c>
      <c r="N473" s="684">
        <v>0</v>
      </c>
      <c r="P473" s="686" t="s">
        <v>620</v>
      </c>
      <c r="Q473" s="687"/>
      <c r="R473" s="686">
        <v>0</v>
      </c>
      <c r="S473" s="688">
        <v>0</v>
      </c>
      <c r="T473" s="688">
        <v>0</v>
      </c>
      <c r="U473" s="687">
        <v>0</v>
      </c>
      <c r="W473" s="803" t="s">
        <v>620</v>
      </c>
      <c r="X473" s="804"/>
      <c r="Y473" s="803">
        <v>0</v>
      </c>
      <c r="Z473" s="805">
        <v>0</v>
      </c>
      <c r="AA473" s="805">
        <v>0</v>
      </c>
      <c r="AB473" s="804">
        <v>0</v>
      </c>
      <c r="AD473" s="766" t="s">
        <v>620</v>
      </c>
      <c r="AE473" s="767"/>
      <c r="AF473" s="766">
        <v>0</v>
      </c>
      <c r="AG473" s="768">
        <v>0</v>
      </c>
      <c r="AH473" s="768">
        <v>0</v>
      </c>
      <c r="AI473" s="767">
        <v>0</v>
      </c>
      <c r="AK473" s="757" t="s">
        <v>620</v>
      </c>
      <c r="AL473" s="758"/>
      <c r="AM473" s="759">
        <v>0</v>
      </c>
      <c r="AN473" s="760">
        <v>0</v>
      </c>
      <c r="AO473" s="760">
        <v>0</v>
      </c>
      <c r="AP473" s="761">
        <v>0</v>
      </c>
      <c r="AR473" s="808" t="s">
        <v>620</v>
      </c>
      <c r="AS473" s="816"/>
      <c r="AT473" s="817">
        <v>0</v>
      </c>
      <c r="AU473" s="818">
        <v>0</v>
      </c>
      <c r="AV473" s="818">
        <v>0</v>
      </c>
      <c r="AW473" s="816">
        <v>0</v>
      </c>
      <c r="AY473" s="780" t="s">
        <v>620</v>
      </c>
      <c r="AZ473" s="777"/>
      <c r="BA473" s="780">
        <v>0</v>
      </c>
      <c r="BB473" s="781">
        <v>0</v>
      </c>
      <c r="BC473" s="781">
        <v>0</v>
      </c>
      <c r="BD473" s="782">
        <v>0</v>
      </c>
      <c r="BF473" s="795" t="s">
        <v>620</v>
      </c>
      <c r="BG473" s="796"/>
      <c r="BH473" s="795">
        <v>0</v>
      </c>
      <c r="BI473" s="797">
        <v>0</v>
      </c>
      <c r="BJ473" s="797">
        <v>0</v>
      </c>
      <c r="BK473" s="798">
        <v>0</v>
      </c>
      <c r="BL473" s="633"/>
      <c r="BM473" s="787" t="s">
        <v>620</v>
      </c>
      <c r="BN473" s="788"/>
      <c r="BO473" s="789">
        <v>0</v>
      </c>
      <c r="BP473" s="790">
        <v>0</v>
      </c>
      <c r="BQ473" s="790">
        <v>0</v>
      </c>
      <c r="BR473" s="791">
        <v>0</v>
      </c>
      <c r="BS473" s="633"/>
      <c r="BT473" s="773" t="s">
        <v>620</v>
      </c>
      <c r="BU473" s="770"/>
      <c r="BV473" s="773">
        <v>0</v>
      </c>
      <c r="BW473" s="774">
        <v>0</v>
      </c>
      <c r="BX473" s="774">
        <v>0</v>
      </c>
      <c r="BY473" s="775">
        <v>0</v>
      </c>
      <c r="CA473" s="748" t="s">
        <v>620</v>
      </c>
      <c r="CB473" s="749"/>
      <c r="CC473" s="750">
        <v>0</v>
      </c>
      <c r="CD473" s="751">
        <v>0</v>
      </c>
      <c r="CE473" s="751">
        <v>0</v>
      </c>
      <c r="CF473" s="752">
        <v>0</v>
      </c>
    </row>
    <row r="474" spans="2:84" ht="13.8" thickBot="1">
      <c r="B474" s="673" t="s">
        <v>490</v>
      </c>
      <c r="C474" s="679" t="s">
        <v>1474</v>
      </c>
      <c r="D474" s="681">
        <v>0</v>
      </c>
      <c r="E474" s="677">
        <v>0</v>
      </c>
      <c r="F474" s="677">
        <v>0</v>
      </c>
      <c r="G474" s="674">
        <v>0</v>
      </c>
      <c r="I474" s="728" t="s">
        <v>490</v>
      </c>
      <c r="J474" s="690" t="s">
        <v>1474</v>
      </c>
      <c r="K474" s="681">
        <v>0</v>
      </c>
      <c r="L474" s="677">
        <v>0</v>
      </c>
      <c r="M474" s="677">
        <v>0</v>
      </c>
      <c r="N474" s="674">
        <v>0</v>
      </c>
      <c r="P474" s="668" t="s">
        <v>490</v>
      </c>
      <c r="Q474" s="677" t="s">
        <v>1474</v>
      </c>
      <c r="R474" s="681">
        <v>0</v>
      </c>
      <c r="S474" s="677">
        <v>0</v>
      </c>
      <c r="T474" s="677">
        <v>0</v>
      </c>
      <c r="U474" s="674">
        <v>0</v>
      </c>
      <c r="W474" s="800" t="s">
        <v>490</v>
      </c>
      <c r="X474" s="677" t="s">
        <v>1474</v>
      </c>
      <c r="Y474" s="681">
        <v>0</v>
      </c>
      <c r="Z474" s="677">
        <v>0</v>
      </c>
      <c r="AA474" s="677">
        <v>0</v>
      </c>
      <c r="AB474" s="674">
        <v>0</v>
      </c>
      <c r="AD474" s="763" t="s">
        <v>490</v>
      </c>
      <c r="AE474" s="677" t="s">
        <v>1474</v>
      </c>
      <c r="AF474" s="681">
        <v>0</v>
      </c>
      <c r="AG474" s="677">
        <v>0</v>
      </c>
      <c r="AH474" s="677">
        <v>0</v>
      </c>
      <c r="AI474" s="674">
        <v>0</v>
      </c>
      <c r="AK474" s="754" t="s">
        <v>490</v>
      </c>
      <c r="AL474" s="731" t="s">
        <v>1474</v>
      </c>
      <c r="AM474" s="681">
        <v>0</v>
      </c>
      <c r="AN474" s="677">
        <v>0</v>
      </c>
      <c r="AO474" s="677">
        <v>0</v>
      </c>
      <c r="AP474" s="674">
        <v>0</v>
      </c>
      <c r="AR474" s="808" t="s">
        <v>490</v>
      </c>
      <c r="AS474" s="820" t="s">
        <v>1474</v>
      </c>
      <c r="AT474" s="812">
        <v>0</v>
      </c>
      <c r="AU474" s="812">
        <v>0</v>
      </c>
      <c r="AV474" s="812">
        <v>0</v>
      </c>
      <c r="AW474" s="813">
        <v>0</v>
      </c>
      <c r="AY474" s="779" t="s">
        <v>490</v>
      </c>
      <c r="AZ474" s="731" t="s">
        <v>1474</v>
      </c>
      <c r="BA474" s="681">
        <v>0</v>
      </c>
      <c r="BB474" s="677">
        <v>0</v>
      </c>
      <c r="BC474" s="677">
        <v>0</v>
      </c>
      <c r="BD474" s="674">
        <v>0</v>
      </c>
      <c r="BF474" s="793" t="s">
        <v>490</v>
      </c>
      <c r="BG474" s="690" t="s">
        <v>1474</v>
      </c>
      <c r="BH474" s="681">
        <v>0</v>
      </c>
      <c r="BI474" s="677">
        <v>0</v>
      </c>
      <c r="BJ474" s="677">
        <v>0</v>
      </c>
      <c r="BK474" s="674">
        <v>0</v>
      </c>
      <c r="BL474" s="633"/>
      <c r="BM474" s="784" t="s">
        <v>490</v>
      </c>
      <c r="BN474" s="731" t="s">
        <v>1474</v>
      </c>
      <c r="BO474" s="681">
        <v>0</v>
      </c>
      <c r="BP474" s="677">
        <v>0</v>
      </c>
      <c r="BQ474" s="677">
        <v>0</v>
      </c>
      <c r="BR474" s="674">
        <v>0</v>
      </c>
      <c r="BS474" s="633"/>
      <c r="BT474" s="772" t="s">
        <v>490</v>
      </c>
      <c r="BU474" s="690" t="s">
        <v>1474</v>
      </c>
      <c r="BV474" s="681">
        <v>0</v>
      </c>
      <c r="BW474" s="677">
        <v>0</v>
      </c>
      <c r="BX474" s="677">
        <v>0</v>
      </c>
      <c r="BY474" s="674">
        <v>0</v>
      </c>
      <c r="CA474" s="745" t="s">
        <v>490</v>
      </c>
      <c r="CB474" s="731" t="s">
        <v>1474</v>
      </c>
      <c r="CC474" s="681">
        <v>0</v>
      </c>
      <c r="CD474" s="677">
        <v>0</v>
      </c>
      <c r="CE474" s="677">
        <v>0</v>
      </c>
      <c r="CF474" s="674">
        <v>0</v>
      </c>
    </row>
    <row r="475" spans="2:84" ht="13.8" thickBot="1">
      <c r="B475" s="664" t="s">
        <v>621</v>
      </c>
      <c r="C475" s="664"/>
      <c r="D475" s="729">
        <v>0</v>
      </c>
      <c r="E475" s="683">
        <v>0</v>
      </c>
      <c r="F475" s="683">
        <v>0</v>
      </c>
      <c r="G475" s="682">
        <v>0</v>
      </c>
      <c r="I475" s="667" t="s">
        <v>621</v>
      </c>
      <c r="J475" s="667"/>
      <c r="K475" s="691">
        <v>0</v>
      </c>
      <c r="L475" s="685">
        <v>0</v>
      </c>
      <c r="M475" s="685">
        <v>0</v>
      </c>
      <c r="N475" s="684">
        <v>0</v>
      </c>
      <c r="P475" s="686" t="s">
        <v>621</v>
      </c>
      <c r="Q475" s="687"/>
      <c r="R475" s="686">
        <v>0</v>
      </c>
      <c r="S475" s="688">
        <v>0</v>
      </c>
      <c r="T475" s="688">
        <v>0</v>
      </c>
      <c r="U475" s="687">
        <v>0</v>
      </c>
      <c r="W475" s="803" t="s">
        <v>621</v>
      </c>
      <c r="X475" s="804"/>
      <c r="Y475" s="803">
        <v>0</v>
      </c>
      <c r="Z475" s="805">
        <v>0</v>
      </c>
      <c r="AA475" s="805">
        <v>0</v>
      </c>
      <c r="AB475" s="804">
        <v>0</v>
      </c>
      <c r="AD475" s="766" t="s">
        <v>621</v>
      </c>
      <c r="AE475" s="767"/>
      <c r="AF475" s="766">
        <v>0</v>
      </c>
      <c r="AG475" s="768">
        <v>0</v>
      </c>
      <c r="AH475" s="768">
        <v>0</v>
      </c>
      <c r="AI475" s="767">
        <v>0</v>
      </c>
      <c r="AK475" s="757" t="s">
        <v>621</v>
      </c>
      <c r="AL475" s="758"/>
      <c r="AM475" s="759">
        <v>0</v>
      </c>
      <c r="AN475" s="760">
        <v>0</v>
      </c>
      <c r="AO475" s="760">
        <v>0</v>
      </c>
      <c r="AP475" s="761">
        <v>0</v>
      </c>
      <c r="AR475" s="808" t="s">
        <v>621</v>
      </c>
      <c r="AS475" s="816"/>
      <c r="AT475" s="817">
        <v>0</v>
      </c>
      <c r="AU475" s="818">
        <v>0</v>
      </c>
      <c r="AV475" s="818">
        <v>0</v>
      </c>
      <c r="AW475" s="816">
        <v>0</v>
      </c>
      <c r="AY475" s="780" t="s">
        <v>621</v>
      </c>
      <c r="AZ475" s="777"/>
      <c r="BA475" s="780">
        <v>0</v>
      </c>
      <c r="BB475" s="781">
        <v>0</v>
      </c>
      <c r="BC475" s="781">
        <v>0</v>
      </c>
      <c r="BD475" s="782">
        <v>0</v>
      </c>
      <c r="BF475" s="795" t="s">
        <v>621</v>
      </c>
      <c r="BG475" s="796"/>
      <c r="BH475" s="795">
        <v>0</v>
      </c>
      <c r="BI475" s="797">
        <v>0</v>
      </c>
      <c r="BJ475" s="797">
        <v>0</v>
      </c>
      <c r="BK475" s="798">
        <v>0</v>
      </c>
      <c r="BL475" s="633"/>
      <c r="BM475" s="787" t="s">
        <v>621</v>
      </c>
      <c r="BN475" s="788"/>
      <c r="BO475" s="789">
        <v>0</v>
      </c>
      <c r="BP475" s="790">
        <v>0</v>
      </c>
      <c r="BQ475" s="790">
        <v>0</v>
      </c>
      <c r="BR475" s="791">
        <v>0</v>
      </c>
      <c r="BS475" s="633"/>
      <c r="BT475" s="773" t="s">
        <v>621</v>
      </c>
      <c r="BU475" s="770"/>
      <c r="BV475" s="773">
        <v>0</v>
      </c>
      <c r="BW475" s="774">
        <v>0</v>
      </c>
      <c r="BX475" s="774">
        <v>0</v>
      </c>
      <c r="BY475" s="775">
        <v>0</v>
      </c>
      <c r="CA475" s="748" t="s">
        <v>621</v>
      </c>
      <c r="CB475" s="749"/>
      <c r="CC475" s="750">
        <v>0</v>
      </c>
      <c r="CD475" s="751">
        <v>0</v>
      </c>
      <c r="CE475" s="751">
        <v>0</v>
      </c>
      <c r="CF475" s="752">
        <v>0</v>
      </c>
    </row>
    <row r="476" spans="2:84" ht="13.8" thickBot="1">
      <c r="B476" s="673" t="s">
        <v>491</v>
      </c>
      <c r="C476" s="679" t="s">
        <v>1475</v>
      </c>
      <c r="D476" s="681">
        <v>0</v>
      </c>
      <c r="E476" s="677">
        <v>0</v>
      </c>
      <c r="F476" s="677">
        <v>0</v>
      </c>
      <c r="G476" s="674">
        <v>0</v>
      </c>
      <c r="I476" s="728" t="s">
        <v>491</v>
      </c>
      <c r="J476" s="690" t="s">
        <v>1475</v>
      </c>
      <c r="K476" s="681">
        <v>0</v>
      </c>
      <c r="L476" s="677">
        <v>0</v>
      </c>
      <c r="M476" s="677">
        <v>0</v>
      </c>
      <c r="N476" s="674">
        <v>0</v>
      </c>
      <c r="P476" s="668" t="s">
        <v>491</v>
      </c>
      <c r="Q476" s="677" t="s">
        <v>1475</v>
      </c>
      <c r="R476" s="681">
        <v>0</v>
      </c>
      <c r="S476" s="677">
        <v>0</v>
      </c>
      <c r="T476" s="677">
        <v>0</v>
      </c>
      <c r="U476" s="674">
        <v>0</v>
      </c>
      <c r="W476" s="800" t="s">
        <v>491</v>
      </c>
      <c r="X476" s="677" t="s">
        <v>1475</v>
      </c>
      <c r="Y476" s="681">
        <v>0</v>
      </c>
      <c r="Z476" s="677">
        <v>0</v>
      </c>
      <c r="AA476" s="677">
        <v>0</v>
      </c>
      <c r="AB476" s="674">
        <v>0</v>
      </c>
      <c r="AD476" s="763" t="s">
        <v>491</v>
      </c>
      <c r="AE476" s="677" t="s">
        <v>1475</v>
      </c>
      <c r="AF476" s="681">
        <v>0</v>
      </c>
      <c r="AG476" s="677">
        <v>0</v>
      </c>
      <c r="AH476" s="677">
        <v>0</v>
      </c>
      <c r="AI476" s="674">
        <v>0</v>
      </c>
      <c r="AK476" s="754" t="s">
        <v>491</v>
      </c>
      <c r="AL476" s="731" t="s">
        <v>1475</v>
      </c>
      <c r="AM476" s="681">
        <v>0</v>
      </c>
      <c r="AN476" s="677">
        <v>0</v>
      </c>
      <c r="AO476" s="677">
        <v>0</v>
      </c>
      <c r="AP476" s="674">
        <v>0</v>
      </c>
      <c r="AR476" s="808" t="s">
        <v>491</v>
      </c>
      <c r="AS476" s="820" t="s">
        <v>1475</v>
      </c>
      <c r="AT476" s="812">
        <v>0</v>
      </c>
      <c r="AU476" s="812">
        <v>0</v>
      </c>
      <c r="AV476" s="812">
        <v>0</v>
      </c>
      <c r="AW476" s="813">
        <v>0</v>
      </c>
      <c r="AY476" s="779" t="s">
        <v>491</v>
      </c>
      <c r="AZ476" s="731" t="s">
        <v>1475</v>
      </c>
      <c r="BA476" s="681">
        <v>0</v>
      </c>
      <c r="BB476" s="677">
        <v>0</v>
      </c>
      <c r="BC476" s="677">
        <v>0</v>
      </c>
      <c r="BD476" s="674">
        <v>0</v>
      </c>
      <c r="BF476" s="793" t="s">
        <v>491</v>
      </c>
      <c r="BG476" s="690" t="s">
        <v>1475</v>
      </c>
      <c r="BH476" s="681">
        <v>0</v>
      </c>
      <c r="BI476" s="677">
        <v>0</v>
      </c>
      <c r="BJ476" s="677">
        <v>0</v>
      </c>
      <c r="BK476" s="674">
        <v>0</v>
      </c>
      <c r="BL476" s="633"/>
      <c r="BM476" s="784" t="s">
        <v>491</v>
      </c>
      <c r="BN476" s="731" t="s">
        <v>1475</v>
      </c>
      <c r="BO476" s="681">
        <v>0</v>
      </c>
      <c r="BP476" s="677">
        <v>0</v>
      </c>
      <c r="BQ476" s="677">
        <v>0</v>
      </c>
      <c r="BR476" s="674">
        <v>0</v>
      </c>
      <c r="BS476" s="633"/>
      <c r="BT476" s="772" t="s">
        <v>491</v>
      </c>
      <c r="BU476" s="690" t="s">
        <v>1475</v>
      </c>
      <c r="BV476" s="681">
        <v>0</v>
      </c>
      <c r="BW476" s="677">
        <v>0</v>
      </c>
      <c r="BX476" s="677">
        <v>0</v>
      </c>
      <c r="BY476" s="674">
        <v>0</v>
      </c>
      <c r="CA476" s="745" t="s">
        <v>491</v>
      </c>
      <c r="CB476" s="731" t="s">
        <v>1475</v>
      </c>
      <c r="CC476" s="681">
        <v>0</v>
      </c>
      <c r="CD476" s="677">
        <v>0</v>
      </c>
      <c r="CE476" s="677">
        <v>0</v>
      </c>
      <c r="CF476" s="674">
        <v>0</v>
      </c>
    </row>
    <row r="477" spans="2:84" ht="13.8" thickBot="1">
      <c r="B477" s="664" t="s">
        <v>622</v>
      </c>
      <c r="C477" s="664"/>
      <c r="D477" s="729">
        <v>0</v>
      </c>
      <c r="E477" s="683">
        <v>0</v>
      </c>
      <c r="F477" s="683">
        <v>0</v>
      </c>
      <c r="G477" s="682">
        <v>0</v>
      </c>
      <c r="I477" s="667" t="s">
        <v>622</v>
      </c>
      <c r="J477" s="667"/>
      <c r="K477" s="691">
        <v>0</v>
      </c>
      <c r="L477" s="685">
        <v>0</v>
      </c>
      <c r="M477" s="685">
        <v>0</v>
      </c>
      <c r="N477" s="684">
        <v>0</v>
      </c>
      <c r="P477" s="686" t="s">
        <v>622</v>
      </c>
      <c r="Q477" s="687"/>
      <c r="R477" s="686">
        <v>0</v>
      </c>
      <c r="S477" s="688">
        <v>0</v>
      </c>
      <c r="T477" s="688">
        <v>0</v>
      </c>
      <c r="U477" s="687">
        <v>0</v>
      </c>
      <c r="W477" s="803" t="s">
        <v>622</v>
      </c>
      <c r="X477" s="804"/>
      <c r="Y477" s="803">
        <v>0</v>
      </c>
      <c r="Z477" s="805">
        <v>0</v>
      </c>
      <c r="AA477" s="805">
        <v>0</v>
      </c>
      <c r="AB477" s="804">
        <v>0</v>
      </c>
      <c r="AD477" s="766" t="s">
        <v>622</v>
      </c>
      <c r="AE477" s="767"/>
      <c r="AF477" s="766">
        <v>0</v>
      </c>
      <c r="AG477" s="768">
        <v>0</v>
      </c>
      <c r="AH477" s="768">
        <v>0</v>
      </c>
      <c r="AI477" s="767">
        <v>0</v>
      </c>
      <c r="AK477" s="757" t="s">
        <v>622</v>
      </c>
      <c r="AL477" s="758"/>
      <c r="AM477" s="759">
        <v>0</v>
      </c>
      <c r="AN477" s="760">
        <v>0</v>
      </c>
      <c r="AO477" s="760">
        <v>0</v>
      </c>
      <c r="AP477" s="761">
        <v>0</v>
      </c>
      <c r="AR477" s="808" t="s">
        <v>622</v>
      </c>
      <c r="AS477" s="816"/>
      <c r="AT477" s="817">
        <v>0</v>
      </c>
      <c r="AU477" s="818">
        <v>0</v>
      </c>
      <c r="AV477" s="818">
        <v>0</v>
      </c>
      <c r="AW477" s="816">
        <v>0</v>
      </c>
      <c r="AY477" s="780" t="s">
        <v>622</v>
      </c>
      <c r="AZ477" s="777"/>
      <c r="BA477" s="780">
        <v>0</v>
      </c>
      <c r="BB477" s="781">
        <v>0</v>
      </c>
      <c r="BC477" s="781">
        <v>0</v>
      </c>
      <c r="BD477" s="782">
        <v>0</v>
      </c>
      <c r="BF477" s="795" t="s">
        <v>622</v>
      </c>
      <c r="BG477" s="796"/>
      <c r="BH477" s="795">
        <v>0</v>
      </c>
      <c r="BI477" s="797">
        <v>0</v>
      </c>
      <c r="BJ477" s="797">
        <v>0</v>
      </c>
      <c r="BK477" s="798">
        <v>0</v>
      </c>
      <c r="BL477" s="633"/>
      <c r="BM477" s="787" t="s">
        <v>622</v>
      </c>
      <c r="BN477" s="788"/>
      <c r="BO477" s="789">
        <v>0</v>
      </c>
      <c r="BP477" s="790">
        <v>0</v>
      </c>
      <c r="BQ477" s="790">
        <v>0</v>
      </c>
      <c r="BR477" s="791">
        <v>0</v>
      </c>
      <c r="BS477" s="633"/>
      <c r="BT477" s="773" t="s">
        <v>622</v>
      </c>
      <c r="BU477" s="770"/>
      <c r="BV477" s="773">
        <v>0</v>
      </c>
      <c r="BW477" s="774">
        <v>0</v>
      </c>
      <c r="BX477" s="774">
        <v>0</v>
      </c>
      <c r="BY477" s="775">
        <v>0</v>
      </c>
      <c r="CA477" s="748" t="s">
        <v>622</v>
      </c>
      <c r="CB477" s="749"/>
      <c r="CC477" s="750">
        <v>0</v>
      </c>
      <c r="CD477" s="751">
        <v>0</v>
      </c>
      <c r="CE477" s="751">
        <v>0</v>
      </c>
      <c r="CF477" s="752">
        <v>0</v>
      </c>
    </row>
    <row r="478" spans="2:84" ht="13.8" thickBot="1">
      <c r="B478" s="673" t="s">
        <v>492</v>
      </c>
      <c r="C478" s="679" t="s">
        <v>1476</v>
      </c>
      <c r="D478" s="681">
        <v>0</v>
      </c>
      <c r="E478" s="677">
        <v>0</v>
      </c>
      <c r="F478" s="677">
        <v>0</v>
      </c>
      <c r="G478" s="674">
        <v>0</v>
      </c>
      <c r="I478" s="728" t="s">
        <v>492</v>
      </c>
      <c r="J478" s="690" t="s">
        <v>1476</v>
      </c>
      <c r="K478" s="681">
        <v>0</v>
      </c>
      <c r="L478" s="677">
        <v>0</v>
      </c>
      <c r="M478" s="677">
        <v>0</v>
      </c>
      <c r="N478" s="674">
        <v>0</v>
      </c>
      <c r="P478" s="668" t="s">
        <v>492</v>
      </c>
      <c r="Q478" s="677" t="s">
        <v>1476</v>
      </c>
      <c r="R478" s="681">
        <v>0</v>
      </c>
      <c r="S478" s="677">
        <v>0</v>
      </c>
      <c r="T478" s="677">
        <v>0</v>
      </c>
      <c r="U478" s="674">
        <v>0</v>
      </c>
      <c r="W478" s="800" t="s">
        <v>492</v>
      </c>
      <c r="X478" s="677" t="s">
        <v>1476</v>
      </c>
      <c r="Y478" s="681">
        <v>0</v>
      </c>
      <c r="Z478" s="677">
        <v>0</v>
      </c>
      <c r="AA478" s="677">
        <v>0</v>
      </c>
      <c r="AB478" s="674">
        <v>0</v>
      </c>
      <c r="AD478" s="763" t="s">
        <v>492</v>
      </c>
      <c r="AE478" s="677" t="s">
        <v>1476</v>
      </c>
      <c r="AF478" s="681">
        <v>0</v>
      </c>
      <c r="AG478" s="677">
        <v>0</v>
      </c>
      <c r="AH478" s="677">
        <v>0</v>
      </c>
      <c r="AI478" s="674">
        <v>0</v>
      </c>
      <c r="AK478" s="754" t="s">
        <v>492</v>
      </c>
      <c r="AL478" s="731" t="s">
        <v>1476</v>
      </c>
      <c r="AM478" s="681">
        <v>0</v>
      </c>
      <c r="AN478" s="677">
        <v>0</v>
      </c>
      <c r="AO478" s="677">
        <v>0</v>
      </c>
      <c r="AP478" s="674">
        <v>0</v>
      </c>
      <c r="AR478" s="808" t="s">
        <v>492</v>
      </c>
      <c r="AS478" s="820" t="s">
        <v>1476</v>
      </c>
      <c r="AT478" s="812">
        <v>0</v>
      </c>
      <c r="AU478" s="812">
        <v>0</v>
      </c>
      <c r="AV478" s="812">
        <v>0</v>
      </c>
      <c r="AW478" s="813">
        <v>0</v>
      </c>
      <c r="AY478" s="779" t="s">
        <v>492</v>
      </c>
      <c r="AZ478" s="731" t="s">
        <v>1476</v>
      </c>
      <c r="BA478" s="681">
        <v>0</v>
      </c>
      <c r="BB478" s="677">
        <v>0</v>
      </c>
      <c r="BC478" s="677">
        <v>0</v>
      </c>
      <c r="BD478" s="674">
        <v>0</v>
      </c>
      <c r="BF478" s="793" t="s">
        <v>492</v>
      </c>
      <c r="BG478" s="690" t="s">
        <v>1476</v>
      </c>
      <c r="BH478" s="681">
        <v>0</v>
      </c>
      <c r="BI478" s="677">
        <v>0</v>
      </c>
      <c r="BJ478" s="677">
        <v>0</v>
      </c>
      <c r="BK478" s="674">
        <v>0</v>
      </c>
      <c r="BL478" s="633"/>
      <c r="BM478" s="784" t="s">
        <v>492</v>
      </c>
      <c r="BN478" s="731" t="s">
        <v>1476</v>
      </c>
      <c r="BO478" s="681">
        <v>0</v>
      </c>
      <c r="BP478" s="677">
        <v>0</v>
      </c>
      <c r="BQ478" s="677">
        <v>0</v>
      </c>
      <c r="BR478" s="674">
        <v>0</v>
      </c>
      <c r="BS478" s="633"/>
      <c r="BT478" s="772" t="s">
        <v>492</v>
      </c>
      <c r="BU478" s="690" t="s">
        <v>1476</v>
      </c>
      <c r="BV478" s="681">
        <v>0</v>
      </c>
      <c r="BW478" s="677">
        <v>0</v>
      </c>
      <c r="BX478" s="677">
        <v>0</v>
      </c>
      <c r="BY478" s="674">
        <v>0</v>
      </c>
      <c r="CA478" s="745" t="s">
        <v>492</v>
      </c>
      <c r="CB478" s="731" t="s">
        <v>1476</v>
      </c>
      <c r="CC478" s="681">
        <v>0</v>
      </c>
      <c r="CD478" s="677">
        <v>0</v>
      </c>
      <c r="CE478" s="677">
        <v>0</v>
      </c>
      <c r="CF478" s="674">
        <v>0</v>
      </c>
    </row>
    <row r="479" spans="2:84" ht="13.8" thickBot="1">
      <c r="B479" s="664" t="s">
        <v>623</v>
      </c>
      <c r="C479" s="664"/>
      <c r="D479" s="729">
        <v>0</v>
      </c>
      <c r="E479" s="683">
        <v>0</v>
      </c>
      <c r="F479" s="683">
        <v>0</v>
      </c>
      <c r="G479" s="682">
        <v>0</v>
      </c>
      <c r="I479" s="667" t="s">
        <v>623</v>
      </c>
      <c r="J479" s="667"/>
      <c r="K479" s="691">
        <v>0</v>
      </c>
      <c r="L479" s="685">
        <v>0</v>
      </c>
      <c r="M479" s="685">
        <v>0</v>
      </c>
      <c r="N479" s="684">
        <v>0</v>
      </c>
      <c r="P479" s="686" t="s">
        <v>623</v>
      </c>
      <c r="Q479" s="687"/>
      <c r="R479" s="686">
        <v>0</v>
      </c>
      <c r="S479" s="688">
        <v>0</v>
      </c>
      <c r="T479" s="688">
        <v>0</v>
      </c>
      <c r="U479" s="687">
        <v>0</v>
      </c>
      <c r="W479" s="803" t="s">
        <v>623</v>
      </c>
      <c r="X479" s="804"/>
      <c r="Y479" s="803">
        <v>0</v>
      </c>
      <c r="Z479" s="805">
        <v>0</v>
      </c>
      <c r="AA479" s="805">
        <v>0</v>
      </c>
      <c r="AB479" s="804">
        <v>0</v>
      </c>
      <c r="AD479" s="766" t="s">
        <v>623</v>
      </c>
      <c r="AE479" s="767"/>
      <c r="AF479" s="766">
        <v>0</v>
      </c>
      <c r="AG479" s="768">
        <v>0</v>
      </c>
      <c r="AH479" s="768">
        <v>0</v>
      </c>
      <c r="AI479" s="767">
        <v>0</v>
      </c>
      <c r="AK479" s="757" t="s">
        <v>623</v>
      </c>
      <c r="AL479" s="758"/>
      <c r="AM479" s="759">
        <v>0</v>
      </c>
      <c r="AN479" s="760">
        <v>0</v>
      </c>
      <c r="AO479" s="760">
        <v>0</v>
      </c>
      <c r="AP479" s="761">
        <v>0</v>
      </c>
      <c r="AR479" s="808" t="s">
        <v>623</v>
      </c>
      <c r="AS479" s="816"/>
      <c r="AT479" s="817">
        <v>0</v>
      </c>
      <c r="AU479" s="818">
        <v>0</v>
      </c>
      <c r="AV479" s="818">
        <v>0</v>
      </c>
      <c r="AW479" s="816">
        <v>0</v>
      </c>
      <c r="AY479" s="780" t="s">
        <v>623</v>
      </c>
      <c r="AZ479" s="777"/>
      <c r="BA479" s="780">
        <v>0</v>
      </c>
      <c r="BB479" s="781">
        <v>0</v>
      </c>
      <c r="BC479" s="781">
        <v>0</v>
      </c>
      <c r="BD479" s="782">
        <v>0</v>
      </c>
      <c r="BF479" s="795" t="s">
        <v>623</v>
      </c>
      <c r="BG479" s="796"/>
      <c r="BH479" s="795">
        <v>0</v>
      </c>
      <c r="BI479" s="797">
        <v>0</v>
      </c>
      <c r="BJ479" s="797">
        <v>0</v>
      </c>
      <c r="BK479" s="798">
        <v>0</v>
      </c>
      <c r="BL479" s="633"/>
      <c r="BM479" s="787" t="s">
        <v>623</v>
      </c>
      <c r="BN479" s="788"/>
      <c r="BO479" s="789">
        <v>0</v>
      </c>
      <c r="BP479" s="790">
        <v>0</v>
      </c>
      <c r="BQ479" s="790">
        <v>0</v>
      </c>
      <c r="BR479" s="791">
        <v>0</v>
      </c>
      <c r="BS479" s="633"/>
      <c r="BT479" s="773" t="s">
        <v>623</v>
      </c>
      <c r="BU479" s="770"/>
      <c r="BV479" s="773">
        <v>0</v>
      </c>
      <c r="BW479" s="774">
        <v>0</v>
      </c>
      <c r="BX479" s="774">
        <v>0</v>
      </c>
      <c r="BY479" s="775">
        <v>0</v>
      </c>
      <c r="CA479" s="748" t="s">
        <v>623</v>
      </c>
      <c r="CB479" s="749"/>
      <c r="CC479" s="750">
        <v>0</v>
      </c>
      <c r="CD479" s="751">
        <v>0</v>
      </c>
      <c r="CE479" s="751">
        <v>0</v>
      </c>
      <c r="CF479" s="752">
        <v>0</v>
      </c>
    </row>
    <row r="480" spans="2:84" ht="13.8" thickBot="1">
      <c r="B480" s="673" t="s">
        <v>493</v>
      </c>
      <c r="C480" s="679" t="s">
        <v>1477</v>
      </c>
      <c r="D480" s="681">
        <v>0</v>
      </c>
      <c r="E480" s="677">
        <v>0</v>
      </c>
      <c r="F480" s="677">
        <v>0</v>
      </c>
      <c r="G480" s="674">
        <v>0</v>
      </c>
      <c r="I480" s="728" t="s">
        <v>493</v>
      </c>
      <c r="J480" s="690" t="s">
        <v>1477</v>
      </c>
      <c r="K480" s="681">
        <v>0</v>
      </c>
      <c r="L480" s="677">
        <v>0</v>
      </c>
      <c r="M480" s="677">
        <v>0</v>
      </c>
      <c r="N480" s="674">
        <v>0</v>
      </c>
      <c r="P480" s="668" t="s">
        <v>493</v>
      </c>
      <c r="Q480" s="677" t="s">
        <v>1477</v>
      </c>
      <c r="R480" s="681">
        <v>0</v>
      </c>
      <c r="S480" s="677">
        <v>0</v>
      </c>
      <c r="T480" s="677">
        <v>0</v>
      </c>
      <c r="U480" s="674">
        <v>0</v>
      </c>
      <c r="W480" s="800" t="s">
        <v>493</v>
      </c>
      <c r="X480" s="677" t="s">
        <v>1477</v>
      </c>
      <c r="Y480" s="681">
        <v>0</v>
      </c>
      <c r="Z480" s="677">
        <v>0</v>
      </c>
      <c r="AA480" s="677">
        <v>0</v>
      </c>
      <c r="AB480" s="674">
        <v>0</v>
      </c>
      <c r="AD480" s="763" t="s">
        <v>493</v>
      </c>
      <c r="AE480" s="677" t="s">
        <v>1477</v>
      </c>
      <c r="AF480" s="681">
        <v>0</v>
      </c>
      <c r="AG480" s="677">
        <v>0</v>
      </c>
      <c r="AH480" s="677">
        <v>0</v>
      </c>
      <c r="AI480" s="674">
        <v>0</v>
      </c>
      <c r="AK480" s="754" t="s">
        <v>493</v>
      </c>
      <c r="AL480" s="731" t="s">
        <v>1477</v>
      </c>
      <c r="AM480" s="681">
        <v>0</v>
      </c>
      <c r="AN480" s="677">
        <v>0</v>
      </c>
      <c r="AO480" s="677">
        <v>0</v>
      </c>
      <c r="AP480" s="674">
        <v>0</v>
      </c>
      <c r="AR480" s="808" t="s">
        <v>493</v>
      </c>
      <c r="AS480" s="820" t="s">
        <v>1477</v>
      </c>
      <c r="AT480" s="812">
        <v>0</v>
      </c>
      <c r="AU480" s="812">
        <v>0</v>
      </c>
      <c r="AV480" s="812">
        <v>0</v>
      </c>
      <c r="AW480" s="813">
        <v>0</v>
      </c>
      <c r="AY480" s="779" t="s">
        <v>493</v>
      </c>
      <c r="AZ480" s="731" t="s">
        <v>1477</v>
      </c>
      <c r="BA480" s="681">
        <v>0</v>
      </c>
      <c r="BB480" s="677">
        <v>0</v>
      </c>
      <c r="BC480" s="677">
        <v>0</v>
      </c>
      <c r="BD480" s="674">
        <v>0</v>
      </c>
      <c r="BF480" s="793" t="s">
        <v>493</v>
      </c>
      <c r="BG480" s="690" t="s">
        <v>1477</v>
      </c>
      <c r="BH480" s="681">
        <v>0</v>
      </c>
      <c r="BI480" s="677">
        <v>0</v>
      </c>
      <c r="BJ480" s="677">
        <v>0</v>
      </c>
      <c r="BK480" s="674">
        <v>0</v>
      </c>
      <c r="BL480" s="633"/>
      <c r="BM480" s="784" t="s">
        <v>493</v>
      </c>
      <c r="BN480" s="731" t="s">
        <v>1477</v>
      </c>
      <c r="BO480" s="681">
        <v>0</v>
      </c>
      <c r="BP480" s="677">
        <v>0</v>
      </c>
      <c r="BQ480" s="677">
        <v>0</v>
      </c>
      <c r="BR480" s="674">
        <v>0</v>
      </c>
      <c r="BS480" s="633"/>
      <c r="BT480" s="772" t="s">
        <v>493</v>
      </c>
      <c r="BU480" s="690" t="s">
        <v>1477</v>
      </c>
      <c r="BV480" s="681">
        <v>0</v>
      </c>
      <c r="BW480" s="677">
        <v>0</v>
      </c>
      <c r="BX480" s="677">
        <v>0</v>
      </c>
      <c r="BY480" s="674">
        <v>0</v>
      </c>
      <c r="CA480" s="745" t="s">
        <v>493</v>
      </c>
      <c r="CB480" s="731" t="s">
        <v>1477</v>
      </c>
      <c r="CC480" s="681">
        <v>0</v>
      </c>
      <c r="CD480" s="677">
        <v>0</v>
      </c>
      <c r="CE480" s="677">
        <v>0</v>
      </c>
      <c r="CF480" s="674">
        <v>0</v>
      </c>
    </row>
    <row r="481" spans="2:84" ht="13.8" thickBot="1">
      <c r="B481" s="664" t="s">
        <v>624</v>
      </c>
      <c r="C481" s="664"/>
      <c r="D481" s="729">
        <v>0</v>
      </c>
      <c r="E481" s="683">
        <v>0</v>
      </c>
      <c r="F481" s="683">
        <v>0</v>
      </c>
      <c r="G481" s="682">
        <v>0</v>
      </c>
      <c r="I481" s="667" t="s">
        <v>624</v>
      </c>
      <c r="J481" s="667"/>
      <c r="K481" s="691">
        <v>0</v>
      </c>
      <c r="L481" s="685">
        <v>0</v>
      </c>
      <c r="M481" s="685">
        <v>0</v>
      </c>
      <c r="N481" s="684">
        <v>0</v>
      </c>
      <c r="P481" s="686" t="s">
        <v>624</v>
      </c>
      <c r="Q481" s="687"/>
      <c r="R481" s="686">
        <v>0</v>
      </c>
      <c r="S481" s="688">
        <v>0</v>
      </c>
      <c r="T481" s="688">
        <v>0</v>
      </c>
      <c r="U481" s="687">
        <v>0</v>
      </c>
      <c r="W481" s="803" t="s">
        <v>624</v>
      </c>
      <c r="X481" s="804"/>
      <c r="Y481" s="803">
        <v>0</v>
      </c>
      <c r="Z481" s="805">
        <v>0</v>
      </c>
      <c r="AA481" s="805">
        <v>0</v>
      </c>
      <c r="AB481" s="804">
        <v>0</v>
      </c>
      <c r="AD481" s="766" t="s">
        <v>624</v>
      </c>
      <c r="AE481" s="767"/>
      <c r="AF481" s="766">
        <v>0</v>
      </c>
      <c r="AG481" s="768">
        <v>0</v>
      </c>
      <c r="AH481" s="768">
        <v>0</v>
      </c>
      <c r="AI481" s="767">
        <v>0</v>
      </c>
      <c r="AK481" s="757" t="s">
        <v>624</v>
      </c>
      <c r="AL481" s="758"/>
      <c r="AM481" s="759">
        <v>0</v>
      </c>
      <c r="AN481" s="760">
        <v>0</v>
      </c>
      <c r="AO481" s="760">
        <v>0</v>
      </c>
      <c r="AP481" s="761">
        <v>0</v>
      </c>
      <c r="AR481" s="808" t="s">
        <v>624</v>
      </c>
      <c r="AS481" s="816"/>
      <c r="AT481" s="817">
        <v>0</v>
      </c>
      <c r="AU481" s="818">
        <v>0</v>
      </c>
      <c r="AV481" s="818">
        <v>0</v>
      </c>
      <c r="AW481" s="816">
        <v>0</v>
      </c>
      <c r="AY481" s="780" t="s">
        <v>624</v>
      </c>
      <c r="AZ481" s="777"/>
      <c r="BA481" s="780">
        <v>0</v>
      </c>
      <c r="BB481" s="781">
        <v>0</v>
      </c>
      <c r="BC481" s="781">
        <v>0</v>
      </c>
      <c r="BD481" s="782">
        <v>0</v>
      </c>
      <c r="BF481" s="795" t="s">
        <v>624</v>
      </c>
      <c r="BG481" s="796"/>
      <c r="BH481" s="795">
        <v>0</v>
      </c>
      <c r="BI481" s="797">
        <v>0</v>
      </c>
      <c r="BJ481" s="797">
        <v>0</v>
      </c>
      <c r="BK481" s="798">
        <v>0</v>
      </c>
      <c r="BL481" s="633"/>
      <c r="BM481" s="787" t="s">
        <v>624</v>
      </c>
      <c r="BN481" s="788"/>
      <c r="BO481" s="789">
        <v>0</v>
      </c>
      <c r="BP481" s="790">
        <v>0</v>
      </c>
      <c r="BQ481" s="790">
        <v>0</v>
      </c>
      <c r="BR481" s="791">
        <v>0</v>
      </c>
      <c r="BS481" s="633"/>
      <c r="BT481" s="773" t="s">
        <v>624</v>
      </c>
      <c r="BU481" s="770"/>
      <c r="BV481" s="773">
        <v>0</v>
      </c>
      <c r="BW481" s="774">
        <v>0</v>
      </c>
      <c r="BX481" s="774">
        <v>0</v>
      </c>
      <c r="BY481" s="775">
        <v>0</v>
      </c>
      <c r="CA481" s="748" t="s">
        <v>624</v>
      </c>
      <c r="CB481" s="749"/>
      <c r="CC481" s="750">
        <v>0</v>
      </c>
      <c r="CD481" s="751">
        <v>0</v>
      </c>
      <c r="CE481" s="751">
        <v>0</v>
      </c>
      <c r="CF481" s="752">
        <v>0</v>
      </c>
    </row>
    <row r="482" spans="2:84" ht="13.8" thickBot="1">
      <c r="B482" s="673" t="s">
        <v>494</v>
      </c>
      <c r="C482" s="679" t="s">
        <v>1478</v>
      </c>
      <c r="D482" s="681">
        <v>0</v>
      </c>
      <c r="E482" s="677">
        <v>0</v>
      </c>
      <c r="F482" s="677">
        <v>0</v>
      </c>
      <c r="G482" s="674">
        <v>0</v>
      </c>
      <c r="I482" s="728" t="s">
        <v>494</v>
      </c>
      <c r="J482" s="690" t="s">
        <v>1478</v>
      </c>
      <c r="K482" s="681">
        <v>0</v>
      </c>
      <c r="L482" s="677">
        <v>0</v>
      </c>
      <c r="M482" s="677">
        <v>0</v>
      </c>
      <c r="N482" s="674">
        <v>0</v>
      </c>
      <c r="P482" s="668" t="s">
        <v>494</v>
      </c>
      <c r="Q482" s="677" t="s">
        <v>1478</v>
      </c>
      <c r="R482" s="681">
        <v>0</v>
      </c>
      <c r="S482" s="677">
        <v>0</v>
      </c>
      <c r="T482" s="677">
        <v>0</v>
      </c>
      <c r="U482" s="674">
        <v>0</v>
      </c>
      <c r="W482" s="800" t="s">
        <v>494</v>
      </c>
      <c r="X482" s="677" t="s">
        <v>1478</v>
      </c>
      <c r="Y482" s="681">
        <v>0</v>
      </c>
      <c r="Z482" s="677">
        <v>0</v>
      </c>
      <c r="AA482" s="677">
        <v>0</v>
      </c>
      <c r="AB482" s="674">
        <v>0</v>
      </c>
      <c r="AD482" s="763" t="s">
        <v>494</v>
      </c>
      <c r="AE482" s="677" t="s">
        <v>1478</v>
      </c>
      <c r="AF482" s="681">
        <v>0</v>
      </c>
      <c r="AG482" s="677">
        <v>0</v>
      </c>
      <c r="AH482" s="677">
        <v>0</v>
      </c>
      <c r="AI482" s="674">
        <v>0</v>
      </c>
      <c r="AK482" s="754" t="s">
        <v>494</v>
      </c>
      <c r="AL482" s="731" t="s">
        <v>1478</v>
      </c>
      <c r="AM482" s="681">
        <v>0</v>
      </c>
      <c r="AN482" s="677">
        <v>0</v>
      </c>
      <c r="AO482" s="677">
        <v>0</v>
      </c>
      <c r="AP482" s="674">
        <v>0</v>
      </c>
      <c r="AR482" s="808" t="s">
        <v>494</v>
      </c>
      <c r="AS482" s="820" t="s">
        <v>1478</v>
      </c>
      <c r="AT482" s="812">
        <v>0</v>
      </c>
      <c r="AU482" s="812">
        <v>0</v>
      </c>
      <c r="AV482" s="812">
        <v>0</v>
      </c>
      <c r="AW482" s="813">
        <v>0</v>
      </c>
      <c r="AY482" s="779" t="s">
        <v>494</v>
      </c>
      <c r="AZ482" s="731" t="s">
        <v>1478</v>
      </c>
      <c r="BA482" s="681">
        <v>0</v>
      </c>
      <c r="BB482" s="677">
        <v>0</v>
      </c>
      <c r="BC482" s="677">
        <v>0</v>
      </c>
      <c r="BD482" s="674">
        <v>0</v>
      </c>
      <c r="BF482" s="793" t="s">
        <v>494</v>
      </c>
      <c r="BG482" s="690" t="s">
        <v>1478</v>
      </c>
      <c r="BH482" s="681">
        <v>0</v>
      </c>
      <c r="BI482" s="677">
        <v>0</v>
      </c>
      <c r="BJ482" s="677">
        <v>0</v>
      </c>
      <c r="BK482" s="674">
        <v>0</v>
      </c>
      <c r="BL482" s="633"/>
      <c r="BM482" s="784" t="s">
        <v>494</v>
      </c>
      <c r="BN482" s="731" t="s">
        <v>1478</v>
      </c>
      <c r="BO482" s="681">
        <v>0</v>
      </c>
      <c r="BP482" s="677">
        <v>0</v>
      </c>
      <c r="BQ482" s="677">
        <v>0</v>
      </c>
      <c r="BR482" s="674">
        <v>0</v>
      </c>
      <c r="BS482" s="633"/>
      <c r="BT482" s="772" t="s">
        <v>494</v>
      </c>
      <c r="BU482" s="690" t="s">
        <v>1478</v>
      </c>
      <c r="BV482" s="681">
        <v>0</v>
      </c>
      <c r="BW482" s="677">
        <v>0</v>
      </c>
      <c r="BX482" s="677">
        <v>0</v>
      </c>
      <c r="BY482" s="674">
        <v>0</v>
      </c>
      <c r="CA482" s="745" t="s">
        <v>494</v>
      </c>
      <c r="CB482" s="731" t="s">
        <v>1478</v>
      </c>
      <c r="CC482" s="681">
        <v>0</v>
      </c>
      <c r="CD482" s="677">
        <v>0</v>
      </c>
      <c r="CE482" s="677">
        <v>0</v>
      </c>
      <c r="CF482" s="674">
        <v>0</v>
      </c>
    </row>
    <row r="483" spans="2:84" ht="13.8" thickBot="1">
      <c r="B483" s="664" t="s">
        <v>625</v>
      </c>
      <c r="C483" s="664"/>
      <c r="D483" s="729">
        <v>0</v>
      </c>
      <c r="E483" s="683">
        <v>0</v>
      </c>
      <c r="F483" s="683">
        <v>0</v>
      </c>
      <c r="G483" s="682">
        <v>0</v>
      </c>
      <c r="I483" s="667" t="s">
        <v>625</v>
      </c>
      <c r="J483" s="667"/>
      <c r="K483" s="691">
        <v>0</v>
      </c>
      <c r="L483" s="685">
        <v>0</v>
      </c>
      <c r="M483" s="685">
        <v>0</v>
      </c>
      <c r="N483" s="684">
        <v>0</v>
      </c>
      <c r="P483" s="686" t="s">
        <v>625</v>
      </c>
      <c r="Q483" s="687"/>
      <c r="R483" s="686">
        <v>0</v>
      </c>
      <c r="S483" s="688">
        <v>0</v>
      </c>
      <c r="T483" s="688">
        <v>0</v>
      </c>
      <c r="U483" s="687">
        <v>0</v>
      </c>
      <c r="W483" s="803" t="s">
        <v>625</v>
      </c>
      <c r="X483" s="804"/>
      <c r="Y483" s="803">
        <v>0</v>
      </c>
      <c r="Z483" s="805">
        <v>0</v>
      </c>
      <c r="AA483" s="805">
        <v>0</v>
      </c>
      <c r="AB483" s="804">
        <v>0</v>
      </c>
      <c r="AD483" s="766" t="s">
        <v>625</v>
      </c>
      <c r="AE483" s="767"/>
      <c r="AF483" s="766">
        <v>0</v>
      </c>
      <c r="AG483" s="768">
        <v>0</v>
      </c>
      <c r="AH483" s="768">
        <v>0</v>
      </c>
      <c r="AI483" s="767">
        <v>0</v>
      </c>
      <c r="AK483" s="757" t="s">
        <v>625</v>
      </c>
      <c r="AL483" s="758"/>
      <c r="AM483" s="759">
        <v>0</v>
      </c>
      <c r="AN483" s="760">
        <v>0</v>
      </c>
      <c r="AO483" s="760">
        <v>0</v>
      </c>
      <c r="AP483" s="761">
        <v>0</v>
      </c>
      <c r="AR483" s="808" t="s">
        <v>625</v>
      </c>
      <c r="AS483" s="816"/>
      <c r="AT483" s="817">
        <v>0</v>
      </c>
      <c r="AU483" s="818">
        <v>0</v>
      </c>
      <c r="AV483" s="818">
        <v>0</v>
      </c>
      <c r="AW483" s="816">
        <v>0</v>
      </c>
      <c r="AY483" s="780" t="s">
        <v>625</v>
      </c>
      <c r="AZ483" s="777"/>
      <c r="BA483" s="780">
        <v>0</v>
      </c>
      <c r="BB483" s="781">
        <v>0</v>
      </c>
      <c r="BC483" s="781">
        <v>0</v>
      </c>
      <c r="BD483" s="782">
        <v>0</v>
      </c>
      <c r="BF483" s="795" t="s">
        <v>625</v>
      </c>
      <c r="BG483" s="796"/>
      <c r="BH483" s="795">
        <v>0</v>
      </c>
      <c r="BI483" s="797">
        <v>0</v>
      </c>
      <c r="BJ483" s="797">
        <v>0</v>
      </c>
      <c r="BK483" s="798">
        <v>0</v>
      </c>
      <c r="BL483" s="633"/>
      <c r="BM483" s="787" t="s">
        <v>625</v>
      </c>
      <c r="BN483" s="788"/>
      <c r="BO483" s="789">
        <v>0</v>
      </c>
      <c r="BP483" s="790">
        <v>0</v>
      </c>
      <c r="BQ483" s="790">
        <v>0</v>
      </c>
      <c r="BR483" s="791">
        <v>0</v>
      </c>
      <c r="BS483" s="633"/>
      <c r="BT483" s="773" t="s">
        <v>625</v>
      </c>
      <c r="BU483" s="770"/>
      <c r="BV483" s="773">
        <v>0</v>
      </c>
      <c r="BW483" s="774">
        <v>0</v>
      </c>
      <c r="BX483" s="774">
        <v>0</v>
      </c>
      <c r="BY483" s="775">
        <v>0</v>
      </c>
      <c r="CA483" s="748" t="s">
        <v>625</v>
      </c>
      <c r="CB483" s="749"/>
      <c r="CC483" s="750">
        <v>0</v>
      </c>
      <c r="CD483" s="751">
        <v>0</v>
      </c>
      <c r="CE483" s="751">
        <v>0</v>
      </c>
      <c r="CF483" s="752">
        <v>0</v>
      </c>
    </row>
    <row r="484" spans="2:84" ht="13.8" thickBot="1">
      <c r="B484" s="673" t="s">
        <v>1600</v>
      </c>
      <c r="C484" s="679" t="s">
        <v>1736</v>
      </c>
      <c r="D484" s="681">
        <v>0</v>
      </c>
      <c r="E484" s="677">
        <v>0</v>
      </c>
      <c r="F484" s="677">
        <v>0</v>
      </c>
      <c r="G484" s="674">
        <v>0</v>
      </c>
      <c r="I484" s="728" t="s">
        <v>1600</v>
      </c>
      <c r="J484" s="690" t="s">
        <v>1736</v>
      </c>
      <c r="K484" s="681">
        <v>0</v>
      </c>
      <c r="L484" s="677">
        <v>0</v>
      </c>
      <c r="M484" s="677">
        <v>0</v>
      </c>
      <c r="N484" s="674">
        <v>0</v>
      </c>
      <c r="P484" s="668" t="s">
        <v>1600</v>
      </c>
      <c r="Q484" s="677" t="s">
        <v>1736</v>
      </c>
      <c r="R484" s="681">
        <v>0</v>
      </c>
      <c r="S484" s="677">
        <v>0</v>
      </c>
      <c r="T484" s="677">
        <v>0</v>
      </c>
      <c r="U484" s="674">
        <v>0</v>
      </c>
      <c r="W484" s="800" t="s">
        <v>1600</v>
      </c>
      <c r="X484" s="677" t="s">
        <v>1736</v>
      </c>
      <c r="Y484" s="681">
        <v>0</v>
      </c>
      <c r="Z484" s="677">
        <v>0</v>
      </c>
      <c r="AA484" s="677">
        <v>0</v>
      </c>
      <c r="AB484" s="674">
        <v>0</v>
      </c>
      <c r="AD484" s="763" t="s">
        <v>1600</v>
      </c>
      <c r="AE484" s="677" t="s">
        <v>1736</v>
      </c>
      <c r="AF484" s="681">
        <v>0</v>
      </c>
      <c r="AG484" s="677">
        <v>0</v>
      </c>
      <c r="AH484" s="677">
        <v>0</v>
      </c>
      <c r="AI484" s="674">
        <v>0</v>
      </c>
      <c r="AK484" s="754" t="s">
        <v>1600</v>
      </c>
      <c r="AL484" s="731" t="s">
        <v>1736</v>
      </c>
      <c r="AM484" s="681">
        <v>0</v>
      </c>
      <c r="AN484" s="677">
        <v>0</v>
      </c>
      <c r="AO484" s="677">
        <v>0</v>
      </c>
      <c r="AP484" s="674">
        <v>0</v>
      </c>
      <c r="AR484" s="808" t="s">
        <v>1600</v>
      </c>
      <c r="AS484" s="820" t="s">
        <v>1736</v>
      </c>
      <c r="AT484" s="812">
        <v>0</v>
      </c>
      <c r="AU484" s="812">
        <v>0</v>
      </c>
      <c r="AV484" s="812">
        <v>0</v>
      </c>
      <c r="AW484" s="813">
        <v>0</v>
      </c>
      <c r="AY484" s="779" t="s">
        <v>1600</v>
      </c>
      <c r="AZ484" s="731" t="s">
        <v>1736</v>
      </c>
      <c r="BA484" s="681">
        <v>0</v>
      </c>
      <c r="BB484" s="677">
        <v>0</v>
      </c>
      <c r="BC484" s="677">
        <v>0</v>
      </c>
      <c r="BD484" s="674">
        <v>0</v>
      </c>
      <c r="BF484" s="793" t="s">
        <v>1600</v>
      </c>
      <c r="BG484" s="690" t="s">
        <v>1736</v>
      </c>
      <c r="BH484" s="681">
        <v>0</v>
      </c>
      <c r="BI484" s="677">
        <v>0</v>
      </c>
      <c r="BJ484" s="677">
        <v>0</v>
      </c>
      <c r="BK484" s="674">
        <v>0</v>
      </c>
      <c r="BL484" s="633"/>
      <c r="BM484" s="784" t="s">
        <v>1600</v>
      </c>
      <c r="BN484" s="731" t="s">
        <v>1736</v>
      </c>
      <c r="BO484" s="681">
        <v>0</v>
      </c>
      <c r="BP484" s="677">
        <v>0</v>
      </c>
      <c r="BQ484" s="677">
        <v>0</v>
      </c>
      <c r="BR484" s="674">
        <v>0</v>
      </c>
      <c r="BS484" s="633"/>
      <c r="BT484" s="772" t="s">
        <v>1600</v>
      </c>
      <c r="BU484" s="690" t="s">
        <v>1736</v>
      </c>
      <c r="BV484" s="681">
        <v>0</v>
      </c>
      <c r="BW484" s="677">
        <v>0</v>
      </c>
      <c r="BX484" s="677">
        <v>0</v>
      </c>
      <c r="BY484" s="674">
        <v>0</v>
      </c>
      <c r="CA484" s="745" t="s">
        <v>1600</v>
      </c>
      <c r="CB484" s="731" t="s">
        <v>1736</v>
      </c>
      <c r="CC484" s="681">
        <v>0</v>
      </c>
      <c r="CD484" s="677">
        <v>0</v>
      </c>
      <c r="CE484" s="677">
        <v>0</v>
      </c>
      <c r="CF484" s="674">
        <v>0</v>
      </c>
    </row>
    <row r="485" spans="2:84" ht="13.8" thickBot="1">
      <c r="B485" s="664" t="s">
        <v>1764</v>
      </c>
      <c r="C485" s="664"/>
      <c r="D485" s="729">
        <v>0</v>
      </c>
      <c r="E485" s="683">
        <v>0</v>
      </c>
      <c r="F485" s="683">
        <v>0</v>
      </c>
      <c r="G485" s="682">
        <v>0</v>
      </c>
      <c r="I485" s="667" t="s">
        <v>1764</v>
      </c>
      <c r="J485" s="667"/>
      <c r="K485" s="691">
        <v>0</v>
      </c>
      <c r="L485" s="685">
        <v>0</v>
      </c>
      <c r="M485" s="685">
        <v>0</v>
      </c>
      <c r="N485" s="684">
        <v>0</v>
      </c>
      <c r="P485" s="686" t="s">
        <v>1764</v>
      </c>
      <c r="Q485" s="687"/>
      <c r="R485" s="686">
        <v>0</v>
      </c>
      <c r="S485" s="688">
        <v>0</v>
      </c>
      <c r="T485" s="688">
        <v>0</v>
      </c>
      <c r="U485" s="687">
        <v>0</v>
      </c>
      <c r="W485" s="803" t="s">
        <v>1764</v>
      </c>
      <c r="X485" s="804"/>
      <c r="Y485" s="803">
        <v>0</v>
      </c>
      <c r="Z485" s="805">
        <v>0</v>
      </c>
      <c r="AA485" s="805">
        <v>0</v>
      </c>
      <c r="AB485" s="804">
        <v>0</v>
      </c>
      <c r="AD485" s="766" t="s">
        <v>1764</v>
      </c>
      <c r="AE485" s="767"/>
      <c r="AF485" s="766">
        <v>0</v>
      </c>
      <c r="AG485" s="768">
        <v>0</v>
      </c>
      <c r="AH485" s="768">
        <v>0</v>
      </c>
      <c r="AI485" s="767">
        <v>0</v>
      </c>
      <c r="AK485" s="757" t="s">
        <v>1764</v>
      </c>
      <c r="AL485" s="758"/>
      <c r="AM485" s="759">
        <v>0</v>
      </c>
      <c r="AN485" s="760">
        <v>0</v>
      </c>
      <c r="AO485" s="760">
        <v>0</v>
      </c>
      <c r="AP485" s="761">
        <v>0</v>
      </c>
      <c r="AR485" s="808" t="s">
        <v>1764</v>
      </c>
      <c r="AS485" s="816"/>
      <c r="AT485" s="817">
        <v>0</v>
      </c>
      <c r="AU485" s="818">
        <v>0</v>
      </c>
      <c r="AV485" s="818">
        <v>0</v>
      </c>
      <c r="AW485" s="816">
        <v>0</v>
      </c>
      <c r="AY485" s="780" t="s">
        <v>1764</v>
      </c>
      <c r="AZ485" s="777"/>
      <c r="BA485" s="780">
        <v>0</v>
      </c>
      <c r="BB485" s="781">
        <v>0</v>
      </c>
      <c r="BC485" s="781">
        <v>0</v>
      </c>
      <c r="BD485" s="782">
        <v>0</v>
      </c>
      <c r="BF485" s="795" t="s">
        <v>1764</v>
      </c>
      <c r="BG485" s="796"/>
      <c r="BH485" s="795">
        <v>0</v>
      </c>
      <c r="BI485" s="797">
        <v>0</v>
      </c>
      <c r="BJ485" s="797">
        <v>0</v>
      </c>
      <c r="BK485" s="798">
        <v>0</v>
      </c>
      <c r="BL485" s="633"/>
      <c r="BM485" s="787" t="s">
        <v>1764</v>
      </c>
      <c r="BN485" s="788"/>
      <c r="BO485" s="789">
        <v>0</v>
      </c>
      <c r="BP485" s="790">
        <v>0</v>
      </c>
      <c r="BQ485" s="790">
        <v>0</v>
      </c>
      <c r="BR485" s="791">
        <v>0</v>
      </c>
      <c r="BS485" s="633"/>
      <c r="BT485" s="773" t="s">
        <v>1764</v>
      </c>
      <c r="BU485" s="770"/>
      <c r="BV485" s="773">
        <v>0</v>
      </c>
      <c r="BW485" s="774">
        <v>0</v>
      </c>
      <c r="BX485" s="774">
        <v>0</v>
      </c>
      <c r="BY485" s="775">
        <v>0</v>
      </c>
      <c r="CA485" s="748" t="s">
        <v>1764</v>
      </c>
      <c r="CB485" s="749"/>
      <c r="CC485" s="750">
        <v>0</v>
      </c>
      <c r="CD485" s="751">
        <v>0</v>
      </c>
      <c r="CE485" s="751">
        <v>0</v>
      </c>
      <c r="CF485" s="752">
        <v>0</v>
      </c>
    </row>
    <row r="486" spans="2:84" ht="13.8" thickBot="1">
      <c r="B486" s="673" t="s">
        <v>518</v>
      </c>
      <c r="C486" s="679" t="s">
        <v>1507</v>
      </c>
      <c r="D486" s="681">
        <v>0</v>
      </c>
      <c r="E486" s="677">
        <v>0</v>
      </c>
      <c r="F486" s="677">
        <v>0</v>
      </c>
      <c r="G486" s="674">
        <v>0</v>
      </c>
      <c r="I486" s="728" t="s">
        <v>518</v>
      </c>
      <c r="J486" s="690" t="s">
        <v>1507</v>
      </c>
      <c r="K486" s="681">
        <v>0</v>
      </c>
      <c r="L486" s="677">
        <v>0</v>
      </c>
      <c r="M486" s="677">
        <v>0</v>
      </c>
      <c r="N486" s="674">
        <v>0</v>
      </c>
      <c r="P486" s="668" t="s">
        <v>518</v>
      </c>
      <c r="Q486" s="677" t="s">
        <v>1507</v>
      </c>
      <c r="R486" s="681">
        <v>0</v>
      </c>
      <c r="S486" s="677">
        <v>0</v>
      </c>
      <c r="T486" s="677">
        <v>0</v>
      </c>
      <c r="U486" s="674">
        <v>0</v>
      </c>
      <c r="W486" s="800" t="s">
        <v>518</v>
      </c>
      <c r="X486" s="677" t="s">
        <v>1507</v>
      </c>
      <c r="Y486" s="681">
        <v>0</v>
      </c>
      <c r="Z486" s="677">
        <v>0</v>
      </c>
      <c r="AA486" s="677">
        <v>0</v>
      </c>
      <c r="AB486" s="674">
        <v>0</v>
      </c>
      <c r="AD486" s="763" t="s">
        <v>518</v>
      </c>
      <c r="AE486" s="677" t="s">
        <v>1507</v>
      </c>
      <c r="AF486" s="681">
        <v>0</v>
      </c>
      <c r="AG486" s="677">
        <v>0</v>
      </c>
      <c r="AH486" s="677">
        <v>0</v>
      </c>
      <c r="AI486" s="674">
        <v>0</v>
      </c>
      <c r="AK486" s="754" t="s">
        <v>518</v>
      </c>
      <c r="AL486" s="731" t="s">
        <v>1507</v>
      </c>
      <c r="AM486" s="681">
        <v>0</v>
      </c>
      <c r="AN486" s="677">
        <v>0</v>
      </c>
      <c r="AO486" s="677">
        <v>0</v>
      </c>
      <c r="AP486" s="674">
        <v>0</v>
      </c>
      <c r="AR486" s="808" t="s">
        <v>518</v>
      </c>
      <c r="AS486" s="820" t="s">
        <v>1507</v>
      </c>
      <c r="AT486" s="812">
        <v>0</v>
      </c>
      <c r="AU486" s="812">
        <v>0</v>
      </c>
      <c r="AV486" s="812">
        <v>0</v>
      </c>
      <c r="AW486" s="813">
        <v>0</v>
      </c>
      <c r="AY486" s="779" t="s">
        <v>518</v>
      </c>
      <c r="AZ486" s="731" t="s">
        <v>1507</v>
      </c>
      <c r="BA486" s="681">
        <v>0</v>
      </c>
      <c r="BB486" s="677">
        <v>0</v>
      </c>
      <c r="BC486" s="677">
        <v>0</v>
      </c>
      <c r="BD486" s="674">
        <v>0</v>
      </c>
      <c r="BF486" s="793" t="s">
        <v>518</v>
      </c>
      <c r="BG486" s="690" t="s">
        <v>1507</v>
      </c>
      <c r="BH486" s="681">
        <v>0</v>
      </c>
      <c r="BI486" s="677">
        <v>0</v>
      </c>
      <c r="BJ486" s="677">
        <v>0</v>
      </c>
      <c r="BK486" s="674">
        <v>0</v>
      </c>
      <c r="BL486" s="633"/>
      <c r="BM486" s="784" t="s">
        <v>518</v>
      </c>
      <c r="BN486" s="731" t="s">
        <v>1507</v>
      </c>
      <c r="BO486" s="681">
        <v>0</v>
      </c>
      <c r="BP486" s="677">
        <v>0</v>
      </c>
      <c r="BQ486" s="677">
        <v>0</v>
      </c>
      <c r="BR486" s="674">
        <v>0</v>
      </c>
      <c r="BS486" s="633"/>
      <c r="BT486" s="772" t="s">
        <v>518</v>
      </c>
      <c r="BU486" s="690" t="s">
        <v>1507</v>
      </c>
      <c r="BV486" s="681">
        <v>0</v>
      </c>
      <c r="BW486" s="677">
        <v>0</v>
      </c>
      <c r="BX486" s="677">
        <v>0</v>
      </c>
      <c r="BY486" s="674">
        <v>0</v>
      </c>
      <c r="CA486" s="745" t="s">
        <v>518</v>
      </c>
      <c r="CB486" s="731" t="s">
        <v>1507</v>
      </c>
      <c r="CC486" s="681">
        <v>0</v>
      </c>
      <c r="CD486" s="677">
        <v>0</v>
      </c>
      <c r="CE486" s="677">
        <v>0</v>
      </c>
      <c r="CF486" s="674">
        <v>0</v>
      </c>
    </row>
    <row r="487" spans="2:84" ht="13.8" thickBot="1">
      <c r="B487" s="664" t="s">
        <v>626</v>
      </c>
      <c r="C487" s="664"/>
      <c r="D487" s="729">
        <v>0</v>
      </c>
      <c r="E487" s="683">
        <v>0</v>
      </c>
      <c r="F487" s="683">
        <v>0</v>
      </c>
      <c r="G487" s="682">
        <v>0</v>
      </c>
      <c r="I487" s="667" t="s">
        <v>626</v>
      </c>
      <c r="J487" s="667"/>
      <c r="K487" s="691">
        <v>0</v>
      </c>
      <c r="L487" s="685">
        <v>0</v>
      </c>
      <c r="M487" s="685">
        <v>0</v>
      </c>
      <c r="N487" s="684">
        <v>0</v>
      </c>
      <c r="P487" s="686" t="s">
        <v>626</v>
      </c>
      <c r="Q487" s="687"/>
      <c r="R487" s="686">
        <v>0</v>
      </c>
      <c r="S487" s="688">
        <v>0</v>
      </c>
      <c r="T487" s="688">
        <v>0</v>
      </c>
      <c r="U487" s="687">
        <v>0</v>
      </c>
      <c r="W487" s="803" t="s">
        <v>626</v>
      </c>
      <c r="X487" s="804"/>
      <c r="Y487" s="803">
        <v>0</v>
      </c>
      <c r="Z487" s="805">
        <v>0</v>
      </c>
      <c r="AA487" s="805">
        <v>0</v>
      </c>
      <c r="AB487" s="804">
        <v>0</v>
      </c>
      <c r="AD487" s="766" t="s">
        <v>626</v>
      </c>
      <c r="AE487" s="767"/>
      <c r="AF487" s="766">
        <v>0</v>
      </c>
      <c r="AG487" s="768">
        <v>0</v>
      </c>
      <c r="AH487" s="768">
        <v>0</v>
      </c>
      <c r="AI487" s="767">
        <v>0</v>
      </c>
      <c r="AK487" s="757" t="s">
        <v>626</v>
      </c>
      <c r="AL487" s="758"/>
      <c r="AM487" s="759">
        <v>0</v>
      </c>
      <c r="AN487" s="760">
        <v>0</v>
      </c>
      <c r="AO487" s="760">
        <v>0</v>
      </c>
      <c r="AP487" s="761">
        <v>0</v>
      </c>
      <c r="AR487" s="808" t="s">
        <v>626</v>
      </c>
      <c r="AS487" s="816"/>
      <c r="AT487" s="817">
        <v>0</v>
      </c>
      <c r="AU487" s="818">
        <v>0</v>
      </c>
      <c r="AV487" s="818">
        <v>0</v>
      </c>
      <c r="AW487" s="816">
        <v>0</v>
      </c>
      <c r="AY487" s="780" t="s">
        <v>626</v>
      </c>
      <c r="AZ487" s="777"/>
      <c r="BA487" s="780">
        <v>0</v>
      </c>
      <c r="BB487" s="781">
        <v>0</v>
      </c>
      <c r="BC487" s="781">
        <v>0</v>
      </c>
      <c r="BD487" s="782">
        <v>0</v>
      </c>
      <c r="BF487" s="795" t="s">
        <v>626</v>
      </c>
      <c r="BG487" s="796"/>
      <c r="BH487" s="795">
        <v>0</v>
      </c>
      <c r="BI487" s="797">
        <v>0</v>
      </c>
      <c r="BJ487" s="797">
        <v>0</v>
      </c>
      <c r="BK487" s="798">
        <v>0</v>
      </c>
      <c r="BL487" s="633"/>
      <c r="BM487" s="787" t="s">
        <v>626</v>
      </c>
      <c r="BN487" s="788"/>
      <c r="BO487" s="789">
        <v>0</v>
      </c>
      <c r="BP487" s="790">
        <v>0</v>
      </c>
      <c r="BQ487" s="790">
        <v>0</v>
      </c>
      <c r="BR487" s="791">
        <v>0</v>
      </c>
      <c r="BS487" s="633"/>
      <c r="BT487" s="773" t="s">
        <v>626</v>
      </c>
      <c r="BU487" s="770"/>
      <c r="BV487" s="773">
        <v>0</v>
      </c>
      <c r="BW487" s="774">
        <v>0</v>
      </c>
      <c r="BX487" s="774">
        <v>0</v>
      </c>
      <c r="BY487" s="775">
        <v>0</v>
      </c>
      <c r="CA487" s="748" t="s">
        <v>626</v>
      </c>
      <c r="CB487" s="749"/>
      <c r="CC487" s="750">
        <v>0</v>
      </c>
      <c r="CD487" s="751">
        <v>0</v>
      </c>
      <c r="CE487" s="751">
        <v>0</v>
      </c>
      <c r="CF487" s="752">
        <v>0</v>
      </c>
    </row>
    <row r="488" spans="2:84" ht="13.8" thickBot="1">
      <c r="B488" s="673" t="s">
        <v>495</v>
      </c>
      <c r="C488" s="679" t="s">
        <v>1479</v>
      </c>
      <c r="D488" s="681">
        <v>0</v>
      </c>
      <c r="E488" s="677">
        <v>0</v>
      </c>
      <c r="F488" s="677">
        <v>0</v>
      </c>
      <c r="G488" s="674">
        <v>0</v>
      </c>
      <c r="I488" s="728" t="s">
        <v>495</v>
      </c>
      <c r="J488" s="690" t="s">
        <v>1479</v>
      </c>
      <c r="K488" s="681">
        <v>0</v>
      </c>
      <c r="L488" s="677">
        <v>0</v>
      </c>
      <c r="M488" s="677">
        <v>0</v>
      </c>
      <c r="N488" s="674">
        <v>0</v>
      </c>
      <c r="P488" s="668" t="s">
        <v>495</v>
      </c>
      <c r="Q488" s="677" t="s">
        <v>1479</v>
      </c>
      <c r="R488" s="681">
        <v>0</v>
      </c>
      <c r="S488" s="677">
        <v>0</v>
      </c>
      <c r="T488" s="677">
        <v>0</v>
      </c>
      <c r="U488" s="674">
        <v>0</v>
      </c>
      <c r="W488" s="800" t="s">
        <v>495</v>
      </c>
      <c r="X488" s="677" t="s">
        <v>1479</v>
      </c>
      <c r="Y488" s="681">
        <v>0</v>
      </c>
      <c r="Z488" s="677">
        <v>0</v>
      </c>
      <c r="AA488" s="677">
        <v>0</v>
      </c>
      <c r="AB488" s="674">
        <v>0</v>
      </c>
      <c r="AD488" s="763" t="s">
        <v>495</v>
      </c>
      <c r="AE488" s="677" t="s">
        <v>1479</v>
      </c>
      <c r="AF488" s="681">
        <v>0</v>
      </c>
      <c r="AG488" s="677">
        <v>0</v>
      </c>
      <c r="AH488" s="677">
        <v>0</v>
      </c>
      <c r="AI488" s="674">
        <v>0</v>
      </c>
      <c r="AK488" s="754" t="s">
        <v>495</v>
      </c>
      <c r="AL488" s="731" t="s">
        <v>1479</v>
      </c>
      <c r="AM488" s="681">
        <v>0</v>
      </c>
      <c r="AN488" s="677">
        <v>0</v>
      </c>
      <c r="AO488" s="677">
        <v>0</v>
      </c>
      <c r="AP488" s="674">
        <v>0</v>
      </c>
      <c r="AR488" s="808" t="s">
        <v>495</v>
      </c>
      <c r="AS488" s="820" t="s">
        <v>1479</v>
      </c>
      <c r="AT488" s="812">
        <v>0</v>
      </c>
      <c r="AU488" s="812">
        <v>0</v>
      </c>
      <c r="AV488" s="812">
        <v>0</v>
      </c>
      <c r="AW488" s="813">
        <v>0</v>
      </c>
      <c r="AY488" s="779" t="s">
        <v>495</v>
      </c>
      <c r="AZ488" s="731" t="s">
        <v>1479</v>
      </c>
      <c r="BA488" s="681">
        <v>0</v>
      </c>
      <c r="BB488" s="677">
        <v>0</v>
      </c>
      <c r="BC488" s="677">
        <v>0</v>
      </c>
      <c r="BD488" s="674">
        <v>0</v>
      </c>
      <c r="BF488" s="793" t="s">
        <v>495</v>
      </c>
      <c r="BG488" s="690" t="s">
        <v>1479</v>
      </c>
      <c r="BH488" s="681">
        <v>0</v>
      </c>
      <c r="BI488" s="677">
        <v>0</v>
      </c>
      <c r="BJ488" s="677">
        <v>0</v>
      </c>
      <c r="BK488" s="674">
        <v>0</v>
      </c>
      <c r="BL488" s="633"/>
      <c r="BM488" s="784" t="s">
        <v>495</v>
      </c>
      <c r="BN488" s="731" t="s">
        <v>1479</v>
      </c>
      <c r="BO488" s="681">
        <v>0</v>
      </c>
      <c r="BP488" s="677">
        <v>0</v>
      </c>
      <c r="BQ488" s="677">
        <v>0</v>
      </c>
      <c r="BR488" s="674">
        <v>0</v>
      </c>
      <c r="BS488" s="633"/>
      <c r="BT488" s="772" t="s">
        <v>495</v>
      </c>
      <c r="BU488" s="690" t="s">
        <v>1479</v>
      </c>
      <c r="BV488" s="681">
        <v>0</v>
      </c>
      <c r="BW488" s="677">
        <v>0</v>
      </c>
      <c r="BX488" s="677">
        <v>0</v>
      </c>
      <c r="BY488" s="674">
        <v>0</v>
      </c>
      <c r="CA488" s="745" t="s">
        <v>495</v>
      </c>
      <c r="CB488" s="731" t="s">
        <v>1479</v>
      </c>
      <c r="CC488" s="681">
        <v>0</v>
      </c>
      <c r="CD488" s="677">
        <v>0</v>
      </c>
      <c r="CE488" s="677">
        <v>0</v>
      </c>
      <c r="CF488" s="674">
        <v>0</v>
      </c>
    </row>
    <row r="489" spans="2:84" ht="13.8" thickBot="1">
      <c r="B489" s="664" t="s">
        <v>627</v>
      </c>
      <c r="C489" s="664"/>
      <c r="D489" s="729">
        <v>0</v>
      </c>
      <c r="E489" s="683">
        <v>0</v>
      </c>
      <c r="F489" s="683">
        <v>0</v>
      </c>
      <c r="G489" s="682">
        <v>0</v>
      </c>
      <c r="I489" s="667" t="s">
        <v>627</v>
      </c>
      <c r="J489" s="667"/>
      <c r="K489" s="691">
        <v>0</v>
      </c>
      <c r="L489" s="685">
        <v>0</v>
      </c>
      <c r="M489" s="685">
        <v>0</v>
      </c>
      <c r="N489" s="684">
        <v>0</v>
      </c>
      <c r="P489" s="686" t="s">
        <v>627</v>
      </c>
      <c r="Q489" s="687"/>
      <c r="R489" s="686">
        <v>0</v>
      </c>
      <c r="S489" s="688">
        <v>0</v>
      </c>
      <c r="T489" s="688">
        <v>0</v>
      </c>
      <c r="U489" s="687">
        <v>0</v>
      </c>
      <c r="W489" s="803" t="s">
        <v>627</v>
      </c>
      <c r="X489" s="804"/>
      <c r="Y489" s="803">
        <v>0</v>
      </c>
      <c r="Z489" s="805">
        <v>0</v>
      </c>
      <c r="AA489" s="805">
        <v>0</v>
      </c>
      <c r="AB489" s="804">
        <v>0</v>
      </c>
      <c r="AD489" s="766" t="s">
        <v>627</v>
      </c>
      <c r="AE489" s="767"/>
      <c r="AF489" s="766">
        <v>0</v>
      </c>
      <c r="AG489" s="768">
        <v>0</v>
      </c>
      <c r="AH489" s="768">
        <v>0</v>
      </c>
      <c r="AI489" s="767">
        <v>0</v>
      </c>
      <c r="AK489" s="757" t="s">
        <v>627</v>
      </c>
      <c r="AL489" s="758"/>
      <c r="AM489" s="759">
        <v>0</v>
      </c>
      <c r="AN489" s="760">
        <v>0</v>
      </c>
      <c r="AO489" s="760">
        <v>0</v>
      </c>
      <c r="AP489" s="761">
        <v>0</v>
      </c>
      <c r="AR489" s="808" t="s">
        <v>627</v>
      </c>
      <c r="AS489" s="816"/>
      <c r="AT489" s="817">
        <v>0</v>
      </c>
      <c r="AU489" s="818">
        <v>0</v>
      </c>
      <c r="AV489" s="818">
        <v>0</v>
      </c>
      <c r="AW489" s="816">
        <v>0</v>
      </c>
      <c r="AY489" s="780" t="s">
        <v>627</v>
      </c>
      <c r="AZ489" s="777"/>
      <c r="BA489" s="780">
        <v>0</v>
      </c>
      <c r="BB489" s="781">
        <v>0</v>
      </c>
      <c r="BC489" s="781">
        <v>0</v>
      </c>
      <c r="BD489" s="782">
        <v>0</v>
      </c>
      <c r="BF489" s="795" t="s">
        <v>627</v>
      </c>
      <c r="BG489" s="796"/>
      <c r="BH489" s="795">
        <v>0</v>
      </c>
      <c r="BI489" s="797">
        <v>0</v>
      </c>
      <c r="BJ489" s="797">
        <v>0</v>
      </c>
      <c r="BK489" s="798">
        <v>0</v>
      </c>
      <c r="BL489" s="633"/>
      <c r="BM489" s="787" t="s">
        <v>627</v>
      </c>
      <c r="BN489" s="788"/>
      <c r="BO489" s="789">
        <v>0</v>
      </c>
      <c r="BP489" s="790">
        <v>0</v>
      </c>
      <c r="BQ489" s="790">
        <v>0</v>
      </c>
      <c r="BR489" s="791">
        <v>0</v>
      </c>
      <c r="BS489" s="633"/>
      <c r="BT489" s="773" t="s">
        <v>627</v>
      </c>
      <c r="BU489" s="770"/>
      <c r="BV489" s="773">
        <v>0</v>
      </c>
      <c r="BW489" s="774">
        <v>0</v>
      </c>
      <c r="BX489" s="774">
        <v>0</v>
      </c>
      <c r="BY489" s="775">
        <v>0</v>
      </c>
      <c r="CA489" s="748" t="s">
        <v>627</v>
      </c>
      <c r="CB489" s="749"/>
      <c r="CC489" s="750">
        <v>0</v>
      </c>
      <c r="CD489" s="751">
        <v>0</v>
      </c>
      <c r="CE489" s="751">
        <v>0</v>
      </c>
      <c r="CF489" s="752">
        <v>0</v>
      </c>
    </row>
    <row r="490" spans="2:84" ht="13.8" thickBot="1">
      <c r="B490" s="673" t="s">
        <v>496</v>
      </c>
      <c r="C490" s="679" t="s">
        <v>1480</v>
      </c>
      <c r="D490" s="681">
        <v>0</v>
      </c>
      <c r="E490" s="677">
        <v>0</v>
      </c>
      <c r="F490" s="677">
        <v>0</v>
      </c>
      <c r="G490" s="674">
        <v>0</v>
      </c>
      <c r="I490" s="728" t="s">
        <v>496</v>
      </c>
      <c r="J490" s="690" t="s">
        <v>1480</v>
      </c>
      <c r="K490" s="681">
        <v>0</v>
      </c>
      <c r="L490" s="677">
        <v>0</v>
      </c>
      <c r="M490" s="677">
        <v>0</v>
      </c>
      <c r="N490" s="674">
        <v>0</v>
      </c>
      <c r="P490" s="668" t="s">
        <v>496</v>
      </c>
      <c r="Q490" s="677" t="s">
        <v>1480</v>
      </c>
      <c r="R490" s="681">
        <v>0</v>
      </c>
      <c r="S490" s="677">
        <v>0</v>
      </c>
      <c r="T490" s="677">
        <v>0</v>
      </c>
      <c r="U490" s="674">
        <v>0</v>
      </c>
      <c r="W490" s="800" t="s">
        <v>496</v>
      </c>
      <c r="X490" s="677" t="s">
        <v>1480</v>
      </c>
      <c r="Y490" s="681">
        <v>0</v>
      </c>
      <c r="Z490" s="677">
        <v>0</v>
      </c>
      <c r="AA490" s="677">
        <v>0</v>
      </c>
      <c r="AB490" s="674">
        <v>0</v>
      </c>
      <c r="AD490" s="763" t="s">
        <v>496</v>
      </c>
      <c r="AE490" s="677" t="s">
        <v>1480</v>
      </c>
      <c r="AF490" s="681">
        <v>0</v>
      </c>
      <c r="AG490" s="677">
        <v>0</v>
      </c>
      <c r="AH490" s="677">
        <v>0</v>
      </c>
      <c r="AI490" s="674">
        <v>0</v>
      </c>
      <c r="AK490" s="754" t="s">
        <v>496</v>
      </c>
      <c r="AL490" s="731" t="s">
        <v>1480</v>
      </c>
      <c r="AM490" s="681">
        <v>0</v>
      </c>
      <c r="AN490" s="677">
        <v>0</v>
      </c>
      <c r="AO490" s="677">
        <v>0</v>
      </c>
      <c r="AP490" s="674">
        <v>0</v>
      </c>
      <c r="AR490" s="808" t="s">
        <v>496</v>
      </c>
      <c r="AS490" s="820" t="s">
        <v>1480</v>
      </c>
      <c r="AT490" s="812">
        <v>0</v>
      </c>
      <c r="AU490" s="812">
        <v>0</v>
      </c>
      <c r="AV490" s="812">
        <v>0</v>
      </c>
      <c r="AW490" s="813">
        <v>0</v>
      </c>
      <c r="AY490" s="779" t="s">
        <v>496</v>
      </c>
      <c r="AZ490" s="731" t="s">
        <v>1480</v>
      </c>
      <c r="BA490" s="681">
        <v>0</v>
      </c>
      <c r="BB490" s="677">
        <v>0</v>
      </c>
      <c r="BC490" s="677">
        <v>0</v>
      </c>
      <c r="BD490" s="674">
        <v>0</v>
      </c>
      <c r="BF490" s="793" t="s">
        <v>496</v>
      </c>
      <c r="BG490" s="690" t="s">
        <v>1480</v>
      </c>
      <c r="BH490" s="681">
        <v>0</v>
      </c>
      <c r="BI490" s="677">
        <v>0</v>
      </c>
      <c r="BJ490" s="677">
        <v>0</v>
      </c>
      <c r="BK490" s="674">
        <v>0</v>
      </c>
      <c r="BL490" s="633"/>
      <c r="BM490" s="784" t="s">
        <v>496</v>
      </c>
      <c r="BN490" s="731" t="s">
        <v>1480</v>
      </c>
      <c r="BO490" s="681">
        <v>0</v>
      </c>
      <c r="BP490" s="677">
        <v>0</v>
      </c>
      <c r="BQ490" s="677">
        <v>0</v>
      </c>
      <c r="BR490" s="674">
        <v>0</v>
      </c>
      <c r="BS490" s="633"/>
      <c r="BT490" s="772" t="s">
        <v>496</v>
      </c>
      <c r="BU490" s="690" t="s">
        <v>1480</v>
      </c>
      <c r="BV490" s="681">
        <v>0</v>
      </c>
      <c r="BW490" s="677">
        <v>0</v>
      </c>
      <c r="BX490" s="677">
        <v>0</v>
      </c>
      <c r="BY490" s="674">
        <v>0</v>
      </c>
      <c r="CA490" s="745" t="s">
        <v>496</v>
      </c>
      <c r="CB490" s="731" t="s">
        <v>1480</v>
      </c>
      <c r="CC490" s="681">
        <v>0</v>
      </c>
      <c r="CD490" s="677">
        <v>0</v>
      </c>
      <c r="CE490" s="677">
        <v>0</v>
      </c>
      <c r="CF490" s="674">
        <v>0</v>
      </c>
    </row>
    <row r="491" spans="2:84" ht="13.8" thickBot="1">
      <c r="B491" s="664" t="s">
        <v>628</v>
      </c>
      <c r="C491" s="664"/>
      <c r="D491" s="729">
        <v>0</v>
      </c>
      <c r="E491" s="683">
        <v>0</v>
      </c>
      <c r="F491" s="683">
        <v>0</v>
      </c>
      <c r="G491" s="682">
        <v>0</v>
      </c>
      <c r="I491" s="667" t="s">
        <v>628</v>
      </c>
      <c r="J491" s="667"/>
      <c r="K491" s="691">
        <v>0</v>
      </c>
      <c r="L491" s="685">
        <v>0</v>
      </c>
      <c r="M491" s="685">
        <v>0</v>
      </c>
      <c r="N491" s="684">
        <v>0</v>
      </c>
      <c r="P491" s="686" t="s">
        <v>628</v>
      </c>
      <c r="Q491" s="687"/>
      <c r="R491" s="686">
        <v>0</v>
      </c>
      <c r="S491" s="688">
        <v>0</v>
      </c>
      <c r="T491" s="688">
        <v>0</v>
      </c>
      <c r="U491" s="687">
        <v>0</v>
      </c>
      <c r="W491" s="803" t="s">
        <v>628</v>
      </c>
      <c r="X491" s="804"/>
      <c r="Y491" s="803">
        <v>0</v>
      </c>
      <c r="Z491" s="805">
        <v>0</v>
      </c>
      <c r="AA491" s="805">
        <v>0</v>
      </c>
      <c r="AB491" s="804">
        <v>0</v>
      </c>
      <c r="AD491" s="766" t="s">
        <v>628</v>
      </c>
      <c r="AE491" s="767"/>
      <c r="AF491" s="766">
        <v>0</v>
      </c>
      <c r="AG491" s="768">
        <v>0</v>
      </c>
      <c r="AH491" s="768">
        <v>0</v>
      </c>
      <c r="AI491" s="767">
        <v>0</v>
      </c>
      <c r="AK491" s="757" t="s">
        <v>628</v>
      </c>
      <c r="AL491" s="758"/>
      <c r="AM491" s="759">
        <v>0</v>
      </c>
      <c r="AN491" s="760">
        <v>0</v>
      </c>
      <c r="AO491" s="760">
        <v>0</v>
      </c>
      <c r="AP491" s="761">
        <v>0</v>
      </c>
      <c r="AR491" s="808" t="s">
        <v>628</v>
      </c>
      <c r="AS491" s="816"/>
      <c r="AT491" s="817">
        <v>0</v>
      </c>
      <c r="AU491" s="818">
        <v>0</v>
      </c>
      <c r="AV491" s="818">
        <v>0</v>
      </c>
      <c r="AW491" s="816">
        <v>0</v>
      </c>
      <c r="AY491" s="780" t="s">
        <v>628</v>
      </c>
      <c r="AZ491" s="777"/>
      <c r="BA491" s="780">
        <v>0</v>
      </c>
      <c r="BB491" s="781">
        <v>0</v>
      </c>
      <c r="BC491" s="781">
        <v>0</v>
      </c>
      <c r="BD491" s="782">
        <v>0</v>
      </c>
      <c r="BF491" s="795" t="s">
        <v>628</v>
      </c>
      <c r="BG491" s="796"/>
      <c r="BH491" s="795">
        <v>0</v>
      </c>
      <c r="BI491" s="797">
        <v>0</v>
      </c>
      <c r="BJ491" s="797">
        <v>0</v>
      </c>
      <c r="BK491" s="798">
        <v>0</v>
      </c>
      <c r="BL491" s="633"/>
      <c r="BM491" s="787" t="s">
        <v>628</v>
      </c>
      <c r="BN491" s="788"/>
      <c r="BO491" s="789">
        <v>0</v>
      </c>
      <c r="BP491" s="790">
        <v>0</v>
      </c>
      <c r="BQ491" s="790">
        <v>0</v>
      </c>
      <c r="BR491" s="791">
        <v>0</v>
      </c>
      <c r="BS491" s="633"/>
      <c r="BT491" s="773" t="s">
        <v>628</v>
      </c>
      <c r="BU491" s="770"/>
      <c r="BV491" s="773">
        <v>0</v>
      </c>
      <c r="BW491" s="774">
        <v>0</v>
      </c>
      <c r="BX491" s="774">
        <v>0</v>
      </c>
      <c r="BY491" s="775">
        <v>0</v>
      </c>
      <c r="CA491" s="748" t="s">
        <v>628</v>
      </c>
      <c r="CB491" s="749"/>
      <c r="CC491" s="750">
        <v>0</v>
      </c>
      <c r="CD491" s="751">
        <v>0</v>
      </c>
      <c r="CE491" s="751">
        <v>0</v>
      </c>
      <c r="CF491" s="752">
        <v>0</v>
      </c>
    </row>
    <row r="492" spans="2:84" ht="13.8" thickBot="1">
      <c r="B492" s="673" t="s">
        <v>497</v>
      </c>
      <c r="C492" s="679" t="s">
        <v>1481</v>
      </c>
      <c r="D492" s="681">
        <v>0</v>
      </c>
      <c r="E492" s="677">
        <v>0</v>
      </c>
      <c r="F492" s="677">
        <v>0</v>
      </c>
      <c r="G492" s="674">
        <v>0</v>
      </c>
      <c r="I492" s="728" t="s">
        <v>497</v>
      </c>
      <c r="J492" s="690" t="s">
        <v>1481</v>
      </c>
      <c r="K492" s="681">
        <v>0</v>
      </c>
      <c r="L492" s="677">
        <v>0</v>
      </c>
      <c r="M492" s="677">
        <v>0</v>
      </c>
      <c r="N492" s="674">
        <v>0</v>
      </c>
      <c r="P492" s="668" t="s">
        <v>497</v>
      </c>
      <c r="Q492" s="677" t="s">
        <v>1481</v>
      </c>
      <c r="R492" s="681">
        <v>0</v>
      </c>
      <c r="S492" s="677">
        <v>0</v>
      </c>
      <c r="T492" s="677">
        <v>0</v>
      </c>
      <c r="U492" s="674">
        <v>0</v>
      </c>
      <c r="W492" s="800" t="s">
        <v>497</v>
      </c>
      <c r="X492" s="677" t="s">
        <v>1481</v>
      </c>
      <c r="Y492" s="681">
        <v>0</v>
      </c>
      <c r="Z492" s="677">
        <v>0</v>
      </c>
      <c r="AA492" s="677">
        <v>0</v>
      </c>
      <c r="AB492" s="674">
        <v>0</v>
      </c>
      <c r="AD492" s="763" t="s">
        <v>497</v>
      </c>
      <c r="AE492" s="677" t="s">
        <v>1481</v>
      </c>
      <c r="AF492" s="681">
        <v>0</v>
      </c>
      <c r="AG492" s="677">
        <v>0</v>
      </c>
      <c r="AH492" s="677">
        <v>0</v>
      </c>
      <c r="AI492" s="674">
        <v>0</v>
      </c>
      <c r="AK492" s="754" t="s">
        <v>497</v>
      </c>
      <c r="AL492" s="731" t="s">
        <v>1481</v>
      </c>
      <c r="AM492" s="681">
        <v>0</v>
      </c>
      <c r="AN492" s="677">
        <v>0</v>
      </c>
      <c r="AO492" s="677">
        <v>0</v>
      </c>
      <c r="AP492" s="674">
        <v>0</v>
      </c>
      <c r="AR492" s="808" t="s">
        <v>497</v>
      </c>
      <c r="AS492" s="820" t="s">
        <v>1481</v>
      </c>
      <c r="AT492" s="812">
        <v>0</v>
      </c>
      <c r="AU492" s="812">
        <v>0</v>
      </c>
      <c r="AV492" s="812">
        <v>0</v>
      </c>
      <c r="AW492" s="813">
        <v>0</v>
      </c>
      <c r="AY492" s="779" t="s">
        <v>497</v>
      </c>
      <c r="AZ492" s="731" t="s">
        <v>1481</v>
      </c>
      <c r="BA492" s="681">
        <v>0</v>
      </c>
      <c r="BB492" s="677">
        <v>0</v>
      </c>
      <c r="BC492" s="677">
        <v>0</v>
      </c>
      <c r="BD492" s="674">
        <v>0</v>
      </c>
      <c r="BF492" s="793" t="s">
        <v>497</v>
      </c>
      <c r="BG492" s="690" t="s">
        <v>1481</v>
      </c>
      <c r="BH492" s="681">
        <v>0</v>
      </c>
      <c r="BI492" s="677">
        <v>0</v>
      </c>
      <c r="BJ492" s="677">
        <v>0</v>
      </c>
      <c r="BK492" s="674">
        <v>0</v>
      </c>
      <c r="BL492" s="633"/>
      <c r="BM492" s="784" t="s">
        <v>497</v>
      </c>
      <c r="BN492" s="731" t="s">
        <v>1481</v>
      </c>
      <c r="BO492" s="681">
        <v>0</v>
      </c>
      <c r="BP492" s="677">
        <v>0</v>
      </c>
      <c r="BQ492" s="677">
        <v>0</v>
      </c>
      <c r="BR492" s="674">
        <v>0</v>
      </c>
      <c r="BS492" s="633"/>
      <c r="BT492" s="772" t="s">
        <v>497</v>
      </c>
      <c r="BU492" s="690" t="s">
        <v>1481</v>
      </c>
      <c r="BV492" s="681">
        <v>0</v>
      </c>
      <c r="BW492" s="677">
        <v>0</v>
      </c>
      <c r="BX492" s="677">
        <v>0</v>
      </c>
      <c r="BY492" s="674">
        <v>0</v>
      </c>
      <c r="CA492" s="745" t="s">
        <v>497</v>
      </c>
      <c r="CB492" s="731" t="s">
        <v>1481</v>
      </c>
      <c r="CC492" s="681">
        <v>0</v>
      </c>
      <c r="CD492" s="677">
        <v>0</v>
      </c>
      <c r="CE492" s="677">
        <v>0</v>
      </c>
      <c r="CF492" s="674">
        <v>0</v>
      </c>
    </row>
    <row r="493" spans="2:84" ht="13.8" thickBot="1">
      <c r="B493" s="664" t="s">
        <v>629</v>
      </c>
      <c r="C493" s="664"/>
      <c r="D493" s="729">
        <v>0</v>
      </c>
      <c r="E493" s="683">
        <v>0</v>
      </c>
      <c r="F493" s="683">
        <v>0</v>
      </c>
      <c r="G493" s="682">
        <v>0</v>
      </c>
      <c r="I493" s="667" t="s">
        <v>629</v>
      </c>
      <c r="J493" s="667"/>
      <c r="K493" s="691">
        <v>0</v>
      </c>
      <c r="L493" s="685">
        <v>0</v>
      </c>
      <c r="M493" s="685">
        <v>0</v>
      </c>
      <c r="N493" s="684">
        <v>0</v>
      </c>
      <c r="P493" s="686" t="s">
        <v>629</v>
      </c>
      <c r="Q493" s="687"/>
      <c r="R493" s="686">
        <v>0</v>
      </c>
      <c r="S493" s="688">
        <v>0</v>
      </c>
      <c r="T493" s="688">
        <v>0</v>
      </c>
      <c r="U493" s="687">
        <v>0</v>
      </c>
      <c r="W493" s="803" t="s">
        <v>629</v>
      </c>
      <c r="X493" s="804"/>
      <c r="Y493" s="803">
        <v>0</v>
      </c>
      <c r="Z493" s="805">
        <v>0</v>
      </c>
      <c r="AA493" s="805">
        <v>0</v>
      </c>
      <c r="AB493" s="804">
        <v>0</v>
      </c>
      <c r="AD493" s="766" t="s">
        <v>629</v>
      </c>
      <c r="AE493" s="767"/>
      <c r="AF493" s="766">
        <v>0</v>
      </c>
      <c r="AG493" s="768">
        <v>0</v>
      </c>
      <c r="AH493" s="768">
        <v>0</v>
      </c>
      <c r="AI493" s="767">
        <v>0</v>
      </c>
      <c r="AK493" s="757" t="s">
        <v>629</v>
      </c>
      <c r="AL493" s="758"/>
      <c r="AM493" s="759">
        <v>0</v>
      </c>
      <c r="AN493" s="760">
        <v>0</v>
      </c>
      <c r="AO493" s="760">
        <v>0</v>
      </c>
      <c r="AP493" s="761">
        <v>0</v>
      </c>
      <c r="AR493" s="808" t="s">
        <v>629</v>
      </c>
      <c r="AS493" s="816"/>
      <c r="AT493" s="817">
        <v>0</v>
      </c>
      <c r="AU493" s="818">
        <v>0</v>
      </c>
      <c r="AV493" s="818">
        <v>0</v>
      </c>
      <c r="AW493" s="816">
        <v>0</v>
      </c>
      <c r="AY493" s="780" t="s">
        <v>629</v>
      </c>
      <c r="AZ493" s="777"/>
      <c r="BA493" s="780">
        <v>0</v>
      </c>
      <c r="BB493" s="781">
        <v>0</v>
      </c>
      <c r="BC493" s="781">
        <v>0</v>
      </c>
      <c r="BD493" s="782">
        <v>0</v>
      </c>
      <c r="BF493" s="795" t="s">
        <v>629</v>
      </c>
      <c r="BG493" s="796"/>
      <c r="BH493" s="795">
        <v>0</v>
      </c>
      <c r="BI493" s="797">
        <v>0</v>
      </c>
      <c r="BJ493" s="797">
        <v>0</v>
      </c>
      <c r="BK493" s="798">
        <v>0</v>
      </c>
      <c r="BL493" s="633"/>
      <c r="BM493" s="787" t="s">
        <v>629</v>
      </c>
      <c r="BN493" s="788"/>
      <c r="BO493" s="789">
        <v>0</v>
      </c>
      <c r="BP493" s="790">
        <v>0</v>
      </c>
      <c r="BQ493" s="790">
        <v>0</v>
      </c>
      <c r="BR493" s="791">
        <v>0</v>
      </c>
      <c r="BS493" s="633"/>
      <c r="BT493" s="773" t="s">
        <v>629</v>
      </c>
      <c r="BU493" s="770"/>
      <c r="BV493" s="773">
        <v>0</v>
      </c>
      <c r="BW493" s="774">
        <v>0</v>
      </c>
      <c r="BX493" s="774">
        <v>0</v>
      </c>
      <c r="BY493" s="775">
        <v>0</v>
      </c>
      <c r="CA493" s="748" t="s">
        <v>629</v>
      </c>
      <c r="CB493" s="749"/>
      <c r="CC493" s="750">
        <v>0</v>
      </c>
      <c r="CD493" s="751">
        <v>0</v>
      </c>
      <c r="CE493" s="751">
        <v>0</v>
      </c>
      <c r="CF493" s="752">
        <v>0</v>
      </c>
    </row>
    <row r="494" spans="2:84" ht="13.8" thickBot="1">
      <c r="B494" s="673" t="s">
        <v>498</v>
      </c>
      <c r="C494" s="679" t="s">
        <v>1482</v>
      </c>
      <c r="D494" s="681">
        <v>0</v>
      </c>
      <c r="E494" s="677">
        <v>0</v>
      </c>
      <c r="F494" s="677">
        <v>0</v>
      </c>
      <c r="G494" s="674">
        <v>0</v>
      </c>
      <c r="I494" s="728" t="s">
        <v>498</v>
      </c>
      <c r="J494" s="690" t="s">
        <v>1482</v>
      </c>
      <c r="K494" s="681">
        <v>0</v>
      </c>
      <c r="L494" s="677">
        <v>0</v>
      </c>
      <c r="M494" s="677">
        <v>0</v>
      </c>
      <c r="N494" s="674">
        <v>0</v>
      </c>
      <c r="P494" s="668" t="s">
        <v>498</v>
      </c>
      <c r="Q494" s="677" t="s">
        <v>1482</v>
      </c>
      <c r="R494" s="681">
        <v>0</v>
      </c>
      <c r="S494" s="677">
        <v>0</v>
      </c>
      <c r="T494" s="677">
        <v>0</v>
      </c>
      <c r="U494" s="674">
        <v>0</v>
      </c>
      <c r="W494" s="800" t="s">
        <v>498</v>
      </c>
      <c r="X494" s="677" t="s">
        <v>1482</v>
      </c>
      <c r="Y494" s="681">
        <v>0</v>
      </c>
      <c r="Z494" s="677">
        <v>0</v>
      </c>
      <c r="AA494" s="677">
        <v>0</v>
      </c>
      <c r="AB494" s="674">
        <v>0</v>
      </c>
      <c r="AD494" s="763" t="s">
        <v>498</v>
      </c>
      <c r="AE494" s="677" t="s">
        <v>1482</v>
      </c>
      <c r="AF494" s="681">
        <v>0</v>
      </c>
      <c r="AG494" s="677">
        <v>0</v>
      </c>
      <c r="AH494" s="677">
        <v>0</v>
      </c>
      <c r="AI494" s="674">
        <v>0</v>
      </c>
      <c r="AK494" s="754" t="s">
        <v>498</v>
      </c>
      <c r="AL494" s="731" t="s">
        <v>1482</v>
      </c>
      <c r="AM494" s="681">
        <v>0</v>
      </c>
      <c r="AN494" s="677">
        <v>0</v>
      </c>
      <c r="AO494" s="677">
        <v>0</v>
      </c>
      <c r="AP494" s="674">
        <v>0</v>
      </c>
      <c r="AR494" s="808" t="s">
        <v>498</v>
      </c>
      <c r="AS494" s="820" t="s">
        <v>1482</v>
      </c>
      <c r="AT494" s="812">
        <v>0</v>
      </c>
      <c r="AU494" s="812">
        <v>0</v>
      </c>
      <c r="AV494" s="812">
        <v>0</v>
      </c>
      <c r="AW494" s="813">
        <v>0</v>
      </c>
      <c r="AY494" s="779" t="s">
        <v>498</v>
      </c>
      <c r="AZ494" s="731" t="s">
        <v>1482</v>
      </c>
      <c r="BA494" s="681">
        <v>0</v>
      </c>
      <c r="BB494" s="677">
        <v>0</v>
      </c>
      <c r="BC494" s="677">
        <v>0</v>
      </c>
      <c r="BD494" s="674">
        <v>0</v>
      </c>
      <c r="BF494" s="793" t="s">
        <v>498</v>
      </c>
      <c r="BG494" s="690" t="s">
        <v>1482</v>
      </c>
      <c r="BH494" s="681">
        <v>0</v>
      </c>
      <c r="BI494" s="677">
        <v>0</v>
      </c>
      <c r="BJ494" s="677">
        <v>0</v>
      </c>
      <c r="BK494" s="674">
        <v>0</v>
      </c>
      <c r="BL494" s="633"/>
      <c r="BM494" s="784" t="s">
        <v>498</v>
      </c>
      <c r="BN494" s="731" t="s">
        <v>1482</v>
      </c>
      <c r="BO494" s="681">
        <v>0</v>
      </c>
      <c r="BP494" s="677">
        <v>0</v>
      </c>
      <c r="BQ494" s="677">
        <v>0</v>
      </c>
      <c r="BR494" s="674">
        <v>0</v>
      </c>
      <c r="BS494" s="633"/>
      <c r="BT494" s="772" t="s">
        <v>498</v>
      </c>
      <c r="BU494" s="690" t="s">
        <v>1482</v>
      </c>
      <c r="BV494" s="681">
        <v>0</v>
      </c>
      <c r="BW494" s="677">
        <v>0</v>
      </c>
      <c r="BX494" s="677">
        <v>0</v>
      </c>
      <c r="BY494" s="674">
        <v>0</v>
      </c>
      <c r="CA494" s="745" t="s">
        <v>498</v>
      </c>
      <c r="CB494" s="731" t="s">
        <v>1482</v>
      </c>
      <c r="CC494" s="681">
        <v>0</v>
      </c>
      <c r="CD494" s="677">
        <v>0</v>
      </c>
      <c r="CE494" s="677">
        <v>0</v>
      </c>
      <c r="CF494" s="674">
        <v>0</v>
      </c>
    </row>
    <row r="495" spans="2:84" ht="13.8" thickBot="1">
      <c r="B495" s="664" t="s">
        <v>630</v>
      </c>
      <c r="C495" s="664"/>
      <c r="D495" s="729">
        <v>0</v>
      </c>
      <c r="E495" s="683">
        <v>0</v>
      </c>
      <c r="F495" s="683">
        <v>0</v>
      </c>
      <c r="G495" s="682">
        <v>0</v>
      </c>
      <c r="I495" s="667" t="s">
        <v>630</v>
      </c>
      <c r="J495" s="667"/>
      <c r="K495" s="691">
        <v>0</v>
      </c>
      <c r="L495" s="685">
        <v>0</v>
      </c>
      <c r="M495" s="685">
        <v>0</v>
      </c>
      <c r="N495" s="684">
        <v>0</v>
      </c>
      <c r="P495" s="686" t="s">
        <v>630</v>
      </c>
      <c r="Q495" s="687"/>
      <c r="R495" s="686">
        <v>0</v>
      </c>
      <c r="S495" s="688">
        <v>0</v>
      </c>
      <c r="T495" s="688">
        <v>0</v>
      </c>
      <c r="U495" s="687">
        <v>0</v>
      </c>
      <c r="W495" s="803" t="s">
        <v>630</v>
      </c>
      <c r="X495" s="804"/>
      <c r="Y495" s="803">
        <v>0</v>
      </c>
      <c r="Z495" s="805">
        <v>0</v>
      </c>
      <c r="AA495" s="805">
        <v>0</v>
      </c>
      <c r="AB495" s="804">
        <v>0</v>
      </c>
      <c r="AD495" s="766" t="s">
        <v>630</v>
      </c>
      <c r="AE495" s="767"/>
      <c r="AF495" s="766">
        <v>0</v>
      </c>
      <c r="AG495" s="768">
        <v>0</v>
      </c>
      <c r="AH495" s="768">
        <v>0</v>
      </c>
      <c r="AI495" s="767">
        <v>0</v>
      </c>
      <c r="AK495" s="757" t="s">
        <v>630</v>
      </c>
      <c r="AL495" s="758"/>
      <c r="AM495" s="759">
        <v>0</v>
      </c>
      <c r="AN495" s="760">
        <v>0</v>
      </c>
      <c r="AO495" s="760">
        <v>0</v>
      </c>
      <c r="AP495" s="761">
        <v>0</v>
      </c>
      <c r="AR495" s="808" t="s">
        <v>630</v>
      </c>
      <c r="AS495" s="816"/>
      <c r="AT495" s="817">
        <v>0</v>
      </c>
      <c r="AU495" s="818">
        <v>0</v>
      </c>
      <c r="AV495" s="818">
        <v>0</v>
      </c>
      <c r="AW495" s="816">
        <v>0</v>
      </c>
      <c r="AY495" s="780" t="s">
        <v>630</v>
      </c>
      <c r="AZ495" s="777"/>
      <c r="BA495" s="780">
        <v>0</v>
      </c>
      <c r="BB495" s="781">
        <v>0</v>
      </c>
      <c r="BC495" s="781">
        <v>0</v>
      </c>
      <c r="BD495" s="782">
        <v>0</v>
      </c>
      <c r="BF495" s="795" t="s">
        <v>630</v>
      </c>
      <c r="BG495" s="796"/>
      <c r="BH495" s="795">
        <v>0</v>
      </c>
      <c r="BI495" s="797">
        <v>0</v>
      </c>
      <c r="BJ495" s="797">
        <v>0</v>
      </c>
      <c r="BK495" s="798">
        <v>0</v>
      </c>
      <c r="BL495" s="633"/>
      <c r="BM495" s="787" t="s">
        <v>630</v>
      </c>
      <c r="BN495" s="788"/>
      <c r="BO495" s="789">
        <v>0</v>
      </c>
      <c r="BP495" s="790">
        <v>0</v>
      </c>
      <c r="BQ495" s="790">
        <v>0</v>
      </c>
      <c r="BR495" s="791">
        <v>0</v>
      </c>
      <c r="BS495" s="633"/>
      <c r="BT495" s="773" t="s">
        <v>630</v>
      </c>
      <c r="BU495" s="770"/>
      <c r="BV495" s="773">
        <v>0</v>
      </c>
      <c r="BW495" s="774">
        <v>0</v>
      </c>
      <c r="BX495" s="774">
        <v>0</v>
      </c>
      <c r="BY495" s="775">
        <v>0</v>
      </c>
      <c r="CA495" s="748" t="s">
        <v>630</v>
      </c>
      <c r="CB495" s="749"/>
      <c r="CC495" s="750">
        <v>0</v>
      </c>
      <c r="CD495" s="751">
        <v>0</v>
      </c>
      <c r="CE495" s="751">
        <v>0</v>
      </c>
      <c r="CF495" s="752">
        <v>0</v>
      </c>
    </row>
    <row r="496" spans="2:84">
      <c r="B496" s="673" t="s">
        <v>499</v>
      </c>
      <c r="C496" s="679" t="s">
        <v>1737</v>
      </c>
      <c r="D496" s="681">
        <v>0</v>
      </c>
      <c r="E496" s="677">
        <v>0</v>
      </c>
      <c r="F496" s="677">
        <v>0</v>
      </c>
      <c r="G496" s="674">
        <v>0</v>
      </c>
      <c r="I496" s="675" t="s">
        <v>499</v>
      </c>
      <c r="J496" s="679" t="s">
        <v>1737</v>
      </c>
      <c r="K496" s="681">
        <v>0</v>
      </c>
      <c r="L496" s="677">
        <v>0</v>
      </c>
      <c r="M496" s="677">
        <v>0</v>
      </c>
      <c r="N496" s="674">
        <v>0</v>
      </c>
      <c r="P496" s="676" t="s">
        <v>499</v>
      </c>
      <c r="Q496" s="677" t="s">
        <v>1737</v>
      </c>
      <c r="R496" s="681">
        <v>0</v>
      </c>
      <c r="S496" s="677">
        <v>0</v>
      </c>
      <c r="T496" s="677">
        <v>0</v>
      </c>
      <c r="U496" s="674">
        <v>0</v>
      </c>
      <c r="W496" s="801" t="s">
        <v>499</v>
      </c>
      <c r="X496" s="677" t="s">
        <v>1737</v>
      </c>
      <c r="Y496" s="681">
        <v>0</v>
      </c>
      <c r="Z496" s="677">
        <v>0</v>
      </c>
      <c r="AA496" s="677">
        <v>0</v>
      </c>
      <c r="AB496" s="674">
        <v>0</v>
      </c>
      <c r="AD496" s="764" t="s">
        <v>499</v>
      </c>
      <c r="AE496" s="677" t="s">
        <v>1737</v>
      </c>
      <c r="AF496" s="681">
        <v>0</v>
      </c>
      <c r="AG496" s="677">
        <v>0</v>
      </c>
      <c r="AH496" s="677">
        <v>0</v>
      </c>
      <c r="AI496" s="674">
        <v>0</v>
      </c>
      <c r="AK496" s="755" t="s">
        <v>499</v>
      </c>
      <c r="AL496" s="689" t="s">
        <v>1737</v>
      </c>
      <c r="AM496" s="681">
        <v>0</v>
      </c>
      <c r="AN496" s="677">
        <v>0</v>
      </c>
      <c r="AO496" s="677">
        <v>0</v>
      </c>
      <c r="AP496" s="674">
        <v>0</v>
      </c>
      <c r="AR496" s="809" t="s">
        <v>499</v>
      </c>
      <c r="AS496" s="810" t="s">
        <v>1737</v>
      </c>
      <c r="AT496" s="812">
        <v>0</v>
      </c>
      <c r="AU496" s="812">
        <v>0</v>
      </c>
      <c r="AV496" s="812">
        <v>0</v>
      </c>
      <c r="AW496" s="813">
        <v>0</v>
      </c>
      <c r="AY496" s="778" t="s">
        <v>499</v>
      </c>
      <c r="AZ496" s="689" t="s">
        <v>1737</v>
      </c>
      <c r="BA496" s="681">
        <v>0</v>
      </c>
      <c r="BB496" s="677">
        <v>0</v>
      </c>
      <c r="BC496" s="677">
        <v>0</v>
      </c>
      <c r="BD496" s="674">
        <v>0</v>
      </c>
      <c r="BF496" s="794" t="s">
        <v>499</v>
      </c>
      <c r="BG496" s="679" t="s">
        <v>1737</v>
      </c>
      <c r="BH496" s="681">
        <v>0</v>
      </c>
      <c r="BI496" s="677">
        <v>0</v>
      </c>
      <c r="BJ496" s="677">
        <v>0</v>
      </c>
      <c r="BK496" s="674">
        <v>0</v>
      </c>
      <c r="BL496" s="633"/>
      <c r="BM496" s="785" t="s">
        <v>499</v>
      </c>
      <c r="BN496" s="689" t="s">
        <v>1737</v>
      </c>
      <c r="BO496" s="681">
        <v>0</v>
      </c>
      <c r="BP496" s="677">
        <v>0</v>
      </c>
      <c r="BQ496" s="677">
        <v>0</v>
      </c>
      <c r="BR496" s="674">
        <v>0</v>
      </c>
      <c r="BS496" s="633"/>
      <c r="BT496" s="771" t="s">
        <v>499</v>
      </c>
      <c r="BU496" s="679" t="s">
        <v>1737</v>
      </c>
      <c r="BV496" s="681">
        <v>0</v>
      </c>
      <c r="BW496" s="677">
        <v>0</v>
      </c>
      <c r="BX496" s="677">
        <v>0</v>
      </c>
      <c r="BY496" s="674">
        <v>0</v>
      </c>
      <c r="CA496" s="746" t="s">
        <v>499</v>
      </c>
      <c r="CB496" s="689" t="s">
        <v>1737</v>
      </c>
      <c r="CC496" s="681">
        <v>0</v>
      </c>
      <c r="CD496" s="677">
        <v>0</v>
      </c>
      <c r="CE496" s="677">
        <v>0</v>
      </c>
      <c r="CF496" s="674">
        <v>0</v>
      </c>
    </row>
    <row r="497" spans="2:84">
      <c r="B497" s="673"/>
      <c r="C497" s="679" t="s">
        <v>1483</v>
      </c>
      <c r="D497" s="681">
        <v>0</v>
      </c>
      <c r="E497" s="677">
        <v>0</v>
      </c>
      <c r="F497" s="677">
        <v>0</v>
      </c>
      <c r="G497" s="674">
        <v>0</v>
      </c>
      <c r="I497" s="675"/>
      <c r="J497" s="679" t="s">
        <v>1483</v>
      </c>
      <c r="K497" s="681">
        <v>0</v>
      </c>
      <c r="L497" s="677">
        <v>0</v>
      </c>
      <c r="M497" s="677">
        <v>0</v>
      </c>
      <c r="N497" s="674">
        <v>0</v>
      </c>
      <c r="P497" s="680"/>
      <c r="Q497" s="677" t="s">
        <v>1483</v>
      </c>
      <c r="R497" s="681">
        <v>0</v>
      </c>
      <c r="S497" s="677">
        <v>0</v>
      </c>
      <c r="T497" s="677">
        <v>0</v>
      </c>
      <c r="U497" s="674">
        <v>0</v>
      </c>
      <c r="W497" s="806"/>
      <c r="X497" s="677" t="s">
        <v>1483</v>
      </c>
      <c r="Y497" s="681">
        <v>0</v>
      </c>
      <c r="Z497" s="677">
        <v>0</v>
      </c>
      <c r="AA497" s="677">
        <v>0</v>
      </c>
      <c r="AB497" s="674">
        <v>0</v>
      </c>
      <c r="AD497" s="769"/>
      <c r="AE497" s="677" t="s">
        <v>1483</v>
      </c>
      <c r="AF497" s="681">
        <v>0</v>
      </c>
      <c r="AG497" s="677">
        <v>0</v>
      </c>
      <c r="AH497" s="677">
        <v>0</v>
      </c>
      <c r="AI497" s="674">
        <v>0</v>
      </c>
      <c r="AK497" s="762"/>
      <c r="AL497" s="679" t="s">
        <v>1483</v>
      </c>
      <c r="AM497" s="681">
        <v>0</v>
      </c>
      <c r="AN497" s="677">
        <v>0</v>
      </c>
      <c r="AO497" s="677">
        <v>0</v>
      </c>
      <c r="AP497" s="674">
        <v>0</v>
      </c>
      <c r="AR497" s="819"/>
      <c r="AS497" s="813" t="s">
        <v>1483</v>
      </c>
      <c r="AT497" s="812">
        <v>0</v>
      </c>
      <c r="AU497" s="812">
        <v>0</v>
      </c>
      <c r="AV497" s="812">
        <v>0</v>
      </c>
      <c r="AW497" s="813">
        <v>0</v>
      </c>
      <c r="AY497" s="778"/>
      <c r="AZ497" s="679" t="s">
        <v>1483</v>
      </c>
      <c r="BA497" s="681">
        <v>0</v>
      </c>
      <c r="BB497" s="677">
        <v>0</v>
      </c>
      <c r="BC497" s="677">
        <v>0</v>
      </c>
      <c r="BD497" s="674">
        <v>0</v>
      </c>
      <c r="BF497" s="794"/>
      <c r="BG497" s="679" t="s">
        <v>1483</v>
      </c>
      <c r="BH497" s="681">
        <v>0</v>
      </c>
      <c r="BI497" s="677">
        <v>0</v>
      </c>
      <c r="BJ497" s="677">
        <v>0</v>
      </c>
      <c r="BK497" s="674">
        <v>0</v>
      </c>
      <c r="BL497" s="633"/>
      <c r="BM497" s="792"/>
      <c r="BN497" s="679" t="s">
        <v>1483</v>
      </c>
      <c r="BO497" s="681">
        <v>0</v>
      </c>
      <c r="BP497" s="677">
        <v>0</v>
      </c>
      <c r="BQ497" s="677">
        <v>0</v>
      </c>
      <c r="BR497" s="674">
        <v>0</v>
      </c>
      <c r="BS497" s="633"/>
      <c r="BT497" s="771"/>
      <c r="BU497" s="679" t="s">
        <v>1483</v>
      </c>
      <c r="BV497" s="681">
        <v>0</v>
      </c>
      <c r="BW497" s="677">
        <v>0</v>
      </c>
      <c r="BX497" s="677">
        <v>0</v>
      </c>
      <c r="BY497" s="674">
        <v>0</v>
      </c>
      <c r="CA497" s="753"/>
      <c r="CB497" s="679" t="s">
        <v>1483</v>
      </c>
      <c r="CC497" s="681">
        <v>0</v>
      </c>
      <c r="CD497" s="677">
        <v>0</v>
      </c>
      <c r="CE497" s="677">
        <v>0</v>
      </c>
      <c r="CF497" s="674">
        <v>0</v>
      </c>
    </row>
    <row r="498" spans="2:84">
      <c r="B498" s="673"/>
      <c r="C498" s="679" t="s">
        <v>1484</v>
      </c>
      <c r="D498" s="681">
        <v>0</v>
      </c>
      <c r="E498" s="677">
        <v>0</v>
      </c>
      <c r="F498" s="677">
        <v>0</v>
      </c>
      <c r="G498" s="674">
        <v>0</v>
      </c>
      <c r="I498" s="675"/>
      <c r="J498" s="679" t="s">
        <v>1484</v>
      </c>
      <c r="K498" s="681">
        <v>0</v>
      </c>
      <c r="L498" s="677">
        <v>0</v>
      </c>
      <c r="M498" s="677">
        <v>0</v>
      </c>
      <c r="N498" s="674">
        <v>0</v>
      </c>
      <c r="P498" s="680"/>
      <c r="Q498" s="677" t="s">
        <v>1484</v>
      </c>
      <c r="R498" s="681">
        <v>0</v>
      </c>
      <c r="S498" s="677">
        <v>0</v>
      </c>
      <c r="T498" s="677">
        <v>0</v>
      </c>
      <c r="U498" s="674">
        <v>0</v>
      </c>
      <c r="W498" s="806"/>
      <c r="X498" s="677" t="s">
        <v>1484</v>
      </c>
      <c r="Y498" s="681">
        <v>0</v>
      </c>
      <c r="Z498" s="677">
        <v>0</v>
      </c>
      <c r="AA498" s="677">
        <v>0</v>
      </c>
      <c r="AB498" s="674">
        <v>0</v>
      </c>
      <c r="AD498" s="769"/>
      <c r="AE498" s="677" t="s">
        <v>1484</v>
      </c>
      <c r="AF498" s="681">
        <v>0</v>
      </c>
      <c r="AG498" s="677">
        <v>0</v>
      </c>
      <c r="AH498" s="677">
        <v>0</v>
      </c>
      <c r="AI498" s="674">
        <v>0</v>
      </c>
      <c r="AK498" s="762"/>
      <c r="AL498" s="679" t="s">
        <v>1484</v>
      </c>
      <c r="AM498" s="681">
        <v>0</v>
      </c>
      <c r="AN498" s="677">
        <v>0</v>
      </c>
      <c r="AO498" s="677">
        <v>0</v>
      </c>
      <c r="AP498" s="674">
        <v>0</v>
      </c>
      <c r="AR498" s="819"/>
      <c r="AS498" s="813" t="s">
        <v>1484</v>
      </c>
      <c r="AT498" s="812">
        <v>0</v>
      </c>
      <c r="AU498" s="812">
        <v>0</v>
      </c>
      <c r="AV498" s="812">
        <v>0</v>
      </c>
      <c r="AW498" s="813">
        <v>0</v>
      </c>
      <c r="AY498" s="778"/>
      <c r="AZ498" s="679" t="s">
        <v>1484</v>
      </c>
      <c r="BA498" s="681">
        <v>0</v>
      </c>
      <c r="BB498" s="677">
        <v>0</v>
      </c>
      <c r="BC498" s="677">
        <v>0</v>
      </c>
      <c r="BD498" s="674">
        <v>0</v>
      </c>
      <c r="BF498" s="794"/>
      <c r="BG498" s="679" t="s">
        <v>1484</v>
      </c>
      <c r="BH498" s="681">
        <v>0</v>
      </c>
      <c r="BI498" s="677">
        <v>0</v>
      </c>
      <c r="BJ498" s="677">
        <v>0</v>
      </c>
      <c r="BK498" s="674">
        <v>0</v>
      </c>
      <c r="BL498" s="633"/>
      <c r="BM498" s="792"/>
      <c r="BN498" s="679" t="s">
        <v>1484</v>
      </c>
      <c r="BO498" s="681">
        <v>0</v>
      </c>
      <c r="BP498" s="677">
        <v>0</v>
      </c>
      <c r="BQ498" s="677">
        <v>0</v>
      </c>
      <c r="BR498" s="674">
        <v>0</v>
      </c>
      <c r="BS498" s="633"/>
      <c r="BT498" s="771"/>
      <c r="BU498" s="679" t="s">
        <v>1484</v>
      </c>
      <c r="BV498" s="681">
        <v>0</v>
      </c>
      <c r="BW498" s="677">
        <v>0</v>
      </c>
      <c r="BX498" s="677">
        <v>0</v>
      </c>
      <c r="BY498" s="674">
        <v>0</v>
      </c>
      <c r="CA498" s="753"/>
      <c r="CB498" s="679" t="s">
        <v>1484</v>
      </c>
      <c r="CC498" s="681">
        <v>0</v>
      </c>
      <c r="CD498" s="677">
        <v>0</v>
      </c>
      <c r="CE498" s="677">
        <v>0</v>
      </c>
      <c r="CF498" s="674">
        <v>0</v>
      </c>
    </row>
    <row r="499" spans="2:84">
      <c r="B499" s="673"/>
      <c r="C499" s="679" t="s">
        <v>1738</v>
      </c>
      <c r="D499" s="681">
        <v>-4.71482053399086E-9</v>
      </c>
      <c r="E499" s="677">
        <v>0</v>
      </c>
      <c r="F499" s="677">
        <v>0</v>
      </c>
      <c r="G499" s="674">
        <v>-4.71482053399086E-9</v>
      </c>
      <c r="I499" s="675"/>
      <c r="J499" s="679" t="s">
        <v>1738</v>
      </c>
      <c r="K499" s="681">
        <v>0</v>
      </c>
      <c r="L499" s="677">
        <v>0</v>
      </c>
      <c r="M499" s="677">
        <v>0</v>
      </c>
      <c r="N499" s="674">
        <v>0</v>
      </c>
      <c r="P499" s="680"/>
      <c r="Q499" s="677" t="s">
        <v>1738</v>
      </c>
      <c r="R499" s="681">
        <v>0</v>
      </c>
      <c r="S499" s="677">
        <v>0</v>
      </c>
      <c r="T499" s="677">
        <v>0</v>
      </c>
      <c r="U499" s="674">
        <v>0</v>
      </c>
      <c r="W499" s="806"/>
      <c r="X499" s="677" t="s">
        <v>1738</v>
      </c>
      <c r="Y499" s="681">
        <v>0</v>
      </c>
      <c r="Z499" s="677">
        <v>0</v>
      </c>
      <c r="AA499" s="677">
        <v>0</v>
      </c>
      <c r="AB499" s="674">
        <v>0</v>
      </c>
      <c r="AD499" s="769"/>
      <c r="AE499" s="677" t="s">
        <v>1738</v>
      </c>
      <c r="AF499" s="681">
        <v>0</v>
      </c>
      <c r="AG499" s="677">
        <v>0</v>
      </c>
      <c r="AH499" s="677">
        <v>0</v>
      </c>
      <c r="AI499" s="674">
        <v>0</v>
      </c>
      <c r="AK499" s="762"/>
      <c r="AL499" s="679" t="s">
        <v>1738</v>
      </c>
      <c r="AM499" s="681">
        <v>0</v>
      </c>
      <c r="AN499" s="677">
        <v>0</v>
      </c>
      <c r="AO499" s="677">
        <v>0</v>
      </c>
      <c r="AP499" s="674">
        <v>0</v>
      </c>
      <c r="AR499" s="819"/>
      <c r="AS499" s="813" t="s">
        <v>1738</v>
      </c>
      <c r="AT499" s="812">
        <v>0</v>
      </c>
      <c r="AU499" s="812">
        <v>0</v>
      </c>
      <c r="AV499" s="812">
        <v>0</v>
      </c>
      <c r="AW499" s="813">
        <v>0</v>
      </c>
      <c r="AY499" s="778"/>
      <c r="AZ499" s="679" t="s">
        <v>1738</v>
      </c>
      <c r="BA499" s="681">
        <v>0</v>
      </c>
      <c r="BB499" s="677">
        <v>0</v>
      </c>
      <c r="BC499" s="677">
        <v>0</v>
      </c>
      <c r="BD499" s="674">
        <v>0</v>
      </c>
      <c r="BF499" s="794"/>
      <c r="BG499" s="679" t="s">
        <v>1738</v>
      </c>
      <c r="BH499" s="681">
        <v>0</v>
      </c>
      <c r="BI499" s="677">
        <v>0</v>
      </c>
      <c r="BJ499" s="677">
        <v>0</v>
      </c>
      <c r="BK499" s="674">
        <v>0</v>
      </c>
      <c r="BL499" s="633"/>
      <c r="BM499" s="792"/>
      <c r="BN499" s="679" t="s">
        <v>1738</v>
      </c>
      <c r="BO499" s="681">
        <v>0</v>
      </c>
      <c r="BP499" s="677">
        <v>0</v>
      </c>
      <c r="BQ499" s="677">
        <v>0</v>
      </c>
      <c r="BR499" s="674">
        <v>0</v>
      </c>
      <c r="BS499" s="633"/>
      <c r="BT499" s="771"/>
      <c r="BU499" s="679" t="s">
        <v>1738</v>
      </c>
      <c r="BV499" s="681">
        <v>0</v>
      </c>
      <c r="BW499" s="677">
        <v>0</v>
      </c>
      <c r="BX499" s="677">
        <v>0</v>
      </c>
      <c r="BY499" s="674">
        <v>0</v>
      </c>
      <c r="CA499" s="753"/>
      <c r="CB499" s="679" t="s">
        <v>1738</v>
      </c>
      <c r="CC499" s="681">
        <v>0</v>
      </c>
      <c r="CD499" s="677">
        <v>0</v>
      </c>
      <c r="CE499" s="677">
        <v>0</v>
      </c>
      <c r="CF499" s="674">
        <v>0</v>
      </c>
    </row>
    <row r="500" spans="2:84">
      <c r="B500" s="673"/>
      <c r="C500" s="679" t="s">
        <v>1739</v>
      </c>
      <c r="D500" s="681">
        <v>0</v>
      </c>
      <c r="E500" s="677">
        <v>0</v>
      </c>
      <c r="F500" s="677">
        <v>0</v>
      </c>
      <c r="G500" s="674">
        <v>0</v>
      </c>
      <c r="I500" s="675"/>
      <c r="J500" s="679" t="s">
        <v>1739</v>
      </c>
      <c r="K500" s="681">
        <v>0</v>
      </c>
      <c r="L500" s="677">
        <v>0</v>
      </c>
      <c r="M500" s="677">
        <v>0</v>
      </c>
      <c r="N500" s="674">
        <v>0</v>
      </c>
      <c r="P500" s="680"/>
      <c r="Q500" s="677" t="s">
        <v>1739</v>
      </c>
      <c r="R500" s="681">
        <v>0</v>
      </c>
      <c r="S500" s="677">
        <v>0</v>
      </c>
      <c r="T500" s="677">
        <v>0</v>
      </c>
      <c r="U500" s="674">
        <v>0</v>
      </c>
      <c r="W500" s="806"/>
      <c r="X500" s="677" t="s">
        <v>1739</v>
      </c>
      <c r="Y500" s="681">
        <v>0</v>
      </c>
      <c r="Z500" s="677">
        <v>0</v>
      </c>
      <c r="AA500" s="677">
        <v>0</v>
      </c>
      <c r="AB500" s="674">
        <v>0</v>
      </c>
      <c r="AD500" s="769"/>
      <c r="AE500" s="677" t="s">
        <v>1739</v>
      </c>
      <c r="AF500" s="681">
        <v>0</v>
      </c>
      <c r="AG500" s="677">
        <v>0</v>
      </c>
      <c r="AH500" s="677">
        <v>0</v>
      </c>
      <c r="AI500" s="674">
        <v>0</v>
      </c>
      <c r="AK500" s="762"/>
      <c r="AL500" s="679" t="s">
        <v>1739</v>
      </c>
      <c r="AM500" s="681">
        <v>0</v>
      </c>
      <c r="AN500" s="677">
        <v>0</v>
      </c>
      <c r="AO500" s="677">
        <v>0</v>
      </c>
      <c r="AP500" s="674">
        <v>0</v>
      </c>
      <c r="AR500" s="819"/>
      <c r="AS500" s="813" t="s">
        <v>1739</v>
      </c>
      <c r="AT500" s="812">
        <v>0</v>
      </c>
      <c r="AU500" s="812">
        <v>0</v>
      </c>
      <c r="AV500" s="812">
        <v>0</v>
      </c>
      <c r="AW500" s="813">
        <v>0</v>
      </c>
      <c r="AY500" s="778"/>
      <c r="AZ500" s="679" t="s">
        <v>1739</v>
      </c>
      <c r="BA500" s="681">
        <v>0</v>
      </c>
      <c r="BB500" s="677">
        <v>0</v>
      </c>
      <c r="BC500" s="677">
        <v>0</v>
      </c>
      <c r="BD500" s="674">
        <v>0</v>
      </c>
      <c r="BF500" s="794"/>
      <c r="BG500" s="679" t="s">
        <v>1739</v>
      </c>
      <c r="BH500" s="681">
        <v>0</v>
      </c>
      <c r="BI500" s="677">
        <v>0</v>
      </c>
      <c r="BJ500" s="677">
        <v>0</v>
      </c>
      <c r="BK500" s="674">
        <v>0</v>
      </c>
      <c r="BL500" s="633"/>
      <c r="BM500" s="792"/>
      <c r="BN500" s="679" t="s">
        <v>1739</v>
      </c>
      <c r="BO500" s="681">
        <v>0</v>
      </c>
      <c r="BP500" s="677">
        <v>0</v>
      </c>
      <c r="BQ500" s="677">
        <v>0</v>
      </c>
      <c r="BR500" s="674">
        <v>0</v>
      </c>
      <c r="BS500" s="633"/>
      <c r="BT500" s="771"/>
      <c r="BU500" s="679" t="s">
        <v>1739</v>
      </c>
      <c r="BV500" s="681">
        <v>0</v>
      </c>
      <c r="BW500" s="677">
        <v>0</v>
      </c>
      <c r="BX500" s="677">
        <v>0</v>
      </c>
      <c r="BY500" s="674">
        <v>0</v>
      </c>
      <c r="CA500" s="753"/>
      <c r="CB500" s="679" t="s">
        <v>1739</v>
      </c>
      <c r="CC500" s="681">
        <v>0</v>
      </c>
      <c r="CD500" s="677">
        <v>0</v>
      </c>
      <c r="CE500" s="677">
        <v>0</v>
      </c>
      <c r="CF500" s="674">
        <v>0</v>
      </c>
    </row>
    <row r="501" spans="2:84">
      <c r="B501" s="673"/>
      <c r="C501" s="679" t="s">
        <v>1740</v>
      </c>
      <c r="D501" s="681">
        <v>0</v>
      </c>
      <c r="E501" s="677">
        <v>0</v>
      </c>
      <c r="F501" s="677">
        <v>0</v>
      </c>
      <c r="G501" s="674">
        <v>0</v>
      </c>
      <c r="I501" s="675"/>
      <c r="J501" s="679" t="s">
        <v>1740</v>
      </c>
      <c r="K501" s="681">
        <v>0</v>
      </c>
      <c r="L501" s="677">
        <v>0</v>
      </c>
      <c r="M501" s="677">
        <v>0</v>
      </c>
      <c r="N501" s="674">
        <v>0</v>
      </c>
      <c r="P501" s="680"/>
      <c r="Q501" s="677" t="s">
        <v>1740</v>
      </c>
      <c r="R501" s="681">
        <v>0</v>
      </c>
      <c r="S501" s="677">
        <v>0</v>
      </c>
      <c r="T501" s="677">
        <v>0</v>
      </c>
      <c r="U501" s="674">
        <v>0</v>
      </c>
      <c r="W501" s="806"/>
      <c r="X501" s="677" t="s">
        <v>1740</v>
      </c>
      <c r="Y501" s="681">
        <v>0</v>
      </c>
      <c r="Z501" s="677">
        <v>0</v>
      </c>
      <c r="AA501" s="677">
        <v>0</v>
      </c>
      <c r="AB501" s="674">
        <v>0</v>
      </c>
      <c r="AD501" s="769"/>
      <c r="AE501" s="677" t="s">
        <v>1740</v>
      </c>
      <c r="AF501" s="681">
        <v>0</v>
      </c>
      <c r="AG501" s="677">
        <v>0</v>
      </c>
      <c r="AH501" s="677">
        <v>0</v>
      </c>
      <c r="AI501" s="674">
        <v>0</v>
      </c>
      <c r="AK501" s="762"/>
      <c r="AL501" s="679" t="s">
        <v>1740</v>
      </c>
      <c r="AM501" s="681">
        <v>0</v>
      </c>
      <c r="AN501" s="677">
        <v>0</v>
      </c>
      <c r="AO501" s="677">
        <v>0</v>
      </c>
      <c r="AP501" s="674">
        <v>0</v>
      </c>
      <c r="AR501" s="819"/>
      <c r="AS501" s="813" t="s">
        <v>1740</v>
      </c>
      <c r="AT501" s="812">
        <v>0</v>
      </c>
      <c r="AU501" s="812">
        <v>0</v>
      </c>
      <c r="AV501" s="812">
        <v>0</v>
      </c>
      <c r="AW501" s="813">
        <v>0</v>
      </c>
      <c r="AY501" s="778"/>
      <c r="AZ501" s="679" t="s">
        <v>1740</v>
      </c>
      <c r="BA501" s="681">
        <v>0</v>
      </c>
      <c r="BB501" s="677">
        <v>0</v>
      </c>
      <c r="BC501" s="677">
        <v>0</v>
      </c>
      <c r="BD501" s="674">
        <v>0</v>
      </c>
      <c r="BF501" s="794"/>
      <c r="BG501" s="679" t="s">
        <v>1740</v>
      </c>
      <c r="BH501" s="681">
        <v>0</v>
      </c>
      <c r="BI501" s="677">
        <v>0</v>
      </c>
      <c r="BJ501" s="677">
        <v>0</v>
      </c>
      <c r="BK501" s="674">
        <v>0</v>
      </c>
      <c r="BL501" s="633"/>
      <c r="BM501" s="792"/>
      <c r="BN501" s="679" t="s">
        <v>1740</v>
      </c>
      <c r="BO501" s="681">
        <v>0</v>
      </c>
      <c r="BP501" s="677">
        <v>0</v>
      </c>
      <c r="BQ501" s="677">
        <v>0</v>
      </c>
      <c r="BR501" s="674">
        <v>0</v>
      </c>
      <c r="BS501" s="633"/>
      <c r="BT501" s="771"/>
      <c r="BU501" s="679" t="s">
        <v>1740</v>
      </c>
      <c r="BV501" s="681">
        <v>0</v>
      </c>
      <c r="BW501" s="677">
        <v>0</v>
      </c>
      <c r="BX501" s="677">
        <v>0</v>
      </c>
      <c r="BY501" s="674">
        <v>0</v>
      </c>
      <c r="CA501" s="753"/>
      <c r="CB501" s="679" t="s">
        <v>1740</v>
      </c>
      <c r="CC501" s="681">
        <v>0</v>
      </c>
      <c r="CD501" s="677">
        <v>0</v>
      </c>
      <c r="CE501" s="677">
        <v>0</v>
      </c>
      <c r="CF501" s="674">
        <v>0</v>
      </c>
    </row>
    <row r="502" spans="2:84">
      <c r="B502" s="673"/>
      <c r="C502" s="679" t="s">
        <v>1486</v>
      </c>
      <c r="D502" s="681">
        <v>0</v>
      </c>
      <c r="E502" s="677">
        <v>0</v>
      </c>
      <c r="F502" s="677">
        <v>0</v>
      </c>
      <c r="G502" s="674">
        <v>0</v>
      </c>
      <c r="I502" s="675"/>
      <c r="J502" s="679" t="s">
        <v>1486</v>
      </c>
      <c r="K502" s="681">
        <v>0</v>
      </c>
      <c r="L502" s="677">
        <v>0</v>
      </c>
      <c r="M502" s="677">
        <v>0</v>
      </c>
      <c r="N502" s="674">
        <v>0</v>
      </c>
      <c r="P502" s="680"/>
      <c r="Q502" s="677" t="s">
        <v>1486</v>
      </c>
      <c r="R502" s="681">
        <v>0</v>
      </c>
      <c r="S502" s="677">
        <v>0</v>
      </c>
      <c r="T502" s="677">
        <v>0</v>
      </c>
      <c r="U502" s="674">
        <v>0</v>
      </c>
      <c r="W502" s="806"/>
      <c r="X502" s="677" t="s">
        <v>1486</v>
      </c>
      <c r="Y502" s="681">
        <v>0</v>
      </c>
      <c r="Z502" s="677">
        <v>0</v>
      </c>
      <c r="AA502" s="677">
        <v>0</v>
      </c>
      <c r="AB502" s="674">
        <v>0</v>
      </c>
      <c r="AD502" s="769"/>
      <c r="AE502" s="677" t="s">
        <v>1486</v>
      </c>
      <c r="AF502" s="681">
        <v>0</v>
      </c>
      <c r="AG502" s="677">
        <v>0</v>
      </c>
      <c r="AH502" s="677">
        <v>0</v>
      </c>
      <c r="AI502" s="674">
        <v>0</v>
      </c>
      <c r="AK502" s="762"/>
      <c r="AL502" s="679" t="s">
        <v>1486</v>
      </c>
      <c r="AM502" s="681">
        <v>0</v>
      </c>
      <c r="AN502" s="677">
        <v>0</v>
      </c>
      <c r="AO502" s="677">
        <v>0</v>
      </c>
      <c r="AP502" s="674">
        <v>0</v>
      </c>
      <c r="AR502" s="819"/>
      <c r="AS502" s="813" t="s">
        <v>1486</v>
      </c>
      <c r="AT502" s="812">
        <v>0</v>
      </c>
      <c r="AU502" s="812">
        <v>0</v>
      </c>
      <c r="AV502" s="812">
        <v>0</v>
      </c>
      <c r="AW502" s="813">
        <v>0</v>
      </c>
      <c r="AY502" s="778"/>
      <c r="AZ502" s="679" t="s">
        <v>1486</v>
      </c>
      <c r="BA502" s="681">
        <v>0</v>
      </c>
      <c r="BB502" s="677">
        <v>0</v>
      </c>
      <c r="BC502" s="677">
        <v>0</v>
      </c>
      <c r="BD502" s="674">
        <v>0</v>
      </c>
      <c r="BF502" s="794"/>
      <c r="BG502" s="679" t="s">
        <v>1486</v>
      </c>
      <c r="BH502" s="681">
        <v>0</v>
      </c>
      <c r="BI502" s="677">
        <v>0</v>
      </c>
      <c r="BJ502" s="677">
        <v>0</v>
      </c>
      <c r="BK502" s="674">
        <v>0</v>
      </c>
      <c r="BL502" s="633"/>
      <c r="BM502" s="792"/>
      <c r="BN502" s="679" t="s">
        <v>1486</v>
      </c>
      <c r="BO502" s="681">
        <v>0</v>
      </c>
      <c r="BP502" s="677">
        <v>0</v>
      </c>
      <c r="BQ502" s="677">
        <v>0</v>
      </c>
      <c r="BR502" s="674">
        <v>0</v>
      </c>
      <c r="BS502" s="633"/>
      <c r="BT502" s="771"/>
      <c r="BU502" s="679" t="s">
        <v>1486</v>
      </c>
      <c r="BV502" s="681">
        <v>0</v>
      </c>
      <c r="BW502" s="677">
        <v>0</v>
      </c>
      <c r="BX502" s="677">
        <v>0</v>
      </c>
      <c r="BY502" s="674">
        <v>0</v>
      </c>
      <c r="CA502" s="753"/>
      <c r="CB502" s="679" t="s">
        <v>1486</v>
      </c>
      <c r="CC502" s="681">
        <v>0</v>
      </c>
      <c r="CD502" s="677">
        <v>0</v>
      </c>
      <c r="CE502" s="677">
        <v>0</v>
      </c>
      <c r="CF502" s="674">
        <v>0</v>
      </c>
    </row>
    <row r="503" spans="2:84">
      <c r="B503" s="673"/>
      <c r="C503" s="679" t="s">
        <v>1485</v>
      </c>
      <c r="D503" s="681">
        <v>0</v>
      </c>
      <c r="E503" s="677">
        <v>0</v>
      </c>
      <c r="F503" s="677">
        <v>0</v>
      </c>
      <c r="G503" s="674">
        <v>0</v>
      </c>
      <c r="I503" s="675"/>
      <c r="J503" s="679" t="s">
        <v>1485</v>
      </c>
      <c r="K503" s="681">
        <v>0</v>
      </c>
      <c r="L503" s="677">
        <v>0</v>
      </c>
      <c r="M503" s="677">
        <v>0</v>
      </c>
      <c r="N503" s="674">
        <v>0</v>
      </c>
      <c r="P503" s="680"/>
      <c r="Q503" s="677" t="s">
        <v>1485</v>
      </c>
      <c r="R503" s="681">
        <v>0</v>
      </c>
      <c r="S503" s="677">
        <v>0</v>
      </c>
      <c r="T503" s="677">
        <v>0</v>
      </c>
      <c r="U503" s="674">
        <v>0</v>
      </c>
      <c r="W503" s="806"/>
      <c r="X503" s="677" t="s">
        <v>1485</v>
      </c>
      <c r="Y503" s="681">
        <v>0</v>
      </c>
      <c r="Z503" s="677">
        <v>0</v>
      </c>
      <c r="AA503" s="677">
        <v>0</v>
      </c>
      <c r="AB503" s="674">
        <v>0</v>
      </c>
      <c r="AD503" s="769"/>
      <c r="AE503" s="677" t="s">
        <v>1485</v>
      </c>
      <c r="AF503" s="681">
        <v>0</v>
      </c>
      <c r="AG503" s="677">
        <v>0</v>
      </c>
      <c r="AH503" s="677">
        <v>0</v>
      </c>
      <c r="AI503" s="674">
        <v>0</v>
      </c>
      <c r="AK503" s="762"/>
      <c r="AL503" s="679" t="s">
        <v>1485</v>
      </c>
      <c r="AM503" s="681">
        <v>0</v>
      </c>
      <c r="AN503" s="677">
        <v>0</v>
      </c>
      <c r="AO503" s="677">
        <v>0</v>
      </c>
      <c r="AP503" s="674">
        <v>0</v>
      </c>
      <c r="AR503" s="819"/>
      <c r="AS503" s="813" t="s">
        <v>1485</v>
      </c>
      <c r="AT503" s="812">
        <v>0</v>
      </c>
      <c r="AU503" s="812">
        <v>0</v>
      </c>
      <c r="AV503" s="812">
        <v>0</v>
      </c>
      <c r="AW503" s="813">
        <v>0</v>
      </c>
      <c r="AY503" s="778"/>
      <c r="AZ503" s="679" t="s">
        <v>1485</v>
      </c>
      <c r="BA503" s="681">
        <v>0</v>
      </c>
      <c r="BB503" s="677">
        <v>0</v>
      </c>
      <c r="BC503" s="677">
        <v>0</v>
      </c>
      <c r="BD503" s="674">
        <v>0</v>
      </c>
      <c r="BF503" s="794"/>
      <c r="BG503" s="679" t="s">
        <v>1485</v>
      </c>
      <c r="BH503" s="681">
        <v>0</v>
      </c>
      <c r="BI503" s="677">
        <v>0</v>
      </c>
      <c r="BJ503" s="677">
        <v>0</v>
      </c>
      <c r="BK503" s="674">
        <v>0</v>
      </c>
      <c r="BL503" s="633"/>
      <c r="BM503" s="792"/>
      <c r="BN503" s="679" t="s">
        <v>1485</v>
      </c>
      <c r="BO503" s="681">
        <v>0</v>
      </c>
      <c r="BP503" s="677">
        <v>0</v>
      </c>
      <c r="BQ503" s="677">
        <v>0</v>
      </c>
      <c r="BR503" s="674">
        <v>0</v>
      </c>
      <c r="BS503" s="633"/>
      <c r="BT503" s="771"/>
      <c r="BU503" s="679" t="s">
        <v>1485</v>
      </c>
      <c r="BV503" s="681">
        <v>0</v>
      </c>
      <c r="BW503" s="677">
        <v>0</v>
      </c>
      <c r="BX503" s="677">
        <v>0</v>
      </c>
      <c r="BY503" s="674">
        <v>0</v>
      </c>
      <c r="CA503" s="753"/>
      <c r="CB503" s="679" t="s">
        <v>1485</v>
      </c>
      <c r="CC503" s="681">
        <v>0</v>
      </c>
      <c r="CD503" s="677">
        <v>0</v>
      </c>
      <c r="CE503" s="677">
        <v>0</v>
      </c>
      <c r="CF503" s="674">
        <v>0</v>
      </c>
    </row>
    <row r="504" spans="2:84" ht="13.8" thickBot="1">
      <c r="B504" s="673"/>
      <c r="C504" s="679" t="s">
        <v>1741</v>
      </c>
      <c r="D504" s="681">
        <v>0</v>
      </c>
      <c r="E504" s="677">
        <v>0</v>
      </c>
      <c r="F504" s="677">
        <v>0</v>
      </c>
      <c r="G504" s="674">
        <v>0</v>
      </c>
      <c r="I504" s="728"/>
      <c r="J504" s="690" t="s">
        <v>1741</v>
      </c>
      <c r="K504" s="681">
        <v>0</v>
      </c>
      <c r="L504" s="677">
        <v>0</v>
      </c>
      <c r="M504" s="677">
        <v>0</v>
      </c>
      <c r="N504" s="674">
        <v>0</v>
      </c>
      <c r="P504" s="730"/>
      <c r="Q504" s="677" t="s">
        <v>1741</v>
      </c>
      <c r="R504" s="681">
        <v>0</v>
      </c>
      <c r="S504" s="677">
        <v>0</v>
      </c>
      <c r="T504" s="677">
        <v>0</v>
      </c>
      <c r="U504" s="674">
        <v>0</v>
      </c>
      <c r="W504" s="802"/>
      <c r="X504" s="677" t="s">
        <v>1741</v>
      </c>
      <c r="Y504" s="681">
        <v>0</v>
      </c>
      <c r="Z504" s="677">
        <v>0</v>
      </c>
      <c r="AA504" s="677">
        <v>0</v>
      </c>
      <c r="AB504" s="674">
        <v>0</v>
      </c>
      <c r="AD504" s="765"/>
      <c r="AE504" s="677" t="s">
        <v>1741</v>
      </c>
      <c r="AF504" s="681">
        <v>0</v>
      </c>
      <c r="AG504" s="677">
        <v>0</v>
      </c>
      <c r="AH504" s="677">
        <v>0</v>
      </c>
      <c r="AI504" s="674">
        <v>0</v>
      </c>
      <c r="AK504" s="756"/>
      <c r="AL504" s="690" t="s">
        <v>1741</v>
      </c>
      <c r="AM504" s="681">
        <v>0</v>
      </c>
      <c r="AN504" s="677">
        <v>0</v>
      </c>
      <c r="AO504" s="677">
        <v>0</v>
      </c>
      <c r="AP504" s="674">
        <v>0</v>
      </c>
      <c r="AR504" s="814"/>
      <c r="AS504" s="815" t="s">
        <v>1741</v>
      </c>
      <c r="AT504" s="812">
        <v>0</v>
      </c>
      <c r="AU504" s="812">
        <v>0</v>
      </c>
      <c r="AV504" s="812">
        <v>0</v>
      </c>
      <c r="AW504" s="813">
        <v>0</v>
      </c>
      <c r="AY504" s="779"/>
      <c r="AZ504" s="690" t="s">
        <v>1741</v>
      </c>
      <c r="BA504" s="681">
        <v>0</v>
      </c>
      <c r="BB504" s="677">
        <v>0</v>
      </c>
      <c r="BC504" s="677">
        <v>0</v>
      </c>
      <c r="BD504" s="674">
        <v>0</v>
      </c>
      <c r="BF504" s="793"/>
      <c r="BG504" s="690" t="s">
        <v>1741</v>
      </c>
      <c r="BH504" s="681">
        <v>0</v>
      </c>
      <c r="BI504" s="677">
        <v>0</v>
      </c>
      <c r="BJ504" s="677">
        <v>0</v>
      </c>
      <c r="BK504" s="674">
        <v>0</v>
      </c>
      <c r="BL504" s="633"/>
      <c r="BM504" s="786"/>
      <c r="BN504" s="690" t="s">
        <v>1741</v>
      </c>
      <c r="BO504" s="681">
        <v>0</v>
      </c>
      <c r="BP504" s="677">
        <v>0</v>
      </c>
      <c r="BQ504" s="677">
        <v>0</v>
      </c>
      <c r="BR504" s="674">
        <v>0</v>
      </c>
      <c r="BS504" s="633"/>
      <c r="BT504" s="772"/>
      <c r="BU504" s="690" t="s">
        <v>1741</v>
      </c>
      <c r="BV504" s="681">
        <v>0</v>
      </c>
      <c r="BW504" s="677">
        <v>0</v>
      </c>
      <c r="BX504" s="677">
        <v>0</v>
      </c>
      <c r="BY504" s="674">
        <v>0</v>
      </c>
      <c r="CA504" s="747"/>
      <c r="CB504" s="690" t="s">
        <v>1741</v>
      </c>
      <c r="CC504" s="681">
        <v>0</v>
      </c>
      <c r="CD504" s="677">
        <v>0</v>
      </c>
      <c r="CE504" s="677">
        <v>0</v>
      </c>
      <c r="CF504" s="674">
        <v>0</v>
      </c>
    </row>
    <row r="505" spans="2:84" ht="13.8" thickBot="1">
      <c r="B505" s="664" t="s">
        <v>631</v>
      </c>
      <c r="C505" s="664"/>
      <c r="D505" s="729">
        <v>-4.71482053399086E-9</v>
      </c>
      <c r="E505" s="683">
        <v>0</v>
      </c>
      <c r="F505" s="683">
        <v>0</v>
      </c>
      <c r="G505" s="682">
        <v>-4.71482053399086E-9</v>
      </c>
      <c r="I505" s="667" t="s">
        <v>631</v>
      </c>
      <c r="J505" s="667"/>
      <c r="K505" s="691">
        <v>0</v>
      </c>
      <c r="L505" s="685">
        <v>0</v>
      </c>
      <c r="M505" s="685">
        <v>0</v>
      </c>
      <c r="N505" s="684">
        <v>0</v>
      </c>
      <c r="P505" s="686" t="s">
        <v>631</v>
      </c>
      <c r="Q505" s="687"/>
      <c r="R505" s="686">
        <v>0</v>
      </c>
      <c r="S505" s="688">
        <v>0</v>
      </c>
      <c r="T505" s="688">
        <v>0</v>
      </c>
      <c r="U505" s="687">
        <v>0</v>
      </c>
      <c r="W505" s="803" t="s">
        <v>631</v>
      </c>
      <c r="X505" s="804"/>
      <c r="Y505" s="803">
        <v>0</v>
      </c>
      <c r="Z505" s="805">
        <v>0</v>
      </c>
      <c r="AA505" s="805">
        <v>0</v>
      </c>
      <c r="AB505" s="804">
        <v>0</v>
      </c>
      <c r="AD505" s="766" t="s">
        <v>631</v>
      </c>
      <c r="AE505" s="767"/>
      <c r="AF505" s="766">
        <v>0</v>
      </c>
      <c r="AG505" s="768">
        <v>0</v>
      </c>
      <c r="AH505" s="768">
        <v>0</v>
      </c>
      <c r="AI505" s="767">
        <v>0</v>
      </c>
      <c r="AK505" s="757" t="s">
        <v>631</v>
      </c>
      <c r="AL505" s="758"/>
      <c r="AM505" s="759">
        <v>0</v>
      </c>
      <c r="AN505" s="760">
        <v>0</v>
      </c>
      <c r="AO505" s="760">
        <v>0</v>
      </c>
      <c r="AP505" s="761">
        <v>0</v>
      </c>
      <c r="AR505" s="808" t="s">
        <v>631</v>
      </c>
      <c r="AS505" s="816"/>
      <c r="AT505" s="817">
        <v>0</v>
      </c>
      <c r="AU505" s="818">
        <v>0</v>
      </c>
      <c r="AV505" s="818">
        <v>0</v>
      </c>
      <c r="AW505" s="816">
        <v>0</v>
      </c>
      <c r="AY505" s="780" t="s">
        <v>631</v>
      </c>
      <c r="AZ505" s="777"/>
      <c r="BA505" s="780">
        <v>0</v>
      </c>
      <c r="BB505" s="781">
        <v>0</v>
      </c>
      <c r="BC505" s="781">
        <v>0</v>
      </c>
      <c r="BD505" s="782">
        <v>0</v>
      </c>
      <c r="BF505" s="795" t="s">
        <v>631</v>
      </c>
      <c r="BG505" s="796"/>
      <c r="BH505" s="795">
        <v>0</v>
      </c>
      <c r="BI505" s="797">
        <v>0</v>
      </c>
      <c r="BJ505" s="797">
        <v>0</v>
      </c>
      <c r="BK505" s="798">
        <v>0</v>
      </c>
      <c r="BL505" s="633"/>
      <c r="BM505" s="787" t="s">
        <v>631</v>
      </c>
      <c r="BN505" s="788"/>
      <c r="BO505" s="789">
        <v>0</v>
      </c>
      <c r="BP505" s="790">
        <v>0</v>
      </c>
      <c r="BQ505" s="790">
        <v>0</v>
      </c>
      <c r="BR505" s="791">
        <v>0</v>
      </c>
      <c r="BS505" s="633"/>
      <c r="BT505" s="773" t="s">
        <v>631</v>
      </c>
      <c r="BU505" s="770"/>
      <c r="BV505" s="773">
        <v>0</v>
      </c>
      <c r="BW505" s="774">
        <v>0</v>
      </c>
      <c r="BX505" s="774">
        <v>0</v>
      </c>
      <c r="BY505" s="775">
        <v>0</v>
      </c>
      <c r="CA505" s="748" t="s">
        <v>631</v>
      </c>
      <c r="CB505" s="749"/>
      <c r="CC505" s="750">
        <v>0</v>
      </c>
      <c r="CD505" s="751">
        <v>0</v>
      </c>
      <c r="CE505" s="751">
        <v>0</v>
      </c>
      <c r="CF505" s="752">
        <v>0</v>
      </c>
    </row>
    <row r="506" spans="2:84" ht="13.8" thickBot="1">
      <c r="B506" s="673" t="s">
        <v>500</v>
      </c>
      <c r="C506" s="679" t="s">
        <v>1487</v>
      </c>
      <c r="D506" s="681">
        <v>0</v>
      </c>
      <c r="E506" s="677">
        <v>0</v>
      </c>
      <c r="F506" s="677">
        <v>0</v>
      </c>
      <c r="G506" s="674">
        <v>0</v>
      </c>
      <c r="I506" s="728" t="s">
        <v>500</v>
      </c>
      <c r="J506" s="690" t="s">
        <v>1487</v>
      </c>
      <c r="K506" s="681">
        <v>0</v>
      </c>
      <c r="L506" s="677">
        <v>0</v>
      </c>
      <c r="M506" s="677">
        <v>0</v>
      </c>
      <c r="N506" s="674">
        <v>0</v>
      </c>
      <c r="P506" s="668" t="s">
        <v>500</v>
      </c>
      <c r="Q506" s="677" t="s">
        <v>1487</v>
      </c>
      <c r="R506" s="681">
        <v>0</v>
      </c>
      <c r="S506" s="677">
        <v>0</v>
      </c>
      <c r="T506" s="677">
        <v>0</v>
      </c>
      <c r="U506" s="674">
        <v>0</v>
      </c>
      <c r="W506" s="800" t="s">
        <v>500</v>
      </c>
      <c r="X506" s="677" t="s">
        <v>1487</v>
      </c>
      <c r="Y506" s="681">
        <v>0</v>
      </c>
      <c r="Z506" s="677">
        <v>0</v>
      </c>
      <c r="AA506" s="677">
        <v>0</v>
      </c>
      <c r="AB506" s="674">
        <v>0</v>
      </c>
      <c r="AD506" s="763" t="s">
        <v>500</v>
      </c>
      <c r="AE506" s="677" t="s">
        <v>1487</v>
      </c>
      <c r="AF506" s="681">
        <v>0</v>
      </c>
      <c r="AG506" s="677">
        <v>0</v>
      </c>
      <c r="AH506" s="677">
        <v>0</v>
      </c>
      <c r="AI506" s="674">
        <v>0</v>
      </c>
      <c r="AK506" s="754" t="s">
        <v>500</v>
      </c>
      <c r="AL506" s="731" t="s">
        <v>1487</v>
      </c>
      <c r="AM506" s="681">
        <v>0</v>
      </c>
      <c r="AN506" s="677">
        <v>0</v>
      </c>
      <c r="AO506" s="677">
        <v>0</v>
      </c>
      <c r="AP506" s="674">
        <v>0</v>
      </c>
      <c r="AR506" s="808" t="s">
        <v>500</v>
      </c>
      <c r="AS506" s="820" t="s">
        <v>1487</v>
      </c>
      <c r="AT506" s="812">
        <v>0</v>
      </c>
      <c r="AU506" s="812">
        <v>0</v>
      </c>
      <c r="AV506" s="812">
        <v>0</v>
      </c>
      <c r="AW506" s="813">
        <v>0</v>
      </c>
      <c r="AY506" s="779" t="s">
        <v>500</v>
      </c>
      <c r="AZ506" s="731" t="s">
        <v>1487</v>
      </c>
      <c r="BA506" s="681">
        <v>0</v>
      </c>
      <c r="BB506" s="677">
        <v>0</v>
      </c>
      <c r="BC506" s="677">
        <v>0</v>
      </c>
      <c r="BD506" s="674">
        <v>0</v>
      </c>
      <c r="BF506" s="793" t="s">
        <v>500</v>
      </c>
      <c r="BG506" s="690" t="s">
        <v>1487</v>
      </c>
      <c r="BH506" s="681">
        <v>0</v>
      </c>
      <c r="BI506" s="677">
        <v>0</v>
      </c>
      <c r="BJ506" s="677">
        <v>0</v>
      </c>
      <c r="BK506" s="674">
        <v>0</v>
      </c>
      <c r="BL506" s="633"/>
      <c r="BM506" s="784" t="s">
        <v>500</v>
      </c>
      <c r="BN506" s="731" t="s">
        <v>1487</v>
      </c>
      <c r="BO506" s="681">
        <v>0</v>
      </c>
      <c r="BP506" s="677">
        <v>0</v>
      </c>
      <c r="BQ506" s="677">
        <v>0</v>
      </c>
      <c r="BR506" s="674">
        <v>0</v>
      </c>
      <c r="BS506" s="633"/>
      <c r="BT506" s="772" t="s">
        <v>500</v>
      </c>
      <c r="BU506" s="690" t="s">
        <v>1487</v>
      </c>
      <c r="BV506" s="681">
        <v>0</v>
      </c>
      <c r="BW506" s="677">
        <v>0</v>
      </c>
      <c r="BX506" s="677">
        <v>0</v>
      </c>
      <c r="BY506" s="674">
        <v>0</v>
      </c>
      <c r="CA506" s="745" t="s">
        <v>500</v>
      </c>
      <c r="CB506" s="731" t="s">
        <v>1487</v>
      </c>
      <c r="CC506" s="681">
        <v>0</v>
      </c>
      <c r="CD506" s="677">
        <v>0</v>
      </c>
      <c r="CE506" s="677">
        <v>0</v>
      </c>
      <c r="CF506" s="674">
        <v>0</v>
      </c>
    </row>
    <row r="507" spans="2:84" ht="13.8" thickBot="1">
      <c r="B507" s="664" t="s">
        <v>632</v>
      </c>
      <c r="C507" s="664"/>
      <c r="D507" s="729">
        <v>0</v>
      </c>
      <c r="E507" s="683">
        <v>0</v>
      </c>
      <c r="F507" s="683">
        <v>0</v>
      </c>
      <c r="G507" s="682">
        <v>0</v>
      </c>
      <c r="I507" s="667" t="s">
        <v>632</v>
      </c>
      <c r="J507" s="667"/>
      <c r="K507" s="691">
        <v>0</v>
      </c>
      <c r="L507" s="685">
        <v>0</v>
      </c>
      <c r="M507" s="685">
        <v>0</v>
      </c>
      <c r="N507" s="684">
        <v>0</v>
      </c>
      <c r="P507" s="686" t="s">
        <v>632</v>
      </c>
      <c r="Q507" s="687"/>
      <c r="R507" s="686">
        <v>0</v>
      </c>
      <c r="S507" s="688">
        <v>0</v>
      </c>
      <c r="T507" s="688">
        <v>0</v>
      </c>
      <c r="U507" s="687">
        <v>0</v>
      </c>
      <c r="W507" s="803" t="s">
        <v>632</v>
      </c>
      <c r="X507" s="804"/>
      <c r="Y507" s="803">
        <v>0</v>
      </c>
      <c r="Z507" s="805">
        <v>0</v>
      </c>
      <c r="AA507" s="805">
        <v>0</v>
      </c>
      <c r="AB507" s="804">
        <v>0</v>
      </c>
      <c r="AD507" s="766" t="s">
        <v>632</v>
      </c>
      <c r="AE507" s="767"/>
      <c r="AF507" s="766">
        <v>0</v>
      </c>
      <c r="AG507" s="768">
        <v>0</v>
      </c>
      <c r="AH507" s="768">
        <v>0</v>
      </c>
      <c r="AI507" s="767">
        <v>0</v>
      </c>
      <c r="AK507" s="757" t="s">
        <v>632</v>
      </c>
      <c r="AL507" s="758"/>
      <c r="AM507" s="759">
        <v>0</v>
      </c>
      <c r="AN507" s="760">
        <v>0</v>
      </c>
      <c r="AO507" s="760">
        <v>0</v>
      </c>
      <c r="AP507" s="761">
        <v>0</v>
      </c>
      <c r="AR507" s="808" t="s">
        <v>632</v>
      </c>
      <c r="AS507" s="816"/>
      <c r="AT507" s="817">
        <v>0</v>
      </c>
      <c r="AU507" s="818">
        <v>0</v>
      </c>
      <c r="AV507" s="818">
        <v>0</v>
      </c>
      <c r="AW507" s="816">
        <v>0</v>
      </c>
      <c r="AY507" s="780" t="s">
        <v>632</v>
      </c>
      <c r="AZ507" s="777"/>
      <c r="BA507" s="780">
        <v>0</v>
      </c>
      <c r="BB507" s="781">
        <v>0</v>
      </c>
      <c r="BC507" s="781">
        <v>0</v>
      </c>
      <c r="BD507" s="782">
        <v>0</v>
      </c>
      <c r="BF507" s="795" t="s">
        <v>632</v>
      </c>
      <c r="BG507" s="796"/>
      <c r="BH507" s="795">
        <v>0</v>
      </c>
      <c r="BI507" s="797">
        <v>0</v>
      </c>
      <c r="BJ507" s="797">
        <v>0</v>
      </c>
      <c r="BK507" s="798">
        <v>0</v>
      </c>
      <c r="BL507" s="633"/>
      <c r="BM507" s="787" t="s">
        <v>632</v>
      </c>
      <c r="BN507" s="788"/>
      <c r="BO507" s="789">
        <v>0</v>
      </c>
      <c r="BP507" s="790">
        <v>0</v>
      </c>
      <c r="BQ507" s="790">
        <v>0</v>
      </c>
      <c r="BR507" s="791">
        <v>0</v>
      </c>
      <c r="BS507" s="633"/>
      <c r="BT507" s="773" t="s">
        <v>632</v>
      </c>
      <c r="BU507" s="770"/>
      <c r="BV507" s="773">
        <v>0</v>
      </c>
      <c r="BW507" s="774">
        <v>0</v>
      </c>
      <c r="BX507" s="774">
        <v>0</v>
      </c>
      <c r="BY507" s="775">
        <v>0</v>
      </c>
      <c r="CA507" s="748" t="s">
        <v>632</v>
      </c>
      <c r="CB507" s="749"/>
      <c r="CC507" s="750">
        <v>0</v>
      </c>
      <c r="CD507" s="751">
        <v>0</v>
      </c>
      <c r="CE507" s="751">
        <v>0</v>
      </c>
      <c r="CF507" s="752">
        <v>0</v>
      </c>
    </row>
    <row r="508" spans="2:84" ht="13.8" thickBot="1">
      <c r="B508" s="673" t="s">
        <v>501</v>
      </c>
      <c r="C508" s="679" t="s">
        <v>1488</v>
      </c>
      <c r="D508" s="681">
        <v>0</v>
      </c>
      <c r="E508" s="677">
        <v>0</v>
      </c>
      <c r="F508" s="677">
        <v>0</v>
      </c>
      <c r="G508" s="674">
        <v>0</v>
      </c>
      <c r="I508" s="728" t="s">
        <v>501</v>
      </c>
      <c r="J508" s="690" t="s">
        <v>1488</v>
      </c>
      <c r="K508" s="681">
        <v>0</v>
      </c>
      <c r="L508" s="677">
        <v>0</v>
      </c>
      <c r="M508" s="677">
        <v>0</v>
      </c>
      <c r="N508" s="674">
        <v>0</v>
      </c>
      <c r="P508" s="668" t="s">
        <v>501</v>
      </c>
      <c r="Q508" s="677" t="s">
        <v>1488</v>
      </c>
      <c r="R508" s="681">
        <v>0</v>
      </c>
      <c r="S508" s="677">
        <v>0</v>
      </c>
      <c r="T508" s="677">
        <v>0</v>
      </c>
      <c r="U508" s="674">
        <v>0</v>
      </c>
      <c r="W508" s="800" t="s">
        <v>501</v>
      </c>
      <c r="X508" s="677" t="s">
        <v>1488</v>
      </c>
      <c r="Y508" s="681">
        <v>0</v>
      </c>
      <c r="Z508" s="677">
        <v>0</v>
      </c>
      <c r="AA508" s="677">
        <v>0</v>
      </c>
      <c r="AB508" s="674">
        <v>0</v>
      </c>
      <c r="AD508" s="763" t="s">
        <v>501</v>
      </c>
      <c r="AE508" s="677" t="s">
        <v>1488</v>
      </c>
      <c r="AF508" s="681">
        <v>0</v>
      </c>
      <c r="AG508" s="677">
        <v>0</v>
      </c>
      <c r="AH508" s="677">
        <v>0</v>
      </c>
      <c r="AI508" s="674">
        <v>0</v>
      </c>
      <c r="AK508" s="754" t="s">
        <v>501</v>
      </c>
      <c r="AL508" s="731" t="s">
        <v>1488</v>
      </c>
      <c r="AM508" s="681">
        <v>0</v>
      </c>
      <c r="AN508" s="677">
        <v>0</v>
      </c>
      <c r="AO508" s="677">
        <v>0</v>
      </c>
      <c r="AP508" s="674">
        <v>0</v>
      </c>
      <c r="AR508" s="808" t="s">
        <v>501</v>
      </c>
      <c r="AS508" s="820" t="s">
        <v>1488</v>
      </c>
      <c r="AT508" s="812">
        <v>0</v>
      </c>
      <c r="AU508" s="812">
        <v>0</v>
      </c>
      <c r="AV508" s="812">
        <v>0</v>
      </c>
      <c r="AW508" s="813">
        <v>0</v>
      </c>
      <c r="AY508" s="779" t="s">
        <v>501</v>
      </c>
      <c r="AZ508" s="731" t="s">
        <v>1488</v>
      </c>
      <c r="BA508" s="681">
        <v>0</v>
      </c>
      <c r="BB508" s="677">
        <v>0</v>
      </c>
      <c r="BC508" s="677">
        <v>0</v>
      </c>
      <c r="BD508" s="674">
        <v>0</v>
      </c>
      <c r="BF508" s="793" t="s">
        <v>501</v>
      </c>
      <c r="BG508" s="690" t="s">
        <v>1488</v>
      </c>
      <c r="BH508" s="681">
        <v>0</v>
      </c>
      <c r="BI508" s="677">
        <v>0</v>
      </c>
      <c r="BJ508" s="677">
        <v>0</v>
      </c>
      <c r="BK508" s="674">
        <v>0</v>
      </c>
      <c r="BL508" s="633"/>
      <c r="BM508" s="784" t="s">
        <v>501</v>
      </c>
      <c r="BN508" s="731" t="s">
        <v>1488</v>
      </c>
      <c r="BO508" s="681">
        <v>0</v>
      </c>
      <c r="BP508" s="677">
        <v>0</v>
      </c>
      <c r="BQ508" s="677">
        <v>0</v>
      </c>
      <c r="BR508" s="674">
        <v>0</v>
      </c>
      <c r="BS508" s="633"/>
      <c r="BT508" s="772" t="s">
        <v>501</v>
      </c>
      <c r="BU508" s="690" t="s">
        <v>1488</v>
      </c>
      <c r="BV508" s="681">
        <v>0</v>
      </c>
      <c r="BW508" s="677">
        <v>0</v>
      </c>
      <c r="BX508" s="677">
        <v>0</v>
      </c>
      <c r="BY508" s="674">
        <v>0</v>
      </c>
      <c r="CA508" s="745" t="s">
        <v>501</v>
      </c>
      <c r="CB508" s="731" t="s">
        <v>1488</v>
      </c>
      <c r="CC508" s="681">
        <v>0</v>
      </c>
      <c r="CD508" s="677">
        <v>0</v>
      </c>
      <c r="CE508" s="677">
        <v>0</v>
      </c>
      <c r="CF508" s="674">
        <v>0</v>
      </c>
    </row>
    <row r="509" spans="2:84" ht="13.8" thickBot="1">
      <c r="B509" s="664" t="s">
        <v>633</v>
      </c>
      <c r="C509" s="664"/>
      <c r="D509" s="729">
        <v>0</v>
      </c>
      <c r="E509" s="683">
        <v>0</v>
      </c>
      <c r="F509" s="683">
        <v>0</v>
      </c>
      <c r="G509" s="682">
        <v>0</v>
      </c>
      <c r="I509" s="667" t="s">
        <v>633</v>
      </c>
      <c r="J509" s="667"/>
      <c r="K509" s="691">
        <v>0</v>
      </c>
      <c r="L509" s="685">
        <v>0</v>
      </c>
      <c r="M509" s="685">
        <v>0</v>
      </c>
      <c r="N509" s="684">
        <v>0</v>
      </c>
      <c r="P509" s="686" t="s">
        <v>633</v>
      </c>
      <c r="Q509" s="687"/>
      <c r="R509" s="686">
        <v>0</v>
      </c>
      <c r="S509" s="688">
        <v>0</v>
      </c>
      <c r="T509" s="688">
        <v>0</v>
      </c>
      <c r="U509" s="687">
        <v>0</v>
      </c>
      <c r="W509" s="803" t="s">
        <v>633</v>
      </c>
      <c r="X509" s="804"/>
      <c r="Y509" s="803">
        <v>0</v>
      </c>
      <c r="Z509" s="805">
        <v>0</v>
      </c>
      <c r="AA509" s="805">
        <v>0</v>
      </c>
      <c r="AB509" s="804">
        <v>0</v>
      </c>
      <c r="AD509" s="766" t="s">
        <v>633</v>
      </c>
      <c r="AE509" s="767"/>
      <c r="AF509" s="766">
        <v>0</v>
      </c>
      <c r="AG509" s="768">
        <v>0</v>
      </c>
      <c r="AH509" s="768">
        <v>0</v>
      </c>
      <c r="AI509" s="767">
        <v>0</v>
      </c>
      <c r="AK509" s="757" t="s">
        <v>633</v>
      </c>
      <c r="AL509" s="758"/>
      <c r="AM509" s="759">
        <v>0</v>
      </c>
      <c r="AN509" s="760">
        <v>0</v>
      </c>
      <c r="AO509" s="760">
        <v>0</v>
      </c>
      <c r="AP509" s="761">
        <v>0</v>
      </c>
      <c r="AR509" s="808" t="s">
        <v>633</v>
      </c>
      <c r="AS509" s="816"/>
      <c r="AT509" s="817">
        <v>0</v>
      </c>
      <c r="AU509" s="818">
        <v>0</v>
      </c>
      <c r="AV509" s="818">
        <v>0</v>
      </c>
      <c r="AW509" s="816">
        <v>0</v>
      </c>
      <c r="AY509" s="780" t="s">
        <v>633</v>
      </c>
      <c r="AZ509" s="777"/>
      <c r="BA509" s="780">
        <v>0</v>
      </c>
      <c r="BB509" s="781">
        <v>0</v>
      </c>
      <c r="BC509" s="781">
        <v>0</v>
      </c>
      <c r="BD509" s="782">
        <v>0</v>
      </c>
      <c r="BF509" s="795" t="s">
        <v>633</v>
      </c>
      <c r="BG509" s="796"/>
      <c r="BH509" s="795">
        <v>0</v>
      </c>
      <c r="BI509" s="797">
        <v>0</v>
      </c>
      <c r="BJ509" s="797">
        <v>0</v>
      </c>
      <c r="BK509" s="798">
        <v>0</v>
      </c>
      <c r="BL509" s="633"/>
      <c r="BM509" s="787" t="s">
        <v>633</v>
      </c>
      <c r="BN509" s="788"/>
      <c r="BO509" s="789">
        <v>0</v>
      </c>
      <c r="BP509" s="790">
        <v>0</v>
      </c>
      <c r="BQ509" s="790">
        <v>0</v>
      </c>
      <c r="BR509" s="791">
        <v>0</v>
      </c>
      <c r="BS509" s="633"/>
      <c r="BT509" s="773" t="s">
        <v>633</v>
      </c>
      <c r="BU509" s="770"/>
      <c r="BV509" s="773">
        <v>0</v>
      </c>
      <c r="BW509" s="774">
        <v>0</v>
      </c>
      <c r="BX509" s="774">
        <v>0</v>
      </c>
      <c r="BY509" s="775">
        <v>0</v>
      </c>
      <c r="CA509" s="748" t="s">
        <v>633</v>
      </c>
      <c r="CB509" s="749"/>
      <c r="CC509" s="750">
        <v>0</v>
      </c>
      <c r="CD509" s="751">
        <v>0</v>
      </c>
      <c r="CE509" s="751">
        <v>0</v>
      </c>
      <c r="CF509" s="752">
        <v>0</v>
      </c>
    </row>
    <row r="510" spans="2:84" ht="13.8" thickBot="1">
      <c r="B510" s="673" t="s">
        <v>502</v>
      </c>
      <c r="C510" s="679" t="s">
        <v>1490</v>
      </c>
      <c r="D510" s="681">
        <v>0</v>
      </c>
      <c r="E510" s="677">
        <v>0</v>
      </c>
      <c r="F510" s="677">
        <v>0</v>
      </c>
      <c r="G510" s="674">
        <v>0</v>
      </c>
      <c r="I510" s="728" t="s">
        <v>502</v>
      </c>
      <c r="J510" s="690" t="s">
        <v>1490</v>
      </c>
      <c r="K510" s="681">
        <v>0</v>
      </c>
      <c r="L510" s="677">
        <v>0</v>
      </c>
      <c r="M510" s="677">
        <v>0</v>
      </c>
      <c r="N510" s="674">
        <v>0</v>
      </c>
      <c r="P510" s="668" t="s">
        <v>502</v>
      </c>
      <c r="Q510" s="677" t="s">
        <v>1490</v>
      </c>
      <c r="R510" s="681">
        <v>0</v>
      </c>
      <c r="S510" s="677">
        <v>0</v>
      </c>
      <c r="T510" s="677">
        <v>0</v>
      </c>
      <c r="U510" s="674">
        <v>0</v>
      </c>
      <c r="W510" s="800" t="s">
        <v>502</v>
      </c>
      <c r="X510" s="677" t="s">
        <v>1490</v>
      </c>
      <c r="Y510" s="681">
        <v>0</v>
      </c>
      <c r="Z510" s="677">
        <v>0</v>
      </c>
      <c r="AA510" s="677">
        <v>0</v>
      </c>
      <c r="AB510" s="674">
        <v>0</v>
      </c>
      <c r="AD510" s="763" t="s">
        <v>502</v>
      </c>
      <c r="AE510" s="677" t="s">
        <v>1490</v>
      </c>
      <c r="AF510" s="681">
        <v>0</v>
      </c>
      <c r="AG510" s="677">
        <v>0</v>
      </c>
      <c r="AH510" s="677">
        <v>0</v>
      </c>
      <c r="AI510" s="674">
        <v>0</v>
      </c>
      <c r="AK510" s="754" t="s">
        <v>502</v>
      </c>
      <c r="AL510" s="731" t="s">
        <v>1490</v>
      </c>
      <c r="AM510" s="681">
        <v>0</v>
      </c>
      <c r="AN510" s="677">
        <v>0</v>
      </c>
      <c r="AO510" s="677">
        <v>0</v>
      </c>
      <c r="AP510" s="674">
        <v>0</v>
      </c>
      <c r="AR510" s="808" t="s">
        <v>502</v>
      </c>
      <c r="AS510" s="820" t="s">
        <v>1490</v>
      </c>
      <c r="AT510" s="812">
        <v>0</v>
      </c>
      <c r="AU510" s="812">
        <v>0</v>
      </c>
      <c r="AV510" s="812">
        <v>0</v>
      </c>
      <c r="AW510" s="813">
        <v>0</v>
      </c>
      <c r="AY510" s="779" t="s">
        <v>502</v>
      </c>
      <c r="AZ510" s="731" t="s">
        <v>1490</v>
      </c>
      <c r="BA510" s="681">
        <v>0</v>
      </c>
      <c r="BB510" s="677">
        <v>0</v>
      </c>
      <c r="BC510" s="677">
        <v>0</v>
      </c>
      <c r="BD510" s="674">
        <v>0</v>
      </c>
      <c r="BF510" s="793" t="s">
        <v>502</v>
      </c>
      <c r="BG510" s="690" t="s">
        <v>1490</v>
      </c>
      <c r="BH510" s="681">
        <v>0</v>
      </c>
      <c r="BI510" s="677">
        <v>0</v>
      </c>
      <c r="BJ510" s="677">
        <v>0</v>
      </c>
      <c r="BK510" s="674">
        <v>0</v>
      </c>
      <c r="BL510" s="633"/>
      <c r="BM510" s="784" t="s">
        <v>502</v>
      </c>
      <c r="BN510" s="731" t="s">
        <v>1490</v>
      </c>
      <c r="BO510" s="681">
        <v>0</v>
      </c>
      <c r="BP510" s="677">
        <v>0</v>
      </c>
      <c r="BQ510" s="677">
        <v>0</v>
      </c>
      <c r="BR510" s="674">
        <v>0</v>
      </c>
      <c r="BS510" s="633"/>
      <c r="BT510" s="772" t="s">
        <v>502</v>
      </c>
      <c r="BU510" s="690" t="s">
        <v>1490</v>
      </c>
      <c r="BV510" s="681">
        <v>0</v>
      </c>
      <c r="BW510" s="677">
        <v>0</v>
      </c>
      <c r="BX510" s="677">
        <v>0</v>
      </c>
      <c r="BY510" s="674">
        <v>0</v>
      </c>
      <c r="CA510" s="745" t="s">
        <v>502</v>
      </c>
      <c r="CB510" s="731" t="s">
        <v>1490</v>
      </c>
      <c r="CC510" s="681">
        <v>0</v>
      </c>
      <c r="CD510" s="677">
        <v>0</v>
      </c>
      <c r="CE510" s="677">
        <v>0</v>
      </c>
      <c r="CF510" s="674">
        <v>0</v>
      </c>
    </row>
    <row r="511" spans="2:84" ht="13.8" thickBot="1">
      <c r="B511" s="664" t="s">
        <v>634</v>
      </c>
      <c r="C511" s="664"/>
      <c r="D511" s="729">
        <v>0</v>
      </c>
      <c r="E511" s="683">
        <v>0</v>
      </c>
      <c r="F511" s="683">
        <v>0</v>
      </c>
      <c r="G511" s="682">
        <v>0</v>
      </c>
      <c r="I511" s="667" t="s">
        <v>634</v>
      </c>
      <c r="J511" s="667"/>
      <c r="K511" s="691">
        <v>0</v>
      </c>
      <c r="L511" s="685">
        <v>0</v>
      </c>
      <c r="M511" s="685">
        <v>0</v>
      </c>
      <c r="N511" s="684">
        <v>0</v>
      </c>
      <c r="P511" s="686" t="s">
        <v>634</v>
      </c>
      <c r="Q511" s="687"/>
      <c r="R511" s="686">
        <v>0</v>
      </c>
      <c r="S511" s="688">
        <v>0</v>
      </c>
      <c r="T511" s="688">
        <v>0</v>
      </c>
      <c r="U511" s="687">
        <v>0</v>
      </c>
      <c r="W511" s="803" t="s">
        <v>634</v>
      </c>
      <c r="X511" s="804"/>
      <c r="Y511" s="803">
        <v>0</v>
      </c>
      <c r="Z511" s="805">
        <v>0</v>
      </c>
      <c r="AA511" s="805">
        <v>0</v>
      </c>
      <c r="AB511" s="804">
        <v>0</v>
      </c>
      <c r="AD511" s="766" t="s">
        <v>634</v>
      </c>
      <c r="AE511" s="767"/>
      <c r="AF511" s="766">
        <v>0</v>
      </c>
      <c r="AG511" s="768">
        <v>0</v>
      </c>
      <c r="AH511" s="768">
        <v>0</v>
      </c>
      <c r="AI511" s="767">
        <v>0</v>
      </c>
      <c r="AK511" s="757" t="s">
        <v>634</v>
      </c>
      <c r="AL511" s="758"/>
      <c r="AM511" s="759">
        <v>0</v>
      </c>
      <c r="AN511" s="760">
        <v>0</v>
      </c>
      <c r="AO511" s="760">
        <v>0</v>
      </c>
      <c r="AP511" s="761">
        <v>0</v>
      </c>
      <c r="AR511" s="808" t="s">
        <v>634</v>
      </c>
      <c r="AS511" s="816"/>
      <c r="AT511" s="817">
        <v>0</v>
      </c>
      <c r="AU511" s="818">
        <v>0</v>
      </c>
      <c r="AV511" s="818">
        <v>0</v>
      </c>
      <c r="AW511" s="816">
        <v>0</v>
      </c>
      <c r="AY511" s="780" t="s">
        <v>634</v>
      </c>
      <c r="AZ511" s="777"/>
      <c r="BA511" s="780">
        <v>0</v>
      </c>
      <c r="BB511" s="781">
        <v>0</v>
      </c>
      <c r="BC511" s="781">
        <v>0</v>
      </c>
      <c r="BD511" s="782">
        <v>0</v>
      </c>
      <c r="BF511" s="795" t="s">
        <v>634</v>
      </c>
      <c r="BG511" s="796"/>
      <c r="BH511" s="795">
        <v>0</v>
      </c>
      <c r="BI511" s="797">
        <v>0</v>
      </c>
      <c r="BJ511" s="797">
        <v>0</v>
      </c>
      <c r="BK511" s="798">
        <v>0</v>
      </c>
      <c r="BL511" s="633"/>
      <c r="BM511" s="787" t="s">
        <v>634</v>
      </c>
      <c r="BN511" s="788"/>
      <c r="BO511" s="789">
        <v>0</v>
      </c>
      <c r="BP511" s="790">
        <v>0</v>
      </c>
      <c r="BQ511" s="790">
        <v>0</v>
      </c>
      <c r="BR511" s="791">
        <v>0</v>
      </c>
      <c r="BS511" s="633"/>
      <c r="BT511" s="773" t="s">
        <v>634</v>
      </c>
      <c r="BU511" s="770"/>
      <c r="BV511" s="773">
        <v>0</v>
      </c>
      <c r="BW511" s="774">
        <v>0</v>
      </c>
      <c r="BX511" s="774">
        <v>0</v>
      </c>
      <c r="BY511" s="775">
        <v>0</v>
      </c>
      <c r="CA511" s="748" t="s">
        <v>634</v>
      </c>
      <c r="CB511" s="749"/>
      <c r="CC511" s="750">
        <v>0</v>
      </c>
      <c r="CD511" s="751">
        <v>0</v>
      </c>
      <c r="CE511" s="751">
        <v>0</v>
      </c>
      <c r="CF511" s="752">
        <v>0</v>
      </c>
    </row>
    <row r="512" spans="2:84" ht="13.8" thickBot="1">
      <c r="B512" s="673" t="s">
        <v>503</v>
      </c>
      <c r="C512" s="679" t="s">
        <v>1491</v>
      </c>
      <c r="D512" s="681">
        <v>0</v>
      </c>
      <c r="E512" s="677">
        <v>0</v>
      </c>
      <c r="F512" s="677">
        <v>0</v>
      </c>
      <c r="G512" s="674">
        <v>0</v>
      </c>
      <c r="I512" s="728" t="s">
        <v>503</v>
      </c>
      <c r="J512" s="690" t="s">
        <v>1491</v>
      </c>
      <c r="K512" s="681">
        <v>0</v>
      </c>
      <c r="L512" s="677">
        <v>0</v>
      </c>
      <c r="M512" s="677">
        <v>0</v>
      </c>
      <c r="N512" s="674">
        <v>0</v>
      </c>
      <c r="P512" s="668" t="s">
        <v>503</v>
      </c>
      <c r="Q512" s="677" t="s">
        <v>1491</v>
      </c>
      <c r="R512" s="681">
        <v>0</v>
      </c>
      <c r="S512" s="677">
        <v>0</v>
      </c>
      <c r="T512" s="677">
        <v>0</v>
      </c>
      <c r="U512" s="674">
        <v>0</v>
      </c>
      <c r="W512" s="800" t="s">
        <v>503</v>
      </c>
      <c r="X512" s="677" t="s">
        <v>1491</v>
      </c>
      <c r="Y512" s="681">
        <v>0</v>
      </c>
      <c r="Z512" s="677">
        <v>0</v>
      </c>
      <c r="AA512" s="677">
        <v>0</v>
      </c>
      <c r="AB512" s="674">
        <v>0</v>
      </c>
      <c r="AD512" s="763" t="s">
        <v>503</v>
      </c>
      <c r="AE512" s="677" t="s">
        <v>1491</v>
      </c>
      <c r="AF512" s="681">
        <v>0</v>
      </c>
      <c r="AG512" s="677">
        <v>0</v>
      </c>
      <c r="AH512" s="677">
        <v>0</v>
      </c>
      <c r="AI512" s="674">
        <v>0</v>
      </c>
      <c r="AK512" s="754" t="s">
        <v>503</v>
      </c>
      <c r="AL512" s="731" t="s">
        <v>1491</v>
      </c>
      <c r="AM512" s="681">
        <v>0</v>
      </c>
      <c r="AN512" s="677">
        <v>0</v>
      </c>
      <c r="AO512" s="677">
        <v>0</v>
      </c>
      <c r="AP512" s="674">
        <v>0</v>
      </c>
      <c r="AR512" s="808" t="s">
        <v>503</v>
      </c>
      <c r="AS512" s="820" t="s">
        <v>1491</v>
      </c>
      <c r="AT512" s="812">
        <v>0</v>
      </c>
      <c r="AU512" s="812">
        <v>0</v>
      </c>
      <c r="AV512" s="812">
        <v>0</v>
      </c>
      <c r="AW512" s="813">
        <v>0</v>
      </c>
      <c r="AY512" s="779" t="s">
        <v>503</v>
      </c>
      <c r="AZ512" s="731" t="s">
        <v>1491</v>
      </c>
      <c r="BA512" s="681">
        <v>0</v>
      </c>
      <c r="BB512" s="677">
        <v>0</v>
      </c>
      <c r="BC512" s="677">
        <v>0</v>
      </c>
      <c r="BD512" s="674">
        <v>0</v>
      </c>
      <c r="BF512" s="793" t="s">
        <v>503</v>
      </c>
      <c r="BG512" s="690" t="s">
        <v>1491</v>
      </c>
      <c r="BH512" s="681">
        <v>0</v>
      </c>
      <c r="BI512" s="677">
        <v>0</v>
      </c>
      <c r="BJ512" s="677">
        <v>0</v>
      </c>
      <c r="BK512" s="674">
        <v>0</v>
      </c>
      <c r="BL512" s="633"/>
      <c r="BM512" s="784" t="s">
        <v>503</v>
      </c>
      <c r="BN512" s="731" t="s">
        <v>1491</v>
      </c>
      <c r="BO512" s="681">
        <v>0</v>
      </c>
      <c r="BP512" s="677">
        <v>0</v>
      </c>
      <c r="BQ512" s="677">
        <v>0</v>
      </c>
      <c r="BR512" s="674">
        <v>0</v>
      </c>
      <c r="BS512" s="633"/>
      <c r="BT512" s="772" t="s">
        <v>503</v>
      </c>
      <c r="BU512" s="690" t="s">
        <v>1491</v>
      </c>
      <c r="BV512" s="681">
        <v>0</v>
      </c>
      <c r="BW512" s="677">
        <v>0</v>
      </c>
      <c r="BX512" s="677">
        <v>0</v>
      </c>
      <c r="BY512" s="674">
        <v>0</v>
      </c>
      <c r="CA512" s="745" t="s">
        <v>503</v>
      </c>
      <c r="CB512" s="731" t="s">
        <v>1491</v>
      </c>
      <c r="CC512" s="681">
        <v>0</v>
      </c>
      <c r="CD512" s="677">
        <v>0</v>
      </c>
      <c r="CE512" s="677">
        <v>0</v>
      </c>
      <c r="CF512" s="674">
        <v>0</v>
      </c>
    </row>
    <row r="513" spans="2:84" ht="13.8" thickBot="1">
      <c r="B513" s="664" t="s">
        <v>635</v>
      </c>
      <c r="C513" s="664"/>
      <c r="D513" s="729">
        <v>0</v>
      </c>
      <c r="E513" s="683">
        <v>0</v>
      </c>
      <c r="F513" s="683">
        <v>0</v>
      </c>
      <c r="G513" s="682">
        <v>0</v>
      </c>
      <c r="I513" s="667" t="s">
        <v>635</v>
      </c>
      <c r="J513" s="667"/>
      <c r="K513" s="691">
        <v>0</v>
      </c>
      <c r="L513" s="685">
        <v>0</v>
      </c>
      <c r="M513" s="685">
        <v>0</v>
      </c>
      <c r="N513" s="684">
        <v>0</v>
      </c>
      <c r="P513" s="686" t="s">
        <v>635</v>
      </c>
      <c r="Q513" s="687"/>
      <c r="R513" s="686">
        <v>0</v>
      </c>
      <c r="S513" s="688">
        <v>0</v>
      </c>
      <c r="T513" s="688">
        <v>0</v>
      </c>
      <c r="U513" s="687">
        <v>0</v>
      </c>
      <c r="W513" s="803" t="s">
        <v>635</v>
      </c>
      <c r="X513" s="804"/>
      <c r="Y513" s="803">
        <v>0</v>
      </c>
      <c r="Z513" s="805">
        <v>0</v>
      </c>
      <c r="AA513" s="805">
        <v>0</v>
      </c>
      <c r="AB513" s="804">
        <v>0</v>
      </c>
      <c r="AD513" s="766" t="s">
        <v>635</v>
      </c>
      <c r="AE513" s="767"/>
      <c r="AF513" s="766">
        <v>0</v>
      </c>
      <c r="AG513" s="768">
        <v>0</v>
      </c>
      <c r="AH513" s="768">
        <v>0</v>
      </c>
      <c r="AI513" s="767">
        <v>0</v>
      </c>
      <c r="AK513" s="757" t="s">
        <v>635</v>
      </c>
      <c r="AL513" s="758"/>
      <c r="AM513" s="759">
        <v>0</v>
      </c>
      <c r="AN513" s="760">
        <v>0</v>
      </c>
      <c r="AO513" s="760">
        <v>0</v>
      </c>
      <c r="AP513" s="761">
        <v>0</v>
      </c>
      <c r="AR513" s="808" t="s">
        <v>635</v>
      </c>
      <c r="AS513" s="816"/>
      <c r="AT513" s="817">
        <v>0</v>
      </c>
      <c r="AU513" s="818">
        <v>0</v>
      </c>
      <c r="AV513" s="818">
        <v>0</v>
      </c>
      <c r="AW513" s="816">
        <v>0</v>
      </c>
      <c r="AY513" s="780" t="s">
        <v>635</v>
      </c>
      <c r="AZ513" s="777"/>
      <c r="BA513" s="780">
        <v>0</v>
      </c>
      <c r="BB513" s="781">
        <v>0</v>
      </c>
      <c r="BC513" s="781">
        <v>0</v>
      </c>
      <c r="BD513" s="782">
        <v>0</v>
      </c>
      <c r="BF513" s="795" t="s">
        <v>635</v>
      </c>
      <c r="BG513" s="796"/>
      <c r="BH513" s="795">
        <v>0</v>
      </c>
      <c r="BI513" s="797">
        <v>0</v>
      </c>
      <c r="BJ513" s="797">
        <v>0</v>
      </c>
      <c r="BK513" s="798">
        <v>0</v>
      </c>
      <c r="BL513" s="633"/>
      <c r="BM513" s="787" t="s">
        <v>635</v>
      </c>
      <c r="BN513" s="788"/>
      <c r="BO513" s="789">
        <v>0</v>
      </c>
      <c r="BP513" s="790">
        <v>0</v>
      </c>
      <c r="BQ513" s="790">
        <v>0</v>
      </c>
      <c r="BR513" s="791">
        <v>0</v>
      </c>
      <c r="BS513" s="633"/>
      <c r="BT513" s="773" t="s">
        <v>635</v>
      </c>
      <c r="BU513" s="770"/>
      <c r="BV513" s="773">
        <v>0</v>
      </c>
      <c r="BW513" s="774">
        <v>0</v>
      </c>
      <c r="BX513" s="774">
        <v>0</v>
      </c>
      <c r="BY513" s="775">
        <v>0</v>
      </c>
      <c r="CA513" s="748" t="s">
        <v>635</v>
      </c>
      <c r="CB513" s="749"/>
      <c r="CC513" s="750">
        <v>0</v>
      </c>
      <c r="CD513" s="751">
        <v>0</v>
      </c>
      <c r="CE513" s="751">
        <v>0</v>
      </c>
      <c r="CF513" s="752">
        <v>0</v>
      </c>
    </row>
    <row r="514" spans="2:84" ht="13.8" thickBot="1">
      <c r="B514" s="673" t="s">
        <v>504</v>
      </c>
      <c r="C514" s="679" t="s">
        <v>1492</v>
      </c>
      <c r="D514" s="681">
        <v>0</v>
      </c>
      <c r="E514" s="677">
        <v>0</v>
      </c>
      <c r="F514" s="677">
        <v>0</v>
      </c>
      <c r="G514" s="674">
        <v>0</v>
      </c>
      <c r="I514" s="728" t="s">
        <v>504</v>
      </c>
      <c r="J514" s="690" t="s">
        <v>1492</v>
      </c>
      <c r="K514" s="681">
        <v>0</v>
      </c>
      <c r="L514" s="677">
        <v>0</v>
      </c>
      <c r="M514" s="677">
        <v>0</v>
      </c>
      <c r="N514" s="674">
        <v>0</v>
      </c>
      <c r="P514" s="668" t="s">
        <v>504</v>
      </c>
      <c r="Q514" s="677" t="s">
        <v>1492</v>
      </c>
      <c r="R514" s="681">
        <v>0</v>
      </c>
      <c r="S514" s="677">
        <v>0</v>
      </c>
      <c r="T514" s="677">
        <v>0</v>
      </c>
      <c r="U514" s="674">
        <v>0</v>
      </c>
      <c r="W514" s="800" t="s">
        <v>504</v>
      </c>
      <c r="X514" s="677" t="s">
        <v>1492</v>
      </c>
      <c r="Y514" s="681">
        <v>0</v>
      </c>
      <c r="Z514" s="677">
        <v>0</v>
      </c>
      <c r="AA514" s="677">
        <v>0</v>
      </c>
      <c r="AB514" s="674">
        <v>0</v>
      </c>
      <c r="AD514" s="763" t="s">
        <v>504</v>
      </c>
      <c r="AE514" s="677" t="s">
        <v>1492</v>
      </c>
      <c r="AF514" s="681">
        <v>0</v>
      </c>
      <c r="AG514" s="677">
        <v>0</v>
      </c>
      <c r="AH514" s="677">
        <v>0</v>
      </c>
      <c r="AI514" s="674">
        <v>0</v>
      </c>
      <c r="AK514" s="754" t="s">
        <v>504</v>
      </c>
      <c r="AL514" s="731" t="s">
        <v>1492</v>
      </c>
      <c r="AM514" s="681">
        <v>0</v>
      </c>
      <c r="AN514" s="677">
        <v>0</v>
      </c>
      <c r="AO514" s="677">
        <v>0</v>
      </c>
      <c r="AP514" s="674">
        <v>0</v>
      </c>
      <c r="AR514" s="808" t="s">
        <v>504</v>
      </c>
      <c r="AS514" s="820" t="s">
        <v>1492</v>
      </c>
      <c r="AT514" s="812">
        <v>0</v>
      </c>
      <c r="AU514" s="812">
        <v>0</v>
      </c>
      <c r="AV514" s="812">
        <v>0</v>
      </c>
      <c r="AW514" s="813">
        <v>0</v>
      </c>
      <c r="AY514" s="779" t="s">
        <v>504</v>
      </c>
      <c r="AZ514" s="731" t="s">
        <v>1492</v>
      </c>
      <c r="BA514" s="681">
        <v>0</v>
      </c>
      <c r="BB514" s="677">
        <v>0</v>
      </c>
      <c r="BC514" s="677">
        <v>0</v>
      </c>
      <c r="BD514" s="674">
        <v>0</v>
      </c>
      <c r="BF514" s="793" t="s">
        <v>504</v>
      </c>
      <c r="BG514" s="690" t="s">
        <v>1492</v>
      </c>
      <c r="BH514" s="681">
        <v>0</v>
      </c>
      <c r="BI514" s="677">
        <v>0</v>
      </c>
      <c r="BJ514" s="677">
        <v>0</v>
      </c>
      <c r="BK514" s="674">
        <v>0</v>
      </c>
      <c r="BL514" s="633"/>
      <c r="BM514" s="784" t="s">
        <v>504</v>
      </c>
      <c r="BN514" s="731" t="s">
        <v>1492</v>
      </c>
      <c r="BO514" s="681">
        <v>0</v>
      </c>
      <c r="BP514" s="677">
        <v>0</v>
      </c>
      <c r="BQ514" s="677">
        <v>0</v>
      </c>
      <c r="BR514" s="674">
        <v>0</v>
      </c>
      <c r="BS514" s="633"/>
      <c r="BT514" s="772" t="s">
        <v>504</v>
      </c>
      <c r="BU514" s="690" t="s">
        <v>1492</v>
      </c>
      <c r="BV514" s="681">
        <v>0</v>
      </c>
      <c r="BW514" s="677">
        <v>0</v>
      </c>
      <c r="BX514" s="677">
        <v>0</v>
      </c>
      <c r="BY514" s="674">
        <v>0</v>
      </c>
      <c r="CA514" s="745" t="s">
        <v>504</v>
      </c>
      <c r="CB514" s="731" t="s">
        <v>1492</v>
      </c>
      <c r="CC514" s="681">
        <v>0</v>
      </c>
      <c r="CD514" s="677">
        <v>0</v>
      </c>
      <c r="CE514" s="677">
        <v>0</v>
      </c>
      <c r="CF514" s="674">
        <v>0</v>
      </c>
    </row>
    <row r="515" spans="2:84" ht="13.8" thickBot="1">
      <c r="B515" s="664" t="s">
        <v>636</v>
      </c>
      <c r="C515" s="664"/>
      <c r="D515" s="729">
        <v>0</v>
      </c>
      <c r="E515" s="683">
        <v>0</v>
      </c>
      <c r="F515" s="683">
        <v>0</v>
      </c>
      <c r="G515" s="682">
        <v>0</v>
      </c>
      <c r="I515" s="667" t="s">
        <v>636</v>
      </c>
      <c r="J515" s="667"/>
      <c r="K515" s="691">
        <v>0</v>
      </c>
      <c r="L515" s="685">
        <v>0</v>
      </c>
      <c r="M515" s="685">
        <v>0</v>
      </c>
      <c r="N515" s="684">
        <v>0</v>
      </c>
      <c r="P515" s="686" t="s">
        <v>636</v>
      </c>
      <c r="Q515" s="687"/>
      <c r="R515" s="686">
        <v>0</v>
      </c>
      <c r="S515" s="688">
        <v>0</v>
      </c>
      <c r="T515" s="688">
        <v>0</v>
      </c>
      <c r="U515" s="687">
        <v>0</v>
      </c>
      <c r="W515" s="803" t="s">
        <v>636</v>
      </c>
      <c r="X515" s="804"/>
      <c r="Y515" s="803">
        <v>0</v>
      </c>
      <c r="Z515" s="805">
        <v>0</v>
      </c>
      <c r="AA515" s="805">
        <v>0</v>
      </c>
      <c r="AB515" s="804">
        <v>0</v>
      </c>
      <c r="AD515" s="766" t="s">
        <v>636</v>
      </c>
      <c r="AE515" s="767"/>
      <c r="AF515" s="766">
        <v>0</v>
      </c>
      <c r="AG515" s="768">
        <v>0</v>
      </c>
      <c r="AH515" s="768">
        <v>0</v>
      </c>
      <c r="AI515" s="767">
        <v>0</v>
      </c>
      <c r="AK515" s="757" t="s">
        <v>636</v>
      </c>
      <c r="AL515" s="758"/>
      <c r="AM515" s="759">
        <v>0</v>
      </c>
      <c r="AN515" s="760">
        <v>0</v>
      </c>
      <c r="AO515" s="760">
        <v>0</v>
      </c>
      <c r="AP515" s="761">
        <v>0</v>
      </c>
      <c r="AR515" s="808" t="s">
        <v>636</v>
      </c>
      <c r="AS515" s="816"/>
      <c r="AT515" s="817">
        <v>0</v>
      </c>
      <c r="AU515" s="818">
        <v>0</v>
      </c>
      <c r="AV515" s="818">
        <v>0</v>
      </c>
      <c r="AW515" s="816">
        <v>0</v>
      </c>
      <c r="AY515" s="780" t="s">
        <v>636</v>
      </c>
      <c r="AZ515" s="777"/>
      <c r="BA515" s="780">
        <v>0</v>
      </c>
      <c r="BB515" s="781">
        <v>0</v>
      </c>
      <c r="BC515" s="781">
        <v>0</v>
      </c>
      <c r="BD515" s="782">
        <v>0</v>
      </c>
      <c r="BF515" s="795" t="s">
        <v>636</v>
      </c>
      <c r="BG515" s="796"/>
      <c r="BH515" s="795">
        <v>0</v>
      </c>
      <c r="BI515" s="797">
        <v>0</v>
      </c>
      <c r="BJ515" s="797">
        <v>0</v>
      </c>
      <c r="BK515" s="798">
        <v>0</v>
      </c>
      <c r="BL515" s="633"/>
      <c r="BM515" s="787" t="s">
        <v>636</v>
      </c>
      <c r="BN515" s="788"/>
      <c r="BO515" s="789">
        <v>0</v>
      </c>
      <c r="BP515" s="790">
        <v>0</v>
      </c>
      <c r="BQ515" s="790">
        <v>0</v>
      </c>
      <c r="BR515" s="791">
        <v>0</v>
      </c>
      <c r="BS515" s="633"/>
      <c r="BT515" s="773" t="s">
        <v>636</v>
      </c>
      <c r="BU515" s="770"/>
      <c r="BV515" s="773">
        <v>0</v>
      </c>
      <c r="BW515" s="774">
        <v>0</v>
      </c>
      <c r="BX515" s="774">
        <v>0</v>
      </c>
      <c r="BY515" s="775">
        <v>0</v>
      </c>
      <c r="CA515" s="748" t="s">
        <v>636</v>
      </c>
      <c r="CB515" s="749"/>
      <c r="CC515" s="750">
        <v>0</v>
      </c>
      <c r="CD515" s="751">
        <v>0</v>
      </c>
      <c r="CE515" s="751">
        <v>0</v>
      </c>
      <c r="CF515" s="752">
        <v>0</v>
      </c>
    </row>
    <row r="516" spans="2:84" ht="13.8" thickBot="1">
      <c r="B516" s="673" t="s">
        <v>505</v>
      </c>
      <c r="C516" s="679" t="s">
        <v>1493</v>
      </c>
      <c r="D516" s="681">
        <v>0</v>
      </c>
      <c r="E516" s="677">
        <v>0</v>
      </c>
      <c r="F516" s="677">
        <v>0</v>
      </c>
      <c r="G516" s="674">
        <v>0</v>
      </c>
      <c r="I516" s="728" t="s">
        <v>505</v>
      </c>
      <c r="J516" s="690" t="s">
        <v>1493</v>
      </c>
      <c r="K516" s="681">
        <v>0</v>
      </c>
      <c r="L516" s="677">
        <v>0</v>
      </c>
      <c r="M516" s="677">
        <v>0</v>
      </c>
      <c r="N516" s="674">
        <v>0</v>
      </c>
      <c r="P516" s="668" t="s">
        <v>505</v>
      </c>
      <c r="Q516" s="677" t="s">
        <v>1493</v>
      </c>
      <c r="R516" s="681">
        <v>0</v>
      </c>
      <c r="S516" s="677">
        <v>0</v>
      </c>
      <c r="T516" s="677">
        <v>0</v>
      </c>
      <c r="U516" s="674">
        <v>0</v>
      </c>
      <c r="W516" s="800" t="s">
        <v>505</v>
      </c>
      <c r="X516" s="677" t="s">
        <v>1493</v>
      </c>
      <c r="Y516" s="681">
        <v>0</v>
      </c>
      <c r="Z516" s="677">
        <v>0</v>
      </c>
      <c r="AA516" s="677">
        <v>0</v>
      </c>
      <c r="AB516" s="674">
        <v>0</v>
      </c>
      <c r="AD516" s="763" t="s">
        <v>505</v>
      </c>
      <c r="AE516" s="677" t="s">
        <v>1493</v>
      </c>
      <c r="AF516" s="681">
        <v>0</v>
      </c>
      <c r="AG516" s="677">
        <v>0</v>
      </c>
      <c r="AH516" s="677">
        <v>0</v>
      </c>
      <c r="AI516" s="674">
        <v>0</v>
      </c>
      <c r="AK516" s="754" t="s">
        <v>505</v>
      </c>
      <c r="AL516" s="731" t="s">
        <v>1493</v>
      </c>
      <c r="AM516" s="681">
        <v>0</v>
      </c>
      <c r="AN516" s="677">
        <v>0</v>
      </c>
      <c r="AO516" s="677">
        <v>0</v>
      </c>
      <c r="AP516" s="674">
        <v>0</v>
      </c>
      <c r="AR516" s="808" t="s">
        <v>505</v>
      </c>
      <c r="AS516" s="820" t="s">
        <v>1493</v>
      </c>
      <c r="AT516" s="812">
        <v>0</v>
      </c>
      <c r="AU516" s="812">
        <v>0</v>
      </c>
      <c r="AV516" s="812">
        <v>0</v>
      </c>
      <c r="AW516" s="813">
        <v>0</v>
      </c>
      <c r="AY516" s="779" t="s">
        <v>505</v>
      </c>
      <c r="AZ516" s="731" t="s">
        <v>1493</v>
      </c>
      <c r="BA516" s="681">
        <v>0</v>
      </c>
      <c r="BB516" s="677">
        <v>0</v>
      </c>
      <c r="BC516" s="677">
        <v>0</v>
      </c>
      <c r="BD516" s="674">
        <v>0</v>
      </c>
      <c r="BF516" s="793" t="s">
        <v>505</v>
      </c>
      <c r="BG516" s="690" t="s">
        <v>1493</v>
      </c>
      <c r="BH516" s="681">
        <v>0</v>
      </c>
      <c r="BI516" s="677">
        <v>0</v>
      </c>
      <c r="BJ516" s="677">
        <v>0</v>
      </c>
      <c r="BK516" s="674">
        <v>0</v>
      </c>
      <c r="BL516" s="633"/>
      <c r="BM516" s="784" t="s">
        <v>505</v>
      </c>
      <c r="BN516" s="731" t="s">
        <v>1493</v>
      </c>
      <c r="BO516" s="681">
        <v>0</v>
      </c>
      <c r="BP516" s="677">
        <v>0</v>
      </c>
      <c r="BQ516" s="677">
        <v>0</v>
      </c>
      <c r="BR516" s="674">
        <v>0</v>
      </c>
      <c r="BS516" s="633"/>
      <c r="BT516" s="772" t="s">
        <v>505</v>
      </c>
      <c r="BU516" s="690" t="s">
        <v>1493</v>
      </c>
      <c r="BV516" s="681">
        <v>0</v>
      </c>
      <c r="BW516" s="677">
        <v>0</v>
      </c>
      <c r="BX516" s="677">
        <v>0</v>
      </c>
      <c r="BY516" s="674">
        <v>0</v>
      </c>
      <c r="CA516" s="745" t="s">
        <v>505</v>
      </c>
      <c r="CB516" s="731" t="s">
        <v>1493</v>
      </c>
      <c r="CC516" s="681">
        <v>0</v>
      </c>
      <c r="CD516" s="677">
        <v>0</v>
      </c>
      <c r="CE516" s="677">
        <v>0</v>
      </c>
      <c r="CF516" s="674">
        <v>0</v>
      </c>
    </row>
    <row r="517" spans="2:84" ht="13.8" thickBot="1">
      <c r="B517" s="664" t="s">
        <v>637</v>
      </c>
      <c r="C517" s="664"/>
      <c r="D517" s="729">
        <v>0</v>
      </c>
      <c r="E517" s="683">
        <v>0</v>
      </c>
      <c r="F517" s="683">
        <v>0</v>
      </c>
      <c r="G517" s="682">
        <v>0</v>
      </c>
      <c r="I517" s="667" t="s">
        <v>637</v>
      </c>
      <c r="J517" s="667"/>
      <c r="K517" s="691">
        <v>0</v>
      </c>
      <c r="L517" s="685">
        <v>0</v>
      </c>
      <c r="M517" s="685">
        <v>0</v>
      </c>
      <c r="N517" s="684">
        <v>0</v>
      </c>
      <c r="P517" s="686" t="s">
        <v>637</v>
      </c>
      <c r="Q517" s="687"/>
      <c r="R517" s="686">
        <v>0</v>
      </c>
      <c r="S517" s="688">
        <v>0</v>
      </c>
      <c r="T517" s="688">
        <v>0</v>
      </c>
      <c r="U517" s="687">
        <v>0</v>
      </c>
      <c r="W517" s="803" t="s">
        <v>637</v>
      </c>
      <c r="X517" s="804"/>
      <c r="Y517" s="803">
        <v>0</v>
      </c>
      <c r="Z517" s="805">
        <v>0</v>
      </c>
      <c r="AA517" s="805">
        <v>0</v>
      </c>
      <c r="AB517" s="804">
        <v>0</v>
      </c>
      <c r="AD517" s="766" t="s">
        <v>637</v>
      </c>
      <c r="AE517" s="767"/>
      <c r="AF517" s="766">
        <v>0</v>
      </c>
      <c r="AG517" s="768">
        <v>0</v>
      </c>
      <c r="AH517" s="768">
        <v>0</v>
      </c>
      <c r="AI517" s="767">
        <v>0</v>
      </c>
      <c r="AK517" s="757" t="s">
        <v>637</v>
      </c>
      <c r="AL517" s="758"/>
      <c r="AM517" s="759">
        <v>0</v>
      </c>
      <c r="AN517" s="760">
        <v>0</v>
      </c>
      <c r="AO517" s="760">
        <v>0</v>
      </c>
      <c r="AP517" s="761">
        <v>0</v>
      </c>
      <c r="AR517" s="808" t="s">
        <v>637</v>
      </c>
      <c r="AS517" s="816"/>
      <c r="AT517" s="817">
        <v>0</v>
      </c>
      <c r="AU517" s="818">
        <v>0</v>
      </c>
      <c r="AV517" s="818">
        <v>0</v>
      </c>
      <c r="AW517" s="816">
        <v>0</v>
      </c>
      <c r="AY517" s="780" t="s">
        <v>637</v>
      </c>
      <c r="AZ517" s="777"/>
      <c r="BA517" s="780">
        <v>0</v>
      </c>
      <c r="BB517" s="781">
        <v>0</v>
      </c>
      <c r="BC517" s="781">
        <v>0</v>
      </c>
      <c r="BD517" s="782">
        <v>0</v>
      </c>
      <c r="BF517" s="795" t="s">
        <v>637</v>
      </c>
      <c r="BG517" s="796"/>
      <c r="BH517" s="795">
        <v>0</v>
      </c>
      <c r="BI517" s="797">
        <v>0</v>
      </c>
      <c r="BJ517" s="797">
        <v>0</v>
      </c>
      <c r="BK517" s="798">
        <v>0</v>
      </c>
      <c r="BL517" s="633"/>
      <c r="BM517" s="787" t="s">
        <v>637</v>
      </c>
      <c r="BN517" s="788"/>
      <c r="BO517" s="789">
        <v>0</v>
      </c>
      <c r="BP517" s="790">
        <v>0</v>
      </c>
      <c r="BQ517" s="790">
        <v>0</v>
      </c>
      <c r="BR517" s="791">
        <v>0</v>
      </c>
      <c r="BS517" s="633"/>
      <c r="BT517" s="773" t="s">
        <v>637</v>
      </c>
      <c r="BU517" s="770"/>
      <c r="BV517" s="773">
        <v>0</v>
      </c>
      <c r="BW517" s="774">
        <v>0</v>
      </c>
      <c r="BX517" s="774">
        <v>0</v>
      </c>
      <c r="BY517" s="775">
        <v>0</v>
      </c>
      <c r="CA517" s="748" t="s">
        <v>637</v>
      </c>
      <c r="CB517" s="749"/>
      <c r="CC517" s="750">
        <v>0</v>
      </c>
      <c r="CD517" s="751">
        <v>0</v>
      </c>
      <c r="CE517" s="751">
        <v>0</v>
      </c>
      <c r="CF517" s="752">
        <v>0</v>
      </c>
    </row>
    <row r="518" spans="2:84" ht="13.8" thickBot="1">
      <c r="B518" s="673" t="s">
        <v>506</v>
      </c>
      <c r="C518" s="679" t="s">
        <v>1494</v>
      </c>
      <c r="D518" s="681">
        <v>0</v>
      </c>
      <c r="E518" s="677">
        <v>0</v>
      </c>
      <c r="F518" s="677">
        <v>0</v>
      </c>
      <c r="G518" s="674">
        <v>0</v>
      </c>
      <c r="I518" s="675" t="s">
        <v>506</v>
      </c>
      <c r="J518" s="679" t="s">
        <v>1494</v>
      </c>
      <c r="K518" s="681">
        <v>0</v>
      </c>
      <c r="L518" s="677">
        <v>0</v>
      </c>
      <c r="M518" s="677">
        <v>0</v>
      </c>
      <c r="N518" s="674">
        <v>0</v>
      </c>
      <c r="P518" s="676" t="s">
        <v>506</v>
      </c>
      <c r="Q518" s="689" t="s">
        <v>1494</v>
      </c>
      <c r="R518" s="681">
        <v>0</v>
      </c>
      <c r="S518" s="677">
        <v>0</v>
      </c>
      <c r="T518" s="677">
        <v>0</v>
      </c>
      <c r="U518" s="674">
        <v>0</v>
      </c>
      <c r="W518" s="801" t="s">
        <v>506</v>
      </c>
      <c r="X518" s="731" t="s">
        <v>1601</v>
      </c>
      <c r="Y518" s="681">
        <v>0</v>
      </c>
      <c r="Z518" s="677">
        <v>0</v>
      </c>
      <c r="AA518" s="677">
        <v>0</v>
      </c>
      <c r="AB518" s="674">
        <v>0</v>
      </c>
      <c r="AD518" s="764" t="s">
        <v>506</v>
      </c>
      <c r="AE518" s="731" t="s">
        <v>1601</v>
      </c>
      <c r="AF518" s="681">
        <v>0</v>
      </c>
      <c r="AG518" s="677">
        <v>0</v>
      </c>
      <c r="AH518" s="677">
        <v>0</v>
      </c>
      <c r="AI518" s="674">
        <v>0</v>
      </c>
      <c r="AK518" s="755" t="s">
        <v>506</v>
      </c>
      <c r="AL518" s="689" t="s">
        <v>1494</v>
      </c>
      <c r="AM518" s="681">
        <v>0</v>
      </c>
      <c r="AN518" s="677">
        <v>0</v>
      </c>
      <c r="AO518" s="677">
        <v>0</v>
      </c>
      <c r="AP518" s="674">
        <v>0</v>
      </c>
      <c r="AR518" s="809" t="s">
        <v>506</v>
      </c>
      <c r="AS518" s="810" t="s">
        <v>1494</v>
      </c>
      <c r="AT518" s="812">
        <v>0</v>
      </c>
      <c r="AU518" s="812">
        <v>0</v>
      </c>
      <c r="AV518" s="812">
        <v>0</v>
      </c>
      <c r="AW518" s="813">
        <v>0</v>
      </c>
      <c r="AY518" s="778" t="s">
        <v>506</v>
      </c>
      <c r="AZ518" s="689" t="s">
        <v>1494</v>
      </c>
      <c r="BA518" s="681">
        <v>0</v>
      </c>
      <c r="BB518" s="677">
        <v>0</v>
      </c>
      <c r="BC518" s="677">
        <v>0</v>
      </c>
      <c r="BD518" s="674">
        <v>0</v>
      </c>
      <c r="BF518" s="794" t="s">
        <v>506</v>
      </c>
      <c r="BG518" s="679" t="s">
        <v>1494</v>
      </c>
      <c r="BH518" s="681">
        <v>0</v>
      </c>
      <c r="BI518" s="677">
        <v>0</v>
      </c>
      <c r="BJ518" s="677">
        <v>0</v>
      </c>
      <c r="BK518" s="674">
        <v>0</v>
      </c>
      <c r="BL518" s="633"/>
      <c r="BM518" s="785" t="s">
        <v>506</v>
      </c>
      <c r="BN518" s="689" t="s">
        <v>1494</v>
      </c>
      <c r="BO518" s="681">
        <v>0</v>
      </c>
      <c r="BP518" s="677">
        <v>0</v>
      </c>
      <c r="BQ518" s="677">
        <v>0</v>
      </c>
      <c r="BR518" s="674">
        <v>0</v>
      </c>
      <c r="BS518" s="633"/>
      <c r="BT518" s="771" t="s">
        <v>506</v>
      </c>
      <c r="BU518" s="679" t="s">
        <v>1494</v>
      </c>
      <c r="BV518" s="681">
        <v>0</v>
      </c>
      <c r="BW518" s="677">
        <v>0</v>
      </c>
      <c r="BX518" s="677">
        <v>0</v>
      </c>
      <c r="BY518" s="674">
        <v>0</v>
      </c>
      <c r="CA518" s="746" t="s">
        <v>506</v>
      </c>
      <c r="CB518" s="689" t="s">
        <v>1494</v>
      </c>
      <c r="CC518" s="681">
        <v>0</v>
      </c>
      <c r="CD518" s="677">
        <v>0</v>
      </c>
      <c r="CE518" s="677">
        <v>0</v>
      </c>
      <c r="CF518" s="674">
        <v>0</v>
      </c>
    </row>
    <row r="519" spans="2:84" ht="13.8" thickBot="1">
      <c r="B519" s="673"/>
      <c r="C519" s="679" t="s">
        <v>1601</v>
      </c>
      <c r="D519" s="681">
        <v>0</v>
      </c>
      <c r="E519" s="677">
        <v>0</v>
      </c>
      <c r="F519" s="677">
        <v>0</v>
      </c>
      <c r="G519" s="674">
        <v>0</v>
      </c>
      <c r="I519" s="728"/>
      <c r="J519" s="690" t="s">
        <v>1601</v>
      </c>
      <c r="K519" s="681">
        <v>0</v>
      </c>
      <c r="L519" s="677">
        <v>0</v>
      </c>
      <c r="M519" s="677">
        <v>0</v>
      </c>
      <c r="N519" s="674">
        <v>0</v>
      </c>
      <c r="P519" s="730"/>
      <c r="Q519" s="731" t="s">
        <v>1601</v>
      </c>
      <c r="R519" s="681">
        <v>0</v>
      </c>
      <c r="S519" s="677">
        <v>0</v>
      </c>
      <c r="T519" s="677">
        <v>0</v>
      </c>
      <c r="U519" s="674">
        <v>0</v>
      </c>
      <c r="W519" s="802"/>
      <c r="X519" s="677" t="s">
        <v>1494</v>
      </c>
      <c r="Y519" s="681">
        <v>0</v>
      </c>
      <c r="Z519" s="677">
        <v>0</v>
      </c>
      <c r="AA519" s="677">
        <v>0</v>
      </c>
      <c r="AB519" s="674">
        <v>0</v>
      </c>
      <c r="AD519" s="765"/>
      <c r="AE519" s="677" t="s">
        <v>1494</v>
      </c>
      <c r="AF519" s="681">
        <v>0</v>
      </c>
      <c r="AG519" s="677">
        <v>0</v>
      </c>
      <c r="AH519" s="677">
        <v>0</v>
      </c>
      <c r="AI519" s="674">
        <v>0</v>
      </c>
      <c r="AK519" s="756"/>
      <c r="AL519" s="690" t="s">
        <v>1601</v>
      </c>
      <c r="AM519" s="681">
        <v>0</v>
      </c>
      <c r="AN519" s="677">
        <v>0</v>
      </c>
      <c r="AO519" s="677">
        <v>0</v>
      </c>
      <c r="AP519" s="674">
        <v>0</v>
      </c>
      <c r="AR519" s="814"/>
      <c r="AS519" s="815" t="s">
        <v>1601</v>
      </c>
      <c r="AT519" s="812">
        <v>0</v>
      </c>
      <c r="AU519" s="812">
        <v>0</v>
      </c>
      <c r="AV519" s="812">
        <v>0</v>
      </c>
      <c r="AW519" s="813">
        <v>0</v>
      </c>
      <c r="AY519" s="779"/>
      <c r="AZ519" s="690" t="s">
        <v>1601</v>
      </c>
      <c r="BA519" s="681">
        <v>0</v>
      </c>
      <c r="BB519" s="677">
        <v>0</v>
      </c>
      <c r="BC519" s="677">
        <v>0</v>
      </c>
      <c r="BD519" s="674">
        <v>0</v>
      </c>
      <c r="BF519" s="793"/>
      <c r="BG519" s="690" t="s">
        <v>1601</v>
      </c>
      <c r="BH519" s="681">
        <v>0</v>
      </c>
      <c r="BI519" s="677">
        <v>0</v>
      </c>
      <c r="BJ519" s="677">
        <v>0</v>
      </c>
      <c r="BK519" s="674">
        <v>0</v>
      </c>
      <c r="BL519" s="633"/>
      <c r="BM519" s="786"/>
      <c r="BN519" s="690" t="s">
        <v>1601</v>
      </c>
      <c r="BO519" s="681">
        <v>0</v>
      </c>
      <c r="BP519" s="677">
        <v>0</v>
      </c>
      <c r="BQ519" s="677">
        <v>0</v>
      </c>
      <c r="BR519" s="674">
        <v>0</v>
      </c>
      <c r="BS519" s="633"/>
      <c r="BT519" s="772"/>
      <c r="BU519" s="690" t="s">
        <v>1601</v>
      </c>
      <c r="BV519" s="681">
        <v>0</v>
      </c>
      <c r="BW519" s="677">
        <v>0</v>
      </c>
      <c r="BX519" s="677">
        <v>0</v>
      </c>
      <c r="BY519" s="674">
        <v>0</v>
      </c>
      <c r="CA519" s="747"/>
      <c r="CB519" s="690" t="s">
        <v>1601</v>
      </c>
      <c r="CC519" s="681">
        <v>0</v>
      </c>
      <c r="CD519" s="677">
        <v>0</v>
      </c>
      <c r="CE519" s="677">
        <v>0</v>
      </c>
      <c r="CF519" s="674">
        <v>0</v>
      </c>
    </row>
    <row r="520" spans="2:84" ht="13.8" thickBot="1">
      <c r="B520" s="664" t="s">
        <v>638</v>
      </c>
      <c r="C520" s="664"/>
      <c r="D520" s="729">
        <v>0</v>
      </c>
      <c r="E520" s="683">
        <v>0</v>
      </c>
      <c r="F520" s="683">
        <v>0</v>
      </c>
      <c r="G520" s="682">
        <v>0</v>
      </c>
      <c r="I520" s="667" t="s">
        <v>638</v>
      </c>
      <c r="J520" s="667"/>
      <c r="K520" s="691">
        <v>0</v>
      </c>
      <c r="L520" s="685">
        <v>0</v>
      </c>
      <c r="M520" s="685">
        <v>0</v>
      </c>
      <c r="N520" s="684">
        <v>0</v>
      </c>
      <c r="P520" s="686" t="s">
        <v>638</v>
      </c>
      <c r="Q520" s="687"/>
      <c r="R520" s="686">
        <v>0</v>
      </c>
      <c r="S520" s="688">
        <v>0</v>
      </c>
      <c r="T520" s="688">
        <v>0</v>
      </c>
      <c r="U520" s="687">
        <v>0</v>
      </c>
      <c r="W520" s="803" t="s">
        <v>638</v>
      </c>
      <c r="X520" s="804"/>
      <c r="Y520" s="803">
        <v>0</v>
      </c>
      <c r="Z520" s="805">
        <v>0</v>
      </c>
      <c r="AA520" s="805">
        <v>0</v>
      </c>
      <c r="AB520" s="804">
        <v>0</v>
      </c>
      <c r="AD520" s="766" t="s">
        <v>638</v>
      </c>
      <c r="AE520" s="767"/>
      <c r="AF520" s="766">
        <v>0</v>
      </c>
      <c r="AG520" s="768">
        <v>0</v>
      </c>
      <c r="AH520" s="768">
        <v>0</v>
      </c>
      <c r="AI520" s="767">
        <v>0</v>
      </c>
      <c r="AK520" s="757" t="s">
        <v>638</v>
      </c>
      <c r="AL520" s="758"/>
      <c r="AM520" s="759">
        <v>0</v>
      </c>
      <c r="AN520" s="760">
        <v>0</v>
      </c>
      <c r="AO520" s="760">
        <v>0</v>
      </c>
      <c r="AP520" s="761">
        <v>0</v>
      </c>
      <c r="AR520" s="808" t="s">
        <v>638</v>
      </c>
      <c r="AS520" s="816"/>
      <c r="AT520" s="817">
        <v>0</v>
      </c>
      <c r="AU520" s="818">
        <v>0</v>
      </c>
      <c r="AV520" s="818">
        <v>0</v>
      </c>
      <c r="AW520" s="816">
        <v>0</v>
      </c>
      <c r="AY520" s="780" t="s">
        <v>638</v>
      </c>
      <c r="AZ520" s="777"/>
      <c r="BA520" s="780">
        <v>0</v>
      </c>
      <c r="BB520" s="781">
        <v>0</v>
      </c>
      <c r="BC520" s="781">
        <v>0</v>
      </c>
      <c r="BD520" s="782">
        <v>0</v>
      </c>
      <c r="BF520" s="795" t="s">
        <v>638</v>
      </c>
      <c r="BG520" s="796"/>
      <c r="BH520" s="795">
        <v>0</v>
      </c>
      <c r="BI520" s="797">
        <v>0</v>
      </c>
      <c r="BJ520" s="797">
        <v>0</v>
      </c>
      <c r="BK520" s="798">
        <v>0</v>
      </c>
      <c r="BL520" s="633"/>
      <c r="BM520" s="787" t="s">
        <v>638</v>
      </c>
      <c r="BN520" s="788"/>
      <c r="BO520" s="789">
        <v>0</v>
      </c>
      <c r="BP520" s="790">
        <v>0</v>
      </c>
      <c r="BQ520" s="790">
        <v>0</v>
      </c>
      <c r="BR520" s="791">
        <v>0</v>
      </c>
      <c r="BS520" s="633"/>
      <c r="BT520" s="773" t="s">
        <v>638</v>
      </c>
      <c r="BU520" s="770"/>
      <c r="BV520" s="773">
        <v>0</v>
      </c>
      <c r="BW520" s="774">
        <v>0</v>
      </c>
      <c r="BX520" s="774">
        <v>0</v>
      </c>
      <c r="BY520" s="775">
        <v>0</v>
      </c>
      <c r="CA520" s="748" t="s">
        <v>638</v>
      </c>
      <c r="CB520" s="749"/>
      <c r="CC520" s="750">
        <v>0</v>
      </c>
      <c r="CD520" s="751">
        <v>0</v>
      </c>
      <c r="CE520" s="751">
        <v>0</v>
      </c>
      <c r="CF520" s="752">
        <v>0</v>
      </c>
    </row>
    <row r="521" spans="2:84">
      <c r="B521" s="673" t="s">
        <v>507</v>
      </c>
      <c r="C521" s="679" t="s">
        <v>1742</v>
      </c>
      <c r="D521" s="681">
        <v>0</v>
      </c>
      <c r="E521" s="677">
        <v>0</v>
      </c>
      <c r="F521" s="677">
        <v>0</v>
      </c>
      <c r="G521" s="674">
        <v>0</v>
      </c>
      <c r="I521" s="675" t="s">
        <v>507</v>
      </c>
      <c r="J521" s="679" t="s">
        <v>1742</v>
      </c>
      <c r="K521" s="681">
        <v>0</v>
      </c>
      <c r="L521" s="677">
        <v>0</v>
      </c>
      <c r="M521" s="677">
        <v>0</v>
      </c>
      <c r="N521" s="674">
        <v>0</v>
      </c>
      <c r="P521" s="676" t="s">
        <v>507</v>
      </c>
      <c r="Q521" s="677" t="s">
        <v>1742</v>
      </c>
      <c r="R521" s="681">
        <v>0</v>
      </c>
      <c r="S521" s="677">
        <v>0</v>
      </c>
      <c r="T521" s="677">
        <v>0</v>
      </c>
      <c r="U521" s="674">
        <v>0</v>
      </c>
      <c r="W521" s="801" t="s">
        <v>507</v>
      </c>
      <c r="X521" s="677" t="s">
        <v>1742</v>
      </c>
      <c r="Y521" s="681">
        <v>0</v>
      </c>
      <c r="Z521" s="677">
        <v>0</v>
      </c>
      <c r="AA521" s="677">
        <v>0</v>
      </c>
      <c r="AB521" s="674">
        <v>0</v>
      </c>
      <c r="AD521" s="764" t="s">
        <v>507</v>
      </c>
      <c r="AE521" s="677" t="s">
        <v>1742</v>
      </c>
      <c r="AF521" s="681">
        <v>0</v>
      </c>
      <c r="AG521" s="677">
        <v>0</v>
      </c>
      <c r="AH521" s="677">
        <v>0</v>
      </c>
      <c r="AI521" s="674">
        <v>0</v>
      </c>
      <c r="AK521" s="755" t="s">
        <v>507</v>
      </c>
      <c r="AL521" s="689" t="s">
        <v>1742</v>
      </c>
      <c r="AM521" s="681">
        <v>0</v>
      </c>
      <c r="AN521" s="677">
        <v>0</v>
      </c>
      <c r="AO521" s="677">
        <v>0</v>
      </c>
      <c r="AP521" s="674">
        <v>0</v>
      </c>
      <c r="AR521" s="809" t="s">
        <v>507</v>
      </c>
      <c r="AS521" s="810" t="s">
        <v>1742</v>
      </c>
      <c r="AT521" s="812">
        <v>0</v>
      </c>
      <c r="AU521" s="812">
        <v>0</v>
      </c>
      <c r="AV521" s="812">
        <v>0</v>
      </c>
      <c r="AW521" s="813">
        <v>0</v>
      </c>
      <c r="AY521" s="778" t="s">
        <v>507</v>
      </c>
      <c r="AZ521" s="689" t="s">
        <v>1742</v>
      </c>
      <c r="BA521" s="681">
        <v>0</v>
      </c>
      <c r="BB521" s="677">
        <v>0</v>
      </c>
      <c r="BC521" s="677">
        <v>0</v>
      </c>
      <c r="BD521" s="674">
        <v>0</v>
      </c>
      <c r="BF521" s="794" t="s">
        <v>507</v>
      </c>
      <c r="BG521" s="679" t="s">
        <v>1742</v>
      </c>
      <c r="BH521" s="681">
        <v>0</v>
      </c>
      <c r="BI521" s="677">
        <v>0</v>
      </c>
      <c r="BJ521" s="677">
        <v>0</v>
      </c>
      <c r="BK521" s="674">
        <v>0</v>
      </c>
      <c r="BL521" s="633"/>
      <c r="BM521" s="785" t="s">
        <v>507</v>
      </c>
      <c r="BN521" s="689" t="s">
        <v>1742</v>
      </c>
      <c r="BO521" s="681">
        <v>0</v>
      </c>
      <c r="BP521" s="677">
        <v>0</v>
      </c>
      <c r="BQ521" s="677">
        <v>0</v>
      </c>
      <c r="BR521" s="674">
        <v>0</v>
      </c>
      <c r="BS521" s="633"/>
      <c r="BT521" s="771" t="s">
        <v>507</v>
      </c>
      <c r="BU521" s="679" t="s">
        <v>1742</v>
      </c>
      <c r="BV521" s="681">
        <v>0</v>
      </c>
      <c r="BW521" s="677">
        <v>0</v>
      </c>
      <c r="BX521" s="677">
        <v>0</v>
      </c>
      <c r="BY521" s="674">
        <v>0</v>
      </c>
      <c r="CA521" s="746" t="s">
        <v>507</v>
      </c>
      <c r="CB521" s="689" t="s">
        <v>1742</v>
      </c>
      <c r="CC521" s="681">
        <v>0</v>
      </c>
      <c r="CD521" s="677">
        <v>0</v>
      </c>
      <c r="CE521" s="677">
        <v>0</v>
      </c>
      <c r="CF521" s="674">
        <v>0</v>
      </c>
    </row>
    <row r="522" spans="2:84" ht="13.8" thickBot="1">
      <c r="B522" s="673"/>
      <c r="C522" s="679" t="s">
        <v>1495</v>
      </c>
      <c r="D522" s="681">
        <v>0</v>
      </c>
      <c r="E522" s="677">
        <v>0</v>
      </c>
      <c r="F522" s="677">
        <v>0</v>
      </c>
      <c r="G522" s="674">
        <v>0</v>
      </c>
      <c r="I522" s="728"/>
      <c r="J522" s="690" t="s">
        <v>1495</v>
      </c>
      <c r="K522" s="681">
        <v>0</v>
      </c>
      <c r="L522" s="677">
        <v>0</v>
      </c>
      <c r="M522" s="677">
        <v>0</v>
      </c>
      <c r="N522" s="674">
        <v>0</v>
      </c>
      <c r="P522" s="730"/>
      <c r="Q522" s="677" t="s">
        <v>1495</v>
      </c>
      <c r="R522" s="681">
        <v>0</v>
      </c>
      <c r="S522" s="677">
        <v>0</v>
      </c>
      <c r="T522" s="677">
        <v>0</v>
      </c>
      <c r="U522" s="674">
        <v>0</v>
      </c>
      <c r="W522" s="802"/>
      <c r="X522" s="677" t="s">
        <v>1495</v>
      </c>
      <c r="Y522" s="681">
        <v>0</v>
      </c>
      <c r="Z522" s="677">
        <v>0</v>
      </c>
      <c r="AA522" s="677">
        <v>0</v>
      </c>
      <c r="AB522" s="674">
        <v>0</v>
      </c>
      <c r="AD522" s="765"/>
      <c r="AE522" s="677" t="s">
        <v>1495</v>
      </c>
      <c r="AF522" s="681">
        <v>0</v>
      </c>
      <c r="AG522" s="677">
        <v>0</v>
      </c>
      <c r="AH522" s="677">
        <v>0</v>
      </c>
      <c r="AI522" s="674">
        <v>0</v>
      </c>
      <c r="AK522" s="756"/>
      <c r="AL522" s="690" t="s">
        <v>1495</v>
      </c>
      <c r="AM522" s="681">
        <v>0</v>
      </c>
      <c r="AN522" s="677">
        <v>0</v>
      </c>
      <c r="AO522" s="677">
        <v>0</v>
      </c>
      <c r="AP522" s="674">
        <v>0</v>
      </c>
      <c r="AR522" s="814"/>
      <c r="AS522" s="815" t="s">
        <v>1495</v>
      </c>
      <c r="AT522" s="812">
        <v>0</v>
      </c>
      <c r="AU522" s="812">
        <v>0</v>
      </c>
      <c r="AV522" s="812">
        <v>0</v>
      </c>
      <c r="AW522" s="813">
        <v>0</v>
      </c>
      <c r="AY522" s="779"/>
      <c r="AZ522" s="690" t="s">
        <v>1495</v>
      </c>
      <c r="BA522" s="681">
        <v>0</v>
      </c>
      <c r="BB522" s="677">
        <v>0</v>
      </c>
      <c r="BC522" s="677">
        <v>0</v>
      </c>
      <c r="BD522" s="674">
        <v>0</v>
      </c>
      <c r="BF522" s="793"/>
      <c r="BG522" s="690" t="s">
        <v>1495</v>
      </c>
      <c r="BH522" s="681">
        <v>0</v>
      </c>
      <c r="BI522" s="677">
        <v>0</v>
      </c>
      <c r="BJ522" s="677">
        <v>0</v>
      </c>
      <c r="BK522" s="674">
        <v>0</v>
      </c>
      <c r="BL522" s="633"/>
      <c r="BM522" s="786"/>
      <c r="BN522" s="690" t="s">
        <v>1495</v>
      </c>
      <c r="BO522" s="681">
        <v>0</v>
      </c>
      <c r="BP522" s="677">
        <v>0</v>
      </c>
      <c r="BQ522" s="677">
        <v>0</v>
      </c>
      <c r="BR522" s="674">
        <v>0</v>
      </c>
      <c r="BS522" s="633"/>
      <c r="BT522" s="772"/>
      <c r="BU522" s="690" t="s">
        <v>1495</v>
      </c>
      <c r="BV522" s="681">
        <v>0</v>
      </c>
      <c r="BW522" s="677">
        <v>0</v>
      </c>
      <c r="BX522" s="677">
        <v>0</v>
      </c>
      <c r="BY522" s="674">
        <v>0</v>
      </c>
      <c r="CA522" s="747"/>
      <c r="CB522" s="690" t="s">
        <v>1495</v>
      </c>
      <c r="CC522" s="681">
        <v>0</v>
      </c>
      <c r="CD522" s="677">
        <v>0</v>
      </c>
      <c r="CE522" s="677">
        <v>0</v>
      </c>
      <c r="CF522" s="674">
        <v>0</v>
      </c>
    </row>
    <row r="523" spans="2:84" ht="13.8" thickBot="1">
      <c r="B523" s="664" t="s">
        <v>639</v>
      </c>
      <c r="C523" s="664"/>
      <c r="D523" s="729">
        <v>0</v>
      </c>
      <c r="E523" s="683">
        <v>0</v>
      </c>
      <c r="F523" s="683">
        <v>0</v>
      </c>
      <c r="G523" s="682">
        <v>0</v>
      </c>
      <c r="I523" s="667" t="s">
        <v>639</v>
      </c>
      <c r="J523" s="667"/>
      <c r="K523" s="691">
        <v>0</v>
      </c>
      <c r="L523" s="685">
        <v>0</v>
      </c>
      <c r="M523" s="685">
        <v>0</v>
      </c>
      <c r="N523" s="684">
        <v>0</v>
      </c>
      <c r="P523" s="686" t="s">
        <v>639</v>
      </c>
      <c r="Q523" s="687"/>
      <c r="R523" s="686">
        <v>0</v>
      </c>
      <c r="S523" s="688">
        <v>0</v>
      </c>
      <c r="T523" s="688">
        <v>0</v>
      </c>
      <c r="U523" s="687">
        <v>0</v>
      </c>
      <c r="W523" s="803" t="s">
        <v>639</v>
      </c>
      <c r="X523" s="804"/>
      <c r="Y523" s="803">
        <v>0</v>
      </c>
      <c r="Z523" s="805">
        <v>0</v>
      </c>
      <c r="AA523" s="805">
        <v>0</v>
      </c>
      <c r="AB523" s="804">
        <v>0</v>
      </c>
      <c r="AD523" s="766" t="s">
        <v>639</v>
      </c>
      <c r="AE523" s="767"/>
      <c r="AF523" s="766">
        <v>0</v>
      </c>
      <c r="AG523" s="768">
        <v>0</v>
      </c>
      <c r="AH523" s="768">
        <v>0</v>
      </c>
      <c r="AI523" s="767">
        <v>0</v>
      </c>
      <c r="AK523" s="757" t="s">
        <v>639</v>
      </c>
      <c r="AL523" s="758"/>
      <c r="AM523" s="759">
        <v>0</v>
      </c>
      <c r="AN523" s="760">
        <v>0</v>
      </c>
      <c r="AO523" s="760">
        <v>0</v>
      </c>
      <c r="AP523" s="761">
        <v>0</v>
      </c>
      <c r="AR523" s="808" t="s">
        <v>639</v>
      </c>
      <c r="AS523" s="816"/>
      <c r="AT523" s="817">
        <v>0</v>
      </c>
      <c r="AU523" s="818">
        <v>0</v>
      </c>
      <c r="AV523" s="818">
        <v>0</v>
      </c>
      <c r="AW523" s="816">
        <v>0</v>
      </c>
      <c r="AY523" s="780" t="s">
        <v>639</v>
      </c>
      <c r="AZ523" s="777"/>
      <c r="BA523" s="780">
        <v>0</v>
      </c>
      <c r="BB523" s="781">
        <v>0</v>
      </c>
      <c r="BC523" s="781">
        <v>0</v>
      </c>
      <c r="BD523" s="782">
        <v>0</v>
      </c>
      <c r="BF523" s="795" t="s">
        <v>639</v>
      </c>
      <c r="BG523" s="796"/>
      <c r="BH523" s="795">
        <v>0</v>
      </c>
      <c r="BI523" s="797">
        <v>0</v>
      </c>
      <c r="BJ523" s="797">
        <v>0</v>
      </c>
      <c r="BK523" s="798">
        <v>0</v>
      </c>
      <c r="BL523" s="633"/>
      <c r="BM523" s="787" t="s">
        <v>639</v>
      </c>
      <c r="BN523" s="788"/>
      <c r="BO523" s="789">
        <v>0</v>
      </c>
      <c r="BP523" s="790">
        <v>0</v>
      </c>
      <c r="BQ523" s="790">
        <v>0</v>
      </c>
      <c r="BR523" s="791">
        <v>0</v>
      </c>
      <c r="BS523" s="633"/>
      <c r="BT523" s="773" t="s">
        <v>639</v>
      </c>
      <c r="BU523" s="770"/>
      <c r="BV523" s="773">
        <v>0</v>
      </c>
      <c r="BW523" s="774">
        <v>0</v>
      </c>
      <c r="BX523" s="774">
        <v>0</v>
      </c>
      <c r="BY523" s="775">
        <v>0</v>
      </c>
      <c r="CA523" s="748" t="s">
        <v>639</v>
      </c>
      <c r="CB523" s="749"/>
      <c r="CC523" s="750">
        <v>0</v>
      </c>
      <c r="CD523" s="751">
        <v>0</v>
      </c>
      <c r="CE523" s="751">
        <v>0</v>
      </c>
      <c r="CF523" s="752">
        <v>0</v>
      </c>
    </row>
    <row r="524" spans="2:84" ht="13.8" thickBot="1">
      <c r="B524" s="673" t="s">
        <v>508</v>
      </c>
      <c r="C524" s="679" t="s">
        <v>1497</v>
      </c>
      <c r="D524" s="681">
        <v>0</v>
      </c>
      <c r="E524" s="677">
        <v>0</v>
      </c>
      <c r="F524" s="677">
        <v>0</v>
      </c>
      <c r="G524" s="674">
        <v>0</v>
      </c>
      <c r="I524" s="728" t="s">
        <v>508</v>
      </c>
      <c r="J524" s="690" t="s">
        <v>1497</v>
      </c>
      <c r="K524" s="681">
        <v>0</v>
      </c>
      <c r="L524" s="677">
        <v>0</v>
      </c>
      <c r="M524" s="677">
        <v>0</v>
      </c>
      <c r="N524" s="674">
        <v>0</v>
      </c>
      <c r="P524" s="668" t="s">
        <v>508</v>
      </c>
      <c r="Q524" s="677" t="s">
        <v>1497</v>
      </c>
      <c r="R524" s="681">
        <v>0</v>
      </c>
      <c r="S524" s="677">
        <v>0</v>
      </c>
      <c r="T524" s="677">
        <v>0</v>
      </c>
      <c r="U524" s="674">
        <v>0</v>
      </c>
      <c r="W524" s="800" t="s">
        <v>508</v>
      </c>
      <c r="X524" s="677" t="s">
        <v>1497</v>
      </c>
      <c r="Y524" s="681">
        <v>0</v>
      </c>
      <c r="Z524" s="677">
        <v>0</v>
      </c>
      <c r="AA524" s="677">
        <v>0</v>
      </c>
      <c r="AB524" s="674">
        <v>0</v>
      </c>
      <c r="AD524" s="763" t="s">
        <v>508</v>
      </c>
      <c r="AE524" s="677" t="s">
        <v>1497</v>
      </c>
      <c r="AF524" s="681">
        <v>0</v>
      </c>
      <c r="AG524" s="677">
        <v>0</v>
      </c>
      <c r="AH524" s="677">
        <v>0</v>
      </c>
      <c r="AI524" s="674">
        <v>0</v>
      </c>
      <c r="AK524" s="754" t="s">
        <v>508</v>
      </c>
      <c r="AL524" s="731" t="s">
        <v>1497</v>
      </c>
      <c r="AM524" s="681">
        <v>0</v>
      </c>
      <c r="AN524" s="677">
        <v>0</v>
      </c>
      <c r="AO524" s="677">
        <v>0</v>
      </c>
      <c r="AP524" s="674">
        <v>0</v>
      </c>
      <c r="AR524" s="808" t="s">
        <v>508</v>
      </c>
      <c r="AS524" s="820" t="s">
        <v>1497</v>
      </c>
      <c r="AT524" s="812">
        <v>0</v>
      </c>
      <c r="AU524" s="812">
        <v>0</v>
      </c>
      <c r="AV524" s="812">
        <v>0</v>
      </c>
      <c r="AW524" s="813">
        <v>0</v>
      </c>
      <c r="AY524" s="779" t="s">
        <v>508</v>
      </c>
      <c r="AZ524" s="731" t="s">
        <v>1497</v>
      </c>
      <c r="BA524" s="681">
        <v>0</v>
      </c>
      <c r="BB524" s="677">
        <v>0</v>
      </c>
      <c r="BC524" s="677">
        <v>0</v>
      </c>
      <c r="BD524" s="674">
        <v>0</v>
      </c>
      <c r="BF524" s="793" t="s">
        <v>508</v>
      </c>
      <c r="BG524" s="690" t="s">
        <v>1497</v>
      </c>
      <c r="BH524" s="681">
        <v>0</v>
      </c>
      <c r="BI524" s="677">
        <v>0</v>
      </c>
      <c r="BJ524" s="677">
        <v>0</v>
      </c>
      <c r="BK524" s="674">
        <v>0</v>
      </c>
      <c r="BL524" s="633"/>
      <c r="BM524" s="784" t="s">
        <v>508</v>
      </c>
      <c r="BN524" s="731" t="s">
        <v>1497</v>
      </c>
      <c r="BO524" s="681">
        <v>0</v>
      </c>
      <c r="BP524" s="677">
        <v>0</v>
      </c>
      <c r="BQ524" s="677">
        <v>0</v>
      </c>
      <c r="BR524" s="674">
        <v>0</v>
      </c>
      <c r="BS524" s="633"/>
      <c r="BT524" s="772" t="s">
        <v>508</v>
      </c>
      <c r="BU524" s="690" t="s">
        <v>1497</v>
      </c>
      <c r="BV524" s="681">
        <v>0</v>
      </c>
      <c r="BW524" s="677">
        <v>0</v>
      </c>
      <c r="BX524" s="677">
        <v>0</v>
      </c>
      <c r="BY524" s="674">
        <v>0</v>
      </c>
      <c r="CA524" s="745" t="s">
        <v>508</v>
      </c>
      <c r="CB524" s="731" t="s">
        <v>1497</v>
      </c>
      <c r="CC524" s="681">
        <v>0</v>
      </c>
      <c r="CD524" s="677">
        <v>0</v>
      </c>
      <c r="CE524" s="677">
        <v>0</v>
      </c>
      <c r="CF524" s="674">
        <v>0</v>
      </c>
    </row>
    <row r="525" spans="2:84" ht="13.8" thickBot="1">
      <c r="B525" s="664" t="s">
        <v>640</v>
      </c>
      <c r="C525" s="664"/>
      <c r="D525" s="729">
        <v>0</v>
      </c>
      <c r="E525" s="683">
        <v>0</v>
      </c>
      <c r="F525" s="683">
        <v>0</v>
      </c>
      <c r="G525" s="682">
        <v>0</v>
      </c>
      <c r="I525" s="667" t="s">
        <v>640</v>
      </c>
      <c r="J525" s="667"/>
      <c r="K525" s="691">
        <v>0</v>
      </c>
      <c r="L525" s="685">
        <v>0</v>
      </c>
      <c r="M525" s="685">
        <v>0</v>
      </c>
      <c r="N525" s="684">
        <v>0</v>
      </c>
      <c r="P525" s="686" t="s">
        <v>640</v>
      </c>
      <c r="Q525" s="687"/>
      <c r="R525" s="686">
        <v>0</v>
      </c>
      <c r="S525" s="688">
        <v>0</v>
      </c>
      <c r="T525" s="688">
        <v>0</v>
      </c>
      <c r="U525" s="687">
        <v>0</v>
      </c>
      <c r="W525" s="803" t="s">
        <v>640</v>
      </c>
      <c r="X525" s="804"/>
      <c r="Y525" s="803">
        <v>0</v>
      </c>
      <c r="Z525" s="805">
        <v>0</v>
      </c>
      <c r="AA525" s="805">
        <v>0</v>
      </c>
      <c r="AB525" s="804">
        <v>0</v>
      </c>
      <c r="AD525" s="766" t="s">
        <v>640</v>
      </c>
      <c r="AE525" s="767"/>
      <c r="AF525" s="766">
        <v>0</v>
      </c>
      <c r="AG525" s="768">
        <v>0</v>
      </c>
      <c r="AH525" s="768">
        <v>0</v>
      </c>
      <c r="AI525" s="767">
        <v>0</v>
      </c>
      <c r="AK525" s="757" t="s">
        <v>640</v>
      </c>
      <c r="AL525" s="758"/>
      <c r="AM525" s="759">
        <v>0</v>
      </c>
      <c r="AN525" s="760">
        <v>0</v>
      </c>
      <c r="AO525" s="760">
        <v>0</v>
      </c>
      <c r="AP525" s="761">
        <v>0</v>
      </c>
      <c r="AR525" s="808" t="s">
        <v>640</v>
      </c>
      <c r="AS525" s="816"/>
      <c r="AT525" s="817">
        <v>0</v>
      </c>
      <c r="AU525" s="818">
        <v>0</v>
      </c>
      <c r="AV525" s="818">
        <v>0</v>
      </c>
      <c r="AW525" s="816">
        <v>0</v>
      </c>
      <c r="AY525" s="780" t="s">
        <v>640</v>
      </c>
      <c r="AZ525" s="777"/>
      <c r="BA525" s="780">
        <v>0</v>
      </c>
      <c r="BB525" s="781">
        <v>0</v>
      </c>
      <c r="BC525" s="781">
        <v>0</v>
      </c>
      <c r="BD525" s="782">
        <v>0</v>
      </c>
      <c r="BF525" s="795" t="s">
        <v>640</v>
      </c>
      <c r="BG525" s="796"/>
      <c r="BH525" s="795">
        <v>0</v>
      </c>
      <c r="BI525" s="797">
        <v>0</v>
      </c>
      <c r="BJ525" s="797">
        <v>0</v>
      </c>
      <c r="BK525" s="798">
        <v>0</v>
      </c>
      <c r="BL525" s="633"/>
      <c r="BM525" s="787" t="s">
        <v>640</v>
      </c>
      <c r="BN525" s="788"/>
      <c r="BO525" s="789">
        <v>0</v>
      </c>
      <c r="BP525" s="790">
        <v>0</v>
      </c>
      <c r="BQ525" s="790">
        <v>0</v>
      </c>
      <c r="BR525" s="791">
        <v>0</v>
      </c>
      <c r="BS525" s="633"/>
      <c r="BT525" s="773" t="s">
        <v>640</v>
      </c>
      <c r="BU525" s="770"/>
      <c r="BV525" s="773">
        <v>0</v>
      </c>
      <c r="BW525" s="774">
        <v>0</v>
      </c>
      <c r="BX525" s="774">
        <v>0</v>
      </c>
      <c r="BY525" s="775">
        <v>0</v>
      </c>
      <c r="CA525" s="748" t="s">
        <v>640</v>
      </c>
      <c r="CB525" s="749"/>
      <c r="CC525" s="750">
        <v>0</v>
      </c>
      <c r="CD525" s="751">
        <v>0</v>
      </c>
      <c r="CE525" s="751">
        <v>0</v>
      </c>
      <c r="CF525" s="752">
        <v>0</v>
      </c>
    </row>
    <row r="526" spans="2:84" ht="13.8" thickBot="1">
      <c r="B526" s="673" t="s">
        <v>509</v>
      </c>
      <c r="C526" s="679" t="s">
        <v>1498</v>
      </c>
      <c r="D526" s="681">
        <v>0</v>
      </c>
      <c r="E526" s="677">
        <v>0</v>
      </c>
      <c r="F526" s="677">
        <v>0</v>
      </c>
      <c r="G526" s="674">
        <v>0</v>
      </c>
      <c r="I526" s="728" t="s">
        <v>509</v>
      </c>
      <c r="J526" s="690" t="s">
        <v>1498</v>
      </c>
      <c r="K526" s="681">
        <v>0</v>
      </c>
      <c r="L526" s="677">
        <v>0</v>
      </c>
      <c r="M526" s="677">
        <v>0</v>
      </c>
      <c r="N526" s="674">
        <v>0</v>
      </c>
      <c r="P526" s="668" t="s">
        <v>509</v>
      </c>
      <c r="Q526" s="677" t="s">
        <v>1498</v>
      </c>
      <c r="R526" s="681">
        <v>0</v>
      </c>
      <c r="S526" s="677">
        <v>0</v>
      </c>
      <c r="T526" s="677">
        <v>0</v>
      </c>
      <c r="U526" s="674">
        <v>0</v>
      </c>
      <c r="W526" s="800" t="s">
        <v>509</v>
      </c>
      <c r="X526" s="677" t="s">
        <v>1498</v>
      </c>
      <c r="Y526" s="681">
        <v>0</v>
      </c>
      <c r="Z526" s="677">
        <v>0</v>
      </c>
      <c r="AA526" s="677">
        <v>0</v>
      </c>
      <c r="AB526" s="674">
        <v>0</v>
      </c>
      <c r="AD526" s="763" t="s">
        <v>509</v>
      </c>
      <c r="AE526" s="677" t="s">
        <v>1498</v>
      </c>
      <c r="AF526" s="681">
        <v>0</v>
      </c>
      <c r="AG526" s="677">
        <v>0</v>
      </c>
      <c r="AH526" s="677">
        <v>0</v>
      </c>
      <c r="AI526" s="674">
        <v>0</v>
      </c>
      <c r="AK526" s="754" t="s">
        <v>509</v>
      </c>
      <c r="AL526" s="731" t="s">
        <v>1498</v>
      </c>
      <c r="AM526" s="681">
        <v>0</v>
      </c>
      <c r="AN526" s="677">
        <v>0</v>
      </c>
      <c r="AO526" s="677">
        <v>0</v>
      </c>
      <c r="AP526" s="674">
        <v>0</v>
      </c>
      <c r="AR526" s="808" t="s">
        <v>509</v>
      </c>
      <c r="AS526" s="820" t="s">
        <v>1498</v>
      </c>
      <c r="AT526" s="812">
        <v>0</v>
      </c>
      <c r="AU526" s="812">
        <v>0</v>
      </c>
      <c r="AV526" s="812">
        <v>0</v>
      </c>
      <c r="AW526" s="813">
        <v>0</v>
      </c>
      <c r="AY526" s="779" t="s">
        <v>509</v>
      </c>
      <c r="AZ526" s="731" t="s">
        <v>1498</v>
      </c>
      <c r="BA526" s="681">
        <v>0</v>
      </c>
      <c r="BB526" s="677">
        <v>0</v>
      </c>
      <c r="BC526" s="677">
        <v>0</v>
      </c>
      <c r="BD526" s="674">
        <v>0</v>
      </c>
      <c r="BF526" s="793" t="s">
        <v>509</v>
      </c>
      <c r="BG526" s="690" t="s">
        <v>1498</v>
      </c>
      <c r="BH526" s="681">
        <v>0</v>
      </c>
      <c r="BI526" s="677">
        <v>0</v>
      </c>
      <c r="BJ526" s="677">
        <v>0</v>
      </c>
      <c r="BK526" s="674">
        <v>0</v>
      </c>
      <c r="BL526" s="633"/>
      <c r="BM526" s="784" t="s">
        <v>509</v>
      </c>
      <c r="BN526" s="731" t="s">
        <v>1498</v>
      </c>
      <c r="BO526" s="681">
        <v>0</v>
      </c>
      <c r="BP526" s="677">
        <v>0</v>
      </c>
      <c r="BQ526" s="677">
        <v>0</v>
      </c>
      <c r="BR526" s="674">
        <v>0</v>
      </c>
      <c r="BS526" s="633"/>
      <c r="BT526" s="772" t="s">
        <v>509</v>
      </c>
      <c r="BU526" s="690" t="s">
        <v>1498</v>
      </c>
      <c r="BV526" s="681">
        <v>0</v>
      </c>
      <c r="BW526" s="677">
        <v>0</v>
      </c>
      <c r="BX526" s="677">
        <v>0</v>
      </c>
      <c r="BY526" s="674">
        <v>0</v>
      </c>
      <c r="CA526" s="745" t="s">
        <v>509</v>
      </c>
      <c r="CB526" s="731" t="s">
        <v>1498</v>
      </c>
      <c r="CC526" s="681">
        <v>0</v>
      </c>
      <c r="CD526" s="677">
        <v>0</v>
      </c>
      <c r="CE526" s="677">
        <v>0</v>
      </c>
      <c r="CF526" s="674">
        <v>0</v>
      </c>
    </row>
    <row r="527" spans="2:84" ht="13.8" thickBot="1">
      <c r="B527" s="664" t="s">
        <v>641</v>
      </c>
      <c r="C527" s="664"/>
      <c r="D527" s="729">
        <v>0</v>
      </c>
      <c r="E527" s="683">
        <v>0</v>
      </c>
      <c r="F527" s="683">
        <v>0</v>
      </c>
      <c r="G527" s="682">
        <v>0</v>
      </c>
      <c r="I527" s="667" t="s">
        <v>641</v>
      </c>
      <c r="J527" s="667"/>
      <c r="K527" s="691">
        <v>0</v>
      </c>
      <c r="L527" s="685">
        <v>0</v>
      </c>
      <c r="M527" s="685">
        <v>0</v>
      </c>
      <c r="N527" s="684">
        <v>0</v>
      </c>
      <c r="P527" s="686" t="s">
        <v>641</v>
      </c>
      <c r="Q527" s="687"/>
      <c r="R527" s="686">
        <v>0</v>
      </c>
      <c r="S527" s="688">
        <v>0</v>
      </c>
      <c r="T527" s="688">
        <v>0</v>
      </c>
      <c r="U527" s="687">
        <v>0</v>
      </c>
      <c r="W527" s="803" t="s">
        <v>641</v>
      </c>
      <c r="X527" s="804"/>
      <c r="Y527" s="803">
        <v>0</v>
      </c>
      <c r="Z527" s="805">
        <v>0</v>
      </c>
      <c r="AA527" s="805">
        <v>0</v>
      </c>
      <c r="AB527" s="804">
        <v>0</v>
      </c>
      <c r="AD527" s="766" t="s">
        <v>641</v>
      </c>
      <c r="AE527" s="767"/>
      <c r="AF527" s="766">
        <v>0</v>
      </c>
      <c r="AG527" s="768">
        <v>0</v>
      </c>
      <c r="AH527" s="768">
        <v>0</v>
      </c>
      <c r="AI527" s="767">
        <v>0</v>
      </c>
      <c r="AK527" s="757" t="s">
        <v>641</v>
      </c>
      <c r="AL527" s="758"/>
      <c r="AM527" s="759">
        <v>0</v>
      </c>
      <c r="AN527" s="760">
        <v>0</v>
      </c>
      <c r="AO527" s="760">
        <v>0</v>
      </c>
      <c r="AP527" s="761">
        <v>0</v>
      </c>
      <c r="AR527" s="808" t="s">
        <v>641</v>
      </c>
      <c r="AS527" s="816"/>
      <c r="AT527" s="817">
        <v>0</v>
      </c>
      <c r="AU527" s="818">
        <v>0</v>
      </c>
      <c r="AV527" s="818">
        <v>0</v>
      </c>
      <c r="AW527" s="816">
        <v>0</v>
      </c>
      <c r="AY527" s="780" t="s">
        <v>641</v>
      </c>
      <c r="AZ527" s="777"/>
      <c r="BA527" s="780">
        <v>0</v>
      </c>
      <c r="BB527" s="781">
        <v>0</v>
      </c>
      <c r="BC527" s="781">
        <v>0</v>
      </c>
      <c r="BD527" s="782">
        <v>0</v>
      </c>
      <c r="BF527" s="795" t="s">
        <v>641</v>
      </c>
      <c r="BG527" s="796"/>
      <c r="BH527" s="795">
        <v>0</v>
      </c>
      <c r="BI527" s="797">
        <v>0</v>
      </c>
      <c r="BJ527" s="797">
        <v>0</v>
      </c>
      <c r="BK527" s="798">
        <v>0</v>
      </c>
      <c r="BL527" s="633"/>
      <c r="BM527" s="787" t="s">
        <v>641</v>
      </c>
      <c r="BN527" s="788"/>
      <c r="BO527" s="789">
        <v>0</v>
      </c>
      <c r="BP527" s="790">
        <v>0</v>
      </c>
      <c r="BQ527" s="790">
        <v>0</v>
      </c>
      <c r="BR527" s="791">
        <v>0</v>
      </c>
      <c r="BS527" s="633"/>
      <c r="BT527" s="773" t="s">
        <v>641</v>
      </c>
      <c r="BU527" s="770"/>
      <c r="BV527" s="773">
        <v>0</v>
      </c>
      <c r="BW527" s="774">
        <v>0</v>
      </c>
      <c r="BX527" s="774">
        <v>0</v>
      </c>
      <c r="BY527" s="775">
        <v>0</v>
      </c>
      <c r="CA527" s="748" t="s">
        <v>641</v>
      </c>
      <c r="CB527" s="749"/>
      <c r="CC527" s="750">
        <v>0</v>
      </c>
      <c r="CD527" s="751">
        <v>0</v>
      </c>
      <c r="CE527" s="751">
        <v>0</v>
      </c>
      <c r="CF527" s="752">
        <v>0</v>
      </c>
    </row>
    <row r="528" spans="2:84" ht="13.8" thickBot="1">
      <c r="B528" s="673" t="s">
        <v>510</v>
      </c>
      <c r="C528" s="679" t="s">
        <v>1499</v>
      </c>
      <c r="D528" s="681">
        <v>0</v>
      </c>
      <c r="E528" s="677">
        <v>0</v>
      </c>
      <c r="F528" s="677">
        <v>0</v>
      </c>
      <c r="G528" s="674">
        <v>0</v>
      </c>
      <c r="I528" s="728" t="s">
        <v>510</v>
      </c>
      <c r="J528" s="690" t="s">
        <v>1499</v>
      </c>
      <c r="K528" s="681">
        <v>0</v>
      </c>
      <c r="L528" s="677">
        <v>0</v>
      </c>
      <c r="M528" s="677">
        <v>0</v>
      </c>
      <c r="N528" s="674">
        <v>0</v>
      </c>
      <c r="P528" s="668" t="s">
        <v>510</v>
      </c>
      <c r="Q528" s="677" t="s">
        <v>1499</v>
      </c>
      <c r="R528" s="681">
        <v>0</v>
      </c>
      <c r="S528" s="677">
        <v>0</v>
      </c>
      <c r="T528" s="677">
        <v>0</v>
      </c>
      <c r="U528" s="674">
        <v>0</v>
      </c>
      <c r="W528" s="800" t="s">
        <v>510</v>
      </c>
      <c r="X528" s="677" t="s">
        <v>1499</v>
      </c>
      <c r="Y528" s="681">
        <v>0</v>
      </c>
      <c r="Z528" s="677">
        <v>0</v>
      </c>
      <c r="AA528" s="677">
        <v>0</v>
      </c>
      <c r="AB528" s="674">
        <v>0</v>
      </c>
      <c r="AD528" s="763" t="s">
        <v>510</v>
      </c>
      <c r="AE528" s="677" t="s">
        <v>1499</v>
      </c>
      <c r="AF528" s="681">
        <v>0</v>
      </c>
      <c r="AG528" s="677">
        <v>0</v>
      </c>
      <c r="AH528" s="677">
        <v>0</v>
      </c>
      <c r="AI528" s="674">
        <v>0</v>
      </c>
      <c r="AK528" s="754" t="s">
        <v>510</v>
      </c>
      <c r="AL528" s="731" t="s">
        <v>1499</v>
      </c>
      <c r="AM528" s="681">
        <v>0</v>
      </c>
      <c r="AN528" s="677">
        <v>0</v>
      </c>
      <c r="AO528" s="677">
        <v>0</v>
      </c>
      <c r="AP528" s="674">
        <v>0</v>
      </c>
      <c r="AR528" s="808" t="s">
        <v>510</v>
      </c>
      <c r="AS528" s="820" t="s">
        <v>1499</v>
      </c>
      <c r="AT528" s="812">
        <v>0</v>
      </c>
      <c r="AU528" s="812">
        <v>0</v>
      </c>
      <c r="AV528" s="812">
        <v>0</v>
      </c>
      <c r="AW528" s="813">
        <v>0</v>
      </c>
      <c r="AY528" s="779" t="s">
        <v>510</v>
      </c>
      <c r="AZ528" s="731" t="s">
        <v>1499</v>
      </c>
      <c r="BA528" s="681">
        <v>0</v>
      </c>
      <c r="BB528" s="677">
        <v>0</v>
      </c>
      <c r="BC528" s="677">
        <v>0</v>
      </c>
      <c r="BD528" s="674">
        <v>0</v>
      </c>
      <c r="BF528" s="793" t="s">
        <v>510</v>
      </c>
      <c r="BG528" s="690" t="s">
        <v>1499</v>
      </c>
      <c r="BH528" s="681">
        <v>0</v>
      </c>
      <c r="BI528" s="677">
        <v>0</v>
      </c>
      <c r="BJ528" s="677">
        <v>0</v>
      </c>
      <c r="BK528" s="674">
        <v>0</v>
      </c>
      <c r="BL528" s="633"/>
      <c r="BM528" s="784" t="s">
        <v>510</v>
      </c>
      <c r="BN528" s="731" t="s">
        <v>1499</v>
      </c>
      <c r="BO528" s="681">
        <v>0</v>
      </c>
      <c r="BP528" s="677">
        <v>0</v>
      </c>
      <c r="BQ528" s="677">
        <v>0</v>
      </c>
      <c r="BR528" s="674">
        <v>0</v>
      </c>
      <c r="BS528" s="633"/>
      <c r="BT528" s="772" t="s">
        <v>510</v>
      </c>
      <c r="BU528" s="690" t="s">
        <v>1499</v>
      </c>
      <c r="BV528" s="681">
        <v>0</v>
      </c>
      <c r="BW528" s="677">
        <v>0</v>
      </c>
      <c r="BX528" s="677">
        <v>0</v>
      </c>
      <c r="BY528" s="674">
        <v>0</v>
      </c>
      <c r="CA528" s="745" t="s">
        <v>510</v>
      </c>
      <c r="CB528" s="731" t="s">
        <v>1499</v>
      </c>
      <c r="CC528" s="681">
        <v>0</v>
      </c>
      <c r="CD528" s="677">
        <v>0</v>
      </c>
      <c r="CE528" s="677">
        <v>0</v>
      </c>
      <c r="CF528" s="674">
        <v>0</v>
      </c>
    </row>
    <row r="529" spans="2:84" ht="13.8" thickBot="1">
      <c r="B529" s="664" t="s">
        <v>642</v>
      </c>
      <c r="C529" s="664"/>
      <c r="D529" s="729">
        <v>0</v>
      </c>
      <c r="E529" s="683">
        <v>0</v>
      </c>
      <c r="F529" s="683">
        <v>0</v>
      </c>
      <c r="G529" s="682">
        <v>0</v>
      </c>
      <c r="I529" s="667" t="s">
        <v>642</v>
      </c>
      <c r="J529" s="667"/>
      <c r="K529" s="691">
        <v>0</v>
      </c>
      <c r="L529" s="685">
        <v>0</v>
      </c>
      <c r="M529" s="685">
        <v>0</v>
      </c>
      <c r="N529" s="684">
        <v>0</v>
      </c>
      <c r="P529" s="686" t="s">
        <v>642</v>
      </c>
      <c r="Q529" s="687"/>
      <c r="R529" s="686">
        <v>0</v>
      </c>
      <c r="S529" s="688">
        <v>0</v>
      </c>
      <c r="T529" s="688">
        <v>0</v>
      </c>
      <c r="U529" s="687">
        <v>0</v>
      </c>
      <c r="W529" s="803" t="s">
        <v>642</v>
      </c>
      <c r="X529" s="804"/>
      <c r="Y529" s="803">
        <v>0</v>
      </c>
      <c r="Z529" s="805">
        <v>0</v>
      </c>
      <c r="AA529" s="805">
        <v>0</v>
      </c>
      <c r="AB529" s="804">
        <v>0</v>
      </c>
      <c r="AD529" s="766" t="s">
        <v>642</v>
      </c>
      <c r="AE529" s="767"/>
      <c r="AF529" s="766">
        <v>0</v>
      </c>
      <c r="AG529" s="768">
        <v>0</v>
      </c>
      <c r="AH529" s="768">
        <v>0</v>
      </c>
      <c r="AI529" s="767">
        <v>0</v>
      </c>
      <c r="AK529" s="757" t="s">
        <v>642</v>
      </c>
      <c r="AL529" s="758"/>
      <c r="AM529" s="759">
        <v>0</v>
      </c>
      <c r="AN529" s="760">
        <v>0</v>
      </c>
      <c r="AO529" s="760">
        <v>0</v>
      </c>
      <c r="AP529" s="761">
        <v>0</v>
      </c>
      <c r="AR529" s="808" t="s">
        <v>642</v>
      </c>
      <c r="AS529" s="816"/>
      <c r="AT529" s="817">
        <v>0</v>
      </c>
      <c r="AU529" s="818">
        <v>0</v>
      </c>
      <c r="AV529" s="818">
        <v>0</v>
      </c>
      <c r="AW529" s="816">
        <v>0</v>
      </c>
      <c r="AY529" s="780" t="s">
        <v>642</v>
      </c>
      <c r="AZ529" s="777"/>
      <c r="BA529" s="780">
        <v>0</v>
      </c>
      <c r="BB529" s="781">
        <v>0</v>
      </c>
      <c r="BC529" s="781">
        <v>0</v>
      </c>
      <c r="BD529" s="782">
        <v>0</v>
      </c>
      <c r="BF529" s="795" t="s">
        <v>642</v>
      </c>
      <c r="BG529" s="796"/>
      <c r="BH529" s="795">
        <v>0</v>
      </c>
      <c r="BI529" s="797">
        <v>0</v>
      </c>
      <c r="BJ529" s="797">
        <v>0</v>
      </c>
      <c r="BK529" s="798">
        <v>0</v>
      </c>
      <c r="BL529" s="633"/>
      <c r="BM529" s="787" t="s">
        <v>642</v>
      </c>
      <c r="BN529" s="788"/>
      <c r="BO529" s="789">
        <v>0</v>
      </c>
      <c r="BP529" s="790">
        <v>0</v>
      </c>
      <c r="BQ529" s="790">
        <v>0</v>
      </c>
      <c r="BR529" s="791">
        <v>0</v>
      </c>
      <c r="BS529" s="633"/>
      <c r="BT529" s="773" t="s">
        <v>642</v>
      </c>
      <c r="BU529" s="770"/>
      <c r="BV529" s="773">
        <v>0</v>
      </c>
      <c r="BW529" s="774">
        <v>0</v>
      </c>
      <c r="BX529" s="774">
        <v>0</v>
      </c>
      <c r="BY529" s="775">
        <v>0</v>
      </c>
      <c r="CA529" s="748" t="s">
        <v>642</v>
      </c>
      <c r="CB529" s="749"/>
      <c r="CC529" s="750">
        <v>0</v>
      </c>
      <c r="CD529" s="751">
        <v>0</v>
      </c>
      <c r="CE529" s="751">
        <v>0</v>
      </c>
      <c r="CF529" s="752">
        <v>0</v>
      </c>
    </row>
    <row r="530" spans="2:84" ht="13.8" thickBot="1">
      <c r="B530" s="673" t="s">
        <v>511</v>
      </c>
      <c r="C530" s="679" t="s">
        <v>1500</v>
      </c>
      <c r="D530" s="681">
        <v>0</v>
      </c>
      <c r="E530" s="677">
        <v>0</v>
      </c>
      <c r="F530" s="677">
        <v>0</v>
      </c>
      <c r="G530" s="674">
        <v>0</v>
      </c>
      <c r="I530" s="728" t="s">
        <v>511</v>
      </c>
      <c r="J530" s="690" t="s">
        <v>1500</v>
      </c>
      <c r="K530" s="681">
        <v>0</v>
      </c>
      <c r="L530" s="677">
        <v>0</v>
      </c>
      <c r="M530" s="677">
        <v>0</v>
      </c>
      <c r="N530" s="674">
        <v>0</v>
      </c>
      <c r="P530" s="668" t="s">
        <v>511</v>
      </c>
      <c r="Q530" s="677" t="s">
        <v>1500</v>
      </c>
      <c r="R530" s="681">
        <v>0</v>
      </c>
      <c r="S530" s="677">
        <v>0</v>
      </c>
      <c r="T530" s="677">
        <v>0</v>
      </c>
      <c r="U530" s="674">
        <v>0</v>
      </c>
      <c r="W530" s="800" t="s">
        <v>511</v>
      </c>
      <c r="X530" s="677" t="s">
        <v>1500</v>
      </c>
      <c r="Y530" s="681">
        <v>0</v>
      </c>
      <c r="Z530" s="677">
        <v>0</v>
      </c>
      <c r="AA530" s="677">
        <v>0</v>
      </c>
      <c r="AB530" s="674">
        <v>0</v>
      </c>
      <c r="AD530" s="763" t="s">
        <v>511</v>
      </c>
      <c r="AE530" s="677" t="s">
        <v>1500</v>
      </c>
      <c r="AF530" s="681">
        <v>0</v>
      </c>
      <c r="AG530" s="677">
        <v>0</v>
      </c>
      <c r="AH530" s="677">
        <v>0</v>
      </c>
      <c r="AI530" s="674">
        <v>0</v>
      </c>
      <c r="AK530" s="754" t="s">
        <v>511</v>
      </c>
      <c r="AL530" s="731" t="s">
        <v>1500</v>
      </c>
      <c r="AM530" s="681">
        <v>0</v>
      </c>
      <c r="AN530" s="677">
        <v>0</v>
      </c>
      <c r="AO530" s="677">
        <v>0</v>
      </c>
      <c r="AP530" s="674">
        <v>0</v>
      </c>
      <c r="AR530" s="808" t="s">
        <v>511</v>
      </c>
      <c r="AS530" s="820" t="s">
        <v>1500</v>
      </c>
      <c r="AT530" s="812">
        <v>0</v>
      </c>
      <c r="AU530" s="812">
        <v>0</v>
      </c>
      <c r="AV530" s="812">
        <v>0</v>
      </c>
      <c r="AW530" s="813">
        <v>0</v>
      </c>
      <c r="AY530" s="779" t="s">
        <v>511</v>
      </c>
      <c r="AZ530" s="731" t="s">
        <v>1500</v>
      </c>
      <c r="BA530" s="681">
        <v>0</v>
      </c>
      <c r="BB530" s="677">
        <v>0</v>
      </c>
      <c r="BC530" s="677">
        <v>0</v>
      </c>
      <c r="BD530" s="674">
        <v>0</v>
      </c>
      <c r="BF530" s="793" t="s">
        <v>511</v>
      </c>
      <c r="BG530" s="690" t="s">
        <v>1500</v>
      </c>
      <c r="BH530" s="681">
        <v>0</v>
      </c>
      <c r="BI530" s="677">
        <v>0</v>
      </c>
      <c r="BJ530" s="677">
        <v>0</v>
      </c>
      <c r="BK530" s="674">
        <v>0</v>
      </c>
      <c r="BL530" s="633"/>
      <c r="BM530" s="784" t="s">
        <v>511</v>
      </c>
      <c r="BN530" s="731" t="s">
        <v>1500</v>
      </c>
      <c r="BO530" s="681">
        <v>0</v>
      </c>
      <c r="BP530" s="677">
        <v>0</v>
      </c>
      <c r="BQ530" s="677">
        <v>0</v>
      </c>
      <c r="BR530" s="674">
        <v>0</v>
      </c>
      <c r="BS530" s="633"/>
      <c r="BT530" s="772" t="s">
        <v>511</v>
      </c>
      <c r="BU530" s="690" t="s">
        <v>1500</v>
      </c>
      <c r="BV530" s="681">
        <v>0</v>
      </c>
      <c r="BW530" s="677">
        <v>0</v>
      </c>
      <c r="BX530" s="677">
        <v>0</v>
      </c>
      <c r="BY530" s="674">
        <v>0</v>
      </c>
      <c r="CA530" s="745" t="s">
        <v>511</v>
      </c>
      <c r="CB530" s="731" t="s">
        <v>1500</v>
      </c>
      <c r="CC530" s="681">
        <v>0</v>
      </c>
      <c r="CD530" s="677">
        <v>0</v>
      </c>
      <c r="CE530" s="677">
        <v>0</v>
      </c>
      <c r="CF530" s="674">
        <v>0</v>
      </c>
    </row>
    <row r="531" spans="2:84" ht="13.8" thickBot="1">
      <c r="B531" s="664" t="s">
        <v>643</v>
      </c>
      <c r="C531" s="664"/>
      <c r="D531" s="729">
        <v>0</v>
      </c>
      <c r="E531" s="683">
        <v>0</v>
      </c>
      <c r="F531" s="683">
        <v>0</v>
      </c>
      <c r="G531" s="682">
        <v>0</v>
      </c>
      <c r="I531" s="667" t="s">
        <v>643</v>
      </c>
      <c r="J531" s="667"/>
      <c r="K531" s="691">
        <v>0</v>
      </c>
      <c r="L531" s="685">
        <v>0</v>
      </c>
      <c r="M531" s="685">
        <v>0</v>
      </c>
      <c r="N531" s="684">
        <v>0</v>
      </c>
      <c r="P531" s="686" t="s">
        <v>643</v>
      </c>
      <c r="Q531" s="687"/>
      <c r="R531" s="686">
        <v>0</v>
      </c>
      <c r="S531" s="688">
        <v>0</v>
      </c>
      <c r="T531" s="688">
        <v>0</v>
      </c>
      <c r="U531" s="687">
        <v>0</v>
      </c>
      <c r="W531" s="803" t="s">
        <v>643</v>
      </c>
      <c r="X531" s="804"/>
      <c r="Y531" s="803">
        <v>0</v>
      </c>
      <c r="Z531" s="805">
        <v>0</v>
      </c>
      <c r="AA531" s="805">
        <v>0</v>
      </c>
      <c r="AB531" s="804">
        <v>0</v>
      </c>
      <c r="AD531" s="766" t="s">
        <v>643</v>
      </c>
      <c r="AE531" s="767"/>
      <c r="AF531" s="766">
        <v>0</v>
      </c>
      <c r="AG531" s="768">
        <v>0</v>
      </c>
      <c r="AH531" s="768">
        <v>0</v>
      </c>
      <c r="AI531" s="767">
        <v>0</v>
      </c>
      <c r="AK531" s="757" t="s">
        <v>643</v>
      </c>
      <c r="AL531" s="758"/>
      <c r="AM531" s="759">
        <v>0</v>
      </c>
      <c r="AN531" s="760">
        <v>0</v>
      </c>
      <c r="AO531" s="760">
        <v>0</v>
      </c>
      <c r="AP531" s="761">
        <v>0</v>
      </c>
      <c r="AR531" s="808" t="s">
        <v>643</v>
      </c>
      <c r="AS531" s="816"/>
      <c r="AT531" s="817">
        <v>0</v>
      </c>
      <c r="AU531" s="818">
        <v>0</v>
      </c>
      <c r="AV531" s="818">
        <v>0</v>
      </c>
      <c r="AW531" s="816">
        <v>0</v>
      </c>
      <c r="AY531" s="780" t="s">
        <v>643</v>
      </c>
      <c r="AZ531" s="777"/>
      <c r="BA531" s="780">
        <v>0</v>
      </c>
      <c r="BB531" s="781">
        <v>0</v>
      </c>
      <c r="BC531" s="781">
        <v>0</v>
      </c>
      <c r="BD531" s="782">
        <v>0</v>
      </c>
      <c r="BF531" s="795" t="s">
        <v>643</v>
      </c>
      <c r="BG531" s="796"/>
      <c r="BH531" s="795">
        <v>0</v>
      </c>
      <c r="BI531" s="797">
        <v>0</v>
      </c>
      <c r="BJ531" s="797">
        <v>0</v>
      </c>
      <c r="BK531" s="798">
        <v>0</v>
      </c>
      <c r="BL531" s="633"/>
      <c r="BM531" s="787" t="s">
        <v>643</v>
      </c>
      <c r="BN531" s="788"/>
      <c r="BO531" s="789">
        <v>0</v>
      </c>
      <c r="BP531" s="790">
        <v>0</v>
      </c>
      <c r="BQ531" s="790">
        <v>0</v>
      </c>
      <c r="BR531" s="791">
        <v>0</v>
      </c>
      <c r="BS531" s="633"/>
      <c r="BT531" s="773" t="s">
        <v>643</v>
      </c>
      <c r="BU531" s="770"/>
      <c r="BV531" s="773">
        <v>0</v>
      </c>
      <c r="BW531" s="774">
        <v>0</v>
      </c>
      <c r="BX531" s="774">
        <v>0</v>
      </c>
      <c r="BY531" s="775">
        <v>0</v>
      </c>
      <c r="CA531" s="748" t="s">
        <v>643</v>
      </c>
      <c r="CB531" s="749"/>
      <c r="CC531" s="750">
        <v>0</v>
      </c>
      <c r="CD531" s="751">
        <v>0</v>
      </c>
      <c r="CE531" s="751">
        <v>0</v>
      </c>
      <c r="CF531" s="752">
        <v>0</v>
      </c>
    </row>
    <row r="532" spans="2:84" ht="13.8" thickBot="1">
      <c r="B532" s="673" t="s">
        <v>512</v>
      </c>
      <c r="C532" s="679" t="s">
        <v>1501</v>
      </c>
      <c r="D532" s="681">
        <v>0</v>
      </c>
      <c r="E532" s="677">
        <v>0</v>
      </c>
      <c r="F532" s="677">
        <v>0</v>
      </c>
      <c r="G532" s="674">
        <v>0</v>
      </c>
      <c r="I532" s="728" t="s">
        <v>512</v>
      </c>
      <c r="J532" s="690" t="s">
        <v>1501</v>
      </c>
      <c r="K532" s="681">
        <v>0</v>
      </c>
      <c r="L532" s="677">
        <v>0</v>
      </c>
      <c r="M532" s="677">
        <v>0</v>
      </c>
      <c r="N532" s="674">
        <v>0</v>
      </c>
      <c r="P532" s="668" t="s">
        <v>512</v>
      </c>
      <c r="Q532" s="677" t="s">
        <v>1501</v>
      </c>
      <c r="R532" s="681">
        <v>0</v>
      </c>
      <c r="S532" s="677">
        <v>0</v>
      </c>
      <c r="T532" s="677">
        <v>0</v>
      </c>
      <c r="U532" s="674">
        <v>0</v>
      </c>
      <c r="W532" s="800" t="s">
        <v>512</v>
      </c>
      <c r="X532" s="677" t="s">
        <v>1501</v>
      </c>
      <c r="Y532" s="681">
        <v>0</v>
      </c>
      <c r="Z532" s="677">
        <v>0</v>
      </c>
      <c r="AA532" s="677">
        <v>0</v>
      </c>
      <c r="AB532" s="674">
        <v>0</v>
      </c>
      <c r="AD532" s="763" t="s">
        <v>512</v>
      </c>
      <c r="AE532" s="677" t="s">
        <v>1501</v>
      </c>
      <c r="AF532" s="681">
        <v>0</v>
      </c>
      <c r="AG532" s="677">
        <v>0</v>
      </c>
      <c r="AH532" s="677">
        <v>0</v>
      </c>
      <c r="AI532" s="674">
        <v>0</v>
      </c>
      <c r="AK532" s="754" t="s">
        <v>512</v>
      </c>
      <c r="AL532" s="731" t="s">
        <v>1501</v>
      </c>
      <c r="AM532" s="681">
        <v>0</v>
      </c>
      <c r="AN532" s="677">
        <v>0</v>
      </c>
      <c r="AO532" s="677">
        <v>0</v>
      </c>
      <c r="AP532" s="674">
        <v>0</v>
      </c>
      <c r="AR532" s="808" t="s">
        <v>512</v>
      </c>
      <c r="AS532" s="820" t="s">
        <v>1501</v>
      </c>
      <c r="AT532" s="812">
        <v>0</v>
      </c>
      <c r="AU532" s="812">
        <v>0</v>
      </c>
      <c r="AV532" s="812">
        <v>0</v>
      </c>
      <c r="AW532" s="813">
        <v>0</v>
      </c>
      <c r="AY532" s="779" t="s">
        <v>512</v>
      </c>
      <c r="AZ532" s="731" t="s">
        <v>1501</v>
      </c>
      <c r="BA532" s="681">
        <v>0</v>
      </c>
      <c r="BB532" s="677">
        <v>0</v>
      </c>
      <c r="BC532" s="677">
        <v>0</v>
      </c>
      <c r="BD532" s="674">
        <v>0</v>
      </c>
      <c r="BF532" s="793" t="s">
        <v>512</v>
      </c>
      <c r="BG532" s="690" t="s">
        <v>1501</v>
      </c>
      <c r="BH532" s="681">
        <v>0</v>
      </c>
      <c r="BI532" s="677">
        <v>0</v>
      </c>
      <c r="BJ532" s="677">
        <v>0</v>
      </c>
      <c r="BK532" s="674">
        <v>0</v>
      </c>
      <c r="BL532" s="633"/>
      <c r="BM532" s="784" t="s">
        <v>512</v>
      </c>
      <c r="BN532" s="731" t="s">
        <v>1501</v>
      </c>
      <c r="BO532" s="681">
        <v>0</v>
      </c>
      <c r="BP532" s="677">
        <v>0</v>
      </c>
      <c r="BQ532" s="677">
        <v>0</v>
      </c>
      <c r="BR532" s="674">
        <v>0</v>
      </c>
      <c r="BS532" s="633"/>
      <c r="BT532" s="772" t="s">
        <v>512</v>
      </c>
      <c r="BU532" s="690" t="s">
        <v>1501</v>
      </c>
      <c r="BV532" s="681">
        <v>0</v>
      </c>
      <c r="BW532" s="677">
        <v>0</v>
      </c>
      <c r="BX532" s="677">
        <v>0</v>
      </c>
      <c r="BY532" s="674">
        <v>0</v>
      </c>
      <c r="CA532" s="745" t="s">
        <v>512</v>
      </c>
      <c r="CB532" s="731" t="s">
        <v>1501</v>
      </c>
      <c r="CC532" s="681">
        <v>0</v>
      </c>
      <c r="CD532" s="677">
        <v>0</v>
      </c>
      <c r="CE532" s="677">
        <v>0</v>
      </c>
      <c r="CF532" s="674">
        <v>0</v>
      </c>
    </row>
    <row r="533" spans="2:84" ht="13.8" thickBot="1">
      <c r="B533" s="664" t="s">
        <v>644</v>
      </c>
      <c r="C533" s="664"/>
      <c r="D533" s="729">
        <v>0</v>
      </c>
      <c r="E533" s="683">
        <v>0</v>
      </c>
      <c r="F533" s="683">
        <v>0</v>
      </c>
      <c r="G533" s="682">
        <v>0</v>
      </c>
      <c r="I533" s="667" t="s">
        <v>644</v>
      </c>
      <c r="J533" s="667"/>
      <c r="K533" s="691">
        <v>0</v>
      </c>
      <c r="L533" s="685">
        <v>0</v>
      </c>
      <c r="M533" s="685">
        <v>0</v>
      </c>
      <c r="N533" s="684">
        <v>0</v>
      </c>
      <c r="P533" s="686" t="s">
        <v>644</v>
      </c>
      <c r="Q533" s="687"/>
      <c r="R533" s="686">
        <v>0</v>
      </c>
      <c r="S533" s="688">
        <v>0</v>
      </c>
      <c r="T533" s="688">
        <v>0</v>
      </c>
      <c r="U533" s="687">
        <v>0</v>
      </c>
      <c r="W533" s="803" t="s">
        <v>644</v>
      </c>
      <c r="X533" s="804"/>
      <c r="Y533" s="803">
        <v>0</v>
      </c>
      <c r="Z533" s="805">
        <v>0</v>
      </c>
      <c r="AA533" s="805">
        <v>0</v>
      </c>
      <c r="AB533" s="804">
        <v>0</v>
      </c>
      <c r="AD533" s="766" t="s">
        <v>644</v>
      </c>
      <c r="AE533" s="767"/>
      <c r="AF533" s="766">
        <v>0</v>
      </c>
      <c r="AG533" s="768">
        <v>0</v>
      </c>
      <c r="AH533" s="768">
        <v>0</v>
      </c>
      <c r="AI533" s="767">
        <v>0</v>
      </c>
      <c r="AK533" s="757" t="s">
        <v>644</v>
      </c>
      <c r="AL533" s="758"/>
      <c r="AM533" s="759">
        <v>0</v>
      </c>
      <c r="AN533" s="760">
        <v>0</v>
      </c>
      <c r="AO533" s="760">
        <v>0</v>
      </c>
      <c r="AP533" s="761">
        <v>0</v>
      </c>
      <c r="AR533" s="808" t="s">
        <v>644</v>
      </c>
      <c r="AS533" s="816"/>
      <c r="AT533" s="817">
        <v>0</v>
      </c>
      <c r="AU533" s="818">
        <v>0</v>
      </c>
      <c r="AV533" s="818">
        <v>0</v>
      </c>
      <c r="AW533" s="816">
        <v>0</v>
      </c>
      <c r="AY533" s="780" t="s">
        <v>644</v>
      </c>
      <c r="AZ533" s="777"/>
      <c r="BA533" s="780">
        <v>0</v>
      </c>
      <c r="BB533" s="781">
        <v>0</v>
      </c>
      <c r="BC533" s="781">
        <v>0</v>
      </c>
      <c r="BD533" s="782">
        <v>0</v>
      </c>
      <c r="BF533" s="795" t="s">
        <v>644</v>
      </c>
      <c r="BG533" s="796"/>
      <c r="BH533" s="795">
        <v>0</v>
      </c>
      <c r="BI533" s="797">
        <v>0</v>
      </c>
      <c r="BJ533" s="797">
        <v>0</v>
      </c>
      <c r="BK533" s="798">
        <v>0</v>
      </c>
      <c r="BL533" s="633"/>
      <c r="BM533" s="787" t="s">
        <v>644</v>
      </c>
      <c r="BN533" s="788"/>
      <c r="BO533" s="789">
        <v>0</v>
      </c>
      <c r="BP533" s="790">
        <v>0</v>
      </c>
      <c r="BQ533" s="790">
        <v>0</v>
      </c>
      <c r="BR533" s="791">
        <v>0</v>
      </c>
      <c r="BS533" s="633"/>
      <c r="BT533" s="773" t="s">
        <v>644</v>
      </c>
      <c r="BU533" s="770"/>
      <c r="BV533" s="773">
        <v>0</v>
      </c>
      <c r="BW533" s="774">
        <v>0</v>
      </c>
      <c r="BX533" s="774">
        <v>0</v>
      </c>
      <c r="BY533" s="775">
        <v>0</v>
      </c>
      <c r="CA533" s="748" t="s">
        <v>644</v>
      </c>
      <c r="CB533" s="749"/>
      <c r="CC533" s="750">
        <v>0</v>
      </c>
      <c r="CD533" s="751">
        <v>0</v>
      </c>
      <c r="CE533" s="751">
        <v>0</v>
      </c>
      <c r="CF533" s="752">
        <v>0</v>
      </c>
    </row>
    <row r="534" spans="2:84" ht="13.8" thickBot="1">
      <c r="B534" s="673" t="s">
        <v>513</v>
      </c>
      <c r="C534" s="679" t="s">
        <v>1502</v>
      </c>
      <c r="D534" s="681">
        <v>0</v>
      </c>
      <c r="E534" s="677">
        <v>0</v>
      </c>
      <c r="F534" s="677">
        <v>0</v>
      </c>
      <c r="G534" s="674">
        <v>0</v>
      </c>
      <c r="I534" s="675" t="s">
        <v>513</v>
      </c>
      <c r="J534" s="679" t="s">
        <v>1502</v>
      </c>
      <c r="K534" s="681">
        <v>0</v>
      </c>
      <c r="L534" s="677">
        <v>0</v>
      </c>
      <c r="M534" s="677">
        <v>0</v>
      </c>
      <c r="N534" s="674">
        <v>0</v>
      </c>
      <c r="P534" s="676" t="s">
        <v>513</v>
      </c>
      <c r="Q534" s="677" t="s">
        <v>1502</v>
      </c>
      <c r="R534" s="681">
        <v>0</v>
      </c>
      <c r="S534" s="677">
        <v>0</v>
      </c>
      <c r="T534" s="677">
        <v>0</v>
      </c>
      <c r="U534" s="674">
        <v>0</v>
      </c>
      <c r="W534" s="801" t="s">
        <v>513</v>
      </c>
      <c r="X534" s="731" t="s">
        <v>1602</v>
      </c>
      <c r="Y534" s="681">
        <v>0</v>
      </c>
      <c r="Z534" s="677">
        <v>0</v>
      </c>
      <c r="AA534" s="677">
        <v>0</v>
      </c>
      <c r="AB534" s="674">
        <v>0</v>
      </c>
      <c r="AD534" s="764" t="s">
        <v>513</v>
      </c>
      <c r="AE534" s="731" t="s">
        <v>1602</v>
      </c>
      <c r="AF534" s="681">
        <v>0</v>
      </c>
      <c r="AG534" s="677">
        <v>0</v>
      </c>
      <c r="AH534" s="677">
        <v>0</v>
      </c>
      <c r="AI534" s="674">
        <v>0</v>
      </c>
      <c r="AK534" s="755" t="s">
        <v>513</v>
      </c>
      <c r="AL534" s="689" t="s">
        <v>1502</v>
      </c>
      <c r="AM534" s="681">
        <v>0</v>
      </c>
      <c r="AN534" s="677">
        <v>0</v>
      </c>
      <c r="AO534" s="677">
        <v>0</v>
      </c>
      <c r="AP534" s="674">
        <v>0</v>
      </c>
      <c r="AR534" s="809" t="s">
        <v>513</v>
      </c>
      <c r="AS534" s="810" t="s">
        <v>1502</v>
      </c>
      <c r="AT534" s="812">
        <v>0</v>
      </c>
      <c r="AU534" s="812">
        <v>0</v>
      </c>
      <c r="AV534" s="812">
        <v>0</v>
      </c>
      <c r="AW534" s="813">
        <v>0</v>
      </c>
      <c r="AY534" s="778" t="s">
        <v>513</v>
      </c>
      <c r="AZ534" s="689" t="s">
        <v>1502</v>
      </c>
      <c r="BA534" s="681">
        <v>0</v>
      </c>
      <c r="BB534" s="677">
        <v>0</v>
      </c>
      <c r="BC534" s="677">
        <v>0</v>
      </c>
      <c r="BD534" s="674">
        <v>0</v>
      </c>
      <c r="BF534" s="794" t="s">
        <v>513</v>
      </c>
      <c r="BG534" s="679" t="s">
        <v>1502</v>
      </c>
      <c r="BH534" s="681">
        <v>0</v>
      </c>
      <c r="BI534" s="677">
        <v>0</v>
      </c>
      <c r="BJ534" s="677">
        <v>0</v>
      </c>
      <c r="BK534" s="674">
        <v>0</v>
      </c>
      <c r="BL534" s="633"/>
      <c r="BM534" s="785" t="s">
        <v>513</v>
      </c>
      <c r="BN534" s="689" t="s">
        <v>1502</v>
      </c>
      <c r="BO534" s="681">
        <v>0</v>
      </c>
      <c r="BP534" s="677">
        <v>0</v>
      </c>
      <c r="BQ534" s="677">
        <v>0</v>
      </c>
      <c r="BR534" s="674">
        <v>0</v>
      </c>
      <c r="BS534" s="633"/>
      <c r="BT534" s="771" t="s">
        <v>513</v>
      </c>
      <c r="BU534" s="679" t="s">
        <v>1502</v>
      </c>
      <c r="BV534" s="681">
        <v>0</v>
      </c>
      <c r="BW534" s="677">
        <v>0</v>
      </c>
      <c r="BX534" s="677">
        <v>0</v>
      </c>
      <c r="BY534" s="674">
        <v>0</v>
      </c>
      <c r="CA534" s="746" t="s">
        <v>513</v>
      </c>
      <c r="CB534" s="689" t="s">
        <v>1502</v>
      </c>
      <c r="CC534" s="681">
        <v>0</v>
      </c>
      <c r="CD534" s="677">
        <v>0</v>
      </c>
      <c r="CE534" s="677">
        <v>0</v>
      </c>
      <c r="CF534" s="674">
        <v>0</v>
      </c>
    </row>
    <row r="535" spans="2:84" ht="13.8" thickBot="1">
      <c r="B535" s="673"/>
      <c r="C535" s="679" t="s">
        <v>1602</v>
      </c>
      <c r="D535" s="681">
        <v>0</v>
      </c>
      <c r="E535" s="677">
        <v>0</v>
      </c>
      <c r="F535" s="677">
        <v>0</v>
      </c>
      <c r="G535" s="674">
        <v>0</v>
      </c>
      <c r="I535" s="728"/>
      <c r="J535" s="690" t="s">
        <v>1602</v>
      </c>
      <c r="K535" s="681">
        <v>0</v>
      </c>
      <c r="L535" s="677">
        <v>0</v>
      </c>
      <c r="M535" s="677">
        <v>0</v>
      </c>
      <c r="N535" s="674">
        <v>0</v>
      </c>
      <c r="P535" s="730"/>
      <c r="Q535" s="731" t="s">
        <v>1602</v>
      </c>
      <c r="R535" s="681">
        <v>0</v>
      </c>
      <c r="S535" s="677">
        <v>0</v>
      </c>
      <c r="T535" s="677">
        <v>0</v>
      </c>
      <c r="U535" s="674">
        <v>0</v>
      </c>
      <c r="W535" s="802"/>
      <c r="X535" s="677" t="s">
        <v>1502</v>
      </c>
      <c r="Y535" s="681">
        <v>0</v>
      </c>
      <c r="Z535" s="677">
        <v>0</v>
      </c>
      <c r="AA535" s="677">
        <v>0</v>
      </c>
      <c r="AB535" s="674">
        <v>0</v>
      </c>
      <c r="AD535" s="765"/>
      <c r="AE535" s="677" t="s">
        <v>1502</v>
      </c>
      <c r="AF535" s="681">
        <v>0</v>
      </c>
      <c r="AG535" s="677">
        <v>0</v>
      </c>
      <c r="AH535" s="677">
        <v>0</v>
      </c>
      <c r="AI535" s="674">
        <v>0</v>
      </c>
      <c r="AK535" s="756"/>
      <c r="AL535" s="690" t="s">
        <v>1602</v>
      </c>
      <c r="AM535" s="681">
        <v>0</v>
      </c>
      <c r="AN535" s="677">
        <v>0</v>
      </c>
      <c r="AO535" s="677">
        <v>0</v>
      </c>
      <c r="AP535" s="674">
        <v>0</v>
      </c>
      <c r="AR535" s="814"/>
      <c r="AS535" s="815" t="s">
        <v>1602</v>
      </c>
      <c r="AT535" s="812">
        <v>0</v>
      </c>
      <c r="AU535" s="812">
        <v>0</v>
      </c>
      <c r="AV535" s="812">
        <v>0</v>
      </c>
      <c r="AW535" s="813">
        <v>0</v>
      </c>
      <c r="AY535" s="779"/>
      <c r="AZ535" s="690" t="s">
        <v>1602</v>
      </c>
      <c r="BA535" s="681">
        <v>0</v>
      </c>
      <c r="BB535" s="677">
        <v>0</v>
      </c>
      <c r="BC535" s="677">
        <v>0</v>
      </c>
      <c r="BD535" s="674">
        <v>0</v>
      </c>
      <c r="BF535" s="793"/>
      <c r="BG535" s="690" t="s">
        <v>1602</v>
      </c>
      <c r="BH535" s="681">
        <v>0</v>
      </c>
      <c r="BI535" s="677">
        <v>0</v>
      </c>
      <c r="BJ535" s="677">
        <v>0</v>
      </c>
      <c r="BK535" s="674">
        <v>0</v>
      </c>
      <c r="BL535" s="633"/>
      <c r="BM535" s="786"/>
      <c r="BN535" s="690" t="s">
        <v>1602</v>
      </c>
      <c r="BO535" s="681">
        <v>0</v>
      </c>
      <c r="BP535" s="677">
        <v>0</v>
      </c>
      <c r="BQ535" s="677">
        <v>0</v>
      </c>
      <c r="BR535" s="674">
        <v>0</v>
      </c>
      <c r="BS535" s="633"/>
      <c r="BT535" s="772"/>
      <c r="BU535" s="690" t="s">
        <v>1602</v>
      </c>
      <c r="BV535" s="681">
        <v>0</v>
      </c>
      <c r="BW535" s="677">
        <v>0</v>
      </c>
      <c r="BX535" s="677">
        <v>0</v>
      </c>
      <c r="BY535" s="674">
        <v>0</v>
      </c>
      <c r="CA535" s="747"/>
      <c r="CB535" s="690" t="s">
        <v>1602</v>
      </c>
      <c r="CC535" s="681">
        <v>0</v>
      </c>
      <c r="CD535" s="677">
        <v>0</v>
      </c>
      <c r="CE535" s="677">
        <v>0</v>
      </c>
      <c r="CF535" s="674">
        <v>0</v>
      </c>
    </row>
    <row r="536" spans="2:84" ht="13.8" thickBot="1">
      <c r="B536" s="664" t="s">
        <v>645</v>
      </c>
      <c r="C536" s="664"/>
      <c r="D536" s="729">
        <v>0</v>
      </c>
      <c r="E536" s="683">
        <v>0</v>
      </c>
      <c r="F536" s="683">
        <v>0</v>
      </c>
      <c r="G536" s="682">
        <v>0</v>
      </c>
      <c r="I536" s="667" t="s">
        <v>645</v>
      </c>
      <c r="J536" s="667"/>
      <c r="K536" s="691">
        <v>0</v>
      </c>
      <c r="L536" s="685">
        <v>0</v>
      </c>
      <c r="M536" s="685">
        <v>0</v>
      </c>
      <c r="N536" s="684">
        <v>0</v>
      </c>
      <c r="P536" s="686" t="s">
        <v>645</v>
      </c>
      <c r="Q536" s="687"/>
      <c r="R536" s="686">
        <v>0</v>
      </c>
      <c r="S536" s="688">
        <v>0</v>
      </c>
      <c r="T536" s="688">
        <v>0</v>
      </c>
      <c r="U536" s="687">
        <v>0</v>
      </c>
      <c r="W536" s="803" t="s">
        <v>645</v>
      </c>
      <c r="X536" s="804"/>
      <c r="Y536" s="803">
        <v>0</v>
      </c>
      <c r="Z536" s="805">
        <v>0</v>
      </c>
      <c r="AA536" s="805">
        <v>0</v>
      </c>
      <c r="AB536" s="804">
        <v>0</v>
      </c>
      <c r="AD536" s="766" t="s">
        <v>645</v>
      </c>
      <c r="AE536" s="767"/>
      <c r="AF536" s="766">
        <v>0</v>
      </c>
      <c r="AG536" s="768">
        <v>0</v>
      </c>
      <c r="AH536" s="768">
        <v>0</v>
      </c>
      <c r="AI536" s="767">
        <v>0</v>
      </c>
      <c r="AK536" s="757" t="s">
        <v>645</v>
      </c>
      <c r="AL536" s="758"/>
      <c r="AM536" s="759">
        <v>0</v>
      </c>
      <c r="AN536" s="760">
        <v>0</v>
      </c>
      <c r="AO536" s="760">
        <v>0</v>
      </c>
      <c r="AP536" s="761">
        <v>0</v>
      </c>
      <c r="AR536" s="808" t="s">
        <v>645</v>
      </c>
      <c r="AS536" s="816"/>
      <c r="AT536" s="817">
        <v>0</v>
      </c>
      <c r="AU536" s="818">
        <v>0</v>
      </c>
      <c r="AV536" s="818">
        <v>0</v>
      </c>
      <c r="AW536" s="816">
        <v>0</v>
      </c>
      <c r="AY536" s="780" t="s">
        <v>645</v>
      </c>
      <c r="AZ536" s="777"/>
      <c r="BA536" s="780">
        <v>0</v>
      </c>
      <c r="BB536" s="781">
        <v>0</v>
      </c>
      <c r="BC536" s="781">
        <v>0</v>
      </c>
      <c r="BD536" s="782">
        <v>0</v>
      </c>
      <c r="BF536" s="795" t="s">
        <v>645</v>
      </c>
      <c r="BG536" s="796"/>
      <c r="BH536" s="795">
        <v>0</v>
      </c>
      <c r="BI536" s="797">
        <v>0</v>
      </c>
      <c r="BJ536" s="797">
        <v>0</v>
      </c>
      <c r="BK536" s="798">
        <v>0</v>
      </c>
      <c r="BL536" s="633"/>
      <c r="BM536" s="787" t="s">
        <v>645</v>
      </c>
      <c r="BN536" s="788"/>
      <c r="BO536" s="789">
        <v>0</v>
      </c>
      <c r="BP536" s="790">
        <v>0</v>
      </c>
      <c r="BQ536" s="790">
        <v>0</v>
      </c>
      <c r="BR536" s="791">
        <v>0</v>
      </c>
      <c r="BS536" s="633"/>
      <c r="BT536" s="773" t="s">
        <v>645</v>
      </c>
      <c r="BU536" s="770"/>
      <c r="BV536" s="773">
        <v>0</v>
      </c>
      <c r="BW536" s="774">
        <v>0</v>
      </c>
      <c r="BX536" s="774">
        <v>0</v>
      </c>
      <c r="BY536" s="775">
        <v>0</v>
      </c>
      <c r="CA536" s="748" t="s">
        <v>645</v>
      </c>
      <c r="CB536" s="749"/>
      <c r="CC536" s="750">
        <v>0</v>
      </c>
      <c r="CD536" s="751">
        <v>0</v>
      </c>
      <c r="CE536" s="751">
        <v>0</v>
      </c>
      <c r="CF536" s="752">
        <v>0</v>
      </c>
    </row>
    <row r="537" spans="2:84" ht="13.8" thickBot="1">
      <c r="B537" s="673" t="s">
        <v>514</v>
      </c>
      <c r="C537" s="679" t="s">
        <v>1503</v>
      </c>
      <c r="D537" s="681">
        <v>0</v>
      </c>
      <c r="E537" s="677">
        <v>0</v>
      </c>
      <c r="F537" s="677">
        <v>0</v>
      </c>
      <c r="G537" s="674">
        <v>0</v>
      </c>
      <c r="I537" s="728" t="s">
        <v>514</v>
      </c>
      <c r="J537" s="690" t="s">
        <v>1503</v>
      </c>
      <c r="K537" s="681">
        <v>0</v>
      </c>
      <c r="L537" s="677">
        <v>0</v>
      </c>
      <c r="M537" s="677">
        <v>0</v>
      </c>
      <c r="N537" s="674">
        <v>0</v>
      </c>
      <c r="P537" s="668" t="s">
        <v>514</v>
      </c>
      <c r="Q537" s="677" t="s">
        <v>1503</v>
      </c>
      <c r="R537" s="681">
        <v>0</v>
      </c>
      <c r="S537" s="677">
        <v>0</v>
      </c>
      <c r="T537" s="677">
        <v>0</v>
      </c>
      <c r="U537" s="674">
        <v>0</v>
      </c>
      <c r="W537" s="800" t="s">
        <v>514</v>
      </c>
      <c r="X537" s="677" t="s">
        <v>1503</v>
      </c>
      <c r="Y537" s="681">
        <v>0</v>
      </c>
      <c r="Z537" s="677">
        <v>0</v>
      </c>
      <c r="AA537" s="677">
        <v>0</v>
      </c>
      <c r="AB537" s="674">
        <v>0</v>
      </c>
      <c r="AD537" s="763" t="s">
        <v>514</v>
      </c>
      <c r="AE537" s="677" t="s">
        <v>1503</v>
      </c>
      <c r="AF537" s="681">
        <v>0</v>
      </c>
      <c r="AG537" s="677">
        <v>0</v>
      </c>
      <c r="AH537" s="677">
        <v>0</v>
      </c>
      <c r="AI537" s="674">
        <v>0</v>
      </c>
      <c r="AK537" s="754" t="s">
        <v>514</v>
      </c>
      <c r="AL537" s="731" t="s">
        <v>1503</v>
      </c>
      <c r="AM537" s="681">
        <v>0</v>
      </c>
      <c r="AN537" s="677">
        <v>0</v>
      </c>
      <c r="AO537" s="677">
        <v>0</v>
      </c>
      <c r="AP537" s="674">
        <v>0</v>
      </c>
      <c r="AR537" s="808" t="s">
        <v>514</v>
      </c>
      <c r="AS537" s="820" t="s">
        <v>1503</v>
      </c>
      <c r="AT537" s="812">
        <v>0</v>
      </c>
      <c r="AU537" s="812">
        <v>0</v>
      </c>
      <c r="AV537" s="812">
        <v>0</v>
      </c>
      <c r="AW537" s="813">
        <v>0</v>
      </c>
      <c r="AY537" s="779" t="s">
        <v>514</v>
      </c>
      <c r="AZ537" s="731" t="s">
        <v>1503</v>
      </c>
      <c r="BA537" s="681">
        <v>0</v>
      </c>
      <c r="BB537" s="677">
        <v>0</v>
      </c>
      <c r="BC537" s="677">
        <v>0</v>
      </c>
      <c r="BD537" s="674">
        <v>0</v>
      </c>
      <c r="BF537" s="793" t="s">
        <v>514</v>
      </c>
      <c r="BG537" s="690" t="s">
        <v>1503</v>
      </c>
      <c r="BH537" s="681">
        <v>0</v>
      </c>
      <c r="BI537" s="677">
        <v>0</v>
      </c>
      <c r="BJ537" s="677">
        <v>0</v>
      </c>
      <c r="BK537" s="674">
        <v>0</v>
      </c>
      <c r="BL537" s="633"/>
      <c r="BM537" s="784" t="s">
        <v>514</v>
      </c>
      <c r="BN537" s="731" t="s">
        <v>1503</v>
      </c>
      <c r="BO537" s="681">
        <v>0</v>
      </c>
      <c r="BP537" s="677">
        <v>0</v>
      </c>
      <c r="BQ537" s="677">
        <v>0</v>
      </c>
      <c r="BR537" s="674">
        <v>0</v>
      </c>
      <c r="BS537" s="633"/>
      <c r="BT537" s="772" t="s">
        <v>514</v>
      </c>
      <c r="BU537" s="690" t="s">
        <v>1503</v>
      </c>
      <c r="BV537" s="681">
        <v>0</v>
      </c>
      <c r="BW537" s="677">
        <v>0</v>
      </c>
      <c r="BX537" s="677">
        <v>0</v>
      </c>
      <c r="BY537" s="674">
        <v>0</v>
      </c>
      <c r="CA537" s="745" t="s">
        <v>514</v>
      </c>
      <c r="CB537" s="731" t="s">
        <v>1503</v>
      </c>
      <c r="CC537" s="681">
        <v>0</v>
      </c>
      <c r="CD537" s="677">
        <v>0</v>
      </c>
      <c r="CE537" s="677">
        <v>0</v>
      </c>
      <c r="CF537" s="674">
        <v>0</v>
      </c>
    </row>
    <row r="538" spans="2:84" ht="13.8" thickBot="1">
      <c r="B538" s="664" t="s">
        <v>646</v>
      </c>
      <c r="C538" s="664"/>
      <c r="D538" s="729">
        <v>0</v>
      </c>
      <c r="E538" s="683">
        <v>0</v>
      </c>
      <c r="F538" s="683">
        <v>0</v>
      </c>
      <c r="G538" s="682">
        <v>0</v>
      </c>
      <c r="I538" s="667" t="s">
        <v>646</v>
      </c>
      <c r="J538" s="667"/>
      <c r="K538" s="691">
        <v>0</v>
      </c>
      <c r="L538" s="685">
        <v>0</v>
      </c>
      <c r="M538" s="685">
        <v>0</v>
      </c>
      <c r="N538" s="684">
        <v>0</v>
      </c>
      <c r="P538" s="686" t="s">
        <v>646</v>
      </c>
      <c r="Q538" s="687"/>
      <c r="R538" s="686">
        <v>0</v>
      </c>
      <c r="S538" s="688">
        <v>0</v>
      </c>
      <c r="T538" s="688">
        <v>0</v>
      </c>
      <c r="U538" s="687">
        <v>0</v>
      </c>
      <c r="W538" s="803" t="s">
        <v>646</v>
      </c>
      <c r="X538" s="804"/>
      <c r="Y538" s="803">
        <v>0</v>
      </c>
      <c r="Z538" s="805">
        <v>0</v>
      </c>
      <c r="AA538" s="805">
        <v>0</v>
      </c>
      <c r="AB538" s="804">
        <v>0</v>
      </c>
      <c r="AD538" s="766" t="s">
        <v>646</v>
      </c>
      <c r="AE538" s="767"/>
      <c r="AF538" s="766">
        <v>0</v>
      </c>
      <c r="AG538" s="768">
        <v>0</v>
      </c>
      <c r="AH538" s="768">
        <v>0</v>
      </c>
      <c r="AI538" s="767">
        <v>0</v>
      </c>
      <c r="AK538" s="757" t="s">
        <v>646</v>
      </c>
      <c r="AL538" s="758"/>
      <c r="AM538" s="759">
        <v>0</v>
      </c>
      <c r="AN538" s="760">
        <v>0</v>
      </c>
      <c r="AO538" s="760">
        <v>0</v>
      </c>
      <c r="AP538" s="761">
        <v>0</v>
      </c>
      <c r="AR538" s="808" t="s">
        <v>646</v>
      </c>
      <c r="AS538" s="816"/>
      <c r="AT538" s="817">
        <v>0</v>
      </c>
      <c r="AU538" s="818">
        <v>0</v>
      </c>
      <c r="AV538" s="818">
        <v>0</v>
      </c>
      <c r="AW538" s="816">
        <v>0</v>
      </c>
      <c r="AY538" s="780" t="s">
        <v>646</v>
      </c>
      <c r="AZ538" s="777"/>
      <c r="BA538" s="780">
        <v>0</v>
      </c>
      <c r="BB538" s="781">
        <v>0</v>
      </c>
      <c r="BC538" s="781">
        <v>0</v>
      </c>
      <c r="BD538" s="782">
        <v>0</v>
      </c>
      <c r="BF538" s="795" t="s">
        <v>646</v>
      </c>
      <c r="BG538" s="796"/>
      <c r="BH538" s="795">
        <v>0</v>
      </c>
      <c r="BI538" s="797">
        <v>0</v>
      </c>
      <c r="BJ538" s="797">
        <v>0</v>
      </c>
      <c r="BK538" s="798">
        <v>0</v>
      </c>
      <c r="BL538" s="633"/>
      <c r="BM538" s="787" t="s">
        <v>646</v>
      </c>
      <c r="BN538" s="788"/>
      <c r="BO538" s="789">
        <v>0</v>
      </c>
      <c r="BP538" s="790">
        <v>0</v>
      </c>
      <c r="BQ538" s="790">
        <v>0</v>
      </c>
      <c r="BR538" s="791">
        <v>0</v>
      </c>
      <c r="BS538" s="633"/>
      <c r="BT538" s="773" t="s">
        <v>646</v>
      </c>
      <c r="BU538" s="770"/>
      <c r="BV538" s="773">
        <v>0</v>
      </c>
      <c r="BW538" s="774">
        <v>0</v>
      </c>
      <c r="BX538" s="774">
        <v>0</v>
      </c>
      <c r="BY538" s="775">
        <v>0</v>
      </c>
      <c r="CA538" s="748" t="s">
        <v>646</v>
      </c>
      <c r="CB538" s="749"/>
      <c r="CC538" s="750">
        <v>0</v>
      </c>
      <c r="CD538" s="751">
        <v>0</v>
      </c>
      <c r="CE538" s="751">
        <v>0</v>
      </c>
      <c r="CF538" s="752">
        <v>0</v>
      </c>
    </row>
    <row r="539" spans="2:84" ht="13.8" thickBot="1">
      <c r="B539" s="673" t="s">
        <v>515</v>
      </c>
      <c r="C539" s="679" t="s">
        <v>1504</v>
      </c>
      <c r="D539" s="681">
        <v>0</v>
      </c>
      <c r="E539" s="677">
        <v>0</v>
      </c>
      <c r="F539" s="677">
        <v>0</v>
      </c>
      <c r="G539" s="674">
        <v>0</v>
      </c>
      <c r="I539" s="728" t="s">
        <v>515</v>
      </c>
      <c r="J539" s="690" t="s">
        <v>1504</v>
      </c>
      <c r="K539" s="681">
        <v>0</v>
      </c>
      <c r="L539" s="677">
        <v>0</v>
      </c>
      <c r="M539" s="677">
        <v>0</v>
      </c>
      <c r="N539" s="674">
        <v>0</v>
      </c>
      <c r="P539" s="668" t="s">
        <v>515</v>
      </c>
      <c r="Q539" s="677" t="s">
        <v>1504</v>
      </c>
      <c r="R539" s="681">
        <v>0</v>
      </c>
      <c r="S539" s="677">
        <v>0</v>
      </c>
      <c r="T539" s="677">
        <v>0</v>
      </c>
      <c r="U539" s="674">
        <v>0</v>
      </c>
      <c r="W539" s="800" t="s">
        <v>515</v>
      </c>
      <c r="X539" s="677" t="s">
        <v>1504</v>
      </c>
      <c r="Y539" s="681">
        <v>0</v>
      </c>
      <c r="Z539" s="677">
        <v>0</v>
      </c>
      <c r="AA539" s="677">
        <v>0</v>
      </c>
      <c r="AB539" s="674">
        <v>0</v>
      </c>
      <c r="AD539" s="763" t="s">
        <v>515</v>
      </c>
      <c r="AE539" s="677" t="s">
        <v>1504</v>
      </c>
      <c r="AF539" s="681">
        <v>0</v>
      </c>
      <c r="AG539" s="677">
        <v>0</v>
      </c>
      <c r="AH539" s="677">
        <v>0</v>
      </c>
      <c r="AI539" s="674">
        <v>0</v>
      </c>
      <c r="AK539" s="754" t="s">
        <v>515</v>
      </c>
      <c r="AL539" s="731" t="s">
        <v>1504</v>
      </c>
      <c r="AM539" s="681">
        <v>0</v>
      </c>
      <c r="AN539" s="677">
        <v>0</v>
      </c>
      <c r="AO539" s="677">
        <v>0</v>
      </c>
      <c r="AP539" s="674">
        <v>0</v>
      </c>
      <c r="AR539" s="808" t="s">
        <v>515</v>
      </c>
      <c r="AS539" s="820" t="s">
        <v>1504</v>
      </c>
      <c r="AT539" s="812">
        <v>0</v>
      </c>
      <c r="AU539" s="812">
        <v>0</v>
      </c>
      <c r="AV539" s="812">
        <v>0</v>
      </c>
      <c r="AW539" s="813">
        <v>0</v>
      </c>
      <c r="AY539" s="779" t="s">
        <v>515</v>
      </c>
      <c r="AZ539" s="731" t="s">
        <v>1504</v>
      </c>
      <c r="BA539" s="681">
        <v>0</v>
      </c>
      <c r="BB539" s="677">
        <v>0</v>
      </c>
      <c r="BC539" s="677">
        <v>0</v>
      </c>
      <c r="BD539" s="674">
        <v>0</v>
      </c>
      <c r="BF539" s="793" t="s">
        <v>515</v>
      </c>
      <c r="BG539" s="690" t="s">
        <v>1504</v>
      </c>
      <c r="BH539" s="681">
        <v>0</v>
      </c>
      <c r="BI539" s="677">
        <v>0</v>
      </c>
      <c r="BJ539" s="677">
        <v>0</v>
      </c>
      <c r="BK539" s="674">
        <v>0</v>
      </c>
      <c r="BL539" s="633"/>
      <c r="BM539" s="784" t="s">
        <v>515</v>
      </c>
      <c r="BN539" s="731" t="s">
        <v>1504</v>
      </c>
      <c r="BO539" s="681">
        <v>0</v>
      </c>
      <c r="BP539" s="677">
        <v>0</v>
      </c>
      <c r="BQ539" s="677">
        <v>0</v>
      </c>
      <c r="BR539" s="674">
        <v>0</v>
      </c>
      <c r="BS539" s="633"/>
      <c r="BT539" s="772" t="s">
        <v>515</v>
      </c>
      <c r="BU539" s="690" t="s">
        <v>1504</v>
      </c>
      <c r="BV539" s="681">
        <v>0</v>
      </c>
      <c r="BW539" s="677">
        <v>0</v>
      </c>
      <c r="BX539" s="677">
        <v>0</v>
      </c>
      <c r="BY539" s="674">
        <v>0</v>
      </c>
      <c r="CA539" s="745" t="s">
        <v>515</v>
      </c>
      <c r="CB539" s="731" t="s">
        <v>1504</v>
      </c>
      <c r="CC539" s="681">
        <v>0</v>
      </c>
      <c r="CD539" s="677">
        <v>0</v>
      </c>
      <c r="CE539" s="677">
        <v>0</v>
      </c>
      <c r="CF539" s="674">
        <v>0</v>
      </c>
    </row>
    <row r="540" spans="2:84" ht="13.8" thickBot="1">
      <c r="B540" s="664" t="s">
        <v>647</v>
      </c>
      <c r="C540" s="664"/>
      <c r="D540" s="729">
        <v>0</v>
      </c>
      <c r="E540" s="683">
        <v>0</v>
      </c>
      <c r="F540" s="683">
        <v>0</v>
      </c>
      <c r="G540" s="682">
        <v>0</v>
      </c>
      <c r="I540" s="667" t="s">
        <v>647</v>
      </c>
      <c r="J540" s="667"/>
      <c r="K540" s="691">
        <v>0</v>
      </c>
      <c r="L540" s="685">
        <v>0</v>
      </c>
      <c r="M540" s="685">
        <v>0</v>
      </c>
      <c r="N540" s="684">
        <v>0</v>
      </c>
      <c r="P540" s="686" t="s">
        <v>647</v>
      </c>
      <c r="Q540" s="687"/>
      <c r="R540" s="686">
        <v>0</v>
      </c>
      <c r="S540" s="688">
        <v>0</v>
      </c>
      <c r="T540" s="688">
        <v>0</v>
      </c>
      <c r="U540" s="687">
        <v>0</v>
      </c>
      <c r="W540" s="803" t="s">
        <v>647</v>
      </c>
      <c r="X540" s="804"/>
      <c r="Y540" s="803">
        <v>0</v>
      </c>
      <c r="Z540" s="805">
        <v>0</v>
      </c>
      <c r="AA540" s="805">
        <v>0</v>
      </c>
      <c r="AB540" s="804">
        <v>0</v>
      </c>
      <c r="AD540" s="766" t="s">
        <v>647</v>
      </c>
      <c r="AE540" s="767"/>
      <c r="AF540" s="766">
        <v>0</v>
      </c>
      <c r="AG540" s="768">
        <v>0</v>
      </c>
      <c r="AH540" s="768">
        <v>0</v>
      </c>
      <c r="AI540" s="767">
        <v>0</v>
      </c>
      <c r="AK540" s="757" t="s">
        <v>647</v>
      </c>
      <c r="AL540" s="758"/>
      <c r="AM540" s="759">
        <v>0</v>
      </c>
      <c r="AN540" s="760">
        <v>0</v>
      </c>
      <c r="AO540" s="760">
        <v>0</v>
      </c>
      <c r="AP540" s="761">
        <v>0</v>
      </c>
      <c r="AR540" s="808" t="s">
        <v>647</v>
      </c>
      <c r="AS540" s="816"/>
      <c r="AT540" s="817">
        <v>0</v>
      </c>
      <c r="AU540" s="818">
        <v>0</v>
      </c>
      <c r="AV540" s="818">
        <v>0</v>
      </c>
      <c r="AW540" s="816">
        <v>0</v>
      </c>
      <c r="AY540" s="780" t="s">
        <v>647</v>
      </c>
      <c r="AZ540" s="777"/>
      <c r="BA540" s="780">
        <v>0</v>
      </c>
      <c r="BB540" s="781">
        <v>0</v>
      </c>
      <c r="BC540" s="781">
        <v>0</v>
      </c>
      <c r="BD540" s="782">
        <v>0</v>
      </c>
      <c r="BF540" s="795" t="s">
        <v>647</v>
      </c>
      <c r="BG540" s="796"/>
      <c r="BH540" s="795">
        <v>0</v>
      </c>
      <c r="BI540" s="797">
        <v>0</v>
      </c>
      <c r="BJ540" s="797">
        <v>0</v>
      </c>
      <c r="BK540" s="798">
        <v>0</v>
      </c>
      <c r="BL540" s="633"/>
      <c r="BM540" s="787" t="s">
        <v>647</v>
      </c>
      <c r="BN540" s="788"/>
      <c r="BO540" s="789">
        <v>0</v>
      </c>
      <c r="BP540" s="790">
        <v>0</v>
      </c>
      <c r="BQ540" s="790">
        <v>0</v>
      </c>
      <c r="BR540" s="791">
        <v>0</v>
      </c>
      <c r="BS540" s="633"/>
      <c r="BT540" s="773" t="s">
        <v>647</v>
      </c>
      <c r="BU540" s="770"/>
      <c r="BV540" s="773">
        <v>0</v>
      </c>
      <c r="BW540" s="774">
        <v>0</v>
      </c>
      <c r="BX540" s="774">
        <v>0</v>
      </c>
      <c r="BY540" s="775">
        <v>0</v>
      </c>
      <c r="CA540" s="748" t="s">
        <v>647</v>
      </c>
      <c r="CB540" s="749"/>
      <c r="CC540" s="750">
        <v>0</v>
      </c>
      <c r="CD540" s="751">
        <v>0</v>
      </c>
      <c r="CE540" s="751">
        <v>0</v>
      </c>
      <c r="CF540" s="752">
        <v>0</v>
      </c>
    </row>
    <row r="541" spans="2:84" ht="13.8" thickBot="1">
      <c r="B541" s="673" t="s">
        <v>1603</v>
      </c>
      <c r="C541" s="679" t="s">
        <v>1743</v>
      </c>
      <c r="D541" s="681">
        <v>0</v>
      </c>
      <c r="E541" s="677">
        <v>0</v>
      </c>
      <c r="F541" s="677">
        <v>0</v>
      </c>
      <c r="G541" s="674">
        <v>0</v>
      </c>
      <c r="I541" s="728" t="s">
        <v>1603</v>
      </c>
      <c r="J541" s="690" t="s">
        <v>1743</v>
      </c>
      <c r="K541" s="681">
        <v>0</v>
      </c>
      <c r="L541" s="677">
        <v>0</v>
      </c>
      <c r="M541" s="677">
        <v>0</v>
      </c>
      <c r="N541" s="674">
        <v>0</v>
      </c>
      <c r="P541" s="668" t="s">
        <v>1603</v>
      </c>
      <c r="Q541" s="677" t="s">
        <v>1743</v>
      </c>
      <c r="R541" s="681">
        <v>0</v>
      </c>
      <c r="S541" s="677">
        <v>0</v>
      </c>
      <c r="T541" s="677">
        <v>0</v>
      </c>
      <c r="U541" s="674">
        <v>0</v>
      </c>
      <c r="W541" s="800" t="s">
        <v>1603</v>
      </c>
      <c r="X541" s="677" t="s">
        <v>1743</v>
      </c>
      <c r="Y541" s="681">
        <v>0</v>
      </c>
      <c r="Z541" s="677">
        <v>0</v>
      </c>
      <c r="AA541" s="677">
        <v>0</v>
      </c>
      <c r="AB541" s="674">
        <v>0</v>
      </c>
      <c r="AD541" s="763" t="s">
        <v>1603</v>
      </c>
      <c r="AE541" s="677" t="s">
        <v>1743</v>
      </c>
      <c r="AF541" s="681">
        <v>0</v>
      </c>
      <c r="AG541" s="677">
        <v>0</v>
      </c>
      <c r="AH541" s="677">
        <v>0</v>
      </c>
      <c r="AI541" s="674">
        <v>0</v>
      </c>
      <c r="AK541" s="754" t="s">
        <v>1603</v>
      </c>
      <c r="AL541" s="731" t="s">
        <v>1743</v>
      </c>
      <c r="AM541" s="681">
        <v>0</v>
      </c>
      <c r="AN541" s="677">
        <v>0</v>
      </c>
      <c r="AO541" s="677">
        <v>0</v>
      </c>
      <c r="AP541" s="674">
        <v>0</v>
      </c>
      <c r="AR541" s="808" t="s">
        <v>1603</v>
      </c>
      <c r="AS541" s="820" t="s">
        <v>1743</v>
      </c>
      <c r="AT541" s="812">
        <v>0</v>
      </c>
      <c r="AU541" s="812">
        <v>0</v>
      </c>
      <c r="AV541" s="812">
        <v>0</v>
      </c>
      <c r="AW541" s="813">
        <v>0</v>
      </c>
      <c r="AY541" s="779" t="s">
        <v>1603</v>
      </c>
      <c r="AZ541" s="731" t="s">
        <v>1743</v>
      </c>
      <c r="BA541" s="681">
        <v>0</v>
      </c>
      <c r="BB541" s="677">
        <v>0</v>
      </c>
      <c r="BC541" s="677">
        <v>0</v>
      </c>
      <c r="BD541" s="674">
        <v>0</v>
      </c>
      <c r="BF541" s="793" t="s">
        <v>1603</v>
      </c>
      <c r="BG541" s="690" t="s">
        <v>1743</v>
      </c>
      <c r="BH541" s="681">
        <v>0</v>
      </c>
      <c r="BI541" s="677">
        <v>0</v>
      </c>
      <c r="BJ541" s="677">
        <v>0</v>
      </c>
      <c r="BK541" s="674">
        <v>0</v>
      </c>
      <c r="BL541" s="633"/>
      <c r="BM541" s="784" t="s">
        <v>1603</v>
      </c>
      <c r="BN541" s="731" t="s">
        <v>1743</v>
      </c>
      <c r="BO541" s="681">
        <v>0</v>
      </c>
      <c r="BP541" s="677">
        <v>0</v>
      </c>
      <c r="BQ541" s="677">
        <v>0</v>
      </c>
      <c r="BR541" s="674">
        <v>0</v>
      </c>
      <c r="BS541" s="633"/>
      <c r="BT541" s="772" t="s">
        <v>1603</v>
      </c>
      <c r="BU541" s="690" t="s">
        <v>1743</v>
      </c>
      <c r="BV541" s="681">
        <v>0</v>
      </c>
      <c r="BW541" s="677">
        <v>0</v>
      </c>
      <c r="BX541" s="677">
        <v>0</v>
      </c>
      <c r="BY541" s="674">
        <v>0</v>
      </c>
      <c r="CA541" s="745" t="s">
        <v>1603</v>
      </c>
      <c r="CB541" s="731" t="s">
        <v>1743</v>
      </c>
      <c r="CC541" s="681">
        <v>0</v>
      </c>
      <c r="CD541" s="677">
        <v>0</v>
      </c>
      <c r="CE541" s="677">
        <v>0</v>
      </c>
      <c r="CF541" s="674">
        <v>0</v>
      </c>
    </row>
    <row r="542" spans="2:84" ht="13.8" thickBot="1">
      <c r="B542" s="664" t="s">
        <v>1765</v>
      </c>
      <c r="C542" s="664"/>
      <c r="D542" s="729">
        <v>0</v>
      </c>
      <c r="E542" s="683">
        <v>0</v>
      </c>
      <c r="F542" s="683">
        <v>0</v>
      </c>
      <c r="G542" s="682">
        <v>0</v>
      </c>
      <c r="I542" s="667" t="s">
        <v>1765</v>
      </c>
      <c r="J542" s="667"/>
      <c r="K542" s="691">
        <v>0</v>
      </c>
      <c r="L542" s="685">
        <v>0</v>
      </c>
      <c r="M542" s="685">
        <v>0</v>
      </c>
      <c r="N542" s="684">
        <v>0</v>
      </c>
      <c r="P542" s="686" t="s">
        <v>1765</v>
      </c>
      <c r="Q542" s="687"/>
      <c r="R542" s="686">
        <v>0</v>
      </c>
      <c r="S542" s="688">
        <v>0</v>
      </c>
      <c r="T542" s="688">
        <v>0</v>
      </c>
      <c r="U542" s="687">
        <v>0</v>
      </c>
      <c r="W542" s="803" t="s">
        <v>1765</v>
      </c>
      <c r="X542" s="804"/>
      <c r="Y542" s="803">
        <v>0</v>
      </c>
      <c r="Z542" s="805">
        <v>0</v>
      </c>
      <c r="AA542" s="805">
        <v>0</v>
      </c>
      <c r="AB542" s="804">
        <v>0</v>
      </c>
      <c r="AD542" s="766" t="s">
        <v>1765</v>
      </c>
      <c r="AE542" s="767"/>
      <c r="AF542" s="766">
        <v>0</v>
      </c>
      <c r="AG542" s="768">
        <v>0</v>
      </c>
      <c r="AH542" s="768">
        <v>0</v>
      </c>
      <c r="AI542" s="767">
        <v>0</v>
      </c>
      <c r="AK542" s="757" t="s">
        <v>1765</v>
      </c>
      <c r="AL542" s="758"/>
      <c r="AM542" s="759">
        <v>0</v>
      </c>
      <c r="AN542" s="760">
        <v>0</v>
      </c>
      <c r="AO542" s="760">
        <v>0</v>
      </c>
      <c r="AP542" s="761">
        <v>0</v>
      </c>
      <c r="AR542" s="808" t="s">
        <v>1765</v>
      </c>
      <c r="AS542" s="816"/>
      <c r="AT542" s="817">
        <v>0</v>
      </c>
      <c r="AU542" s="818">
        <v>0</v>
      </c>
      <c r="AV542" s="818">
        <v>0</v>
      </c>
      <c r="AW542" s="816">
        <v>0</v>
      </c>
      <c r="AY542" s="780" t="s">
        <v>1765</v>
      </c>
      <c r="AZ542" s="777"/>
      <c r="BA542" s="780">
        <v>0</v>
      </c>
      <c r="BB542" s="781">
        <v>0</v>
      </c>
      <c r="BC542" s="781">
        <v>0</v>
      </c>
      <c r="BD542" s="782">
        <v>0</v>
      </c>
      <c r="BF542" s="795" t="s">
        <v>1765</v>
      </c>
      <c r="BG542" s="796"/>
      <c r="BH542" s="795">
        <v>0</v>
      </c>
      <c r="BI542" s="797">
        <v>0</v>
      </c>
      <c r="BJ542" s="797">
        <v>0</v>
      </c>
      <c r="BK542" s="798">
        <v>0</v>
      </c>
      <c r="BL542" s="633"/>
      <c r="BM542" s="787" t="s">
        <v>1765</v>
      </c>
      <c r="BN542" s="788"/>
      <c r="BO542" s="789">
        <v>0</v>
      </c>
      <c r="BP542" s="790">
        <v>0</v>
      </c>
      <c r="BQ542" s="790">
        <v>0</v>
      </c>
      <c r="BR542" s="791">
        <v>0</v>
      </c>
      <c r="BS542" s="633"/>
      <c r="BT542" s="773" t="s">
        <v>1765</v>
      </c>
      <c r="BU542" s="770"/>
      <c r="BV542" s="773">
        <v>0</v>
      </c>
      <c r="BW542" s="774">
        <v>0</v>
      </c>
      <c r="BX542" s="774">
        <v>0</v>
      </c>
      <c r="BY542" s="775">
        <v>0</v>
      </c>
      <c r="CA542" s="748" t="s">
        <v>1765</v>
      </c>
      <c r="CB542" s="749"/>
      <c r="CC542" s="750">
        <v>0</v>
      </c>
      <c r="CD542" s="751">
        <v>0</v>
      </c>
      <c r="CE542" s="751">
        <v>0</v>
      </c>
      <c r="CF542" s="752">
        <v>0</v>
      </c>
    </row>
    <row r="543" spans="2:84" ht="13.8" thickBot="1">
      <c r="B543" s="673" t="s">
        <v>1604</v>
      </c>
      <c r="C543" s="679" t="s">
        <v>1744</v>
      </c>
      <c r="D543" s="681">
        <v>0</v>
      </c>
      <c r="E543" s="677">
        <v>0</v>
      </c>
      <c r="F543" s="677">
        <v>433409.64</v>
      </c>
      <c r="G543" s="674">
        <v>433409.64</v>
      </c>
      <c r="I543" s="728" t="s">
        <v>1604</v>
      </c>
      <c r="J543" s="690" t="s">
        <v>1744</v>
      </c>
      <c r="K543" s="681">
        <v>0</v>
      </c>
      <c r="L543" s="677">
        <v>0</v>
      </c>
      <c r="M543" s="677">
        <v>0</v>
      </c>
      <c r="N543" s="674">
        <v>0</v>
      </c>
      <c r="P543" s="668" t="s">
        <v>1604</v>
      </c>
      <c r="Q543" s="677" t="s">
        <v>1744</v>
      </c>
      <c r="R543" s="681">
        <v>0</v>
      </c>
      <c r="S543" s="677">
        <v>0</v>
      </c>
      <c r="T543" s="677">
        <v>0</v>
      </c>
      <c r="U543" s="674">
        <v>0</v>
      </c>
      <c r="W543" s="800" t="s">
        <v>1604</v>
      </c>
      <c r="X543" s="677" t="s">
        <v>1744</v>
      </c>
      <c r="Y543" s="681">
        <v>0</v>
      </c>
      <c r="Z543" s="677">
        <v>0</v>
      </c>
      <c r="AA543" s="677">
        <v>0</v>
      </c>
      <c r="AB543" s="674">
        <v>0</v>
      </c>
      <c r="AD543" s="763" t="s">
        <v>1604</v>
      </c>
      <c r="AE543" s="677" t="s">
        <v>1744</v>
      </c>
      <c r="AF543" s="681">
        <v>0</v>
      </c>
      <c r="AG543" s="677">
        <v>0</v>
      </c>
      <c r="AH543" s="677">
        <v>0</v>
      </c>
      <c r="AI543" s="674">
        <v>0</v>
      </c>
      <c r="AK543" s="754" t="s">
        <v>1604</v>
      </c>
      <c r="AL543" s="731" t="s">
        <v>1744</v>
      </c>
      <c r="AM543" s="681">
        <v>0</v>
      </c>
      <c r="AN543" s="677">
        <v>0</v>
      </c>
      <c r="AO543" s="677">
        <v>0</v>
      </c>
      <c r="AP543" s="674">
        <v>0</v>
      </c>
      <c r="AR543" s="808" t="s">
        <v>1604</v>
      </c>
      <c r="AS543" s="820" t="s">
        <v>1744</v>
      </c>
      <c r="AT543" s="812">
        <v>0</v>
      </c>
      <c r="AU543" s="812">
        <v>0</v>
      </c>
      <c r="AV543" s="812">
        <v>0</v>
      </c>
      <c r="AW543" s="813">
        <v>0</v>
      </c>
      <c r="AY543" s="779" t="s">
        <v>1604</v>
      </c>
      <c r="AZ543" s="731" t="s">
        <v>1744</v>
      </c>
      <c r="BA543" s="681">
        <v>0</v>
      </c>
      <c r="BB543" s="677">
        <v>0</v>
      </c>
      <c r="BC543" s="677">
        <v>0</v>
      </c>
      <c r="BD543" s="674">
        <v>0</v>
      </c>
      <c r="BF543" s="793" t="s">
        <v>1604</v>
      </c>
      <c r="BG543" s="690" t="s">
        <v>1744</v>
      </c>
      <c r="BH543" s="681">
        <v>0</v>
      </c>
      <c r="BI543" s="677">
        <v>0</v>
      </c>
      <c r="BJ543" s="677">
        <v>0</v>
      </c>
      <c r="BK543" s="674">
        <v>0</v>
      </c>
      <c r="BL543" s="633"/>
      <c r="BM543" s="784" t="s">
        <v>1604</v>
      </c>
      <c r="BN543" s="731" t="s">
        <v>1744</v>
      </c>
      <c r="BO543" s="681">
        <v>0</v>
      </c>
      <c r="BP543" s="677">
        <v>0</v>
      </c>
      <c r="BQ543" s="677">
        <v>0</v>
      </c>
      <c r="BR543" s="674">
        <v>0</v>
      </c>
      <c r="BS543" s="633"/>
      <c r="BT543" s="772" t="s">
        <v>1604</v>
      </c>
      <c r="BU543" s="690" t="s">
        <v>1744</v>
      </c>
      <c r="BV543" s="681">
        <v>0</v>
      </c>
      <c r="BW543" s="677">
        <v>0</v>
      </c>
      <c r="BX543" s="677">
        <v>0</v>
      </c>
      <c r="BY543" s="674">
        <v>0</v>
      </c>
      <c r="CA543" s="745" t="s">
        <v>1604</v>
      </c>
      <c r="CB543" s="731" t="s">
        <v>1744</v>
      </c>
      <c r="CC543" s="681">
        <v>0</v>
      </c>
      <c r="CD543" s="677">
        <v>0</v>
      </c>
      <c r="CE543" s="677">
        <v>0</v>
      </c>
      <c r="CF543" s="674">
        <v>0</v>
      </c>
    </row>
    <row r="544" spans="2:84" ht="13.8" thickBot="1">
      <c r="B544" s="664" t="s">
        <v>1766</v>
      </c>
      <c r="C544" s="664"/>
      <c r="D544" s="729">
        <v>0</v>
      </c>
      <c r="E544" s="683">
        <v>0</v>
      </c>
      <c r="F544" s="683">
        <v>433409.64</v>
      </c>
      <c r="G544" s="682">
        <v>433409.64</v>
      </c>
      <c r="I544" s="667" t="s">
        <v>1766</v>
      </c>
      <c r="J544" s="667"/>
      <c r="K544" s="691">
        <v>0</v>
      </c>
      <c r="L544" s="685">
        <v>0</v>
      </c>
      <c r="M544" s="685">
        <v>0</v>
      </c>
      <c r="N544" s="684">
        <v>0</v>
      </c>
      <c r="P544" s="686" t="s">
        <v>1766</v>
      </c>
      <c r="Q544" s="687"/>
      <c r="R544" s="686">
        <v>0</v>
      </c>
      <c r="S544" s="688">
        <v>0</v>
      </c>
      <c r="T544" s="688">
        <v>0</v>
      </c>
      <c r="U544" s="687">
        <v>0</v>
      </c>
      <c r="W544" s="803" t="s">
        <v>1766</v>
      </c>
      <c r="X544" s="804"/>
      <c r="Y544" s="803">
        <v>0</v>
      </c>
      <c r="Z544" s="805">
        <v>0</v>
      </c>
      <c r="AA544" s="805">
        <v>0</v>
      </c>
      <c r="AB544" s="804">
        <v>0</v>
      </c>
      <c r="AD544" s="766" t="s">
        <v>1766</v>
      </c>
      <c r="AE544" s="767"/>
      <c r="AF544" s="766">
        <v>0</v>
      </c>
      <c r="AG544" s="768">
        <v>0</v>
      </c>
      <c r="AH544" s="768">
        <v>0</v>
      </c>
      <c r="AI544" s="767">
        <v>0</v>
      </c>
      <c r="AK544" s="757" t="s">
        <v>1766</v>
      </c>
      <c r="AL544" s="758"/>
      <c r="AM544" s="759">
        <v>0</v>
      </c>
      <c r="AN544" s="760">
        <v>0</v>
      </c>
      <c r="AO544" s="760">
        <v>0</v>
      </c>
      <c r="AP544" s="761">
        <v>0</v>
      </c>
      <c r="AR544" s="808" t="s">
        <v>1766</v>
      </c>
      <c r="AS544" s="816"/>
      <c r="AT544" s="817">
        <v>0</v>
      </c>
      <c r="AU544" s="818">
        <v>0</v>
      </c>
      <c r="AV544" s="818">
        <v>0</v>
      </c>
      <c r="AW544" s="816">
        <v>0</v>
      </c>
      <c r="AY544" s="780" t="s">
        <v>1766</v>
      </c>
      <c r="AZ544" s="777"/>
      <c r="BA544" s="780">
        <v>0</v>
      </c>
      <c r="BB544" s="781">
        <v>0</v>
      </c>
      <c r="BC544" s="781">
        <v>0</v>
      </c>
      <c r="BD544" s="782">
        <v>0</v>
      </c>
      <c r="BF544" s="795" t="s">
        <v>1766</v>
      </c>
      <c r="BG544" s="796"/>
      <c r="BH544" s="795">
        <v>0</v>
      </c>
      <c r="BI544" s="797">
        <v>0</v>
      </c>
      <c r="BJ544" s="797">
        <v>0</v>
      </c>
      <c r="BK544" s="798">
        <v>0</v>
      </c>
      <c r="BL544" s="633"/>
      <c r="BM544" s="787" t="s">
        <v>1766</v>
      </c>
      <c r="BN544" s="788"/>
      <c r="BO544" s="789">
        <v>0</v>
      </c>
      <c r="BP544" s="790">
        <v>0</v>
      </c>
      <c r="BQ544" s="790">
        <v>0</v>
      </c>
      <c r="BR544" s="791">
        <v>0</v>
      </c>
      <c r="BS544" s="633"/>
      <c r="BT544" s="773" t="s">
        <v>1766</v>
      </c>
      <c r="BU544" s="770"/>
      <c r="BV544" s="773">
        <v>0</v>
      </c>
      <c r="BW544" s="774">
        <v>0</v>
      </c>
      <c r="BX544" s="774">
        <v>0</v>
      </c>
      <c r="BY544" s="775">
        <v>0</v>
      </c>
      <c r="CA544" s="748" t="s">
        <v>1766</v>
      </c>
      <c r="CB544" s="749"/>
      <c r="CC544" s="750">
        <v>0</v>
      </c>
      <c r="CD544" s="751">
        <v>0</v>
      </c>
      <c r="CE544" s="751">
        <v>0</v>
      </c>
      <c r="CF544" s="752">
        <v>0</v>
      </c>
    </row>
    <row r="545" spans="2:84" ht="13.8" thickBot="1">
      <c r="B545" s="673" t="s">
        <v>1605</v>
      </c>
      <c r="C545" s="679" t="s">
        <v>1745</v>
      </c>
      <c r="D545" s="681">
        <v>0</v>
      </c>
      <c r="E545" s="677">
        <v>0</v>
      </c>
      <c r="F545" s="677">
        <v>0</v>
      </c>
      <c r="G545" s="674">
        <v>0</v>
      </c>
      <c r="I545" s="728" t="s">
        <v>1605</v>
      </c>
      <c r="J545" s="690" t="s">
        <v>1745</v>
      </c>
      <c r="K545" s="681">
        <v>0</v>
      </c>
      <c r="L545" s="677">
        <v>0</v>
      </c>
      <c r="M545" s="677">
        <v>0</v>
      </c>
      <c r="N545" s="674">
        <v>0</v>
      </c>
      <c r="P545" s="668" t="s">
        <v>1605</v>
      </c>
      <c r="Q545" s="677" t="s">
        <v>1745</v>
      </c>
      <c r="R545" s="681">
        <v>0</v>
      </c>
      <c r="S545" s="677">
        <v>0</v>
      </c>
      <c r="T545" s="677">
        <v>0</v>
      </c>
      <c r="U545" s="674">
        <v>0</v>
      </c>
      <c r="W545" s="800" t="s">
        <v>1605</v>
      </c>
      <c r="X545" s="677" t="s">
        <v>1745</v>
      </c>
      <c r="Y545" s="681">
        <v>0</v>
      </c>
      <c r="Z545" s="677">
        <v>0</v>
      </c>
      <c r="AA545" s="677">
        <v>0</v>
      </c>
      <c r="AB545" s="674">
        <v>0</v>
      </c>
      <c r="AD545" s="763" t="s">
        <v>1605</v>
      </c>
      <c r="AE545" s="677" t="s">
        <v>1745</v>
      </c>
      <c r="AF545" s="681">
        <v>0</v>
      </c>
      <c r="AG545" s="677">
        <v>0</v>
      </c>
      <c r="AH545" s="677">
        <v>0</v>
      </c>
      <c r="AI545" s="674">
        <v>0</v>
      </c>
      <c r="AK545" s="754" t="s">
        <v>1605</v>
      </c>
      <c r="AL545" s="731" t="s">
        <v>1745</v>
      </c>
      <c r="AM545" s="681">
        <v>0</v>
      </c>
      <c r="AN545" s="677">
        <v>0</v>
      </c>
      <c r="AO545" s="677">
        <v>0</v>
      </c>
      <c r="AP545" s="674">
        <v>0</v>
      </c>
      <c r="AR545" s="808" t="s">
        <v>1605</v>
      </c>
      <c r="AS545" s="820" t="s">
        <v>1745</v>
      </c>
      <c r="AT545" s="812">
        <v>0</v>
      </c>
      <c r="AU545" s="812">
        <v>0</v>
      </c>
      <c r="AV545" s="812">
        <v>0</v>
      </c>
      <c r="AW545" s="813">
        <v>0</v>
      </c>
      <c r="AY545" s="779" t="s">
        <v>1605</v>
      </c>
      <c r="AZ545" s="731" t="s">
        <v>1745</v>
      </c>
      <c r="BA545" s="681">
        <v>0</v>
      </c>
      <c r="BB545" s="677">
        <v>0</v>
      </c>
      <c r="BC545" s="677">
        <v>0</v>
      </c>
      <c r="BD545" s="674">
        <v>0</v>
      </c>
      <c r="BF545" s="793" t="s">
        <v>1605</v>
      </c>
      <c r="BG545" s="690" t="s">
        <v>1745</v>
      </c>
      <c r="BH545" s="681">
        <v>0</v>
      </c>
      <c r="BI545" s="677">
        <v>0</v>
      </c>
      <c r="BJ545" s="677">
        <v>0</v>
      </c>
      <c r="BK545" s="674">
        <v>0</v>
      </c>
      <c r="BL545" s="633"/>
      <c r="BM545" s="784" t="s">
        <v>1605</v>
      </c>
      <c r="BN545" s="731" t="s">
        <v>1745</v>
      </c>
      <c r="BO545" s="681">
        <v>0</v>
      </c>
      <c r="BP545" s="677">
        <v>0</v>
      </c>
      <c r="BQ545" s="677">
        <v>0</v>
      </c>
      <c r="BR545" s="674">
        <v>0</v>
      </c>
      <c r="BS545" s="633"/>
      <c r="BT545" s="772" t="s">
        <v>1605</v>
      </c>
      <c r="BU545" s="690" t="s">
        <v>1745</v>
      </c>
      <c r="BV545" s="681">
        <v>0</v>
      </c>
      <c r="BW545" s="677">
        <v>0</v>
      </c>
      <c r="BX545" s="677">
        <v>0</v>
      </c>
      <c r="BY545" s="674">
        <v>0</v>
      </c>
      <c r="CA545" s="745" t="s">
        <v>1605</v>
      </c>
      <c r="CB545" s="731" t="s">
        <v>1745</v>
      </c>
      <c r="CC545" s="681">
        <v>0</v>
      </c>
      <c r="CD545" s="677">
        <v>0</v>
      </c>
      <c r="CE545" s="677">
        <v>0</v>
      </c>
      <c r="CF545" s="674">
        <v>0</v>
      </c>
    </row>
    <row r="546" spans="2:84" ht="13.8" thickBot="1">
      <c r="B546" s="664" t="s">
        <v>1767</v>
      </c>
      <c r="C546" s="664"/>
      <c r="D546" s="729">
        <v>0</v>
      </c>
      <c r="E546" s="683">
        <v>0</v>
      </c>
      <c r="F546" s="683">
        <v>0</v>
      </c>
      <c r="G546" s="682">
        <v>0</v>
      </c>
      <c r="I546" s="667" t="s">
        <v>1767</v>
      </c>
      <c r="J546" s="667"/>
      <c r="K546" s="691">
        <v>0</v>
      </c>
      <c r="L546" s="685">
        <v>0</v>
      </c>
      <c r="M546" s="685">
        <v>0</v>
      </c>
      <c r="N546" s="684">
        <v>0</v>
      </c>
      <c r="P546" s="686" t="s">
        <v>1767</v>
      </c>
      <c r="Q546" s="687"/>
      <c r="R546" s="686">
        <v>0</v>
      </c>
      <c r="S546" s="688">
        <v>0</v>
      </c>
      <c r="T546" s="688">
        <v>0</v>
      </c>
      <c r="U546" s="687">
        <v>0</v>
      </c>
      <c r="W546" s="803" t="s">
        <v>1767</v>
      </c>
      <c r="X546" s="804"/>
      <c r="Y546" s="803">
        <v>0</v>
      </c>
      <c r="Z546" s="805">
        <v>0</v>
      </c>
      <c r="AA546" s="805">
        <v>0</v>
      </c>
      <c r="AB546" s="804">
        <v>0</v>
      </c>
      <c r="AD546" s="766" t="s">
        <v>1767</v>
      </c>
      <c r="AE546" s="767"/>
      <c r="AF546" s="766">
        <v>0</v>
      </c>
      <c r="AG546" s="768">
        <v>0</v>
      </c>
      <c r="AH546" s="768">
        <v>0</v>
      </c>
      <c r="AI546" s="767">
        <v>0</v>
      </c>
      <c r="AK546" s="757" t="s">
        <v>1767</v>
      </c>
      <c r="AL546" s="758"/>
      <c r="AM546" s="759">
        <v>0</v>
      </c>
      <c r="AN546" s="760">
        <v>0</v>
      </c>
      <c r="AO546" s="760">
        <v>0</v>
      </c>
      <c r="AP546" s="761">
        <v>0</v>
      </c>
      <c r="AR546" s="808" t="s">
        <v>1767</v>
      </c>
      <c r="AS546" s="816"/>
      <c r="AT546" s="817">
        <v>0</v>
      </c>
      <c r="AU546" s="818">
        <v>0</v>
      </c>
      <c r="AV546" s="818">
        <v>0</v>
      </c>
      <c r="AW546" s="816">
        <v>0</v>
      </c>
      <c r="AY546" s="780" t="s">
        <v>1767</v>
      </c>
      <c r="AZ546" s="777"/>
      <c r="BA546" s="780">
        <v>0</v>
      </c>
      <c r="BB546" s="781">
        <v>0</v>
      </c>
      <c r="BC546" s="781">
        <v>0</v>
      </c>
      <c r="BD546" s="782">
        <v>0</v>
      </c>
      <c r="BF546" s="795" t="s">
        <v>1767</v>
      </c>
      <c r="BG546" s="796"/>
      <c r="BH546" s="795">
        <v>0</v>
      </c>
      <c r="BI546" s="797">
        <v>0</v>
      </c>
      <c r="BJ546" s="797">
        <v>0</v>
      </c>
      <c r="BK546" s="798">
        <v>0</v>
      </c>
      <c r="BL546" s="633"/>
      <c r="BM546" s="787" t="s">
        <v>1767</v>
      </c>
      <c r="BN546" s="788"/>
      <c r="BO546" s="789">
        <v>0</v>
      </c>
      <c r="BP546" s="790">
        <v>0</v>
      </c>
      <c r="BQ546" s="790">
        <v>0</v>
      </c>
      <c r="BR546" s="791">
        <v>0</v>
      </c>
      <c r="BS546" s="633"/>
      <c r="BT546" s="773" t="s">
        <v>1767</v>
      </c>
      <c r="BU546" s="770"/>
      <c r="BV546" s="773">
        <v>0</v>
      </c>
      <c r="BW546" s="774">
        <v>0</v>
      </c>
      <c r="BX546" s="774">
        <v>0</v>
      </c>
      <c r="BY546" s="775">
        <v>0</v>
      </c>
      <c r="CA546" s="748" t="s">
        <v>1767</v>
      </c>
      <c r="CB546" s="749"/>
      <c r="CC546" s="750">
        <v>0</v>
      </c>
      <c r="CD546" s="751">
        <v>0</v>
      </c>
      <c r="CE546" s="751">
        <v>0</v>
      </c>
      <c r="CF546" s="752">
        <v>0</v>
      </c>
    </row>
    <row r="547" spans="2:84" ht="13.8" thickBot="1">
      <c r="B547" s="673" t="s">
        <v>516</v>
      </c>
      <c r="C547" s="679" t="s">
        <v>1505</v>
      </c>
      <c r="D547" s="681">
        <v>0</v>
      </c>
      <c r="E547" s="677">
        <v>0</v>
      </c>
      <c r="F547" s="677">
        <v>0</v>
      </c>
      <c r="G547" s="674">
        <v>0</v>
      </c>
      <c r="I547" s="728" t="s">
        <v>516</v>
      </c>
      <c r="J547" s="690" t="s">
        <v>1505</v>
      </c>
      <c r="K547" s="681">
        <v>0</v>
      </c>
      <c r="L547" s="677">
        <v>0</v>
      </c>
      <c r="M547" s="677">
        <v>0</v>
      </c>
      <c r="N547" s="674">
        <v>0</v>
      </c>
      <c r="P547" s="668" t="s">
        <v>516</v>
      </c>
      <c r="Q547" s="677" t="s">
        <v>1505</v>
      </c>
      <c r="R547" s="681">
        <v>0</v>
      </c>
      <c r="S547" s="677">
        <v>0</v>
      </c>
      <c r="T547" s="677">
        <v>0</v>
      </c>
      <c r="U547" s="674">
        <v>0</v>
      </c>
      <c r="W547" s="800" t="s">
        <v>516</v>
      </c>
      <c r="X547" s="677" t="s">
        <v>1505</v>
      </c>
      <c r="Y547" s="681">
        <v>0</v>
      </c>
      <c r="Z547" s="677">
        <v>0</v>
      </c>
      <c r="AA547" s="677">
        <v>0</v>
      </c>
      <c r="AB547" s="674">
        <v>0</v>
      </c>
      <c r="AD547" s="763" t="s">
        <v>516</v>
      </c>
      <c r="AE547" s="677" t="s">
        <v>1505</v>
      </c>
      <c r="AF547" s="681">
        <v>0</v>
      </c>
      <c r="AG547" s="677">
        <v>0</v>
      </c>
      <c r="AH547" s="677">
        <v>0</v>
      </c>
      <c r="AI547" s="674">
        <v>0</v>
      </c>
      <c r="AK547" s="754" t="s">
        <v>516</v>
      </c>
      <c r="AL547" s="731" t="s">
        <v>1505</v>
      </c>
      <c r="AM547" s="681">
        <v>0</v>
      </c>
      <c r="AN547" s="677">
        <v>0</v>
      </c>
      <c r="AO547" s="677">
        <v>0</v>
      </c>
      <c r="AP547" s="674">
        <v>0</v>
      </c>
      <c r="AR547" s="808" t="s">
        <v>516</v>
      </c>
      <c r="AS547" s="820" t="s">
        <v>1505</v>
      </c>
      <c r="AT547" s="812">
        <v>0</v>
      </c>
      <c r="AU547" s="812">
        <v>0</v>
      </c>
      <c r="AV547" s="812">
        <v>0</v>
      </c>
      <c r="AW547" s="813">
        <v>0</v>
      </c>
      <c r="AY547" s="779" t="s">
        <v>516</v>
      </c>
      <c r="AZ547" s="731" t="s">
        <v>1505</v>
      </c>
      <c r="BA547" s="681">
        <v>0</v>
      </c>
      <c r="BB547" s="677">
        <v>0</v>
      </c>
      <c r="BC547" s="677">
        <v>0</v>
      </c>
      <c r="BD547" s="674">
        <v>0</v>
      </c>
      <c r="BF547" s="793" t="s">
        <v>516</v>
      </c>
      <c r="BG547" s="690" t="s">
        <v>1505</v>
      </c>
      <c r="BH547" s="681">
        <v>0</v>
      </c>
      <c r="BI547" s="677">
        <v>0</v>
      </c>
      <c r="BJ547" s="677">
        <v>0</v>
      </c>
      <c r="BK547" s="674">
        <v>0</v>
      </c>
      <c r="BL547" s="633"/>
      <c r="BM547" s="784" t="s">
        <v>516</v>
      </c>
      <c r="BN547" s="731" t="s">
        <v>1505</v>
      </c>
      <c r="BO547" s="681">
        <v>0</v>
      </c>
      <c r="BP547" s="677">
        <v>0</v>
      </c>
      <c r="BQ547" s="677">
        <v>0</v>
      </c>
      <c r="BR547" s="674">
        <v>0</v>
      </c>
      <c r="BS547" s="633"/>
      <c r="BT547" s="772" t="s">
        <v>516</v>
      </c>
      <c r="BU547" s="690" t="s">
        <v>1505</v>
      </c>
      <c r="BV547" s="681">
        <v>0</v>
      </c>
      <c r="BW547" s="677">
        <v>0</v>
      </c>
      <c r="BX547" s="677">
        <v>0</v>
      </c>
      <c r="BY547" s="674">
        <v>0</v>
      </c>
      <c r="CA547" s="745" t="s">
        <v>516</v>
      </c>
      <c r="CB547" s="731" t="s">
        <v>1505</v>
      </c>
      <c r="CC547" s="681">
        <v>0</v>
      </c>
      <c r="CD547" s="677">
        <v>0</v>
      </c>
      <c r="CE547" s="677">
        <v>0</v>
      </c>
      <c r="CF547" s="674">
        <v>0</v>
      </c>
    </row>
    <row r="548" spans="2:84" ht="13.8" thickBot="1">
      <c r="B548" s="664" t="s">
        <v>648</v>
      </c>
      <c r="C548" s="664"/>
      <c r="D548" s="729">
        <v>0</v>
      </c>
      <c r="E548" s="683">
        <v>0</v>
      </c>
      <c r="F548" s="683">
        <v>0</v>
      </c>
      <c r="G548" s="682">
        <v>0</v>
      </c>
      <c r="I548" s="667" t="s">
        <v>648</v>
      </c>
      <c r="J548" s="667"/>
      <c r="K548" s="691">
        <v>0</v>
      </c>
      <c r="L548" s="685">
        <v>0</v>
      </c>
      <c r="M548" s="685">
        <v>0</v>
      </c>
      <c r="N548" s="684">
        <v>0</v>
      </c>
      <c r="P548" s="686" t="s">
        <v>648</v>
      </c>
      <c r="Q548" s="687"/>
      <c r="R548" s="686">
        <v>0</v>
      </c>
      <c r="S548" s="688">
        <v>0</v>
      </c>
      <c r="T548" s="688">
        <v>0</v>
      </c>
      <c r="U548" s="687">
        <v>0</v>
      </c>
      <c r="W548" s="803" t="s">
        <v>648</v>
      </c>
      <c r="X548" s="804"/>
      <c r="Y548" s="803">
        <v>0</v>
      </c>
      <c r="Z548" s="805">
        <v>0</v>
      </c>
      <c r="AA548" s="805">
        <v>0</v>
      </c>
      <c r="AB548" s="804">
        <v>0</v>
      </c>
      <c r="AD548" s="766" t="s">
        <v>648</v>
      </c>
      <c r="AE548" s="767"/>
      <c r="AF548" s="766">
        <v>0</v>
      </c>
      <c r="AG548" s="768">
        <v>0</v>
      </c>
      <c r="AH548" s="768">
        <v>0</v>
      </c>
      <c r="AI548" s="767">
        <v>0</v>
      </c>
      <c r="AK548" s="757" t="s">
        <v>648</v>
      </c>
      <c r="AL548" s="758"/>
      <c r="AM548" s="759">
        <v>0</v>
      </c>
      <c r="AN548" s="760">
        <v>0</v>
      </c>
      <c r="AO548" s="760">
        <v>0</v>
      </c>
      <c r="AP548" s="761">
        <v>0</v>
      </c>
      <c r="AR548" s="808" t="s">
        <v>648</v>
      </c>
      <c r="AS548" s="816"/>
      <c r="AT548" s="817">
        <v>0</v>
      </c>
      <c r="AU548" s="818">
        <v>0</v>
      </c>
      <c r="AV548" s="818">
        <v>0</v>
      </c>
      <c r="AW548" s="816">
        <v>0</v>
      </c>
      <c r="AY548" s="780" t="s">
        <v>648</v>
      </c>
      <c r="AZ548" s="777"/>
      <c r="BA548" s="780">
        <v>0</v>
      </c>
      <c r="BB548" s="781">
        <v>0</v>
      </c>
      <c r="BC548" s="781">
        <v>0</v>
      </c>
      <c r="BD548" s="782">
        <v>0</v>
      </c>
      <c r="BF548" s="795" t="s">
        <v>648</v>
      </c>
      <c r="BG548" s="796"/>
      <c r="BH548" s="795">
        <v>0</v>
      </c>
      <c r="BI548" s="797">
        <v>0</v>
      </c>
      <c r="BJ548" s="797">
        <v>0</v>
      </c>
      <c r="BK548" s="798">
        <v>0</v>
      </c>
      <c r="BL548" s="633"/>
      <c r="BM548" s="787" t="s">
        <v>648</v>
      </c>
      <c r="BN548" s="788"/>
      <c r="BO548" s="789">
        <v>0</v>
      </c>
      <c r="BP548" s="790">
        <v>0</v>
      </c>
      <c r="BQ548" s="790">
        <v>0</v>
      </c>
      <c r="BR548" s="791">
        <v>0</v>
      </c>
      <c r="BS548" s="633"/>
      <c r="BT548" s="773" t="s">
        <v>648</v>
      </c>
      <c r="BU548" s="770"/>
      <c r="BV548" s="773">
        <v>0</v>
      </c>
      <c r="BW548" s="774">
        <v>0</v>
      </c>
      <c r="BX548" s="774">
        <v>0</v>
      </c>
      <c r="BY548" s="775">
        <v>0</v>
      </c>
      <c r="CA548" s="748" t="s">
        <v>648</v>
      </c>
      <c r="CB548" s="749"/>
      <c r="CC548" s="750">
        <v>0</v>
      </c>
      <c r="CD548" s="751">
        <v>0</v>
      </c>
      <c r="CE548" s="751">
        <v>0</v>
      </c>
      <c r="CF548" s="752">
        <v>0</v>
      </c>
    </row>
    <row r="549" spans="2:84" ht="13.8" thickBot="1">
      <c r="B549" s="673" t="s">
        <v>517</v>
      </c>
      <c r="C549" s="679" t="s">
        <v>1506</v>
      </c>
      <c r="D549" s="681">
        <v>0</v>
      </c>
      <c r="E549" s="677">
        <v>0</v>
      </c>
      <c r="F549" s="677">
        <v>0</v>
      </c>
      <c r="G549" s="674">
        <v>0</v>
      </c>
      <c r="I549" s="728" t="s">
        <v>517</v>
      </c>
      <c r="J549" s="690" t="s">
        <v>1506</v>
      </c>
      <c r="K549" s="681">
        <v>0</v>
      </c>
      <c r="L549" s="677">
        <v>0</v>
      </c>
      <c r="M549" s="677">
        <v>0</v>
      </c>
      <c r="N549" s="674">
        <v>0</v>
      </c>
      <c r="P549" s="668" t="s">
        <v>517</v>
      </c>
      <c r="Q549" s="677" t="s">
        <v>1506</v>
      </c>
      <c r="R549" s="681">
        <v>0</v>
      </c>
      <c r="S549" s="677">
        <v>0</v>
      </c>
      <c r="T549" s="677">
        <v>0</v>
      </c>
      <c r="U549" s="674">
        <v>0</v>
      </c>
      <c r="W549" s="800" t="s">
        <v>517</v>
      </c>
      <c r="X549" s="677" t="s">
        <v>1506</v>
      </c>
      <c r="Y549" s="681">
        <v>0</v>
      </c>
      <c r="Z549" s="677">
        <v>0</v>
      </c>
      <c r="AA549" s="677">
        <v>0</v>
      </c>
      <c r="AB549" s="674">
        <v>0</v>
      </c>
      <c r="AD549" s="763" t="s">
        <v>517</v>
      </c>
      <c r="AE549" s="677" t="s">
        <v>1506</v>
      </c>
      <c r="AF549" s="681">
        <v>0</v>
      </c>
      <c r="AG549" s="677">
        <v>0</v>
      </c>
      <c r="AH549" s="677">
        <v>0</v>
      </c>
      <c r="AI549" s="674">
        <v>0</v>
      </c>
      <c r="AK549" s="754" t="s">
        <v>517</v>
      </c>
      <c r="AL549" s="731" t="s">
        <v>1506</v>
      </c>
      <c r="AM549" s="681">
        <v>0</v>
      </c>
      <c r="AN549" s="677">
        <v>0</v>
      </c>
      <c r="AO549" s="677">
        <v>0</v>
      </c>
      <c r="AP549" s="674">
        <v>0</v>
      </c>
      <c r="AR549" s="808" t="s">
        <v>517</v>
      </c>
      <c r="AS549" s="820" t="s">
        <v>1506</v>
      </c>
      <c r="AT549" s="812">
        <v>0</v>
      </c>
      <c r="AU549" s="812">
        <v>0</v>
      </c>
      <c r="AV549" s="812">
        <v>0</v>
      </c>
      <c r="AW549" s="813">
        <v>0</v>
      </c>
      <c r="AY549" s="779" t="s">
        <v>517</v>
      </c>
      <c r="AZ549" s="731" t="s">
        <v>1506</v>
      </c>
      <c r="BA549" s="681">
        <v>0</v>
      </c>
      <c r="BB549" s="677">
        <v>0</v>
      </c>
      <c r="BC549" s="677">
        <v>0</v>
      </c>
      <c r="BD549" s="674">
        <v>0</v>
      </c>
      <c r="BF549" s="793" t="s">
        <v>517</v>
      </c>
      <c r="BG549" s="690" t="s">
        <v>1506</v>
      </c>
      <c r="BH549" s="681">
        <v>0</v>
      </c>
      <c r="BI549" s="677">
        <v>0</v>
      </c>
      <c r="BJ549" s="677">
        <v>0</v>
      </c>
      <c r="BK549" s="674">
        <v>0</v>
      </c>
      <c r="BL549" s="633"/>
      <c r="BM549" s="784" t="s">
        <v>517</v>
      </c>
      <c r="BN549" s="731" t="s">
        <v>1506</v>
      </c>
      <c r="BO549" s="681">
        <v>0</v>
      </c>
      <c r="BP549" s="677">
        <v>0</v>
      </c>
      <c r="BQ549" s="677">
        <v>0</v>
      </c>
      <c r="BR549" s="674">
        <v>0</v>
      </c>
      <c r="BS549" s="633"/>
      <c r="BT549" s="772" t="s">
        <v>517</v>
      </c>
      <c r="BU549" s="690" t="s">
        <v>1506</v>
      </c>
      <c r="BV549" s="681">
        <v>0</v>
      </c>
      <c r="BW549" s="677">
        <v>0</v>
      </c>
      <c r="BX549" s="677">
        <v>0</v>
      </c>
      <c r="BY549" s="674">
        <v>0</v>
      </c>
      <c r="CA549" s="745" t="s">
        <v>517</v>
      </c>
      <c r="CB549" s="731" t="s">
        <v>1506</v>
      </c>
      <c r="CC549" s="681">
        <v>0</v>
      </c>
      <c r="CD549" s="677">
        <v>0</v>
      </c>
      <c r="CE549" s="677">
        <v>0</v>
      </c>
      <c r="CF549" s="674">
        <v>0</v>
      </c>
    </row>
    <row r="550" spans="2:84" ht="13.8" thickBot="1">
      <c r="B550" s="664" t="s">
        <v>649</v>
      </c>
      <c r="C550" s="664"/>
      <c r="D550" s="729">
        <v>0</v>
      </c>
      <c r="E550" s="683">
        <v>0</v>
      </c>
      <c r="F550" s="683">
        <v>0</v>
      </c>
      <c r="G550" s="682">
        <v>0</v>
      </c>
      <c r="I550" s="667" t="s">
        <v>649</v>
      </c>
      <c r="J550" s="667"/>
      <c r="K550" s="691">
        <v>0</v>
      </c>
      <c r="L550" s="685">
        <v>0</v>
      </c>
      <c r="M550" s="685">
        <v>0</v>
      </c>
      <c r="N550" s="684">
        <v>0</v>
      </c>
      <c r="P550" s="686" t="s">
        <v>649</v>
      </c>
      <c r="Q550" s="687"/>
      <c r="R550" s="686">
        <v>0</v>
      </c>
      <c r="S550" s="688">
        <v>0</v>
      </c>
      <c r="T550" s="688">
        <v>0</v>
      </c>
      <c r="U550" s="687">
        <v>0</v>
      </c>
      <c r="W550" s="803" t="s">
        <v>649</v>
      </c>
      <c r="X550" s="804"/>
      <c r="Y550" s="803">
        <v>0</v>
      </c>
      <c r="Z550" s="805">
        <v>0</v>
      </c>
      <c r="AA550" s="805">
        <v>0</v>
      </c>
      <c r="AB550" s="804">
        <v>0</v>
      </c>
      <c r="AD550" s="766" t="s">
        <v>649</v>
      </c>
      <c r="AE550" s="767"/>
      <c r="AF550" s="766">
        <v>0</v>
      </c>
      <c r="AG550" s="768">
        <v>0</v>
      </c>
      <c r="AH550" s="768">
        <v>0</v>
      </c>
      <c r="AI550" s="767">
        <v>0</v>
      </c>
      <c r="AK550" s="757" t="s">
        <v>649</v>
      </c>
      <c r="AL550" s="758"/>
      <c r="AM550" s="759">
        <v>0</v>
      </c>
      <c r="AN550" s="760">
        <v>0</v>
      </c>
      <c r="AO550" s="760">
        <v>0</v>
      </c>
      <c r="AP550" s="761">
        <v>0</v>
      </c>
      <c r="AR550" s="808" t="s">
        <v>649</v>
      </c>
      <c r="AS550" s="816"/>
      <c r="AT550" s="817">
        <v>0</v>
      </c>
      <c r="AU550" s="818">
        <v>0</v>
      </c>
      <c r="AV550" s="818">
        <v>0</v>
      </c>
      <c r="AW550" s="816">
        <v>0</v>
      </c>
      <c r="AY550" s="780" t="s">
        <v>649</v>
      </c>
      <c r="AZ550" s="777"/>
      <c r="BA550" s="780">
        <v>0</v>
      </c>
      <c r="BB550" s="781">
        <v>0</v>
      </c>
      <c r="BC550" s="781">
        <v>0</v>
      </c>
      <c r="BD550" s="782">
        <v>0</v>
      </c>
      <c r="BF550" s="795" t="s">
        <v>649</v>
      </c>
      <c r="BG550" s="796"/>
      <c r="BH550" s="795">
        <v>0</v>
      </c>
      <c r="BI550" s="797">
        <v>0</v>
      </c>
      <c r="BJ550" s="797">
        <v>0</v>
      </c>
      <c r="BK550" s="798">
        <v>0</v>
      </c>
      <c r="BL550" s="633"/>
      <c r="BM550" s="787" t="s">
        <v>649</v>
      </c>
      <c r="BN550" s="788"/>
      <c r="BO550" s="789">
        <v>0</v>
      </c>
      <c r="BP550" s="790">
        <v>0</v>
      </c>
      <c r="BQ550" s="790">
        <v>0</v>
      </c>
      <c r="BR550" s="791">
        <v>0</v>
      </c>
      <c r="BS550" s="633"/>
      <c r="BT550" s="773" t="s">
        <v>649</v>
      </c>
      <c r="BU550" s="770"/>
      <c r="BV550" s="773">
        <v>0</v>
      </c>
      <c r="BW550" s="774">
        <v>0</v>
      </c>
      <c r="BX550" s="774">
        <v>0</v>
      </c>
      <c r="BY550" s="775">
        <v>0</v>
      </c>
      <c r="CA550" s="748" t="s">
        <v>649</v>
      </c>
      <c r="CB550" s="749"/>
      <c r="CC550" s="750">
        <v>0</v>
      </c>
      <c r="CD550" s="751">
        <v>0</v>
      </c>
      <c r="CE550" s="751">
        <v>0</v>
      </c>
      <c r="CF550" s="752">
        <v>0</v>
      </c>
    </row>
    <row r="551" spans="2:84" ht="13.8" thickBot="1">
      <c r="B551" s="673" t="s">
        <v>1606</v>
      </c>
      <c r="C551" s="679" t="s">
        <v>1746</v>
      </c>
      <c r="D551" s="681">
        <v>0</v>
      </c>
      <c r="E551" s="677">
        <v>0</v>
      </c>
      <c r="F551" s="677">
        <v>0</v>
      </c>
      <c r="G551" s="674">
        <v>0</v>
      </c>
      <c r="I551" s="728" t="s">
        <v>1606</v>
      </c>
      <c r="J551" s="690" t="s">
        <v>1746</v>
      </c>
      <c r="K551" s="681">
        <v>0</v>
      </c>
      <c r="L551" s="677">
        <v>0</v>
      </c>
      <c r="M551" s="677">
        <v>0</v>
      </c>
      <c r="N551" s="674">
        <v>0</v>
      </c>
      <c r="P551" s="668" t="s">
        <v>1606</v>
      </c>
      <c r="Q551" s="677" t="s">
        <v>1746</v>
      </c>
      <c r="R551" s="681">
        <v>0</v>
      </c>
      <c r="S551" s="677">
        <v>0</v>
      </c>
      <c r="T551" s="677">
        <v>0</v>
      </c>
      <c r="U551" s="674">
        <v>0</v>
      </c>
      <c r="W551" s="800" t="s">
        <v>1606</v>
      </c>
      <c r="X551" s="677" t="s">
        <v>1746</v>
      </c>
      <c r="Y551" s="681">
        <v>0</v>
      </c>
      <c r="Z551" s="677">
        <v>0</v>
      </c>
      <c r="AA551" s="677">
        <v>0</v>
      </c>
      <c r="AB551" s="674">
        <v>0</v>
      </c>
      <c r="AD551" s="763" t="s">
        <v>1606</v>
      </c>
      <c r="AE551" s="677" t="s">
        <v>1746</v>
      </c>
      <c r="AF551" s="681">
        <v>0</v>
      </c>
      <c r="AG551" s="677">
        <v>0</v>
      </c>
      <c r="AH551" s="677">
        <v>0</v>
      </c>
      <c r="AI551" s="674">
        <v>0</v>
      </c>
      <c r="AK551" s="754" t="s">
        <v>1606</v>
      </c>
      <c r="AL551" s="731" t="s">
        <v>1746</v>
      </c>
      <c r="AM551" s="681">
        <v>0</v>
      </c>
      <c r="AN551" s="677">
        <v>0</v>
      </c>
      <c r="AO551" s="677">
        <v>0</v>
      </c>
      <c r="AP551" s="674">
        <v>0</v>
      </c>
      <c r="AR551" s="808" t="s">
        <v>1606</v>
      </c>
      <c r="AS551" s="820" t="s">
        <v>1746</v>
      </c>
      <c r="AT551" s="812">
        <v>0</v>
      </c>
      <c r="AU551" s="812">
        <v>0</v>
      </c>
      <c r="AV551" s="812">
        <v>0</v>
      </c>
      <c r="AW551" s="813">
        <v>0</v>
      </c>
      <c r="AY551" s="779" t="s">
        <v>1606</v>
      </c>
      <c r="AZ551" s="731" t="s">
        <v>1746</v>
      </c>
      <c r="BA551" s="681">
        <v>0</v>
      </c>
      <c r="BB551" s="677">
        <v>0</v>
      </c>
      <c r="BC551" s="677">
        <v>0</v>
      </c>
      <c r="BD551" s="674">
        <v>0</v>
      </c>
      <c r="BF551" s="793" t="s">
        <v>1606</v>
      </c>
      <c r="BG551" s="690" t="s">
        <v>1746</v>
      </c>
      <c r="BH551" s="681">
        <v>0</v>
      </c>
      <c r="BI551" s="677">
        <v>0</v>
      </c>
      <c r="BJ551" s="677">
        <v>0</v>
      </c>
      <c r="BK551" s="674">
        <v>0</v>
      </c>
      <c r="BL551" s="633"/>
      <c r="BM551" s="784" t="s">
        <v>1606</v>
      </c>
      <c r="BN551" s="731" t="s">
        <v>1746</v>
      </c>
      <c r="BO551" s="681">
        <v>0</v>
      </c>
      <c r="BP551" s="677">
        <v>0</v>
      </c>
      <c r="BQ551" s="677">
        <v>0</v>
      </c>
      <c r="BR551" s="674">
        <v>0</v>
      </c>
      <c r="BS551" s="633"/>
      <c r="BT551" s="772" t="s">
        <v>1606</v>
      </c>
      <c r="BU551" s="690" t="s">
        <v>1746</v>
      </c>
      <c r="BV551" s="681">
        <v>0</v>
      </c>
      <c r="BW551" s="677">
        <v>0</v>
      </c>
      <c r="BX551" s="677">
        <v>0</v>
      </c>
      <c r="BY551" s="674">
        <v>0</v>
      </c>
      <c r="CA551" s="745" t="s">
        <v>1606</v>
      </c>
      <c r="CB551" s="731" t="s">
        <v>1746</v>
      </c>
      <c r="CC551" s="681">
        <v>0</v>
      </c>
      <c r="CD551" s="677">
        <v>0</v>
      </c>
      <c r="CE551" s="677">
        <v>0</v>
      </c>
      <c r="CF551" s="674">
        <v>0</v>
      </c>
    </row>
    <row r="552" spans="2:84" ht="13.8" thickBot="1">
      <c r="B552" s="664" t="s">
        <v>1768</v>
      </c>
      <c r="C552" s="664"/>
      <c r="D552" s="729">
        <v>0</v>
      </c>
      <c r="E552" s="683">
        <v>0</v>
      </c>
      <c r="F552" s="683">
        <v>0</v>
      </c>
      <c r="G552" s="682">
        <v>0</v>
      </c>
      <c r="I552" s="667" t="s">
        <v>1768</v>
      </c>
      <c r="J552" s="667"/>
      <c r="K552" s="691">
        <v>0</v>
      </c>
      <c r="L552" s="685">
        <v>0</v>
      </c>
      <c r="M552" s="685">
        <v>0</v>
      </c>
      <c r="N552" s="684">
        <v>0</v>
      </c>
      <c r="P552" s="686" t="s">
        <v>1768</v>
      </c>
      <c r="Q552" s="687"/>
      <c r="R552" s="686">
        <v>0</v>
      </c>
      <c r="S552" s="688">
        <v>0</v>
      </c>
      <c r="T552" s="688">
        <v>0</v>
      </c>
      <c r="U552" s="687">
        <v>0</v>
      </c>
      <c r="W552" s="803" t="s">
        <v>1768</v>
      </c>
      <c r="X552" s="804"/>
      <c r="Y552" s="803">
        <v>0</v>
      </c>
      <c r="Z552" s="805">
        <v>0</v>
      </c>
      <c r="AA552" s="805">
        <v>0</v>
      </c>
      <c r="AB552" s="804">
        <v>0</v>
      </c>
      <c r="AD552" s="766" t="s">
        <v>1768</v>
      </c>
      <c r="AE552" s="767"/>
      <c r="AF552" s="766">
        <v>0</v>
      </c>
      <c r="AG552" s="768">
        <v>0</v>
      </c>
      <c r="AH552" s="768">
        <v>0</v>
      </c>
      <c r="AI552" s="767">
        <v>0</v>
      </c>
      <c r="AK552" s="757" t="s">
        <v>1768</v>
      </c>
      <c r="AL552" s="758"/>
      <c r="AM552" s="759">
        <v>0</v>
      </c>
      <c r="AN552" s="760">
        <v>0</v>
      </c>
      <c r="AO552" s="760">
        <v>0</v>
      </c>
      <c r="AP552" s="761">
        <v>0</v>
      </c>
      <c r="AR552" s="808" t="s">
        <v>1768</v>
      </c>
      <c r="AS552" s="816"/>
      <c r="AT552" s="817">
        <v>0</v>
      </c>
      <c r="AU552" s="818">
        <v>0</v>
      </c>
      <c r="AV552" s="818">
        <v>0</v>
      </c>
      <c r="AW552" s="816">
        <v>0</v>
      </c>
      <c r="AY552" s="780" t="s">
        <v>1768</v>
      </c>
      <c r="AZ552" s="777"/>
      <c r="BA552" s="780">
        <v>0</v>
      </c>
      <c r="BB552" s="781">
        <v>0</v>
      </c>
      <c r="BC552" s="781">
        <v>0</v>
      </c>
      <c r="BD552" s="782">
        <v>0</v>
      </c>
      <c r="BF552" s="795" t="s">
        <v>1768</v>
      </c>
      <c r="BG552" s="796"/>
      <c r="BH552" s="795">
        <v>0</v>
      </c>
      <c r="BI552" s="797">
        <v>0</v>
      </c>
      <c r="BJ552" s="797">
        <v>0</v>
      </c>
      <c r="BK552" s="798">
        <v>0</v>
      </c>
      <c r="BL552" s="633"/>
      <c r="BM552" s="787" t="s">
        <v>1768</v>
      </c>
      <c r="BN552" s="788"/>
      <c r="BO552" s="789">
        <v>0</v>
      </c>
      <c r="BP552" s="790">
        <v>0</v>
      </c>
      <c r="BQ552" s="790">
        <v>0</v>
      </c>
      <c r="BR552" s="791">
        <v>0</v>
      </c>
      <c r="BS552" s="633"/>
      <c r="BT552" s="773" t="s">
        <v>1768</v>
      </c>
      <c r="BU552" s="770"/>
      <c r="BV552" s="773">
        <v>0</v>
      </c>
      <c r="BW552" s="774">
        <v>0</v>
      </c>
      <c r="BX552" s="774">
        <v>0</v>
      </c>
      <c r="BY552" s="775">
        <v>0</v>
      </c>
      <c r="CA552" s="748" t="s">
        <v>1768</v>
      </c>
      <c r="CB552" s="749"/>
      <c r="CC552" s="750">
        <v>0</v>
      </c>
      <c r="CD552" s="751">
        <v>0</v>
      </c>
      <c r="CE552" s="751">
        <v>0</v>
      </c>
      <c r="CF552" s="752">
        <v>0</v>
      </c>
    </row>
    <row r="553" spans="2:84" ht="13.8" thickBot="1">
      <c r="B553" s="673" t="s">
        <v>1607</v>
      </c>
      <c r="C553" s="679" t="s">
        <v>1747</v>
      </c>
      <c r="D553" s="681">
        <v>0</v>
      </c>
      <c r="E553" s="677">
        <v>0</v>
      </c>
      <c r="F553" s="677">
        <v>0</v>
      </c>
      <c r="G553" s="674">
        <v>0</v>
      </c>
      <c r="I553" s="728" t="s">
        <v>1607</v>
      </c>
      <c r="J553" s="690" t="s">
        <v>1747</v>
      </c>
      <c r="K553" s="681">
        <v>0</v>
      </c>
      <c r="L553" s="677">
        <v>0</v>
      </c>
      <c r="M553" s="677">
        <v>0</v>
      </c>
      <c r="N553" s="674">
        <v>0</v>
      </c>
      <c r="P553" s="668" t="s">
        <v>1607</v>
      </c>
      <c r="Q553" s="677" t="s">
        <v>1747</v>
      </c>
      <c r="R553" s="681">
        <v>0</v>
      </c>
      <c r="S553" s="677">
        <v>0</v>
      </c>
      <c r="T553" s="677">
        <v>0</v>
      </c>
      <c r="U553" s="674">
        <v>0</v>
      </c>
      <c r="W553" s="800" t="s">
        <v>1607</v>
      </c>
      <c r="X553" s="677" t="s">
        <v>1747</v>
      </c>
      <c r="Y553" s="681">
        <v>0</v>
      </c>
      <c r="Z553" s="677">
        <v>0</v>
      </c>
      <c r="AA553" s="677">
        <v>0</v>
      </c>
      <c r="AB553" s="674">
        <v>0</v>
      </c>
      <c r="AD553" s="763" t="s">
        <v>1607</v>
      </c>
      <c r="AE553" s="677" t="s">
        <v>1747</v>
      </c>
      <c r="AF553" s="681">
        <v>0</v>
      </c>
      <c r="AG553" s="677">
        <v>0</v>
      </c>
      <c r="AH553" s="677">
        <v>0</v>
      </c>
      <c r="AI553" s="674">
        <v>0</v>
      </c>
      <c r="AK553" s="754" t="s">
        <v>1607</v>
      </c>
      <c r="AL553" s="731" t="s">
        <v>1747</v>
      </c>
      <c r="AM553" s="681">
        <v>0</v>
      </c>
      <c r="AN553" s="677">
        <v>0</v>
      </c>
      <c r="AO553" s="677">
        <v>0</v>
      </c>
      <c r="AP553" s="674">
        <v>0</v>
      </c>
      <c r="AR553" s="808" t="s">
        <v>1607</v>
      </c>
      <c r="AS553" s="820" t="s">
        <v>1747</v>
      </c>
      <c r="AT553" s="812">
        <v>0</v>
      </c>
      <c r="AU553" s="812">
        <v>0</v>
      </c>
      <c r="AV553" s="812">
        <v>0</v>
      </c>
      <c r="AW553" s="813">
        <v>0</v>
      </c>
      <c r="AY553" s="779" t="s">
        <v>1607</v>
      </c>
      <c r="AZ553" s="731" t="s">
        <v>1747</v>
      </c>
      <c r="BA553" s="681">
        <v>0</v>
      </c>
      <c r="BB553" s="677">
        <v>0</v>
      </c>
      <c r="BC553" s="677">
        <v>0</v>
      </c>
      <c r="BD553" s="674">
        <v>0</v>
      </c>
      <c r="BF553" s="793" t="s">
        <v>1607</v>
      </c>
      <c r="BG553" s="690" t="s">
        <v>1747</v>
      </c>
      <c r="BH553" s="681">
        <v>0</v>
      </c>
      <c r="BI553" s="677">
        <v>0</v>
      </c>
      <c r="BJ553" s="677">
        <v>0</v>
      </c>
      <c r="BK553" s="674">
        <v>0</v>
      </c>
      <c r="BL553" s="633"/>
      <c r="BM553" s="784" t="s">
        <v>1607</v>
      </c>
      <c r="BN553" s="731" t="s">
        <v>1747</v>
      </c>
      <c r="BO553" s="681">
        <v>0</v>
      </c>
      <c r="BP553" s="677">
        <v>0</v>
      </c>
      <c r="BQ553" s="677">
        <v>0</v>
      </c>
      <c r="BR553" s="674">
        <v>0</v>
      </c>
      <c r="BS553" s="633"/>
      <c r="BT553" s="772" t="s">
        <v>1607</v>
      </c>
      <c r="BU553" s="690" t="s">
        <v>1747</v>
      </c>
      <c r="BV553" s="681">
        <v>0</v>
      </c>
      <c r="BW553" s="677">
        <v>0</v>
      </c>
      <c r="BX553" s="677">
        <v>0</v>
      </c>
      <c r="BY553" s="674">
        <v>0</v>
      </c>
      <c r="CA553" s="745" t="s">
        <v>1607</v>
      </c>
      <c r="CB553" s="731" t="s">
        <v>1747</v>
      </c>
      <c r="CC553" s="681">
        <v>0</v>
      </c>
      <c r="CD553" s="677">
        <v>0</v>
      </c>
      <c r="CE553" s="677">
        <v>0</v>
      </c>
      <c r="CF553" s="674">
        <v>0</v>
      </c>
    </row>
    <row r="554" spans="2:84" ht="13.8" thickBot="1">
      <c r="B554" s="664" t="s">
        <v>1769</v>
      </c>
      <c r="C554" s="664"/>
      <c r="D554" s="729">
        <v>0</v>
      </c>
      <c r="E554" s="683">
        <v>0</v>
      </c>
      <c r="F554" s="683">
        <v>0</v>
      </c>
      <c r="G554" s="682">
        <v>0</v>
      </c>
      <c r="I554" s="667" t="s">
        <v>1769</v>
      </c>
      <c r="J554" s="667"/>
      <c r="K554" s="691">
        <v>0</v>
      </c>
      <c r="L554" s="685">
        <v>0</v>
      </c>
      <c r="M554" s="685">
        <v>0</v>
      </c>
      <c r="N554" s="684">
        <v>0</v>
      </c>
      <c r="P554" s="686" t="s">
        <v>1769</v>
      </c>
      <c r="Q554" s="687"/>
      <c r="R554" s="686">
        <v>0</v>
      </c>
      <c r="S554" s="688">
        <v>0</v>
      </c>
      <c r="T554" s="688">
        <v>0</v>
      </c>
      <c r="U554" s="687">
        <v>0</v>
      </c>
      <c r="W554" s="803" t="s">
        <v>1769</v>
      </c>
      <c r="X554" s="804"/>
      <c r="Y554" s="803">
        <v>0</v>
      </c>
      <c r="Z554" s="805">
        <v>0</v>
      </c>
      <c r="AA554" s="805">
        <v>0</v>
      </c>
      <c r="AB554" s="804">
        <v>0</v>
      </c>
      <c r="AD554" s="766" t="s">
        <v>1769</v>
      </c>
      <c r="AE554" s="767"/>
      <c r="AF554" s="766">
        <v>0</v>
      </c>
      <c r="AG554" s="768">
        <v>0</v>
      </c>
      <c r="AH554" s="768">
        <v>0</v>
      </c>
      <c r="AI554" s="767">
        <v>0</v>
      </c>
      <c r="AK554" s="757" t="s">
        <v>1769</v>
      </c>
      <c r="AL554" s="758"/>
      <c r="AM554" s="759">
        <v>0</v>
      </c>
      <c r="AN554" s="760">
        <v>0</v>
      </c>
      <c r="AO554" s="760">
        <v>0</v>
      </c>
      <c r="AP554" s="761">
        <v>0</v>
      </c>
      <c r="AR554" s="808" t="s">
        <v>1769</v>
      </c>
      <c r="AS554" s="816"/>
      <c r="AT554" s="817">
        <v>0</v>
      </c>
      <c r="AU554" s="818">
        <v>0</v>
      </c>
      <c r="AV554" s="818">
        <v>0</v>
      </c>
      <c r="AW554" s="816">
        <v>0</v>
      </c>
      <c r="AY554" s="780" t="s">
        <v>1769</v>
      </c>
      <c r="AZ554" s="777"/>
      <c r="BA554" s="780">
        <v>0</v>
      </c>
      <c r="BB554" s="781">
        <v>0</v>
      </c>
      <c r="BC554" s="781">
        <v>0</v>
      </c>
      <c r="BD554" s="782">
        <v>0</v>
      </c>
      <c r="BF554" s="795" t="s">
        <v>1769</v>
      </c>
      <c r="BG554" s="796"/>
      <c r="BH554" s="795">
        <v>0</v>
      </c>
      <c r="BI554" s="797">
        <v>0</v>
      </c>
      <c r="BJ554" s="797">
        <v>0</v>
      </c>
      <c r="BK554" s="798">
        <v>0</v>
      </c>
      <c r="BL554" s="633"/>
      <c r="BM554" s="787" t="s">
        <v>1769</v>
      </c>
      <c r="BN554" s="788"/>
      <c r="BO554" s="789">
        <v>0</v>
      </c>
      <c r="BP554" s="790">
        <v>0</v>
      </c>
      <c r="BQ554" s="790">
        <v>0</v>
      </c>
      <c r="BR554" s="791">
        <v>0</v>
      </c>
      <c r="BS554" s="633"/>
      <c r="BT554" s="773" t="s">
        <v>1769</v>
      </c>
      <c r="BU554" s="770"/>
      <c r="BV554" s="773">
        <v>0</v>
      </c>
      <c r="BW554" s="774">
        <v>0</v>
      </c>
      <c r="BX554" s="774">
        <v>0</v>
      </c>
      <c r="BY554" s="775">
        <v>0</v>
      </c>
      <c r="CA554" s="748" t="s">
        <v>1769</v>
      </c>
      <c r="CB554" s="749"/>
      <c r="CC554" s="750">
        <v>0</v>
      </c>
      <c r="CD554" s="751">
        <v>0</v>
      </c>
      <c r="CE554" s="751">
        <v>0</v>
      </c>
      <c r="CF554" s="752">
        <v>0</v>
      </c>
    </row>
    <row r="555" spans="2:84">
      <c r="B555" s="673" t="s">
        <v>1608</v>
      </c>
      <c r="C555" s="679" t="s">
        <v>1748</v>
      </c>
      <c r="D555" s="681">
        <v>0</v>
      </c>
      <c r="E555" s="677">
        <v>0</v>
      </c>
      <c r="F555" s="677">
        <v>0</v>
      </c>
      <c r="G555" s="674">
        <v>0</v>
      </c>
      <c r="I555" s="675" t="s">
        <v>1608</v>
      </c>
      <c r="J555" s="679" t="s">
        <v>1748</v>
      </c>
      <c r="K555" s="681">
        <v>0</v>
      </c>
      <c r="L555" s="677">
        <v>0</v>
      </c>
      <c r="M555" s="677">
        <v>0</v>
      </c>
      <c r="N555" s="674">
        <v>0</v>
      </c>
      <c r="P555" s="676" t="s">
        <v>1608</v>
      </c>
      <c r="Q555" s="679" t="s">
        <v>1748</v>
      </c>
      <c r="R555" s="681">
        <v>0</v>
      </c>
      <c r="S555" s="677">
        <v>0</v>
      </c>
      <c r="T555" s="677">
        <v>0</v>
      </c>
      <c r="U555" s="674">
        <v>0</v>
      </c>
      <c r="W555" s="801" t="s">
        <v>1608</v>
      </c>
      <c r="X555" s="689" t="s">
        <v>1609</v>
      </c>
      <c r="Y555" s="681">
        <v>0</v>
      </c>
      <c r="Z555" s="677">
        <v>0</v>
      </c>
      <c r="AA555" s="677">
        <v>0</v>
      </c>
      <c r="AB555" s="674">
        <v>0</v>
      </c>
      <c r="AD555" s="764" t="s">
        <v>1608</v>
      </c>
      <c r="AE555" s="689" t="s">
        <v>1609</v>
      </c>
      <c r="AF555" s="681">
        <v>0</v>
      </c>
      <c r="AG555" s="677">
        <v>0</v>
      </c>
      <c r="AH555" s="677">
        <v>0</v>
      </c>
      <c r="AI555" s="674">
        <v>0</v>
      </c>
      <c r="AK555" s="755" t="s">
        <v>1608</v>
      </c>
      <c r="AL555" s="689" t="s">
        <v>1748</v>
      </c>
      <c r="AM555" s="681">
        <v>0</v>
      </c>
      <c r="AN555" s="677">
        <v>0</v>
      </c>
      <c r="AO555" s="677">
        <v>0</v>
      </c>
      <c r="AP555" s="674">
        <v>0</v>
      </c>
      <c r="AR555" s="809" t="s">
        <v>1608</v>
      </c>
      <c r="AS555" s="810" t="s">
        <v>1748</v>
      </c>
      <c r="AT555" s="812">
        <v>0</v>
      </c>
      <c r="AU555" s="812">
        <v>0</v>
      </c>
      <c r="AV555" s="812">
        <v>0</v>
      </c>
      <c r="AW555" s="813">
        <v>0</v>
      </c>
      <c r="AY555" s="778" t="s">
        <v>1608</v>
      </c>
      <c r="AZ555" s="689" t="s">
        <v>1748</v>
      </c>
      <c r="BA555" s="681">
        <v>0</v>
      </c>
      <c r="BB555" s="677">
        <v>0</v>
      </c>
      <c r="BC555" s="677">
        <v>0</v>
      </c>
      <c r="BD555" s="674">
        <v>0</v>
      </c>
      <c r="BF555" s="794" t="s">
        <v>1608</v>
      </c>
      <c r="BG555" s="679" t="s">
        <v>1748</v>
      </c>
      <c r="BH555" s="681">
        <v>0</v>
      </c>
      <c r="BI555" s="677">
        <v>0</v>
      </c>
      <c r="BJ555" s="677">
        <v>0</v>
      </c>
      <c r="BK555" s="674">
        <v>0</v>
      </c>
      <c r="BL555" s="633"/>
      <c r="BM555" s="785" t="s">
        <v>1608</v>
      </c>
      <c r="BN555" s="689" t="s">
        <v>1748</v>
      </c>
      <c r="BO555" s="681">
        <v>0</v>
      </c>
      <c r="BP555" s="677">
        <v>0</v>
      </c>
      <c r="BQ555" s="677">
        <v>0</v>
      </c>
      <c r="BR555" s="674">
        <v>0</v>
      </c>
      <c r="BS555" s="633"/>
      <c r="BT555" s="771" t="s">
        <v>1608</v>
      </c>
      <c r="BU555" s="679" t="s">
        <v>1748</v>
      </c>
      <c r="BV555" s="681">
        <v>0</v>
      </c>
      <c r="BW555" s="677">
        <v>0</v>
      </c>
      <c r="BX555" s="677">
        <v>0</v>
      </c>
      <c r="BY555" s="674">
        <v>0</v>
      </c>
      <c r="CA555" s="746" t="s">
        <v>1608</v>
      </c>
      <c r="CB555" s="689" t="s">
        <v>1748</v>
      </c>
      <c r="CC555" s="681">
        <v>0</v>
      </c>
      <c r="CD555" s="677">
        <v>0</v>
      </c>
      <c r="CE555" s="677">
        <v>0</v>
      </c>
      <c r="CF555" s="674">
        <v>0</v>
      </c>
    </row>
    <row r="556" spans="2:84" ht="13.8" thickBot="1">
      <c r="B556" s="673"/>
      <c r="C556" s="679" t="s">
        <v>1609</v>
      </c>
      <c r="D556" s="681">
        <v>0</v>
      </c>
      <c r="E556" s="677">
        <v>0</v>
      </c>
      <c r="F556" s="677">
        <v>0</v>
      </c>
      <c r="G556" s="674">
        <v>0</v>
      </c>
      <c r="I556" s="675"/>
      <c r="J556" s="679" t="s">
        <v>1609</v>
      </c>
      <c r="K556" s="681">
        <v>0</v>
      </c>
      <c r="L556" s="677">
        <v>0</v>
      </c>
      <c r="M556" s="677">
        <v>0</v>
      </c>
      <c r="N556" s="674">
        <v>0</v>
      </c>
      <c r="P556" s="680"/>
      <c r="Q556" s="679" t="s">
        <v>1609</v>
      </c>
      <c r="R556" s="681">
        <v>0</v>
      </c>
      <c r="S556" s="677">
        <v>0</v>
      </c>
      <c r="T556" s="677">
        <v>0</v>
      </c>
      <c r="U556" s="674">
        <v>0</v>
      </c>
      <c r="W556" s="806"/>
      <c r="X556" s="679" t="s">
        <v>1610</v>
      </c>
      <c r="Y556" s="681">
        <v>0</v>
      </c>
      <c r="Z556" s="677">
        <v>0</v>
      </c>
      <c r="AA556" s="677">
        <v>0</v>
      </c>
      <c r="AB556" s="674">
        <v>0</v>
      </c>
      <c r="AD556" s="769"/>
      <c r="AE556" s="690" t="s">
        <v>1610</v>
      </c>
      <c r="AF556" s="681">
        <v>0</v>
      </c>
      <c r="AG556" s="677">
        <v>0</v>
      </c>
      <c r="AH556" s="677">
        <v>0</v>
      </c>
      <c r="AI556" s="674">
        <v>0</v>
      </c>
      <c r="AK556" s="762"/>
      <c r="AL556" s="679" t="s">
        <v>1609</v>
      </c>
      <c r="AM556" s="681">
        <v>0</v>
      </c>
      <c r="AN556" s="677">
        <v>0</v>
      </c>
      <c r="AO556" s="677">
        <v>0</v>
      </c>
      <c r="AP556" s="674">
        <v>0</v>
      </c>
      <c r="AR556" s="819"/>
      <c r="AS556" s="813" t="s">
        <v>1609</v>
      </c>
      <c r="AT556" s="812">
        <v>0</v>
      </c>
      <c r="AU556" s="812">
        <v>0</v>
      </c>
      <c r="AV556" s="812">
        <v>0</v>
      </c>
      <c r="AW556" s="813">
        <v>0</v>
      </c>
      <c r="AY556" s="778"/>
      <c r="AZ556" s="679" t="s">
        <v>1609</v>
      </c>
      <c r="BA556" s="681">
        <v>0</v>
      </c>
      <c r="BB556" s="677">
        <v>0</v>
      </c>
      <c r="BC556" s="677">
        <v>0</v>
      </c>
      <c r="BD556" s="674">
        <v>0</v>
      </c>
      <c r="BF556" s="794"/>
      <c r="BG556" s="679" t="s">
        <v>1609</v>
      </c>
      <c r="BH556" s="681">
        <v>0</v>
      </c>
      <c r="BI556" s="677">
        <v>0</v>
      </c>
      <c r="BJ556" s="677">
        <v>0</v>
      </c>
      <c r="BK556" s="674">
        <v>0</v>
      </c>
      <c r="BL556" s="633"/>
      <c r="BM556" s="792"/>
      <c r="BN556" s="679" t="s">
        <v>1609</v>
      </c>
      <c r="BO556" s="681">
        <v>0</v>
      </c>
      <c r="BP556" s="677">
        <v>0</v>
      </c>
      <c r="BQ556" s="677">
        <v>0</v>
      </c>
      <c r="BR556" s="674">
        <v>0</v>
      </c>
      <c r="BS556" s="633"/>
      <c r="BT556" s="771"/>
      <c r="BU556" s="679" t="s">
        <v>1609</v>
      </c>
      <c r="BV556" s="681">
        <v>0</v>
      </c>
      <c r="BW556" s="677">
        <v>0</v>
      </c>
      <c r="BX556" s="677">
        <v>0</v>
      </c>
      <c r="BY556" s="674">
        <v>0</v>
      </c>
      <c r="CA556" s="753"/>
      <c r="CB556" s="679" t="s">
        <v>1609</v>
      </c>
      <c r="CC556" s="681">
        <v>0</v>
      </c>
      <c r="CD556" s="677">
        <v>0</v>
      </c>
      <c r="CE556" s="677">
        <v>0</v>
      </c>
      <c r="CF556" s="674">
        <v>0</v>
      </c>
    </row>
    <row r="557" spans="2:84" ht="13.8" thickBot="1">
      <c r="B557" s="673"/>
      <c r="C557" s="679" t="s">
        <v>1610</v>
      </c>
      <c r="D557" s="681">
        <v>0</v>
      </c>
      <c r="E557" s="677">
        <v>0</v>
      </c>
      <c r="F557" s="677">
        <v>0</v>
      </c>
      <c r="G557" s="674">
        <v>0</v>
      </c>
      <c r="I557" s="728"/>
      <c r="J557" s="690" t="s">
        <v>1610</v>
      </c>
      <c r="K557" s="681">
        <v>0</v>
      </c>
      <c r="L557" s="677">
        <v>0</v>
      </c>
      <c r="M557" s="677">
        <v>0</v>
      </c>
      <c r="N557" s="674">
        <v>0</v>
      </c>
      <c r="P557" s="730"/>
      <c r="Q557" s="690" t="s">
        <v>1610</v>
      </c>
      <c r="R557" s="681">
        <v>0</v>
      </c>
      <c r="S557" s="677">
        <v>0</v>
      </c>
      <c r="T557" s="677">
        <v>0</v>
      </c>
      <c r="U557" s="674">
        <v>0</v>
      </c>
      <c r="W557" s="802"/>
      <c r="X557" s="679" t="s">
        <v>1748</v>
      </c>
      <c r="Y557" s="681">
        <v>0</v>
      </c>
      <c r="Z557" s="677">
        <v>0</v>
      </c>
      <c r="AA557" s="677">
        <v>0</v>
      </c>
      <c r="AB557" s="674">
        <v>0</v>
      </c>
      <c r="AD557" s="765"/>
      <c r="AE557" s="677" t="s">
        <v>1748</v>
      </c>
      <c r="AF557" s="681">
        <v>0</v>
      </c>
      <c r="AG557" s="677">
        <v>0</v>
      </c>
      <c r="AH557" s="677">
        <v>0</v>
      </c>
      <c r="AI557" s="674">
        <v>0</v>
      </c>
      <c r="AK557" s="756"/>
      <c r="AL557" s="690" t="s">
        <v>1610</v>
      </c>
      <c r="AM557" s="681">
        <v>0</v>
      </c>
      <c r="AN557" s="677">
        <v>0</v>
      </c>
      <c r="AO557" s="677">
        <v>0</v>
      </c>
      <c r="AP557" s="674">
        <v>0</v>
      </c>
      <c r="AR557" s="814"/>
      <c r="AS557" s="815" t="s">
        <v>1610</v>
      </c>
      <c r="AT557" s="812">
        <v>0</v>
      </c>
      <c r="AU557" s="812">
        <v>0</v>
      </c>
      <c r="AV557" s="812">
        <v>0</v>
      </c>
      <c r="AW557" s="813">
        <v>0</v>
      </c>
      <c r="AY557" s="779"/>
      <c r="AZ557" s="690" t="s">
        <v>1610</v>
      </c>
      <c r="BA557" s="681">
        <v>0</v>
      </c>
      <c r="BB557" s="677">
        <v>0</v>
      </c>
      <c r="BC557" s="677">
        <v>0</v>
      </c>
      <c r="BD557" s="674">
        <v>0</v>
      </c>
      <c r="BF557" s="793"/>
      <c r="BG557" s="690" t="s">
        <v>1610</v>
      </c>
      <c r="BH557" s="681">
        <v>0</v>
      </c>
      <c r="BI557" s="677">
        <v>0</v>
      </c>
      <c r="BJ557" s="677">
        <v>0</v>
      </c>
      <c r="BK557" s="674">
        <v>0</v>
      </c>
      <c r="BL557" s="633"/>
      <c r="BM557" s="786"/>
      <c r="BN557" s="690" t="s">
        <v>1610</v>
      </c>
      <c r="BO557" s="681">
        <v>0</v>
      </c>
      <c r="BP557" s="677">
        <v>0</v>
      </c>
      <c r="BQ557" s="677">
        <v>0</v>
      </c>
      <c r="BR557" s="674">
        <v>0</v>
      </c>
      <c r="BS557" s="633"/>
      <c r="BT557" s="772"/>
      <c r="BU557" s="690" t="s">
        <v>1610</v>
      </c>
      <c r="BV557" s="681">
        <v>0</v>
      </c>
      <c r="BW557" s="677">
        <v>0</v>
      </c>
      <c r="BX557" s="677">
        <v>0</v>
      </c>
      <c r="BY557" s="674">
        <v>0</v>
      </c>
      <c r="CA557" s="747"/>
      <c r="CB557" s="690" t="s">
        <v>1610</v>
      </c>
      <c r="CC557" s="681">
        <v>0</v>
      </c>
      <c r="CD557" s="677">
        <v>0</v>
      </c>
      <c r="CE557" s="677">
        <v>0</v>
      </c>
      <c r="CF557" s="674">
        <v>0</v>
      </c>
    </row>
    <row r="558" spans="2:84" ht="13.8" thickBot="1">
      <c r="B558" s="664" t="s">
        <v>1770</v>
      </c>
      <c r="C558" s="664"/>
      <c r="D558" s="729">
        <v>0</v>
      </c>
      <c r="E558" s="683">
        <v>0</v>
      </c>
      <c r="F558" s="683">
        <v>0</v>
      </c>
      <c r="G558" s="682">
        <v>0</v>
      </c>
      <c r="I558" s="667" t="s">
        <v>1770</v>
      </c>
      <c r="J558" s="667"/>
      <c r="K558" s="691">
        <v>0</v>
      </c>
      <c r="L558" s="685">
        <v>0</v>
      </c>
      <c r="M558" s="685">
        <v>0</v>
      </c>
      <c r="N558" s="684">
        <v>0</v>
      </c>
      <c r="P558" s="686" t="s">
        <v>1770</v>
      </c>
      <c r="Q558" s="687"/>
      <c r="R558" s="686">
        <v>0</v>
      </c>
      <c r="S558" s="688">
        <v>0</v>
      </c>
      <c r="T558" s="688">
        <v>0</v>
      </c>
      <c r="U558" s="687">
        <v>0</v>
      </c>
      <c r="W558" s="803" t="s">
        <v>1770</v>
      </c>
      <c r="X558" s="804"/>
      <c r="Y558" s="803">
        <v>0</v>
      </c>
      <c r="Z558" s="805">
        <v>0</v>
      </c>
      <c r="AA558" s="805">
        <v>0</v>
      </c>
      <c r="AB558" s="804">
        <v>0</v>
      </c>
      <c r="AD558" s="766" t="s">
        <v>1770</v>
      </c>
      <c r="AE558" s="767"/>
      <c r="AF558" s="766">
        <v>0</v>
      </c>
      <c r="AG558" s="768">
        <v>0</v>
      </c>
      <c r="AH558" s="768">
        <v>0</v>
      </c>
      <c r="AI558" s="767">
        <v>0</v>
      </c>
      <c r="AK558" s="757" t="s">
        <v>1770</v>
      </c>
      <c r="AL558" s="758"/>
      <c r="AM558" s="759">
        <v>0</v>
      </c>
      <c r="AN558" s="760">
        <v>0</v>
      </c>
      <c r="AO558" s="760">
        <v>0</v>
      </c>
      <c r="AP558" s="761">
        <v>0</v>
      </c>
      <c r="AR558" s="808" t="s">
        <v>1770</v>
      </c>
      <c r="AS558" s="816"/>
      <c r="AT558" s="817">
        <v>0</v>
      </c>
      <c r="AU558" s="818">
        <v>0</v>
      </c>
      <c r="AV558" s="818">
        <v>0</v>
      </c>
      <c r="AW558" s="816">
        <v>0</v>
      </c>
      <c r="AY558" s="780" t="s">
        <v>1770</v>
      </c>
      <c r="AZ558" s="777"/>
      <c r="BA558" s="780">
        <v>0</v>
      </c>
      <c r="BB558" s="781">
        <v>0</v>
      </c>
      <c r="BC558" s="781">
        <v>0</v>
      </c>
      <c r="BD558" s="782">
        <v>0</v>
      </c>
      <c r="BF558" s="795" t="s">
        <v>1770</v>
      </c>
      <c r="BG558" s="796"/>
      <c r="BH558" s="795">
        <v>0</v>
      </c>
      <c r="BI558" s="797">
        <v>0</v>
      </c>
      <c r="BJ558" s="797">
        <v>0</v>
      </c>
      <c r="BK558" s="798">
        <v>0</v>
      </c>
      <c r="BL558" s="633"/>
      <c r="BM558" s="787" t="s">
        <v>1770</v>
      </c>
      <c r="BN558" s="788"/>
      <c r="BO558" s="789">
        <v>0</v>
      </c>
      <c r="BP558" s="790">
        <v>0</v>
      </c>
      <c r="BQ558" s="790">
        <v>0</v>
      </c>
      <c r="BR558" s="791">
        <v>0</v>
      </c>
      <c r="BS558" s="633"/>
      <c r="BT558" s="773" t="s">
        <v>1770</v>
      </c>
      <c r="BU558" s="770"/>
      <c r="BV558" s="773">
        <v>0</v>
      </c>
      <c r="BW558" s="774">
        <v>0</v>
      </c>
      <c r="BX558" s="774">
        <v>0</v>
      </c>
      <c r="BY558" s="775">
        <v>0</v>
      </c>
      <c r="CA558" s="748" t="s">
        <v>1770</v>
      </c>
      <c r="CB558" s="749"/>
      <c r="CC558" s="750">
        <v>0</v>
      </c>
      <c r="CD558" s="751">
        <v>0</v>
      </c>
      <c r="CE558" s="751">
        <v>0</v>
      </c>
      <c r="CF558" s="752">
        <v>0</v>
      </c>
    </row>
    <row r="559" spans="2:84" ht="13.8" thickBot="1">
      <c r="B559" s="673" t="s">
        <v>1612</v>
      </c>
      <c r="C559" s="679" t="s">
        <v>1613</v>
      </c>
      <c r="D559" s="681">
        <v>0</v>
      </c>
      <c r="E559" s="677">
        <v>0</v>
      </c>
      <c r="F559" s="677">
        <v>0</v>
      </c>
      <c r="G559" s="674">
        <v>0</v>
      </c>
      <c r="I559" s="728" t="s">
        <v>1612</v>
      </c>
      <c r="J559" s="690" t="s">
        <v>1613</v>
      </c>
      <c r="K559" s="681">
        <v>0</v>
      </c>
      <c r="L559" s="677">
        <v>0</v>
      </c>
      <c r="M559" s="677">
        <v>0</v>
      </c>
      <c r="N559" s="674">
        <v>0</v>
      </c>
      <c r="P559" s="668" t="s">
        <v>1612</v>
      </c>
      <c r="Q559" s="731" t="s">
        <v>1613</v>
      </c>
      <c r="R559" s="681">
        <v>0</v>
      </c>
      <c r="S559" s="677">
        <v>0</v>
      </c>
      <c r="T559" s="677">
        <v>0</v>
      </c>
      <c r="U559" s="674">
        <v>0</v>
      </c>
      <c r="W559" s="800" t="s">
        <v>1612</v>
      </c>
      <c r="X559" s="731" t="s">
        <v>1613</v>
      </c>
      <c r="Y559" s="681">
        <v>0</v>
      </c>
      <c r="Z559" s="677">
        <v>0</v>
      </c>
      <c r="AA559" s="677">
        <v>0</v>
      </c>
      <c r="AB559" s="674">
        <v>0</v>
      </c>
      <c r="AD559" s="763" t="s">
        <v>1612</v>
      </c>
      <c r="AE559" s="731" t="s">
        <v>1613</v>
      </c>
      <c r="AF559" s="681">
        <v>0</v>
      </c>
      <c r="AG559" s="677">
        <v>0</v>
      </c>
      <c r="AH559" s="677">
        <v>0</v>
      </c>
      <c r="AI559" s="674">
        <v>0</v>
      </c>
      <c r="AK559" s="754" t="s">
        <v>1612</v>
      </c>
      <c r="AL559" s="731" t="s">
        <v>1613</v>
      </c>
      <c r="AM559" s="681">
        <v>0</v>
      </c>
      <c r="AN559" s="677">
        <v>0</v>
      </c>
      <c r="AO559" s="677">
        <v>0</v>
      </c>
      <c r="AP559" s="674">
        <v>0</v>
      </c>
      <c r="AR559" s="808" t="s">
        <v>1612</v>
      </c>
      <c r="AS559" s="820" t="s">
        <v>1613</v>
      </c>
      <c r="AT559" s="812">
        <v>0</v>
      </c>
      <c r="AU559" s="812">
        <v>0</v>
      </c>
      <c r="AV559" s="812">
        <v>0</v>
      </c>
      <c r="AW559" s="813">
        <v>0</v>
      </c>
      <c r="AY559" s="779" t="s">
        <v>1612</v>
      </c>
      <c r="AZ559" s="731" t="s">
        <v>1613</v>
      </c>
      <c r="BA559" s="681">
        <v>0</v>
      </c>
      <c r="BB559" s="677">
        <v>0</v>
      </c>
      <c r="BC559" s="677">
        <v>0</v>
      </c>
      <c r="BD559" s="674">
        <v>0</v>
      </c>
      <c r="BF559" s="793" t="s">
        <v>1612</v>
      </c>
      <c r="BG559" s="690" t="s">
        <v>1613</v>
      </c>
      <c r="BH559" s="681">
        <v>0</v>
      </c>
      <c r="BI559" s="677">
        <v>0</v>
      </c>
      <c r="BJ559" s="677">
        <v>0</v>
      </c>
      <c r="BK559" s="674">
        <v>0</v>
      </c>
      <c r="BL559" s="633"/>
      <c r="BM559" s="784" t="s">
        <v>1612</v>
      </c>
      <c r="BN559" s="731" t="s">
        <v>1613</v>
      </c>
      <c r="BO559" s="681">
        <v>0</v>
      </c>
      <c r="BP559" s="677">
        <v>0</v>
      </c>
      <c r="BQ559" s="677">
        <v>0</v>
      </c>
      <c r="BR559" s="674">
        <v>0</v>
      </c>
      <c r="BS559" s="633"/>
      <c r="BT559" s="772" t="s">
        <v>1612</v>
      </c>
      <c r="BU559" s="690" t="s">
        <v>1613</v>
      </c>
      <c r="BV559" s="681">
        <v>0</v>
      </c>
      <c r="BW559" s="677">
        <v>0</v>
      </c>
      <c r="BX559" s="677">
        <v>0</v>
      </c>
      <c r="BY559" s="674">
        <v>0</v>
      </c>
      <c r="CA559" s="745" t="s">
        <v>1612</v>
      </c>
      <c r="CB559" s="731" t="s">
        <v>1613</v>
      </c>
      <c r="CC559" s="681">
        <v>0</v>
      </c>
      <c r="CD559" s="677">
        <v>0</v>
      </c>
      <c r="CE559" s="677">
        <v>0</v>
      </c>
      <c r="CF559" s="674">
        <v>0</v>
      </c>
    </row>
    <row r="560" spans="2:84" ht="13.8" thickBot="1">
      <c r="B560" s="664" t="s">
        <v>1771</v>
      </c>
      <c r="C560" s="664"/>
      <c r="D560" s="729">
        <v>0</v>
      </c>
      <c r="E560" s="683">
        <v>0</v>
      </c>
      <c r="F560" s="683">
        <v>0</v>
      </c>
      <c r="G560" s="682">
        <v>0</v>
      </c>
      <c r="I560" s="667" t="s">
        <v>1771</v>
      </c>
      <c r="J560" s="667"/>
      <c r="K560" s="691">
        <v>0</v>
      </c>
      <c r="L560" s="685">
        <v>0</v>
      </c>
      <c r="M560" s="685">
        <v>0</v>
      </c>
      <c r="N560" s="684">
        <v>0</v>
      </c>
      <c r="P560" s="686" t="s">
        <v>1771</v>
      </c>
      <c r="Q560" s="687"/>
      <c r="R560" s="686">
        <v>0</v>
      </c>
      <c r="S560" s="688">
        <v>0</v>
      </c>
      <c r="T560" s="688">
        <v>0</v>
      </c>
      <c r="U560" s="687">
        <v>0</v>
      </c>
      <c r="W560" s="803" t="s">
        <v>1771</v>
      </c>
      <c r="X560" s="804"/>
      <c r="Y560" s="803">
        <v>0</v>
      </c>
      <c r="Z560" s="805">
        <v>0</v>
      </c>
      <c r="AA560" s="805">
        <v>0</v>
      </c>
      <c r="AB560" s="804">
        <v>0</v>
      </c>
      <c r="AD560" s="766" t="s">
        <v>1771</v>
      </c>
      <c r="AE560" s="767"/>
      <c r="AF560" s="766">
        <v>0</v>
      </c>
      <c r="AG560" s="768">
        <v>0</v>
      </c>
      <c r="AH560" s="768">
        <v>0</v>
      </c>
      <c r="AI560" s="767">
        <v>0</v>
      </c>
      <c r="AK560" s="757" t="s">
        <v>1771</v>
      </c>
      <c r="AL560" s="758"/>
      <c r="AM560" s="759">
        <v>0</v>
      </c>
      <c r="AN560" s="760">
        <v>0</v>
      </c>
      <c r="AO560" s="760">
        <v>0</v>
      </c>
      <c r="AP560" s="761">
        <v>0</v>
      </c>
      <c r="AR560" s="808" t="s">
        <v>1771</v>
      </c>
      <c r="AS560" s="816"/>
      <c r="AT560" s="817">
        <v>0</v>
      </c>
      <c r="AU560" s="818">
        <v>0</v>
      </c>
      <c r="AV560" s="818">
        <v>0</v>
      </c>
      <c r="AW560" s="816">
        <v>0</v>
      </c>
      <c r="AY560" s="780" t="s">
        <v>1771</v>
      </c>
      <c r="AZ560" s="777"/>
      <c r="BA560" s="780">
        <v>0</v>
      </c>
      <c r="BB560" s="781">
        <v>0</v>
      </c>
      <c r="BC560" s="781">
        <v>0</v>
      </c>
      <c r="BD560" s="782">
        <v>0</v>
      </c>
      <c r="BF560" s="795" t="s">
        <v>1771</v>
      </c>
      <c r="BG560" s="796"/>
      <c r="BH560" s="795">
        <v>0</v>
      </c>
      <c r="BI560" s="797">
        <v>0</v>
      </c>
      <c r="BJ560" s="797">
        <v>0</v>
      </c>
      <c r="BK560" s="798">
        <v>0</v>
      </c>
      <c r="BL560" s="633"/>
      <c r="BM560" s="787" t="s">
        <v>1771</v>
      </c>
      <c r="BN560" s="788"/>
      <c r="BO560" s="789">
        <v>0</v>
      </c>
      <c r="BP560" s="790">
        <v>0</v>
      </c>
      <c r="BQ560" s="790">
        <v>0</v>
      </c>
      <c r="BR560" s="791">
        <v>0</v>
      </c>
      <c r="BS560" s="633"/>
      <c r="BT560" s="773" t="s">
        <v>1771</v>
      </c>
      <c r="BU560" s="770"/>
      <c r="BV560" s="773">
        <v>0</v>
      </c>
      <c r="BW560" s="774">
        <v>0</v>
      </c>
      <c r="BX560" s="774">
        <v>0</v>
      </c>
      <c r="BY560" s="775">
        <v>0</v>
      </c>
      <c r="CA560" s="748" t="s">
        <v>1771</v>
      </c>
      <c r="CB560" s="749"/>
      <c r="CC560" s="750">
        <v>0</v>
      </c>
      <c r="CD560" s="751">
        <v>0</v>
      </c>
      <c r="CE560" s="751">
        <v>0</v>
      </c>
      <c r="CF560" s="752">
        <v>0</v>
      </c>
    </row>
    <row r="561" spans="2:84" ht="13.8" thickBot="1">
      <c r="B561" s="673" t="s">
        <v>1629</v>
      </c>
      <c r="C561" s="679" t="s">
        <v>1630</v>
      </c>
      <c r="D561" s="681">
        <v>0</v>
      </c>
      <c r="E561" s="677">
        <v>0</v>
      </c>
      <c r="F561" s="677">
        <v>0</v>
      </c>
      <c r="G561" s="674">
        <v>0</v>
      </c>
      <c r="I561" s="728" t="s">
        <v>1629</v>
      </c>
      <c r="J561" s="690" t="s">
        <v>1630</v>
      </c>
      <c r="K561" s="681">
        <v>0</v>
      </c>
      <c r="L561" s="677">
        <v>0</v>
      </c>
      <c r="M561" s="677">
        <v>0</v>
      </c>
      <c r="N561" s="674">
        <v>0</v>
      </c>
      <c r="P561" s="668" t="s">
        <v>1629</v>
      </c>
      <c r="Q561" s="731" t="s">
        <v>1630</v>
      </c>
      <c r="R561" s="681">
        <v>0</v>
      </c>
      <c r="S561" s="677">
        <v>0</v>
      </c>
      <c r="T561" s="677">
        <v>0</v>
      </c>
      <c r="U561" s="674">
        <v>0</v>
      </c>
      <c r="W561" s="800" t="s">
        <v>1629</v>
      </c>
      <c r="X561" s="731" t="s">
        <v>1630</v>
      </c>
      <c r="Y561" s="681">
        <v>0</v>
      </c>
      <c r="Z561" s="677">
        <v>0</v>
      </c>
      <c r="AA561" s="677">
        <v>0</v>
      </c>
      <c r="AB561" s="674">
        <v>0</v>
      </c>
      <c r="AD561" s="763" t="s">
        <v>1629</v>
      </c>
      <c r="AE561" s="731" t="s">
        <v>1630</v>
      </c>
      <c r="AF561" s="681">
        <v>0</v>
      </c>
      <c r="AG561" s="677">
        <v>0</v>
      </c>
      <c r="AH561" s="677">
        <v>0</v>
      </c>
      <c r="AI561" s="674">
        <v>0</v>
      </c>
      <c r="AK561" s="754" t="s">
        <v>1629</v>
      </c>
      <c r="AL561" s="731" t="s">
        <v>1630</v>
      </c>
      <c r="AM561" s="681">
        <v>0</v>
      </c>
      <c r="AN561" s="677">
        <v>0</v>
      </c>
      <c r="AO561" s="677">
        <v>0</v>
      </c>
      <c r="AP561" s="674">
        <v>0</v>
      </c>
      <c r="AR561" s="808" t="s">
        <v>1629</v>
      </c>
      <c r="AS561" s="820" t="s">
        <v>1630</v>
      </c>
      <c r="AT561" s="812">
        <v>0</v>
      </c>
      <c r="AU561" s="812">
        <v>0</v>
      </c>
      <c r="AV561" s="812">
        <v>0</v>
      </c>
      <c r="AW561" s="813">
        <v>0</v>
      </c>
      <c r="AY561" s="779" t="s">
        <v>1629</v>
      </c>
      <c r="AZ561" s="731" t="s">
        <v>1630</v>
      </c>
      <c r="BA561" s="681">
        <v>0</v>
      </c>
      <c r="BB561" s="677">
        <v>0</v>
      </c>
      <c r="BC561" s="677">
        <v>0</v>
      </c>
      <c r="BD561" s="674">
        <v>0</v>
      </c>
      <c r="BF561" s="793" t="s">
        <v>1629</v>
      </c>
      <c r="BG561" s="690" t="s">
        <v>1630</v>
      </c>
      <c r="BH561" s="681">
        <v>0</v>
      </c>
      <c r="BI561" s="677">
        <v>0</v>
      </c>
      <c r="BJ561" s="677">
        <v>0</v>
      </c>
      <c r="BK561" s="674">
        <v>0</v>
      </c>
      <c r="BL561" s="633"/>
      <c r="BM561" s="784" t="s">
        <v>1629</v>
      </c>
      <c r="BN561" s="731" t="s">
        <v>1630</v>
      </c>
      <c r="BO561" s="681">
        <v>0</v>
      </c>
      <c r="BP561" s="677">
        <v>0</v>
      </c>
      <c r="BQ561" s="677">
        <v>0</v>
      </c>
      <c r="BR561" s="674">
        <v>0</v>
      </c>
      <c r="BS561" s="633"/>
      <c r="BT561" s="772" t="s">
        <v>1629</v>
      </c>
      <c r="BU561" s="690" t="s">
        <v>1630</v>
      </c>
      <c r="BV561" s="681">
        <v>0</v>
      </c>
      <c r="BW561" s="677">
        <v>0</v>
      </c>
      <c r="BX561" s="677">
        <v>0</v>
      </c>
      <c r="BY561" s="674">
        <v>0</v>
      </c>
      <c r="CA561" s="745" t="s">
        <v>1629</v>
      </c>
      <c r="CB561" s="731" t="s">
        <v>1630</v>
      </c>
      <c r="CC561" s="681">
        <v>0</v>
      </c>
      <c r="CD561" s="677">
        <v>0</v>
      </c>
      <c r="CE561" s="677">
        <v>0</v>
      </c>
      <c r="CF561" s="674">
        <v>0</v>
      </c>
    </row>
    <row r="562" spans="2:84" ht="13.8" thickBot="1">
      <c r="B562" s="664" t="s">
        <v>1772</v>
      </c>
      <c r="C562" s="664"/>
      <c r="D562" s="729">
        <v>0</v>
      </c>
      <c r="E562" s="683">
        <v>0</v>
      </c>
      <c r="F562" s="683">
        <v>0</v>
      </c>
      <c r="G562" s="682">
        <v>0</v>
      </c>
      <c r="I562" s="667" t="s">
        <v>1772</v>
      </c>
      <c r="J562" s="667"/>
      <c r="K562" s="691">
        <v>0</v>
      </c>
      <c r="L562" s="685">
        <v>0</v>
      </c>
      <c r="M562" s="685">
        <v>0</v>
      </c>
      <c r="N562" s="684">
        <v>0</v>
      </c>
      <c r="P562" s="686" t="s">
        <v>1772</v>
      </c>
      <c r="Q562" s="687"/>
      <c r="R562" s="686">
        <v>0</v>
      </c>
      <c r="S562" s="688">
        <v>0</v>
      </c>
      <c r="T562" s="688">
        <v>0</v>
      </c>
      <c r="U562" s="687">
        <v>0</v>
      </c>
      <c r="W562" s="803" t="s">
        <v>1772</v>
      </c>
      <c r="X562" s="804"/>
      <c r="Y562" s="803">
        <v>0</v>
      </c>
      <c r="Z562" s="805">
        <v>0</v>
      </c>
      <c r="AA562" s="805">
        <v>0</v>
      </c>
      <c r="AB562" s="804">
        <v>0</v>
      </c>
      <c r="AD562" s="766" t="s">
        <v>1772</v>
      </c>
      <c r="AE562" s="767"/>
      <c r="AF562" s="766">
        <v>0</v>
      </c>
      <c r="AG562" s="768">
        <v>0</v>
      </c>
      <c r="AH562" s="768">
        <v>0</v>
      </c>
      <c r="AI562" s="767">
        <v>0</v>
      </c>
      <c r="AK562" s="757" t="s">
        <v>1772</v>
      </c>
      <c r="AL562" s="758"/>
      <c r="AM562" s="759">
        <v>0</v>
      </c>
      <c r="AN562" s="760">
        <v>0</v>
      </c>
      <c r="AO562" s="760">
        <v>0</v>
      </c>
      <c r="AP562" s="761">
        <v>0</v>
      </c>
      <c r="AR562" s="808" t="s">
        <v>1772</v>
      </c>
      <c r="AS562" s="816"/>
      <c r="AT562" s="817">
        <v>0</v>
      </c>
      <c r="AU562" s="818">
        <v>0</v>
      </c>
      <c r="AV562" s="818">
        <v>0</v>
      </c>
      <c r="AW562" s="816">
        <v>0</v>
      </c>
      <c r="AY562" s="780" t="s">
        <v>1772</v>
      </c>
      <c r="AZ562" s="777"/>
      <c r="BA562" s="780">
        <v>0</v>
      </c>
      <c r="BB562" s="781">
        <v>0</v>
      </c>
      <c r="BC562" s="781">
        <v>0</v>
      </c>
      <c r="BD562" s="782">
        <v>0</v>
      </c>
      <c r="BF562" s="795" t="s">
        <v>1772</v>
      </c>
      <c r="BG562" s="796"/>
      <c r="BH562" s="795">
        <v>0</v>
      </c>
      <c r="BI562" s="797">
        <v>0</v>
      </c>
      <c r="BJ562" s="797">
        <v>0</v>
      </c>
      <c r="BK562" s="798">
        <v>0</v>
      </c>
      <c r="BL562" s="633"/>
      <c r="BM562" s="787" t="s">
        <v>1772</v>
      </c>
      <c r="BN562" s="788"/>
      <c r="BO562" s="789">
        <v>0</v>
      </c>
      <c r="BP562" s="790">
        <v>0</v>
      </c>
      <c r="BQ562" s="790">
        <v>0</v>
      </c>
      <c r="BR562" s="791">
        <v>0</v>
      </c>
      <c r="BS562" s="633"/>
      <c r="BT562" s="773" t="s">
        <v>1772</v>
      </c>
      <c r="BU562" s="770"/>
      <c r="BV562" s="773">
        <v>0</v>
      </c>
      <c r="BW562" s="774">
        <v>0</v>
      </c>
      <c r="BX562" s="774">
        <v>0</v>
      </c>
      <c r="BY562" s="775">
        <v>0</v>
      </c>
      <c r="CA562" s="748" t="s">
        <v>1772</v>
      </c>
      <c r="CB562" s="749"/>
      <c r="CC562" s="750">
        <v>0</v>
      </c>
      <c r="CD562" s="751">
        <v>0</v>
      </c>
      <c r="CE562" s="751">
        <v>0</v>
      </c>
      <c r="CF562" s="752">
        <v>0</v>
      </c>
    </row>
    <row r="563" spans="2:84" ht="13.8" thickBot="1">
      <c r="B563" s="673" t="s">
        <v>1614</v>
      </c>
      <c r="C563" s="679" t="s">
        <v>1524</v>
      </c>
      <c r="D563" s="681">
        <v>0</v>
      </c>
      <c r="E563" s="677">
        <v>0</v>
      </c>
      <c r="F563" s="677">
        <v>0</v>
      </c>
      <c r="G563" s="674">
        <v>0</v>
      </c>
      <c r="I563" s="728" t="s">
        <v>1614</v>
      </c>
      <c r="J563" s="690" t="s">
        <v>1524</v>
      </c>
      <c r="K563" s="681">
        <v>0</v>
      </c>
      <c r="L563" s="677">
        <v>0</v>
      </c>
      <c r="M563" s="677">
        <v>0</v>
      </c>
      <c r="N563" s="674">
        <v>0</v>
      </c>
      <c r="P563" s="668" t="s">
        <v>1614</v>
      </c>
      <c r="Q563" s="677" t="s">
        <v>1524</v>
      </c>
      <c r="R563" s="681">
        <v>0</v>
      </c>
      <c r="S563" s="677">
        <v>0</v>
      </c>
      <c r="T563" s="677">
        <v>0</v>
      </c>
      <c r="U563" s="674">
        <v>0</v>
      </c>
      <c r="W563" s="800" t="s">
        <v>1614</v>
      </c>
      <c r="X563" s="677" t="s">
        <v>1524</v>
      </c>
      <c r="Y563" s="681">
        <v>0</v>
      </c>
      <c r="Z563" s="677">
        <v>0</v>
      </c>
      <c r="AA563" s="677">
        <v>0</v>
      </c>
      <c r="AB563" s="674">
        <v>0</v>
      </c>
      <c r="AD563" s="763" t="s">
        <v>1614</v>
      </c>
      <c r="AE563" s="677" t="s">
        <v>1524</v>
      </c>
      <c r="AF563" s="681">
        <v>0</v>
      </c>
      <c r="AG563" s="677">
        <v>0</v>
      </c>
      <c r="AH563" s="677">
        <v>0</v>
      </c>
      <c r="AI563" s="674">
        <v>0</v>
      </c>
      <c r="AK563" s="754" t="s">
        <v>1614</v>
      </c>
      <c r="AL563" s="731" t="s">
        <v>1524</v>
      </c>
      <c r="AM563" s="681">
        <v>0</v>
      </c>
      <c r="AN563" s="677">
        <v>0</v>
      </c>
      <c r="AO563" s="677">
        <v>0</v>
      </c>
      <c r="AP563" s="674">
        <v>0</v>
      </c>
      <c r="AR563" s="808" t="s">
        <v>1614</v>
      </c>
      <c r="AS563" s="820" t="s">
        <v>1524</v>
      </c>
      <c r="AT563" s="812">
        <v>0</v>
      </c>
      <c r="AU563" s="812">
        <v>0</v>
      </c>
      <c r="AV563" s="812">
        <v>0</v>
      </c>
      <c r="AW563" s="813">
        <v>0</v>
      </c>
      <c r="AY563" s="779" t="s">
        <v>1614</v>
      </c>
      <c r="AZ563" s="731" t="s">
        <v>1524</v>
      </c>
      <c r="BA563" s="681">
        <v>0</v>
      </c>
      <c r="BB563" s="677">
        <v>0</v>
      </c>
      <c r="BC563" s="677">
        <v>0</v>
      </c>
      <c r="BD563" s="674">
        <v>0</v>
      </c>
      <c r="BF563" s="793" t="s">
        <v>1614</v>
      </c>
      <c r="BG563" s="690" t="s">
        <v>1524</v>
      </c>
      <c r="BH563" s="681">
        <v>0</v>
      </c>
      <c r="BI563" s="677">
        <v>0</v>
      </c>
      <c r="BJ563" s="677">
        <v>0</v>
      </c>
      <c r="BK563" s="674">
        <v>0</v>
      </c>
      <c r="BL563" s="633"/>
      <c r="BM563" s="784" t="s">
        <v>1614</v>
      </c>
      <c r="BN563" s="731" t="s">
        <v>1524</v>
      </c>
      <c r="BO563" s="681">
        <v>0</v>
      </c>
      <c r="BP563" s="677">
        <v>0</v>
      </c>
      <c r="BQ563" s="677">
        <v>0</v>
      </c>
      <c r="BR563" s="674">
        <v>0</v>
      </c>
      <c r="BS563" s="633"/>
      <c r="BT563" s="772" t="s">
        <v>1614</v>
      </c>
      <c r="BU563" s="690" t="s">
        <v>1524</v>
      </c>
      <c r="BV563" s="681">
        <v>0</v>
      </c>
      <c r="BW563" s="677">
        <v>0</v>
      </c>
      <c r="BX563" s="677">
        <v>0</v>
      </c>
      <c r="BY563" s="674">
        <v>0</v>
      </c>
      <c r="CA563" s="745" t="s">
        <v>1614</v>
      </c>
      <c r="CB563" s="731" t="s">
        <v>1524</v>
      </c>
      <c r="CC563" s="681">
        <v>0</v>
      </c>
      <c r="CD563" s="677">
        <v>0</v>
      </c>
      <c r="CE563" s="677">
        <v>0</v>
      </c>
      <c r="CF563" s="674">
        <v>0</v>
      </c>
    </row>
    <row r="564" spans="2:84" ht="13.8" thickBot="1">
      <c r="B564" s="664" t="s">
        <v>1773</v>
      </c>
      <c r="C564" s="664"/>
      <c r="D564" s="729">
        <v>0</v>
      </c>
      <c r="E564" s="683">
        <v>0</v>
      </c>
      <c r="F564" s="683">
        <v>0</v>
      </c>
      <c r="G564" s="682">
        <v>0</v>
      </c>
      <c r="I564" s="667" t="s">
        <v>1773</v>
      </c>
      <c r="J564" s="667"/>
      <c r="K564" s="691">
        <v>0</v>
      </c>
      <c r="L564" s="685">
        <v>0</v>
      </c>
      <c r="M564" s="685">
        <v>0</v>
      </c>
      <c r="N564" s="684">
        <v>0</v>
      </c>
      <c r="P564" s="686" t="s">
        <v>1773</v>
      </c>
      <c r="Q564" s="687"/>
      <c r="R564" s="686">
        <v>0</v>
      </c>
      <c r="S564" s="688">
        <v>0</v>
      </c>
      <c r="T564" s="688">
        <v>0</v>
      </c>
      <c r="U564" s="687">
        <v>0</v>
      </c>
      <c r="W564" s="803" t="s">
        <v>1773</v>
      </c>
      <c r="X564" s="804"/>
      <c r="Y564" s="803">
        <v>0</v>
      </c>
      <c r="Z564" s="805">
        <v>0</v>
      </c>
      <c r="AA564" s="805">
        <v>0</v>
      </c>
      <c r="AB564" s="804">
        <v>0</v>
      </c>
      <c r="AD564" s="766" t="s">
        <v>1773</v>
      </c>
      <c r="AE564" s="767"/>
      <c r="AF564" s="766">
        <v>0</v>
      </c>
      <c r="AG564" s="768">
        <v>0</v>
      </c>
      <c r="AH564" s="768">
        <v>0</v>
      </c>
      <c r="AI564" s="767">
        <v>0</v>
      </c>
      <c r="AK564" s="757" t="s">
        <v>1773</v>
      </c>
      <c r="AL564" s="758"/>
      <c r="AM564" s="759">
        <v>0</v>
      </c>
      <c r="AN564" s="760">
        <v>0</v>
      </c>
      <c r="AO564" s="760">
        <v>0</v>
      </c>
      <c r="AP564" s="761">
        <v>0</v>
      </c>
      <c r="AR564" s="808" t="s">
        <v>1773</v>
      </c>
      <c r="AS564" s="816"/>
      <c r="AT564" s="817">
        <v>0</v>
      </c>
      <c r="AU564" s="818">
        <v>0</v>
      </c>
      <c r="AV564" s="818">
        <v>0</v>
      </c>
      <c r="AW564" s="816">
        <v>0</v>
      </c>
      <c r="AY564" s="780" t="s">
        <v>1773</v>
      </c>
      <c r="AZ564" s="777"/>
      <c r="BA564" s="780">
        <v>0</v>
      </c>
      <c r="BB564" s="781">
        <v>0</v>
      </c>
      <c r="BC564" s="781">
        <v>0</v>
      </c>
      <c r="BD564" s="782">
        <v>0</v>
      </c>
      <c r="BF564" s="795" t="s">
        <v>1773</v>
      </c>
      <c r="BG564" s="796"/>
      <c r="BH564" s="795">
        <v>0</v>
      </c>
      <c r="BI564" s="797">
        <v>0</v>
      </c>
      <c r="BJ564" s="797">
        <v>0</v>
      </c>
      <c r="BK564" s="798">
        <v>0</v>
      </c>
      <c r="BL564" s="633"/>
      <c r="BM564" s="787" t="s">
        <v>1773</v>
      </c>
      <c r="BN564" s="788"/>
      <c r="BO564" s="789">
        <v>0</v>
      </c>
      <c r="BP564" s="790">
        <v>0</v>
      </c>
      <c r="BQ564" s="790">
        <v>0</v>
      </c>
      <c r="BR564" s="791">
        <v>0</v>
      </c>
      <c r="BS564" s="633"/>
      <c r="BT564" s="773" t="s">
        <v>1773</v>
      </c>
      <c r="BU564" s="770"/>
      <c r="BV564" s="773">
        <v>0</v>
      </c>
      <c r="BW564" s="774">
        <v>0</v>
      </c>
      <c r="BX564" s="774">
        <v>0</v>
      </c>
      <c r="BY564" s="775">
        <v>0</v>
      </c>
      <c r="CA564" s="748" t="s">
        <v>1773</v>
      </c>
      <c r="CB564" s="749"/>
      <c r="CC564" s="750">
        <v>0</v>
      </c>
      <c r="CD564" s="751">
        <v>0</v>
      </c>
      <c r="CE564" s="751">
        <v>0</v>
      </c>
      <c r="CF564" s="752">
        <v>0</v>
      </c>
    </row>
    <row r="565" spans="2:84" ht="13.8" thickBot="1">
      <c r="B565" s="673" t="s">
        <v>1631</v>
      </c>
      <c r="C565" s="679" t="s">
        <v>1632</v>
      </c>
      <c r="D565" s="681">
        <v>0</v>
      </c>
      <c r="E565" s="677">
        <v>0</v>
      </c>
      <c r="F565" s="677">
        <v>0</v>
      </c>
      <c r="G565" s="674">
        <v>0</v>
      </c>
      <c r="I565" s="728" t="s">
        <v>1631</v>
      </c>
      <c r="J565" s="690" t="s">
        <v>1632</v>
      </c>
      <c r="K565" s="681">
        <v>0</v>
      </c>
      <c r="L565" s="677">
        <v>0</v>
      </c>
      <c r="M565" s="677">
        <v>0</v>
      </c>
      <c r="N565" s="674">
        <v>0</v>
      </c>
      <c r="P565" s="668" t="s">
        <v>1631</v>
      </c>
      <c r="Q565" s="731" t="s">
        <v>1632</v>
      </c>
      <c r="R565" s="681">
        <v>0</v>
      </c>
      <c r="S565" s="677">
        <v>0</v>
      </c>
      <c r="T565" s="677">
        <v>0</v>
      </c>
      <c r="U565" s="674">
        <v>0</v>
      </c>
      <c r="W565" s="800" t="s">
        <v>1631</v>
      </c>
      <c r="X565" s="731" t="s">
        <v>1632</v>
      </c>
      <c r="Y565" s="681">
        <v>0</v>
      </c>
      <c r="Z565" s="677">
        <v>0</v>
      </c>
      <c r="AA565" s="677">
        <v>0</v>
      </c>
      <c r="AB565" s="674">
        <v>0</v>
      </c>
      <c r="AD565" s="763" t="s">
        <v>1631</v>
      </c>
      <c r="AE565" s="731" t="s">
        <v>1632</v>
      </c>
      <c r="AF565" s="681">
        <v>0</v>
      </c>
      <c r="AG565" s="677">
        <v>0</v>
      </c>
      <c r="AH565" s="677">
        <v>0</v>
      </c>
      <c r="AI565" s="674">
        <v>0</v>
      </c>
      <c r="AK565" s="754" t="s">
        <v>1631</v>
      </c>
      <c r="AL565" s="731" t="s">
        <v>1632</v>
      </c>
      <c r="AM565" s="681">
        <v>0</v>
      </c>
      <c r="AN565" s="677">
        <v>0</v>
      </c>
      <c r="AO565" s="677">
        <v>0</v>
      </c>
      <c r="AP565" s="674">
        <v>0</v>
      </c>
      <c r="AR565" s="808" t="s">
        <v>1631</v>
      </c>
      <c r="AS565" s="820" t="s">
        <v>1632</v>
      </c>
      <c r="AT565" s="812">
        <v>0</v>
      </c>
      <c r="AU565" s="812">
        <v>0</v>
      </c>
      <c r="AV565" s="812">
        <v>0</v>
      </c>
      <c r="AW565" s="813">
        <v>0</v>
      </c>
      <c r="AY565" s="779" t="s">
        <v>1631</v>
      </c>
      <c r="AZ565" s="731" t="s">
        <v>1632</v>
      </c>
      <c r="BA565" s="681">
        <v>0</v>
      </c>
      <c r="BB565" s="677">
        <v>0</v>
      </c>
      <c r="BC565" s="677">
        <v>0</v>
      </c>
      <c r="BD565" s="674">
        <v>0</v>
      </c>
      <c r="BF565" s="793" t="s">
        <v>1631</v>
      </c>
      <c r="BG565" s="690" t="s">
        <v>1632</v>
      </c>
      <c r="BH565" s="681">
        <v>0</v>
      </c>
      <c r="BI565" s="677">
        <v>0</v>
      </c>
      <c r="BJ565" s="677">
        <v>0</v>
      </c>
      <c r="BK565" s="674">
        <v>0</v>
      </c>
      <c r="BL565" s="633"/>
      <c r="BM565" s="784" t="s">
        <v>1631</v>
      </c>
      <c r="BN565" s="731" t="s">
        <v>1632</v>
      </c>
      <c r="BO565" s="681">
        <v>0</v>
      </c>
      <c r="BP565" s="677">
        <v>0</v>
      </c>
      <c r="BQ565" s="677">
        <v>0</v>
      </c>
      <c r="BR565" s="674">
        <v>0</v>
      </c>
      <c r="BS565" s="633"/>
      <c r="BT565" s="772" t="s">
        <v>1631</v>
      </c>
      <c r="BU565" s="690" t="s">
        <v>1632</v>
      </c>
      <c r="BV565" s="681">
        <v>0</v>
      </c>
      <c r="BW565" s="677">
        <v>0</v>
      </c>
      <c r="BX565" s="677">
        <v>0</v>
      </c>
      <c r="BY565" s="674">
        <v>0</v>
      </c>
      <c r="CA565" s="745" t="s">
        <v>1631</v>
      </c>
      <c r="CB565" s="731" t="s">
        <v>1632</v>
      </c>
      <c r="CC565" s="681">
        <v>0</v>
      </c>
      <c r="CD565" s="677">
        <v>0</v>
      </c>
      <c r="CE565" s="677">
        <v>0</v>
      </c>
      <c r="CF565" s="674">
        <v>0</v>
      </c>
    </row>
    <row r="566" spans="2:84" ht="13.8" thickBot="1">
      <c r="B566" s="664" t="s">
        <v>1774</v>
      </c>
      <c r="C566" s="664"/>
      <c r="D566" s="729">
        <v>0</v>
      </c>
      <c r="E566" s="683">
        <v>0</v>
      </c>
      <c r="F566" s="683">
        <v>0</v>
      </c>
      <c r="G566" s="682">
        <v>0</v>
      </c>
      <c r="I566" s="667" t="s">
        <v>1774</v>
      </c>
      <c r="J566" s="667"/>
      <c r="K566" s="691">
        <v>0</v>
      </c>
      <c r="L566" s="685">
        <v>0</v>
      </c>
      <c r="M566" s="685">
        <v>0</v>
      </c>
      <c r="N566" s="684">
        <v>0</v>
      </c>
      <c r="P566" s="686" t="s">
        <v>1774</v>
      </c>
      <c r="Q566" s="687"/>
      <c r="R566" s="686">
        <v>0</v>
      </c>
      <c r="S566" s="688">
        <v>0</v>
      </c>
      <c r="T566" s="688">
        <v>0</v>
      </c>
      <c r="U566" s="687">
        <v>0</v>
      </c>
      <c r="W566" s="803" t="s">
        <v>1774</v>
      </c>
      <c r="X566" s="804"/>
      <c r="Y566" s="803">
        <v>0</v>
      </c>
      <c r="Z566" s="805">
        <v>0</v>
      </c>
      <c r="AA566" s="805">
        <v>0</v>
      </c>
      <c r="AB566" s="804">
        <v>0</v>
      </c>
      <c r="AD566" s="766" t="s">
        <v>1774</v>
      </c>
      <c r="AE566" s="767"/>
      <c r="AF566" s="766">
        <v>0</v>
      </c>
      <c r="AG566" s="768">
        <v>0</v>
      </c>
      <c r="AH566" s="768">
        <v>0</v>
      </c>
      <c r="AI566" s="767">
        <v>0</v>
      </c>
      <c r="AK566" s="757" t="s">
        <v>1774</v>
      </c>
      <c r="AL566" s="758"/>
      <c r="AM566" s="759">
        <v>0</v>
      </c>
      <c r="AN566" s="760">
        <v>0</v>
      </c>
      <c r="AO566" s="760">
        <v>0</v>
      </c>
      <c r="AP566" s="761">
        <v>0</v>
      </c>
      <c r="AR566" s="808" t="s">
        <v>1774</v>
      </c>
      <c r="AS566" s="816"/>
      <c r="AT566" s="817">
        <v>0</v>
      </c>
      <c r="AU566" s="818">
        <v>0</v>
      </c>
      <c r="AV566" s="818">
        <v>0</v>
      </c>
      <c r="AW566" s="816">
        <v>0</v>
      </c>
      <c r="AY566" s="780" t="s">
        <v>1774</v>
      </c>
      <c r="AZ566" s="777"/>
      <c r="BA566" s="780">
        <v>0</v>
      </c>
      <c r="BB566" s="781">
        <v>0</v>
      </c>
      <c r="BC566" s="781">
        <v>0</v>
      </c>
      <c r="BD566" s="782">
        <v>0</v>
      </c>
      <c r="BF566" s="795" t="s">
        <v>1774</v>
      </c>
      <c r="BG566" s="796"/>
      <c r="BH566" s="795">
        <v>0</v>
      </c>
      <c r="BI566" s="797">
        <v>0</v>
      </c>
      <c r="BJ566" s="797">
        <v>0</v>
      </c>
      <c r="BK566" s="798">
        <v>0</v>
      </c>
      <c r="BL566" s="633"/>
      <c r="BM566" s="787" t="s">
        <v>1774</v>
      </c>
      <c r="BN566" s="788"/>
      <c r="BO566" s="789">
        <v>0</v>
      </c>
      <c r="BP566" s="790">
        <v>0</v>
      </c>
      <c r="BQ566" s="790">
        <v>0</v>
      </c>
      <c r="BR566" s="791">
        <v>0</v>
      </c>
      <c r="BS566" s="633"/>
      <c r="BT566" s="773" t="s">
        <v>1774</v>
      </c>
      <c r="BU566" s="770"/>
      <c r="BV566" s="773">
        <v>0</v>
      </c>
      <c r="BW566" s="774">
        <v>0</v>
      </c>
      <c r="BX566" s="774">
        <v>0</v>
      </c>
      <c r="BY566" s="775">
        <v>0</v>
      </c>
      <c r="CA566" s="748" t="s">
        <v>1774</v>
      </c>
      <c r="CB566" s="749"/>
      <c r="CC566" s="750">
        <v>0</v>
      </c>
      <c r="CD566" s="751">
        <v>0</v>
      </c>
      <c r="CE566" s="751">
        <v>0</v>
      </c>
      <c r="CF566" s="752">
        <v>0</v>
      </c>
    </row>
    <row r="567" spans="2:84" ht="13.8" thickBot="1">
      <c r="B567" s="673" t="s">
        <v>1627</v>
      </c>
      <c r="C567" s="679" t="s">
        <v>1628</v>
      </c>
      <c r="D567" s="681">
        <v>0</v>
      </c>
      <c r="E567" s="677">
        <v>0</v>
      </c>
      <c r="F567" s="677">
        <v>0</v>
      </c>
      <c r="G567" s="674">
        <v>0</v>
      </c>
      <c r="I567" s="728" t="s">
        <v>1627</v>
      </c>
      <c r="J567" s="690" t="s">
        <v>1628</v>
      </c>
      <c r="K567" s="681">
        <v>0</v>
      </c>
      <c r="L567" s="677">
        <v>0</v>
      </c>
      <c r="M567" s="677">
        <v>0</v>
      </c>
      <c r="N567" s="674">
        <v>0</v>
      </c>
      <c r="P567" s="668" t="s">
        <v>1627</v>
      </c>
      <c r="Q567" s="731" t="s">
        <v>1628</v>
      </c>
      <c r="R567" s="681">
        <v>0</v>
      </c>
      <c r="S567" s="677">
        <v>0</v>
      </c>
      <c r="T567" s="677">
        <v>0</v>
      </c>
      <c r="U567" s="674">
        <v>0</v>
      </c>
      <c r="W567" s="800" t="s">
        <v>1627</v>
      </c>
      <c r="X567" s="731" t="s">
        <v>1628</v>
      </c>
      <c r="Y567" s="681">
        <v>0</v>
      </c>
      <c r="Z567" s="677">
        <v>0</v>
      </c>
      <c r="AA567" s="677">
        <v>0</v>
      </c>
      <c r="AB567" s="674">
        <v>0</v>
      </c>
      <c r="AD567" s="763" t="s">
        <v>1627</v>
      </c>
      <c r="AE567" s="731" t="s">
        <v>1628</v>
      </c>
      <c r="AF567" s="681">
        <v>0</v>
      </c>
      <c r="AG567" s="677">
        <v>0</v>
      </c>
      <c r="AH567" s="677">
        <v>0</v>
      </c>
      <c r="AI567" s="674">
        <v>0</v>
      </c>
      <c r="AK567" s="754" t="s">
        <v>1627</v>
      </c>
      <c r="AL567" s="731" t="s">
        <v>1628</v>
      </c>
      <c r="AM567" s="681">
        <v>0</v>
      </c>
      <c r="AN567" s="677">
        <v>0</v>
      </c>
      <c r="AO567" s="677">
        <v>0</v>
      </c>
      <c r="AP567" s="674">
        <v>0</v>
      </c>
      <c r="AR567" s="808" t="s">
        <v>1627</v>
      </c>
      <c r="AS567" s="820" t="s">
        <v>1628</v>
      </c>
      <c r="AT567" s="812">
        <v>0</v>
      </c>
      <c r="AU567" s="812">
        <v>0</v>
      </c>
      <c r="AV567" s="812">
        <v>0</v>
      </c>
      <c r="AW567" s="813">
        <v>0</v>
      </c>
      <c r="AY567" s="779" t="s">
        <v>1627</v>
      </c>
      <c r="AZ567" s="731" t="s">
        <v>1628</v>
      </c>
      <c r="BA567" s="681">
        <v>0</v>
      </c>
      <c r="BB567" s="677">
        <v>0</v>
      </c>
      <c r="BC567" s="677">
        <v>0</v>
      </c>
      <c r="BD567" s="674">
        <v>0</v>
      </c>
      <c r="BF567" s="793" t="s">
        <v>1627</v>
      </c>
      <c r="BG567" s="690" t="s">
        <v>1628</v>
      </c>
      <c r="BH567" s="681">
        <v>0</v>
      </c>
      <c r="BI567" s="677">
        <v>0</v>
      </c>
      <c r="BJ567" s="677">
        <v>0</v>
      </c>
      <c r="BK567" s="674">
        <v>0</v>
      </c>
      <c r="BL567" s="633"/>
      <c r="BM567" s="784" t="s">
        <v>1627</v>
      </c>
      <c r="BN567" s="731" t="s">
        <v>1628</v>
      </c>
      <c r="BO567" s="681">
        <v>0</v>
      </c>
      <c r="BP567" s="677">
        <v>0</v>
      </c>
      <c r="BQ567" s="677">
        <v>0</v>
      </c>
      <c r="BR567" s="674">
        <v>0</v>
      </c>
      <c r="BS567" s="633"/>
      <c r="BT567" s="772" t="s">
        <v>1627</v>
      </c>
      <c r="BU567" s="690" t="s">
        <v>1628</v>
      </c>
      <c r="BV567" s="681">
        <v>0</v>
      </c>
      <c r="BW567" s="677">
        <v>0</v>
      </c>
      <c r="BX567" s="677">
        <v>0</v>
      </c>
      <c r="BY567" s="674">
        <v>0</v>
      </c>
      <c r="CA567" s="745" t="s">
        <v>1627</v>
      </c>
      <c r="CB567" s="731" t="s">
        <v>1628</v>
      </c>
      <c r="CC567" s="681">
        <v>0</v>
      </c>
      <c r="CD567" s="677">
        <v>0</v>
      </c>
      <c r="CE567" s="677">
        <v>0</v>
      </c>
      <c r="CF567" s="674">
        <v>0</v>
      </c>
    </row>
    <row r="568" spans="2:84" ht="13.8" thickBot="1">
      <c r="B568" s="664" t="s">
        <v>1775</v>
      </c>
      <c r="C568" s="664"/>
      <c r="D568" s="729">
        <v>0</v>
      </c>
      <c r="E568" s="683">
        <v>0</v>
      </c>
      <c r="F568" s="683">
        <v>0</v>
      </c>
      <c r="G568" s="682">
        <v>0</v>
      </c>
      <c r="I568" s="667" t="s">
        <v>1775</v>
      </c>
      <c r="J568" s="667"/>
      <c r="K568" s="691">
        <v>0</v>
      </c>
      <c r="L568" s="685">
        <v>0</v>
      </c>
      <c r="M568" s="685">
        <v>0</v>
      </c>
      <c r="N568" s="684">
        <v>0</v>
      </c>
      <c r="P568" s="686" t="s">
        <v>1775</v>
      </c>
      <c r="Q568" s="687"/>
      <c r="R568" s="686">
        <v>0</v>
      </c>
      <c r="S568" s="688">
        <v>0</v>
      </c>
      <c r="T568" s="688">
        <v>0</v>
      </c>
      <c r="U568" s="687">
        <v>0</v>
      </c>
      <c r="W568" s="803" t="s">
        <v>1775</v>
      </c>
      <c r="X568" s="804"/>
      <c r="Y568" s="803">
        <v>0</v>
      </c>
      <c r="Z568" s="805">
        <v>0</v>
      </c>
      <c r="AA568" s="805">
        <v>0</v>
      </c>
      <c r="AB568" s="804">
        <v>0</v>
      </c>
      <c r="AD568" s="766" t="s">
        <v>1775</v>
      </c>
      <c r="AE568" s="767"/>
      <c r="AF568" s="766">
        <v>0</v>
      </c>
      <c r="AG568" s="768">
        <v>0</v>
      </c>
      <c r="AH568" s="768">
        <v>0</v>
      </c>
      <c r="AI568" s="767">
        <v>0</v>
      </c>
      <c r="AK568" s="757" t="s">
        <v>1775</v>
      </c>
      <c r="AL568" s="758"/>
      <c r="AM568" s="759">
        <v>0</v>
      </c>
      <c r="AN568" s="760">
        <v>0</v>
      </c>
      <c r="AO568" s="760">
        <v>0</v>
      </c>
      <c r="AP568" s="761">
        <v>0</v>
      </c>
      <c r="AR568" s="808" t="s">
        <v>1775</v>
      </c>
      <c r="AS568" s="816"/>
      <c r="AT568" s="817">
        <v>0</v>
      </c>
      <c r="AU568" s="818">
        <v>0</v>
      </c>
      <c r="AV568" s="818">
        <v>0</v>
      </c>
      <c r="AW568" s="816">
        <v>0</v>
      </c>
      <c r="AY568" s="780" t="s">
        <v>1775</v>
      </c>
      <c r="AZ568" s="777"/>
      <c r="BA568" s="780">
        <v>0</v>
      </c>
      <c r="BB568" s="781">
        <v>0</v>
      </c>
      <c r="BC568" s="781">
        <v>0</v>
      </c>
      <c r="BD568" s="782">
        <v>0</v>
      </c>
      <c r="BF568" s="795" t="s">
        <v>1775</v>
      </c>
      <c r="BG568" s="796"/>
      <c r="BH568" s="795">
        <v>0</v>
      </c>
      <c r="BI568" s="797">
        <v>0</v>
      </c>
      <c r="BJ568" s="797">
        <v>0</v>
      </c>
      <c r="BK568" s="798">
        <v>0</v>
      </c>
      <c r="BL568" s="633"/>
      <c r="BM568" s="787" t="s">
        <v>1775</v>
      </c>
      <c r="BN568" s="788"/>
      <c r="BO568" s="789">
        <v>0</v>
      </c>
      <c r="BP568" s="790">
        <v>0</v>
      </c>
      <c r="BQ568" s="790">
        <v>0</v>
      </c>
      <c r="BR568" s="791">
        <v>0</v>
      </c>
      <c r="BS568" s="633"/>
      <c r="BT568" s="773" t="s">
        <v>1775</v>
      </c>
      <c r="BU568" s="770"/>
      <c r="BV568" s="773">
        <v>0</v>
      </c>
      <c r="BW568" s="774">
        <v>0</v>
      </c>
      <c r="BX568" s="774">
        <v>0</v>
      </c>
      <c r="BY568" s="775">
        <v>0</v>
      </c>
      <c r="CA568" s="748" t="s">
        <v>1775</v>
      </c>
      <c r="CB568" s="749"/>
      <c r="CC568" s="750">
        <v>0</v>
      </c>
      <c r="CD568" s="751">
        <v>0</v>
      </c>
      <c r="CE568" s="751">
        <v>0</v>
      </c>
      <c r="CF568" s="752">
        <v>0</v>
      </c>
    </row>
    <row r="569" spans="2:84" ht="13.8" thickBot="1">
      <c r="B569" s="673" t="s">
        <v>1615</v>
      </c>
      <c r="C569" s="679" t="s">
        <v>1749</v>
      </c>
      <c r="D569" s="681">
        <v>0</v>
      </c>
      <c r="E569" s="677">
        <v>0</v>
      </c>
      <c r="F569" s="677">
        <v>0</v>
      </c>
      <c r="G569" s="674">
        <v>0</v>
      </c>
      <c r="I569" s="728" t="s">
        <v>1615</v>
      </c>
      <c r="J569" s="690" t="s">
        <v>1749</v>
      </c>
      <c r="K569" s="681">
        <v>0</v>
      </c>
      <c r="L569" s="677">
        <v>0</v>
      </c>
      <c r="M569" s="677">
        <v>0</v>
      </c>
      <c r="N569" s="674">
        <v>0</v>
      </c>
      <c r="P569" s="668" t="s">
        <v>1615</v>
      </c>
      <c r="Q569" s="677" t="s">
        <v>1749</v>
      </c>
      <c r="R569" s="681">
        <v>0</v>
      </c>
      <c r="S569" s="677">
        <v>0</v>
      </c>
      <c r="T569" s="677">
        <v>0</v>
      </c>
      <c r="U569" s="674">
        <v>0</v>
      </c>
      <c r="W569" s="800" t="s">
        <v>1615</v>
      </c>
      <c r="X569" s="677" t="s">
        <v>1749</v>
      </c>
      <c r="Y569" s="681">
        <v>0</v>
      </c>
      <c r="Z569" s="677">
        <v>0</v>
      </c>
      <c r="AA569" s="677">
        <v>0</v>
      </c>
      <c r="AB569" s="674">
        <v>0</v>
      </c>
      <c r="AD569" s="763" t="s">
        <v>1615</v>
      </c>
      <c r="AE569" s="677" t="s">
        <v>1749</v>
      </c>
      <c r="AF569" s="681">
        <v>0</v>
      </c>
      <c r="AG569" s="677">
        <v>0</v>
      </c>
      <c r="AH569" s="677">
        <v>0</v>
      </c>
      <c r="AI569" s="674">
        <v>0</v>
      </c>
      <c r="AK569" s="754" t="s">
        <v>1615</v>
      </c>
      <c r="AL569" s="731" t="s">
        <v>1749</v>
      </c>
      <c r="AM569" s="681">
        <v>0</v>
      </c>
      <c r="AN569" s="677">
        <v>0</v>
      </c>
      <c r="AO569" s="677">
        <v>0</v>
      </c>
      <c r="AP569" s="674">
        <v>0</v>
      </c>
      <c r="AR569" s="808" t="s">
        <v>1615</v>
      </c>
      <c r="AS569" s="820" t="s">
        <v>1749</v>
      </c>
      <c r="AT569" s="812">
        <v>0</v>
      </c>
      <c r="AU569" s="812">
        <v>0</v>
      </c>
      <c r="AV569" s="812">
        <v>0</v>
      </c>
      <c r="AW569" s="813">
        <v>0</v>
      </c>
      <c r="AY569" s="779" t="s">
        <v>1615</v>
      </c>
      <c r="AZ569" s="731" t="s">
        <v>1749</v>
      </c>
      <c r="BA569" s="681">
        <v>0</v>
      </c>
      <c r="BB569" s="677">
        <v>0</v>
      </c>
      <c r="BC569" s="677">
        <v>0</v>
      </c>
      <c r="BD569" s="674">
        <v>0</v>
      </c>
      <c r="BF569" s="793" t="s">
        <v>1615</v>
      </c>
      <c r="BG569" s="690" t="s">
        <v>1749</v>
      </c>
      <c r="BH569" s="681">
        <v>0</v>
      </c>
      <c r="BI569" s="677">
        <v>0</v>
      </c>
      <c r="BJ569" s="677">
        <v>0</v>
      </c>
      <c r="BK569" s="674">
        <v>0</v>
      </c>
      <c r="BL569" s="633"/>
      <c r="BM569" s="784" t="s">
        <v>1615</v>
      </c>
      <c r="BN569" s="731" t="s">
        <v>1749</v>
      </c>
      <c r="BO569" s="681">
        <v>0</v>
      </c>
      <c r="BP569" s="677">
        <v>0</v>
      </c>
      <c r="BQ569" s="677">
        <v>0</v>
      </c>
      <c r="BR569" s="674">
        <v>0</v>
      </c>
      <c r="BS569" s="633"/>
      <c r="BT569" s="772" t="s">
        <v>1615</v>
      </c>
      <c r="BU569" s="690" t="s">
        <v>1749</v>
      </c>
      <c r="BV569" s="681">
        <v>0</v>
      </c>
      <c r="BW569" s="677">
        <v>0</v>
      </c>
      <c r="BX569" s="677">
        <v>0</v>
      </c>
      <c r="BY569" s="674">
        <v>0</v>
      </c>
      <c r="CA569" s="745" t="s">
        <v>1615</v>
      </c>
      <c r="CB569" s="731" t="s">
        <v>1749</v>
      </c>
      <c r="CC569" s="681">
        <v>0</v>
      </c>
      <c r="CD569" s="677">
        <v>0</v>
      </c>
      <c r="CE569" s="677">
        <v>0</v>
      </c>
      <c r="CF569" s="674">
        <v>0</v>
      </c>
    </row>
    <row r="570" spans="2:84" ht="13.8" thickBot="1">
      <c r="B570" s="664" t="s">
        <v>1776</v>
      </c>
      <c r="C570" s="664"/>
      <c r="D570" s="729">
        <v>0</v>
      </c>
      <c r="E570" s="683">
        <v>0</v>
      </c>
      <c r="F570" s="683">
        <v>0</v>
      </c>
      <c r="G570" s="682">
        <v>0</v>
      </c>
      <c r="I570" s="667" t="s">
        <v>1776</v>
      </c>
      <c r="J570" s="667"/>
      <c r="K570" s="691">
        <v>0</v>
      </c>
      <c r="L570" s="685">
        <v>0</v>
      </c>
      <c r="M570" s="685">
        <v>0</v>
      </c>
      <c r="N570" s="684">
        <v>0</v>
      </c>
      <c r="P570" s="686" t="s">
        <v>1776</v>
      </c>
      <c r="Q570" s="687"/>
      <c r="R570" s="686">
        <v>0</v>
      </c>
      <c r="S570" s="688">
        <v>0</v>
      </c>
      <c r="T570" s="688">
        <v>0</v>
      </c>
      <c r="U570" s="687">
        <v>0</v>
      </c>
      <c r="W570" s="803" t="s">
        <v>1776</v>
      </c>
      <c r="X570" s="804"/>
      <c r="Y570" s="803">
        <v>0</v>
      </c>
      <c r="Z570" s="805">
        <v>0</v>
      </c>
      <c r="AA570" s="805">
        <v>0</v>
      </c>
      <c r="AB570" s="804">
        <v>0</v>
      </c>
      <c r="AD570" s="766" t="s">
        <v>1776</v>
      </c>
      <c r="AE570" s="767"/>
      <c r="AF570" s="766">
        <v>0</v>
      </c>
      <c r="AG570" s="768">
        <v>0</v>
      </c>
      <c r="AH570" s="768">
        <v>0</v>
      </c>
      <c r="AI570" s="767">
        <v>0</v>
      </c>
      <c r="AK570" s="757" t="s">
        <v>1776</v>
      </c>
      <c r="AL570" s="758"/>
      <c r="AM570" s="759">
        <v>0</v>
      </c>
      <c r="AN570" s="760">
        <v>0</v>
      </c>
      <c r="AO570" s="760">
        <v>0</v>
      </c>
      <c r="AP570" s="761">
        <v>0</v>
      </c>
      <c r="AR570" s="808" t="s">
        <v>1776</v>
      </c>
      <c r="AS570" s="816"/>
      <c r="AT570" s="817">
        <v>0</v>
      </c>
      <c r="AU570" s="818">
        <v>0</v>
      </c>
      <c r="AV570" s="818">
        <v>0</v>
      </c>
      <c r="AW570" s="816">
        <v>0</v>
      </c>
      <c r="AY570" s="780" t="s">
        <v>1776</v>
      </c>
      <c r="AZ570" s="777"/>
      <c r="BA570" s="780">
        <v>0</v>
      </c>
      <c r="BB570" s="781">
        <v>0</v>
      </c>
      <c r="BC570" s="781">
        <v>0</v>
      </c>
      <c r="BD570" s="782">
        <v>0</v>
      </c>
      <c r="BF570" s="795" t="s">
        <v>1776</v>
      </c>
      <c r="BG570" s="796"/>
      <c r="BH570" s="795">
        <v>0</v>
      </c>
      <c r="BI570" s="797">
        <v>0</v>
      </c>
      <c r="BJ570" s="797">
        <v>0</v>
      </c>
      <c r="BK570" s="798">
        <v>0</v>
      </c>
      <c r="BL570" s="633"/>
      <c r="BM570" s="787" t="s">
        <v>1776</v>
      </c>
      <c r="BN570" s="788"/>
      <c r="BO570" s="789">
        <v>0</v>
      </c>
      <c r="BP570" s="790">
        <v>0</v>
      </c>
      <c r="BQ570" s="790">
        <v>0</v>
      </c>
      <c r="BR570" s="791">
        <v>0</v>
      </c>
      <c r="BS570" s="633"/>
      <c r="BT570" s="773" t="s">
        <v>1776</v>
      </c>
      <c r="BU570" s="770"/>
      <c r="BV570" s="773">
        <v>0</v>
      </c>
      <c r="BW570" s="774">
        <v>0</v>
      </c>
      <c r="BX570" s="774">
        <v>0</v>
      </c>
      <c r="BY570" s="775">
        <v>0</v>
      </c>
      <c r="CA570" s="748" t="s">
        <v>1776</v>
      </c>
      <c r="CB570" s="749"/>
      <c r="CC570" s="750">
        <v>0</v>
      </c>
      <c r="CD570" s="751">
        <v>0</v>
      </c>
      <c r="CE570" s="751">
        <v>0</v>
      </c>
      <c r="CF570" s="752">
        <v>0</v>
      </c>
    </row>
    <row r="571" spans="2:84" ht="13.8" thickBot="1">
      <c r="B571" s="673" t="s">
        <v>1616</v>
      </c>
      <c r="C571" s="679" t="s">
        <v>1525</v>
      </c>
      <c r="D571" s="681">
        <v>0</v>
      </c>
      <c r="E571" s="677">
        <v>0</v>
      </c>
      <c r="F571" s="677">
        <v>0</v>
      </c>
      <c r="G571" s="674">
        <v>0</v>
      </c>
      <c r="I571" s="728" t="s">
        <v>1616</v>
      </c>
      <c r="J571" s="690" t="s">
        <v>1525</v>
      </c>
      <c r="K571" s="681">
        <v>0</v>
      </c>
      <c r="L571" s="677">
        <v>0</v>
      </c>
      <c r="M571" s="677">
        <v>0</v>
      </c>
      <c r="N571" s="674">
        <v>0</v>
      </c>
      <c r="P571" s="668" t="s">
        <v>1616</v>
      </c>
      <c r="Q571" s="677" t="s">
        <v>1525</v>
      </c>
      <c r="R571" s="681">
        <v>0</v>
      </c>
      <c r="S571" s="677">
        <v>0</v>
      </c>
      <c r="T571" s="677">
        <v>0</v>
      </c>
      <c r="U571" s="674">
        <v>0</v>
      </c>
      <c r="W571" s="800" t="s">
        <v>1616</v>
      </c>
      <c r="X571" s="677" t="s">
        <v>1525</v>
      </c>
      <c r="Y571" s="681">
        <v>0</v>
      </c>
      <c r="Z571" s="677">
        <v>0</v>
      </c>
      <c r="AA571" s="677">
        <v>0</v>
      </c>
      <c r="AB571" s="674">
        <v>0</v>
      </c>
      <c r="AD571" s="763" t="s">
        <v>1616</v>
      </c>
      <c r="AE571" s="677" t="s">
        <v>1525</v>
      </c>
      <c r="AF571" s="681">
        <v>0</v>
      </c>
      <c r="AG571" s="677">
        <v>0</v>
      </c>
      <c r="AH571" s="677">
        <v>0</v>
      </c>
      <c r="AI571" s="674">
        <v>0</v>
      </c>
      <c r="AK571" s="754" t="s">
        <v>1616</v>
      </c>
      <c r="AL571" s="731" t="s">
        <v>1525</v>
      </c>
      <c r="AM571" s="681">
        <v>0</v>
      </c>
      <c r="AN571" s="677">
        <v>0</v>
      </c>
      <c r="AO571" s="677">
        <v>0</v>
      </c>
      <c r="AP571" s="674">
        <v>0</v>
      </c>
      <c r="AR571" s="808" t="s">
        <v>1616</v>
      </c>
      <c r="AS571" s="820" t="s">
        <v>1525</v>
      </c>
      <c r="AT571" s="812">
        <v>0</v>
      </c>
      <c r="AU571" s="812">
        <v>0</v>
      </c>
      <c r="AV571" s="812">
        <v>0</v>
      </c>
      <c r="AW571" s="813">
        <v>0</v>
      </c>
      <c r="AY571" s="779" t="s">
        <v>1616</v>
      </c>
      <c r="AZ571" s="731" t="s">
        <v>1525</v>
      </c>
      <c r="BA571" s="681">
        <v>0</v>
      </c>
      <c r="BB571" s="677">
        <v>0</v>
      </c>
      <c r="BC571" s="677">
        <v>0</v>
      </c>
      <c r="BD571" s="674">
        <v>0</v>
      </c>
      <c r="BF571" s="793" t="s">
        <v>1616</v>
      </c>
      <c r="BG571" s="690" t="s">
        <v>1525</v>
      </c>
      <c r="BH571" s="681">
        <v>0</v>
      </c>
      <c r="BI571" s="677">
        <v>0</v>
      </c>
      <c r="BJ571" s="677">
        <v>0</v>
      </c>
      <c r="BK571" s="674">
        <v>0</v>
      </c>
      <c r="BL571" s="633"/>
      <c r="BM571" s="784" t="s">
        <v>1616</v>
      </c>
      <c r="BN571" s="731" t="s">
        <v>1525</v>
      </c>
      <c r="BO571" s="681">
        <v>0</v>
      </c>
      <c r="BP571" s="677">
        <v>0</v>
      </c>
      <c r="BQ571" s="677">
        <v>0</v>
      </c>
      <c r="BR571" s="674">
        <v>0</v>
      </c>
      <c r="BS571" s="633"/>
      <c r="BT571" s="772" t="s">
        <v>1616</v>
      </c>
      <c r="BU571" s="690" t="s">
        <v>1525</v>
      </c>
      <c r="BV571" s="681">
        <v>0</v>
      </c>
      <c r="BW571" s="677">
        <v>0</v>
      </c>
      <c r="BX571" s="677">
        <v>0</v>
      </c>
      <c r="BY571" s="674">
        <v>0</v>
      </c>
      <c r="CA571" s="745" t="s">
        <v>1616</v>
      </c>
      <c r="CB571" s="731" t="s">
        <v>1525</v>
      </c>
      <c r="CC571" s="681">
        <v>0</v>
      </c>
      <c r="CD571" s="677">
        <v>0</v>
      </c>
      <c r="CE571" s="677">
        <v>0</v>
      </c>
      <c r="CF571" s="674">
        <v>0</v>
      </c>
    </row>
    <row r="572" spans="2:84" ht="13.8" thickBot="1">
      <c r="B572" s="664" t="s">
        <v>1777</v>
      </c>
      <c r="C572" s="664"/>
      <c r="D572" s="729">
        <v>0</v>
      </c>
      <c r="E572" s="683">
        <v>0</v>
      </c>
      <c r="F572" s="683">
        <v>0</v>
      </c>
      <c r="G572" s="682">
        <v>0</v>
      </c>
      <c r="I572" s="667" t="s">
        <v>1777</v>
      </c>
      <c r="J572" s="667"/>
      <c r="K572" s="691">
        <v>0</v>
      </c>
      <c r="L572" s="685">
        <v>0</v>
      </c>
      <c r="M572" s="685">
        <v>0</v>
      </c>
      <c r="N572" s="684">
        <v>0</v>
      </c>
      <c r="P572" s="686" t="s">
        <v>1777</v>
      </c>
      <c r="Q572" s="687"/>
      <c r="R572" s="686">
        <v>0</v>
      </c>
      <c r="S572" s="688">
        <v>0</v>
      </c>
      <c r="T572" s="688">
        <v>0</v>
      </c>
      <c r="U572" s="687">
        <v>0</v>
      </c>
      <c r="W572" s="803" t="s">
        <v>1777</v>
      </c>
      <c r="X572" s="804"/>
      <c r="Y572" s="803">
        <v>0</v>
      </c>
      <c r="Z572" s="805">
        <v>0</v>
      </c>
      <c r="AA572" s="805">
        <v>0</v>
      </c>
      <c r="AB572" s="804">
        <v>0</v>
      </c>
      <c r="AD572" s="766" t="s">
        <v>1777</v>
      </c>
      <c r="AE572" s="767"/>
      <c r="AF572" s="766">
        <v>0</v>
      </c>
      <c r="AG572" s="768">
        <v>0</v>
      </c>
      <c r="AH572" s="768">
        <v>0</v>
      </c>
      <c r="AI572" s="767">
        <v>0</v>
      </c>
      <c r="AK572" s="757" t="s">
        <v>1777</v>
      </c>
      <c r="AL572" s="758"/>
      <c r="AM572" s="759">
        <v>0</v>
      </c>
      <c r="AN572" s="760">
        <v>0</v>
      </c>
      <c r="AO572" s="760">
        <v>0</v>
      </c>
      <c r="AP572" s="761">
        <v>0</v>
      </c>
      <c r="AR572" s="808" t="s">
        <v>1777</v>
      </c>
      <c r="AS572" s="816"/>
      <c r="AT572" s="817">
        <v>0</v>
      </c>
      <c r="AU572" s="818">
        <v>0</v>
      </c>
      <c r="AV572" s="818">
        <v>0</v>
      </c>
      <c r="AW572" s="816">
        <v>0</v>
      </c>
      <c r="AY572" s="780" t="s">
        <v>1777</v>
      </c>
      <c r="AZ572" s="777"/>
      <c r="BA572" s="780">
        <v>0</v>
      </c>
      <c r="BB572" s="781">
        <v>0</v>
      </c>
      <c r="BC572" s="781">
        <v>0</v>
      </c>
      <c r="BD572" s="782">
        <v>0</v>
      </c>
      <c r="BF572" s="795" t="s">
        <v>1777</v>
      </c>
      <c r="BG572" s="796"/>
      <c r="BH572" s="795">
        <v>0</v>
      </c>
      <c r="BI572" s="797">
        <v>0</v>
      </c>
      <c r="BJ572" s="797">
        <v>0</v>
      </c>
      <c r="BK572" s="798">
        <v>0</v>
      </c>
      <c r="BL572" s="633"/>
      <c r="BM572" s="787" t="s">
        <v>1777</v>
      </c>
      <c r="BN572" s="788"/>
      <c r="BO572" s="789">
        <v>0</v>
      </c>
      <c r="BP572" s="790">
        <v>0</v>
      </c>
      <c r="BQ572" s="790">
        <v>0</v>
      </c>
      <c r="BR572" s="791">
        <v>0</v>
      </c>
      <c r="BS572" s="633"/>
      <c r="BT572" s="773" t="s">
        <v>1777</v>
      </c>
      <c r="BU572" s="770"/>
      <c r="BV572" s="773">
        <v>0</v>
      </c>
      <c r="BW572" s="774">
        <v>0</v>
      </c>
      <c r="BX572" s="774">
        <v>0</v>
      </c>
      <c r="BY572" s="775">
        <v>0</v>
      </c>
      <c r="CA572" s="748" t="s">
        <v>1777</v>
      </c>
      <c r="CB572" s="749"/>
      <c r="CC572" s="750">
        <v>0</v>
      </c>
      <c r="CD572" s="751">
        <v>0</v>
      </c>
      <c r="CE572" s="751">
        <v>0</v>
      </c>
      <c r="CF572" s="752">
        <v>0</v>
      </c>
    </row>
    <row r="573" spans="2:84">
      <c r="B573" s="673" t="s">
        <v>1617</v>
      </c>
      <c r="C573" s="679" t="s">
        <v>1529</v>
      </c>
      <c r="D573" s="681">
        <v>0</v>
      </c>
      <c r="E573" s="677">
        <v>0</v>
      </c>
      <c r="F573" s="677">
        <v>0</v>
      </c>
      <c r="G573" s="674">
        <v>0</v>
      </c>
      <c r="I573" s="675" t="s">
        <v>1617</v>
      </c>
      <c r="J573" s="679" t="s">
        <v>1529</v>
      </c>
      <c r="K573" s="681">
        <v>0</v>
      </c>
      <c r="L573" s="677">
        <v>0</v>
      </c>
      <c r="M573" s="677">
        <v>0</v>
      </c>
      <c r="N573" s="674">
        <v>0</v>
      </c>
      <c r="P573" s="676" t="s">
        <v>1617</v>
      </c>
      <c r="Q573" s="677" t="s">
        <v>1529</v>
      </c>
      <c r="R573" s="681">
        <v>0</v>
      </c>
      <c r="S573" s="677">
        <v>0</v>
      </c>
      <c r="T573" s="677">
        <v>0</v>
      </c>
      <c r="U573" s="674">
        <v>0</v>
      </c>
      <c r="W573" s="801" t="s">
        <v>1617</v>
      </c>
      <c r="X573" s="677" t="s">
        <v>1529</v>
      </c>
      <c r="Y573" s="681">
        <v>0</v>
      </c>
      <c r="Z573" s="677">
        <v>0</v>
      </c>
      <c r="AA573" s="677">
        <v>0</v>
      </c>
      <c r="AB573" s="674">
        <v>0</v>
      </c>
      <c r="AD573" s="764" t="s">
        <v>1617</v>
      </c>
      <c r="AE573" s="677" t="s">
        <v>1529</v>
      </c>
      <c r="AF573" s="681">
        <v>0</v>
      </c>
      <c r="AG573" s="677">
        <v>0</v>
      </c>
      <c r="AH573" s="677">
        <v>0</v>
      </c>
      <c r="AI573" s="674">
        <v>0</v>
      </c>
      <c r="AK573" s="755" t="s">
        <v>1617</v>
      </c>
      <c r="AL573" s="689" t="s">
        <v>1529</v>
      </c>
      <c r="AM573" s="681">
        <v>0</v>
      </c>
      <c r="AN573" s="677">
        <v>0</v>
      </c>
      <c r="AO573" s="677">
        <v>0</v>
      </c>
      <c r="AP573" s="674">
        <v>0</v>
      </c>
      <c r="AR573" s="809" t="s">
        <v>1617</v>
      </c>
      <c r="AS573" s="810" t="s">
        <v>1529</v>
      </c>
      <c r="AT573" s="812">
        <v>0</v>
      </c>
      <c r="AU573" s="812">
        <v>0</v>
      </c>
      <c r="AV573" s="812">
        <v>0</v>
      </c>
      <c r="AW573" s="813">
        <v>0</v>
      </c>
      <c r="AY573" s="778" t="s">
        <v>1617</v>
      </c>
      <c r="AZ573" s="689" t="s">
        <v>1529</v>
      </c>
      <c r="BA573" s="681">
        <v>0</v>
      </c>
      <c r="BB573" s="677">
        <v>0</v>
      </c>
      <c r="BC573" s="677">
        <v>0</v>
      </c>
      <c r="BD573" s="674">
        <v>0</v>
      </c>
      <c r="BF573" s="794" t="s">
        <v>1617</v>
      </c>
      <c r="BG573" s="679" t="s">
        <v>1529</v>
      </c>
      <c r="BH573" s="681">
        <v>0</v>
      </c>
      <c r="BI573" s="677">
        <v>0</v>
      </c>
      <c r="BJ573" s="677">
        <v>0</v>
      </c>
      <c r="BK573" s="674">
        <v>0</v>
      </c>
      <c r="BL573" s="633"/>
      <c r="BM573" s="785" t="s">
        <v>1617</v>
      </c>
      <c r="BN573" s="689" t="s">
        <v>1529</v>
      </c>
      <c r="BO573" s="681">
        <v>0</v>
      </c>
      <c r="BP573" s="677">
        <v>0</v>
      </c>
      <c r="BQ573" s="677">
        <v>0</v>
      </c>
      <c r="BR573" s="674">
        <v>0</v>
      </c>
      <c r="BS573" s="633"/>
      <c r="BT573" s="771" t="s">
        <v>1617</v>
      </c>
      <c r="BU573" s="679" t="s">
        <v>1529</v>
      </c>
      <c r="BV573" s="681">
        <v>0</v>
      </c>
      <c r="BW573" s="677">
        <v>0</v>
      </c>
      <c r="BX573" s="677">
        <v>0</v>
      </c>
      <c r="BY573" s="674">
        <v>0</v>
      </c>
      <c r="CA573" s="746" t="s">
        <v>1617</v>
      </c>
      <c r="CB573" s="689" t="s">
        <v>1529</v>
      </c>
      <c r="CC573" s="681">
        <v>0</v>
      </c>
      <c r="CD573" s="677">
        <v>0</v>
      </c>
      <c r="CE573" s="677">
        <v>0</v>
      </c>
      <c r="CF573" s="674">
        <v>0</v>
      </c>
    </row>
    <row r="574" spans="2:84" ht="13.8" thickBot="1">
      <c r="B574" s="673"/>
      <c r="C574" s="679" t="s">
        <v>1530</v>
      </c>
      <c r="D574" s="681">
        <v>0</v>
      </c>
      <c r="E574" s="677">
        <v>0</v>
      </c>
      <c r="F574" s="677">
        <v>0</v>
      </c>
      <c r="G574" s="674">
        <v>0</v>
      </c>
      <c r="I574" s="728"/>
      <c r="J574" s="690" t="s">
        <v>1530</v>
      </c>
      <c r="K574" s="681">
        <v>0</v>
      </c>
      <c r="L574" s="677">
        <v>0</v>
      </c>
      <c r="M574" s="677">
        <v>0</v>
      </c>
      <c r="N574" s="674">
        <v>0</v>
      </c>
      <c r="P574" s="730"/>
      <c r="Q574" s="677" t="s">
        <v>1530</v>
      </c>
      <c r="R574" s="681">
        <v>0</v>
      </c>
      <c r="S574" s="677">
        <v>0</v>
      </c>
      <c r="T574" s="677">
        <v>0</v>
      </c>
      <c r="U574" s="674">
        <v>0</v>
      </c>
      <c r="W574" s="802"/>
      <c r="X574" s="677" t="s">
        <v>1530</v>
      </c>
      <c r="Y574" s="681">
        <v>0</v>
      </c>
      <c r="Z574" s="677">
        <v>0</v>
      </c>
      <c r="AA574" s="677">
        <v>0</v>
      </c>
      <c r="AB574" s="674">
        <v>0</v>
      </c>
      <c r="AD574" s="765"/>
      <c r="AE574" s="677" t="s">
        <v>1530</v>
      </c>
      <c r="AF574" s="681">
        <v>0</v>
      </c>
      <c r="AG574" s="677">
        <v>0</v>
      </c>
      <c r="AH574" s="677">
        <v>0</v>
      </c>
      <c r="AI574" s="674">
        <v>0</v>
      </c>
      <c r="AK574" s="756"/>
      <c r="AL574" s="690" t="s">
        <v>1530</v>
      </c>
      <c r="AM574" s="681">
        <v>0</v>
      </c>
      <c r="AN574" s="677">
        <v>0</v>
      </c>
      <c r="AO574" s="677">
        <v>0</v>
      </c>
      <c r="AP574" s="674">
        <v>0</v>
      </c>
      <c r="AR574" s="814"/>
      <c r="AS574" s="815" t="s">
        <v>1530</v>
      </c>
      <c r="AT574" s="812">
        <v>0</v>
      </c>
      <c r="AU574" s="812">
        <v>0</v>
      </c>
      <c r="AV574" s="812">
        <v>0</v>
      </c>
      <c r="AW574" s="813">
        <v>0</v>
      </c>
      <c r="AY574" s="779"/>
      <c r="AZ574" s="690" t="s">
        <v>1530</v>
      </c>
      <c r="BA574" s="681">
        <v>0</v>
      </c>
      <c r="BB574" s="677">
        <v>0</v>
      </c>
      <c r="BC574" s="677">
        <v>0</v>
      </c>
      <c r="BD574" s="674">
        <v>0</v>
      </c>
      <c r="BF574" s="793"/>
      <c r="BG574" s="690" t="s">
        <v>1530</v>
      </c>
      <c r="BH574" s="681">
        <v>0</v>
      </c>
      <c r="BI574" s="677">
        <v>0</v>
      </c>
      <c r="BJ574" s="677">
        <v>0</v>
      </c>
      <c r="BK574" s="674">
        <v>0</v>
      </c>
      <c r="BL574" s="633"/>
      <c r="BM574" s="786"/>
      <c r="BN574" s="690" t="s">
        <v>1530</v>
      </c>
      <c r="BO574" s="681">
        <v>0</v>
      </c>
      <c r="BP574" s="677">
        <v>0</v>
      </c>
      <c r="BQ574" s="677">
        <v>0</v>
      </c>
      <c r="BR574" s="674">
        <v>0</v>
      </c>
      <c r="BS574" s="633"/>
      <c r="BT574" s="772"/>
      <c r="BU574" s="690" t="s">
        <v>1530</v>
      </c>
      <c r="BV574" s="681">
        <v>0</v>
      </c>
      <c r="BW574" s="677">
        <v>0</v>
      </c>
      <c r="BX574" s="677">
        <v>0</v>
      </c>
      <c r="BY574" s="674">
        <v>0</v>
      </c>
      <c r="CA574" s="747"/>
      <c r="CB574" s="690" t="s">
        <v>1530</v>
      </c>
      <c r="CC574" s="681">
        <v>0</v>
      </c>
      <c r="CD574" s="677">
        <v>0</v>
      </c>
      <c r="CE574" s="677">
        <v>0</v>
      </c>
      <c r="CF574" s="674">
        <v>0</v>
      </c>
    </row>
    <row r="575" spans="2:84" ht="13.8" thickBot="1">
      <c r="B575" s="664" t="s">
        <v>1778</v>
      </c>
      <c r="C575" s="664"/>
      <c r="D575" s="729">
        <v>0</v>
      </c>
      <c r="E575" s="683">
        <v>0</v>
      </c>
      <c r="F575" s="683">
        <v>0</v>
      </c>
      <c r="G575" s="682">
        <v>0</v>
      </c>
      <c r="I575" s="667" t="s">
        <v>1778</v>
      </c>
      <c r="J575" s="667"/>
      <c r="K575" s="691">
        <v>0</v>
      </c>
      <c r="L575" s="685">
        <v>0</v>
      </c>
      <c r="M575" s="685">
        <v>0</v>
      </c>
      <c r="N575" s="684">
        <v>0</v>
      </c>
      <c r="P575" s="686" t="s">
        <v>1778</v>
      </c>
      <c r="Q575" s="687"/>
      <c r="R575" s="686">
        <v>0</v>
      </c>
      <c r="S575" s="688">
        <v>0</v>
      </c>
      <c r="T575" s="688">
        <v>0</v>
      </c>
      <c r="U575" s="687">
        <v>0</v>
      </c>
      <c r="W575" s="803" t="s">
        <v>1778</v>
      </c>
      <c r="X575" s="804"/>
      <c r="Y575" s="803">
        <v>0</v>
      </c>
      <c r="Z575" s="805">
        <v>0</v>
      </c>
      <c r="AA575" s="805">
        <v>0</v>
      </c>
      <c r="AB575" s="804">
        <v>0</v>
      </c>
      <c r="AD575" s="766" t="s">
        <v>1778</v>
      </c>
      <c r="AE575" s="767"/>
      <c r="AF575" s="766">
        <v>0</v>
      </c>
      <c r="AG575" s="768">
        <v>0</v>
      </c>
      <c r="AH575" s="768">
        <v>0</v>
      </c>
      <c r="AI575" s="767">
        <v>0</v>
      </c>
      <c r="AK575" s="757" t="s">
        <v>1778</v>
      </c>
      <c r="AL575" s="758"/>
      <c r="AM575" s="759">
        <v>0</v>
      </c>
      <c r="AN575" s="760">
        <v>0</v>
      </c>
      <c r="AO575" s="760">
        <v>0</v>
      </c>
      <c r="AP575" s="761">
        <v>0</v>
      </c>
      <c r="AR575" s="808" t="s">
        <v>1778</v>
      </c>
      <c r="AS575" s="816"/>
      <c r="AT575" s="817">
        <v>0</v>
      </c>
      <c r="AU575" s="818">
        <v>0</v>
      </c>
      <c r="AV575" s="818">
        <v>0</v>
      </c>
      <c r="AW575" s="816">
        <v>0</v>
      </c>
      <c r="AY575" s="780" t="s">
        <v>1778</v>
      </c>
      <c r="AZ575" s="777"/>
      <c r="BA575" s="780">
        <v>0</v>
      </c>
      <c r="BB575" s="781">
        <v>0</v>
      </c>
      <c r="BC575" s="781">
        <v>0</v>
      </c>
      <c r="BD575" s="782">
        <v>0</v>
      </c>
      <c r="BF575" s="795" t="s">
        <v>1778</v>
      </c>
      <c r="BG575" s="796"/>
      <c r="BH575" s="795">
        <v>0</v>
      </c>
      <c r="BI575" s="797">
        <v>0</v>
      </c>
      <c r="BJ575" s="797">
        <v>0</v>
      </c>
      <c r="BK575" s="798">
        <v>0</v>
      </c>
      <c r="BL575" s="633"/>
      <c r="BM575" s="787" t="s">
        <v>1778</v>
      </c>
      <c r="BN575" s="788"/>
      <c r="BO575" s="789">
        <v>0</v>
      </c>
      <c r="BP575" s="790">
        <v>0</v>
      </c>
      <c r="BQ575" s="790">
        <v>0</v>
      </c>
      <c r="BR575" s="791">
        <v>0</v>
      </c>
      <c r="BS575" s="633"/>
      <c r="BT575" s="773" t="s">
        <v>1778</v>
      </c>
      <c r="BU575" s="770"/>
      <c r="BV575" s="773">
        <v>0</v>
      </c>
      <c r="BW575" s="774">
        <v>0</v>
      </c>
      <c r="BX575" s="774">
        <v>0</v>
      </c>
      <c r="BY575" s="775">
        <v>0</v>
      </c>
      <c r="CA575" s="748" t="s">
        <v>1778</v>
      </c>
      <c r="CB575" s="749"/>
      <c r="CC575" s="750">
        <v>0</v>
      </c>
      <c r="CD575" s="751">
        <v>0</v>
      </c>
      <c r="CE575" s="751">
        <v>0</v>
      </c>
      <c r="CF575" s="752">
        <v>0</v>
      </c>
    </row>
    <row r="576" spans="2:84" ht="13.8" thickBot="1">
      <c r="B576" s="673" t="s">
        <v>1618</v>
      </c>
      <c r="C576" s="679" t="s">
        <v>1531</v>
      </c>
      <c r="D576" s="681">
        <v>0</v>
      </c>
      <c r="E576" s="677">
        <v>0</v>
      </c>
      <c r="F576" s="677">
        <v>0</v>
      </c>
      <c r="G576" s="674">
        <v>0</v>
      </c>
      <c r="I576" s="728" t="s">
        <v>1618</v>
      </c>
      <c r="J576" s="690" t="s">
        <v>1531</v>
      </c>
      <c r="K576" s="681">
        <v>0</v>
      </c>
      <c r="L576" s="677">
        <v>0</v>
      </c>
      <c r="M576" s="677">
        <v>0</v>
      </c>
      <c r="N576" s="674">
        <v>0</v>
      </c>
      <c r="P576" s="668" t="s">
        <v>1618</v>
      </c>
      <c r="Q576" s="677" t="s">
        <v>1531</v>
      </c>
      <c r="R576" s="681">
        <v>0</v>
      </c>
      <c r="S576" s="677">
        <v>0</v>
      </c>
      <c r="T576" s="677">
        <v>0</v>
      </c>
      <c r="U576" s="674">
        <v>0</v>
      </c>
      <c r="W576" s="800" t="s">
        <v>1618</v>
      </c>
      <c r="X576" s="677" t="s">
        <v>1531</v>
      </c>
      <c r="Y576" s="681">
        <v>0</v>
      </c>
      <c r="Z576" s="677">
        <v>0</v>
      </c>
      <c r="AA576" s="677">
        <v>0</v>
      </c>
      <c r="AB576" s="674">
        <v>0</v>
      </c>
      <c r="AD576" s="763" t="s">
        <v>1618</v>
      </c>
      <c r="AE576" s="677" t="s">
        <v>1531</v>
      </c>
      <c r="AF576" s="681">
        <v>0</v>
      </c>
      <c r="AG576" s="677">
        <v>0</v>
      </c>
      <c r="AH576" s="677">
        <v>0</v>
      </c>
      <c r="AI576" s="674">
        <v>0</v>
      </c>
      <c r="AK576" s="754" t="s">
        <v>1618</v>
      </c>
      <c r="AL576" s="731" t="s">
        <v>1531</v>
      </c>
      <c r="AM576" s="681">
        <v>0</v>
      </c>
      <c r="AN576" s="677">
        <v>0</v>
      </c>
      <c r="AO576" s="677">
        <v>0</v>
      </c>
      <c r="AP576" s="674">
        <v>0</v>
      </c>
      <c r="AR576" s="808" t="s">
        <v>1618</v>
      </c>
      <c r="AS576" s="820" t="s">
        <v>1531</v>
      </c>
      <c r="AT576" s="812">
        <v>0</v>
      </c>
      <c r="AU576" s="812">
        <v>0</v>
      </c>
      <c r="AV576" s="812">
        <v>0</v>
      </c>
      <c r="AW576" s="813">
        <v>0</v>
      </c>
      <c r="AY576" s="779" t="s">
        <v>1618</v>
      </c>
      <c r="AZ576" s="731" t="s">
        <v>1531</v>
      </c>
      <c r="BA576" s="681">
        <v>0</v>
      </c>
      <c r="BB576" s="677">
        <v>0</v>
      </c>
      <c r="BC576" s="677">
        <v>0</v>
      </c>
      <c r="BD576" s="674">
        <v>0</v>
      </c>
      <c r="BF576" s="793" t="s">
        <v>1618</v>
      </c>
      <c r="BG576" s="690" t="s">
        <v>1531</v>
      </c>
      <c r="BH576" s="681">
        <v>0</v>
      </c>
      <c r="BI576" s="677">
        <v>0</v>
      </c>
      <c r="BJ576" s="677">
        <v>0</v>
      </c>
      <c r="BK576" s="674">
        <v>0</v>
      </c>
      <c r="BL576" s="633"/>
      <c r="BM576" s="784" t="s">
        <v>1618</v>
      </c>
      <c r="BN576" s="731" t="s">
        <v>1531</v>
      </c>
      <c r="BO576" s="681">
        <v>0</v>
      </c>
      <c r="BP576" s="677">
        <v>0</v>
      </c>
      <c r="BQ576" s="677">
        <v>0</v>
      </c>
      <c r="BR576" s="674">
        <v>0</v>
      </c>
      <c r="BS576" s="633"/>
      <c r="BT576" s="772" t="s">
        <v>1618</v>
      </c>
      <c r="BU576" s="690" t="s">
        <v>1531</v>
      </c>
      <c r="BV576" s="681">
        <v>0</v>
      </c>
      <c r="BW576" s="677">
        <v>0</v>
      </c>
      <c r="BX576" s="677">
        <v>0</v>
      </c>
      <c r="BY576" s="674">
        <v>0</v>
      </c>
      <c r="CA576" s="745" t="s">
        <v>1618</v>
      </c>
      <c r="CB576" s="731" t="s">
        <v>1531</v>
      </c>
      <c r="CC576" s="681">
        <v>0</v>
      </c>
      <c r="CD576" s="677">
        <v>0</v>
      </c>
      <c r="CE576" s="677">
        <v>0</v>
      </c>
      <c r="CF576" s="674">
        <v>0</v>
      </c>
    </row>
    <row r="577" spans="2:84" ht="13.8" thickBot="1">
      <c r="B577" s="664" t="s">
        <v>1779</v>
      </c>
      <c r="C577" s="664"/>
      <c r="D577" s="729">
        <v>0</v>
      </c>
      <c r="E577" s="683">
        <v>0</v>
      </c>
      <c r="F577" s="683">
        <v>0</v>
      </c>
      <c r="G577" s="682">
        <v>0</v>
      </c>
      <c r="I577" s="667" t="s">
        <v>1779</v>
      </c>
      <c r="J577" s="667"/>
      <c r="K577" s="691">
        <v>0</v>
      </c>
      <c r="L577" s="685">
        <v>0</v>
      </c>
      <c r="M577" s="685">
        <v>0</v>
      </c>
      <c r="N577" s="684">
        <v>0</v>
      </c>
      <c r="P577" s="686" t="s">
        <v>1779</v>
      </c>
      <c r="Q577" s="687"/>
      <c r="R577" s="686">
        <v>0</v>
      </c>
      <c r="S577" s="688">
        <v>0</v>
      </c>
      <c r="T577" s="688">
        <v>0</v>
      </c>
      <c r="U577" s="687">
        <v>0</v>
      </c>
      <c r="W577" s="803" t="s">
        <v>1779</v>
      </c>
      <c r="X577" s="804"/>
      <c r="Y577" s="803">
        <v>0</v>
      </c>
      <c r="Z577" s="805">
        <v>0</v>
      </c>
      <c r="AA577" s="805">
        <v>0</v>
      </c>
      <c r="AB577" s="804">
        <v>0</v>
      </c>
      <c r="AD577" s="766" t="s">
        <v>1779</v>
      </c>
      <c r="AE577" s="767"/>
      <c r="AF577" s="766">
        <v>0</v>
      </c>
      <c r="AG577" s="768">
        <v>0</v>
      </c>
      <c r="AH577" s="768">
        <v>0</v>
      </c>
      <c r="AI577" s="767">
        <v>0</v>
      </c>
      <c r="AK577" s="757" t="s">
        <v>1779</v>
      </c>
      <c r="AL577" s="758"/>
      <c r="AM577" s="759">
        <v>0</v>
      </c>
      <c r="AN577" s="760">
        <v>0</v>
      </c>
      <c r="AO577" s="760">
        <v>0</v>
      </c>
      <c r="AP577" s="761">
        <v>0</v>
      </c>
      <c r="AR577" s="808" t="s">
        <v>1779</v>
      </c>
      <c r="AS577" s="816"/>
      <c r="AT577" s="817">
        <v>0</v>
      </c>
      <c r="AU577" s="818">
        <v>0</v>
      </c>
      <c r="AV577" s="818">
        <v>0</v>
      </c>
      <c r="AW577" s="816">
        <v>0</v>
      </c>
      <c r="AY577" s="780" t="s">
        <v>1779</v>
      </c>
      <c r="AZ577" s="777"/>
      <c r="BA577" s="780">
        <v>0</v>
      </c>
      <c r="BB577" s="781">
        <v>0</v>
      </c>
      <c r="BC577" s="781">
        <v>0</v>
      </c>
      <c r="BD577" s="782">
        <v>0</v>
      </c>
      <c r="BF577" s="795" t="s">
        <v>1779</v>
      </c>
      <c r="BG577" s="796"/>
      <c r="BH577" s="795">
        <v>0</v>
      </c>
      <c r="BI577" s="797">
        <v>0</v>
      </c>
      <c r="BJ577" s="797">
        <v>0</v>
      </c>
      <c r="BK577" s="798">
        <v>0</v>
      </c>
      <c r="BL577" s="633"/>
      <c r="BM577" s="787" t="s">
        <v>1779</v>
      </c>
      <c r="BN577" s="788"/>
      <c r="BO577" s="789">
        <v>0</v>
      </c>
      <c r="BP577" s="790">
        <v>0</v>
      </c>
      <c r="BQ577" s="790">
        <v>0</v>
      </c>
      <c r="BR577" s="791">
        <v>0</v>
      </c>
      <c r="BS577" s="633"/>
      <c r="BT577" s="773" t="s">
        <v>1779</v>
      </c>
      <c r="BU577" s="770"/>
      <c r="BV577" s="773">
        <v>0</v>
      </c>
      <c r="BW577" s="774">
        <v>0</v>
      </c>
      <c r="BX577" s="774">
        <v>0</v>
      </c>
      <c r="BY577" s="775">
        <v>0</v>
      </c>
      <c r="CA577" s="748" t="s">
        <v>1779</v>
      </c>
      <c r="CB577" s="749"/>
      <c r="CC577" s="750">
        <v>0</v>
      </c>
      <c r="CD577" s="751">
        <v>0</v>
      </c>
      <c r="CE577" s="751">
        <v>0</v>
      </c>
      <c r="CF577" s="752">
        <v>0</v>
      </c>
    </row>
    <row r="578" spans="2:84" ht="13.8" thickBot="1">
      <c r="B578" s="673" t="s">
        <v>1619</v>
      </c>
      <c r="C578" s="679" t="s">
        <v>1532</v>
      </c>
      <c r="D578" s="681">
        <v>0</v>
      </c>
      <c r="E578" s="677">
        <v>0</v>
      </c>
      <c r="F578" s="677">
        <v>0</v>
      </c>
      <c r="G578" s="674">
        <v>0</v>
      </c>
      <c r="I578" s="728" t="s">
        <v>1619</v>
      </c>
      <c r="J578" s="690" t="s">
        <v>1532</v>
      </c>
      <c r="K578" s="681">
        <v>0</v>
      </c>
      <c r="L578" s="677">
        <v>0</v>
      </c>
      <c r="M578" s="677">
        <v>0</v>
      </c>
      <c r="N578" s="674">
        <v>0</v>
      </c>
      <c r="P578" s="668" t="s">
        <v>1619</v>
      </c>
      <c r="Q578" s="677" t="s">
        <v>1532</v>
      </c>
      <c r="R578" s="681">
        <v>0</v>
      </c>
      <c r="S578" s="677">
        <v>0</v>
      </c>
      <c r="T578" s="677">
        <v>0</v>
      </c>
      <c r="U578" s="674">
        <v>0</v>
      </c>
      <c r="W578" s="800" t="s">
        <v>1619</v>
      </c>
      <c r="X578" s="677" t="s">
        <v>1532</v>
      </c>
      <c r="Y578" s="681">
        <v>0</v>
      </c>
      <c r="Z578" s="677">
        <v>0</v>
      </c>
      <c r="AA578" s="677">
        <v>0</v>
      </c>
      <c r="AB578" s="674">
        <v>0</v>
      </c>
      <c r="AD578" s="763" t="s">
        <v>1619</v>
      </c>
      <c r="AE578" s="677" t="s">
        <v>1532</v>
      </c>
      <c r="AF578" s="681">
        <v>0</v>
      </c>
      <c r="AG578" s="677">
        <v>0</v>
      </c>
      <c r="AH578" s="677">
        <v>0</v>
      </c>
      <c r="AI578" s="674">
        <v>0</v>
      </c>
      <c r="AK578" s="754" t="s">
        <v>1619</v>
      </c>
      <c r="AL578" s="731" t="s">
        <v>1532</v>
      </c>
      <c r="AM578" s="681">
        <v>0</v>
      </c>
      <c r="AN578" s="677">
        <v>0</v>
      </c>
      <c r="AO578" s="677">
        <v>0</v>
      </c>
      <c r="AP578" s="674">
        <v>0</v>
      </c>
      <c r="AR578" s="808" t="s">
        <v>1619</v>
      </c>
      <c r="AS578" s="820" t="s">
        <v>1532</v>
      </c>
      <c r="AT578" s="812">
        <v>0</v>
      </c>
      <c r="AU578" s="812">
        <v>0</v>
      </c>
      <c r="AV578" s="812">
        <v>0</v>
      </c>
      <c r="AW578" s="813">
        <v>0</v>
      </c>
      <c r="AY578" s="779" t="s">
        <v>1619</v>
      </c>
      <c r="AZ578" s="731" t="s">
        <v>1532</v>
      </c>
      <c r="BA578" s="681">
        <v>0</v>
      </c>
      <c r="BB578" s="677">
        <v>0</v>
      </c>
      <c r="BC578" s="677">
        <v>0</v>
      </c>
      <c r="BD578" s="674">
        <v>0</v>
      </c>
      <c r="BF578" s="793" t="s">
        <v>1619</v>
      </c>
      <c r="BG578" s="690" t="s">
        <v>1532</v>
      </c>
      <c r="BH578" s="681">
        <v>0</v>
      </c>
      <c r="BI578" s="677">
        <v>0</v>
      </c>
      <c r="BJ578" s="677">
        <v>0</v>
      </c>
      <c r="BK578" s="674">
        <v>0</v>
      </c>
      <c r="BL578" s="633"/>
      <c r="BM578" s="784" t="s">
        <v>1619</v>
      </c>
      <c r="BN578" s="731" t="s">
        <v>1532</v>
      </c>
      <c r="BO578" s="681">
        <v>0</v>
      </c>
      <c r="BP578" s="677">
        <v>0</v>
      </c>
      <c r="BQ578" s="677">
        <v>0</v>
      </c>
      <c r="BR578" s="674">
        <v>0</v>
      </c>
      <c r="BS578" s="633"/>
      <c r="BT578" s="772" t="s">
        <v>1619</v>
      </c>
      <c r="BU578" s="690" t="s">
        <v>1532</v>
      </c>
      <c r="BV578" s="681">
        <v>0</v>
      </c>
      <c r="BW578" s="677">
        <v>0</v>
      </c>
      <c r="BX578" s="677">
        <v>0</v>
      </c>
      <c r="BY578" s="674">
        <v>0</v>
      </c>
      <c r="CA578" s="745" t="s">
        <v>1619</v>
      </c>
      <c r="CB578" s="731" t="s">
        <v>1532</v>
      </c>
      <c r="CC578" s="681">
        <v>0</v>
      </c>
      <c r="CD578" s="677">
        <v>0</v>
      </c>
      <c r="CE578" s="677">
        <v>0</v>
      </c>
      <c r="CF578" s="674">
        <v>0</v>
      </c>
    </row>
    <row r="579" spans="2:84" ht="13.8" thickBot="1">
      <c r="B579" s="664" t="s">
        <v>1780</v>
      </c>
      <c r="C579" s="664"/>
      <c r="D579" s="729">
        <v>0</v>
      </c>
      <c r="E579" s="683">
        <v>0</v>
      </c>
      <c r="F579" s="683">
        <v>0</v>
      </c>
      <c r="G579" s="682">
        <v>0</v>
      </c>
      <c r="I579" s="667" t="s">
        <v>1780</v>
      </c>
      <c r="J579" s="667"/>
      <c r="K579" s="691">
        <v>0</v>
      </c>
      <c r="L579" s="685">
        <v>0</v>
      </c>
      <c r="M579" s="685">
        <v>0</v>
      </c>
      <c r="N579" s="684">
        <v>0</v>
      </c>
      <c r="P579" s="686" t="s">
        <v>1780</v>
      </c>
      <c r="Q579" s="687"/>
      <c r="R579" s="686">
        <v>0</v>
      </c>
      <c r="S579" s="688">
        <v>0</v>
      </c>
      <c r="T579" s="688">
        <v>0</v>
      </c>
      <c r="U579" s="687">
        <v>0</v>
      </c>
      <c r="W579" s="803" t="s">
        <v>1780</v>
      </c>
      <c r="X579" s="804"/>
      <c r="Y579" s="803">
        <v>0</v>
      </c>
      <c r="Z579" s="805">
        <v>0</v>
      </c>
      <c r="AA579" s="805">
        <v>0</v>
      </c>
      <c r="AB579" s="804">
        <v>0</v>
      </c>
      <c r="AD579" s="766" t="s">
        <v>1780</v>
      </c>
      <c r="AE579" s="767"/>
      <c r="AF579" s="766">
        <v>0</v>
      </c>
      <c r="AG579" s="768">
        <v>0</v>
      </c>
      <c r="AH579" s="768">
        <v>0</v>
      </c>
      <c r="AI579" s="767">
        <v>0</v>
      </c>
      <c r="AK579" s="757" t="s">
        <v>1780</v>
      </c>
      <c r="AL579" s="758"/>
      <c r="AM579" s="759">
        <v>0</v>
      </c>
      <c r="AN579" s="760">
        <v>0</v>
      </c>
      <c r="AO579" s="760">
        <v>0</v>
      </c>
      <c r="AP579" s="761">
        <v>0</v>
      </c>
      <c r="AR579" s="808" t="s">
        <v>1780</v>
      </c>
      <c r="AS579" s="816"/>
      <c r="AT579" s="817">
        <v>0</v>
      </c>
      <c r="AU579" s="818">
        <v>0</v>
      </c>
      <c r="AV579" s="818">
        <v>0</v>
      </c>
      <c r="AW579" s="816">
        <v>0</v>
      </c>
      <c r="AY579" s="780" t="s">
        <v>1780</v>
      </c>
      <c r="AZ579" s="777"/>
      <c r="BA579" s="780">
        <v>0</v>
      </c>
      <c r="BB579" s="781">
        <v>0</v>
      </c>
      <c r="BC579" s="781">
        <v>0</v>
      </c>
      <c r="BD579" s="782">
        <v>0</v>
      </c>
      <c r="BF579" s="795" t="s">
        <v>1780</v>
      </c>
      <c r="BG579" s="796"/>
      <c r="BH579" s="795">
        <v>0</v>
      </c>
      <c r="BI579" s="797">
        <v>0</v>
      </c>
      <c r="BJ579" s="797">
        <v>0</v>
      </c>
      <c r="BK579" s="798">
        <v>0</v>
      </c>
      <c r="BL579" s="633"/>
      <c r="BM579" s="787" t="s">
        <v>1780</v>
      </c>
      <c r="BN579" s="788"/>
      <c r="BO579" s="789">
        <v>0</v>
      </c>
      <c r="BP579" s="790">
        <v>0</v>
      </c>
      <c r="BQ579" s="790">
        <v>0</v>
      </c>
      <c r="BR579" s="791">
        <v>0</v>
      </c>
      <c r="BS579" s="633"/>
      <c r="BT579" s="773" t="s">
        <v>1780</v>
      </c>
      <c r="BU579" s="770"/>
      <c r="BV579" s="773">
        <v>0</v>
      </c>
      <c r="BW579" s="774">
        <v>0</v>
      </c>
      <c r="BX579" s="774">
        <v>0</v>
      </c>
      <c r="BY579" s="775">
        <v>0</v>
      </c>
      <c r="CA579" s="748" t="s">
        <v>1780</v>
      </c>
      <c r="CB579" s="749"/>
      <c r="CC579" s="750">
        <v>0</v>
      </c>
      <c r="CD579" s="751">
        <v>0</v>
      </c>
      <c r="CE579" s="751">
        <v>0</v>
      </c>
      <c r="CF579" s="752">
        <v>0</v>
      </c>
    </row>
    <row r="580" spans="2:84" ht="13.8" thickBot="1">
      <c r="B580" s="673" t="s">
        <v>1620</v>
      </c>
      <c r="C580" s="679" t="s">
        <v>1526</v>
      </c>
      <c r="D580" s="681">
        <v>0</v>
      </c>
      <c r="E580" s="677">
        <v>0</v>
      </c>
      <c r="F580" s="677">
        <v>197962.35</v>
      </c>
      <c r="G580" s="674">
        <v>197962.35</v>
      </c>
      <c r="I580" s="728" t="s">
        <v>1620</v>
      </c>
      <c r="J580" s="690" t="s">
        <v>1526</v>
      </c>
      <c r="K580" s="681">
        <v>0</v>
      </c>
      <c r="L580" s="677">
        <v>0</v>
      </c>
      <c r="M580" s="677">
        <v>0</v>
      </c>
      <c r="N580" s="674">
        <v>0</v>
      </c>
      <c r="P580" s="668" t="s">
        <v>1620</v>
      </c>
      <c r="Q580" s="677" t="s">
        <v>1526</v>
      </c>
      <c r="R580" s="681">
        <v>0</v>
      </c>
      <c r="S580" s="677">
        <v>0</v>
      </c>
      <c r="T580" s="677">
        <v>0</v>
      </c>
      <c r="U580" s="674">
        <v>0</v>
      </c>
      <c r="W580" s="800" t="s">
        <v>1620</v>
      </c>
      <c r="X580" s="677" t="s">
        <v>1526</v>
      </c>
      <c r="Y580" s="681">
        <v>0</v>
      </c>
      <c r="Z580" s="677">
        <v>0</v>
      </c>
      <c r="AA580" s="677">
        <v>0</v>
      </c>
      <c r="AB580" s="674">
        <v>0</v>
      </c>
      <c r="AD580" s="763" t="s">
        <v>1620</v>
      </c>
      <c r="AE580" s="677" t="s">
        <v>1526</v>
      </c>
      <c r="AF580" s="681">
        <v>0</v>
      </c>
      <c r="AG580" s="677">
        <v>0</v>
      </c>
      <c r="AH580" s="677">
        <v>0</v>
      </c>
      <c r="AI580" s="674">
        <v>0</v>
      </c>
      <c r="AK580" s="754" t="s">
        <v>1620</v>
      </c>
      <c r="AL580" s="731" t="s">
        <v>1526</v>
      </c>
      <c r="AM580" s="681">
        <v>0</v>
      </c>
      <c r="AN580" s="677">
        <v>0</v>
      </c>
      <c r="AO580" s="677">
        <v>0</v>
      </c>
      <c r="AP580" s="674">
        <v>0</v>
      </c>
      <c r="AR580" s="808" t="s">
        <v>1620</v>
      </c>
      <c r="AS580" s="820" t="s">
        <v>1526</v>
      </c>
      <c r="AT580" s="812">
        <v>0</v>
      </c>
      <c r="AU580" s="812">
        <v>0</v>
      </c>
      <c r="AV580" s="812">
        <v>0</v>
      </c>
      <c r="AW580" s="813">
        <v>0</v>
      </c>
      <c r="AY580" s="779" t="s">
        <v>1620</v>
      </c>
      <c r="AZ580" s="731" t="s">
        <v>1526</v>
      </c>
      <c r="BA580" s="681">
        <v>0</v>
      </c>
      <c r="BB580" s="677">
        <v>0</v>
      </c>
      <c r="BC580" s="677">
        <v>0</v>
      </c>
      <c r="BD580" s="674">
        <v>0</v>
      </c>
      <c r="BF580" s="793" t="s">
        <v>1620</v>
      </c>
      <c r="BG580" s="690" t="s">
        <v>1526</v>
      </c>
      <c r="BH580" s="681">
        <v>0</v>
      </c>
      <c r="BI580" s="677">
        <v>0</v>
      </c>
      <c r="BJ580" s="677">
        <v>0</v>
      </c>
      <c r="BK580" s="674">
        <v>0</v>
      </c>
      <c r="BL580" s="633"/>
      <c r="BM580" s="784" t="s">
        <v>1620</v>
      </c>
      <c r="BN580" s="731" t="s">
        <v>1526</v>
      </c>
      <c r="BO580" s="681">
        <v>0</v>
      </c>
      <c r="BP580" s="677">
        <v>0</v>
      </c>
      <c r="BQ580" s="677">
        <v>0</v>
      </c>
      <c r="BR580" s="674">
        <v>0</v>
      </c>
      <c r="BS580" s="633"/>
      <c r="BT580" s="772" t="s">
        <v>1620</v>
      </c>
      <c r="BU580" s="690" t="s">
        <v>1526</v>
      </c>
      <c r="BV580" s="681">
        <v>0</v>
      </c>
      <c r="BW580" s="677">
        <v>0</v>
      </c>
      <c r="BX580" s="677">
        <v>0</v>
      </c>
      <c r="BY580" s="674">
        <v>0</v>
      </c>
      <c r="CA580" s="745" t="s">
        <v>1620</v>
      </c>
      <c r="CB580" s="731" t="s">
        <v>1526</v>
      </c>
      <c r="CC580" s="681">
        <v>0</v>
      </c>
      <c r="CD580" s="677">
        <v>0</v>
      </c>
      <c r="CE580" s="677">
        <v>0</v>
      </c>
      <c r="CF580" s="674">
        <v>0</v>
      </c>
    </row>
    <row r="581" spans="2:84" ht="13.8" thickBot="1">
      <c r="B581" s="664" t="s">
        <v>1781</v>
      </c>
      <c r="C581" s="664"/>
      <c r="D581" s="729">
        <v>0</v>
      </c>
      <c r="E581" s="683">
        <v>0</v>
      </c>
      <c r="F581" s="683">
        <v>197962.35</v>
      </c>
      <c r="G581" s="682">
        <v>197962.35</v>
      </c>
      <c r="I581" s="667" t="s">
        <v>1781</v>
      </c>
      <c r="J581" s="667"/>
      <c r="K581" s="691">
        <v>0</v>
      </c>
      <c r="L581" s="685">
        <v>0</v>
      </c>
      <c r="M581" s="685">
        <v>0</v>
      </c>
      <c r="N581" s="684">
        <v>0</v>
      </c>
      <c r="P581" s="686" t="s">
        <v>1781</v>
      </c>
      <c r="Q581" s="687"/>
      <c r="R581" s="686">
        <v>0</v>
      </c>
      <c r="S581" s="688">
        <v>0</v>
      </c>
      <c r="T581" s="688">
        <v>0</v>
      </c>
      <c r="U581" s="687">
        <v>0</v>
      </c>
      <c r="W581" s="803" t="s">
        <v>1781</v>
      </c>
      <c r="X581" s="804"/>
      <c r="Y581" s="803">
        <v>0</v>
      </c>
      <c r="Z581" s="805">
        <v>0</v>
      </c>
      <c r="AA581" s="805">
        <v>0</v>
      </c>
      <c r="AB581" s="804">
        <v>0</v>
      </c>
      <c r="AD581" s="766" t="s">
        <v>1781</v>
      </c>
      <c r="AE581" s="767"/>
      <c r="AF581" s="766">
        <v>0</v>
      </c>
      <c r="AG581" s="768">
        <v>0</v>
      </c>
      <c r="AH581" s="768">
        <v>0</v>
      </c>
      <c r="AI581" s="767">
        <v>0</v>
      </c>
      <c r="AK581" s="757" t="s">
        <v>1781</v>
      </c>
      <c r="AL581" s="758"/>
      <c r="AM581" s="759">
        <v>0</v>
      </c>
      <c r="AN581" s="760">
        <v>0</v>
      </c>
      <c r="AO581" s="760">
        <v>0</v>
      </c>
      <c r="AP581" s="761">
        <v>0</v>
      </c>
      <c r="AR581" s="808" t="s">
        <v>1781</v>
      </c>
      <c r="AS581" s="816"/>
      <c r="AT581" s="817">
        <v>0</v>
      </c>
      <c r="AU581" s="818">
        <v>0</v>
      </c>
      <c r="AV581" s="818">
        <v>0</v>
      </c>
      <c r="AW581" s="816">
        <v>0</v>
      </c>
      <c r="AY581" s="780" t="s">
        <v>1781</v>
      </c>
      <c r="AZ581" s="777"/>
      <c r="BA581" s="780">
        <v>0</v>
      </c>
      <c r="BB581" s="781">
        <v>0</v>
      </c>
      <c r="BC581" s="781">
        <v>0</v>
      </c>
      <c r="BD581" s="782">
        <v>0</v>
      </c>
      <c r="BF581" s="795" t="s">
        <v>1781</v>
      </c>
      <c r="BG581" s="796"/>
      <c r="BH581" s="795">
        <v>0</v>
      </c>
      <c r="BI581" s="797">
        <v>0</v>
      </c>
      <c r="BJ581" s="797">
        <v>0</v>
      </c>
      <c r="BK581" s="798">
        <v>0</v>
      </c>
      <c r="BL581" s="633"/>
      <c r="BM581" s="787" t="s">
        <v>1781</v>
      </c>
      <c r="BN581" s="788"/>
      <c r="BO581" s="789">
        <v>0</v>
      </c>
      <c r="BP581" s="790">
        <v>0</v>
      </c>
      <c r="BQ581" s="790">
        <v>0</v>
      </c>
      <c r="BR581" s="791">
        <v>0</v>
      </c>
      <c r="BS581" s="633"/>
      <c r="BT581" s="773" t="s">
        <v>1781</v>
      </c>
      <c r="BU581" s="770"/>
      <c r="BV581" s="773">
        <v>0</v>
      </c>
      <c r="BW581" s="774">
        <v>0</v>
      </c>
      <c r="BX581" s="774">
        <v>0</v>
      </c>
      <c r="BY581" s="775">
        <v>0</v>
      </c>
      <c r="CA581" s="748" t="s">
        <v>1781</v>
      </c>
      <c r="CB581" s="749"/>
      <c r="CC581" s="750">
        <v>0</v>
      </c>
      <c r="CD581" s="751">
        <v>0</v>
      </c>
      <c r="CE581" s="751">
        <v>0</v>
      </c>
      <c r="CF581" s="752">
        <v>0</v>
      </c>
    </row>
    <row r="582" spans="2:84" ht="13.8" thickBot="1">
      <c r="B582" s="673" t="s">
        <v>1621</v>
      </c>
      <c r="C582" s="679" t="s">
        <v>1527</v>
      </c>
      <c r="D582" s="681">
        <v>0</v>
      </c>
      <c r="E582" s="677">
        <v>0</v>
      </c>
      <c r="F582" s="677">
        <v>433409.64</v>
      </c>
      <c r="G582" s="674">
        <v>433409.64</v>
      </c>
      <c r="I582" s="728" t="s">
        <v>1621</v>
      </c>
      <c r="J582" s="690" t="s">
        <v>1527</v>
      </c>
      <c r="K582" s="681">
        <v>0</v>
      </c>
      <c r="L582" s="677">
        <v>0</v>
      </c>
      <c r="M582" s="677">
        <v>0</v>
      </c>
      <c r="N582" s="674">
        <v>0</v>
      </c>
      <c r="P582" s="668" t="s">
        <v>1621</v>
      </c>
      <c r="Q582" s="677" t="s">
        <v>1527</v>
      </c>
      <c r="R582" s="681">
        <v>0</v>
      </c>
      <c r="S582" s="677">
        <v>0</v>
      </c>
      <c r="T582" s="677">
        <v>0</v>
      </c>
      <c r="U582" s="674">
        <v>0</v>
      </c>
      <c r="W582" s="800" t="s">
        <v>1621</v>
      </c>
      <c r="X582" s="677" t="s">
        <v>1527</v>
      </c>
      <c r="Y582" s="681">
        <v>0</v>
      </c>
      <c r="Z582" s="677">
        <v>0</v>
      </c>
      <c r="AA582" s="677">
        <v>0</v>
      </c>
      <c r="AB582" s="674">
        <v>0</v>
      </c>
      <c r="AD582" s="763" t="s">
        <v>1621</v>
      </c>
      <c r="AE582" s="677" t="s">
        <v>1527</v>
      </c>
      <c r="AF582" s="681">
        <v>0</v>
      </c>
      <c r="AG582" s="677">
        <v>0</v>
      </c>
      <c r="AH582" s="677">
        <v>0</v>
      </c>
      <c r="AI582" s="674">
        <v>0</v>
      </c>
      <c r="AK582" s="754" t="s">
        <v>1621</v>
      </c>
      <c r="AL582" s="731" t="s">
        <v>1527</v>
      </c>
      <c r="AM582" s="681">
        <v>0</v>
      </c>
      <c r="AN582" s="677">
        <v>0</v>
      </c>
      <c r="AO582" s="677">
        <v>0</v>
      </c>
      <c r="AP582" s="674">
        <v>0</v>
      </c>
      <c r="AR582" s="808" t="s">
        <v>1621</v>
      </c>
      <c r="AS582" s="820" t="s">
        <v>1527</v>
      </c>
      <c r="AT582" s="812">
        <v>0</v>
      </c>
      <c r="AU582" s="812">
        <v>0</v>
      </c>
      <c r="AV582" s="812">
        <v>0</v>
      </c>
      <c r="AW582" s="813">
        <v>0</v>
      </c>
      <c r="AY582" s="779" t="s">
        <v>1621</v>
      </c>
      <c r="AZ582" s="731" t="s">
        <v>1527</v>
      </c>
      <c r="BA582" s="681">
        <v>0</v>
      </c>
      <c r="BB582" s="677">
        <v>0</v>
      </c>
      <c r="BC582" s="677">
        <v>0</v>
      </c>
      <c r="BD582" s="674">
        <v>0</v>
      </c>
      <c r="BF582" s="793" t="s">
        <v>1621</v>
      </c>
      <c r="BG582" s="690" t="s">
        <v>1527</v>
      </c>
      <c r="BH582" s="681">
        <v>0</v>
      </c>
      <c r="BI582" s="677">
        <v>0</v>
      </c>
      <c r="BJ582" s="677">
        <v>0</v>
      </c>
      <c r="BK582" s="674">
        <v>0</v>
      </c>
      <c r="BL582" s="633"/>
      <c r="BM582" s="784" t="s">
        <v>1621</v>
      </c>
      <c r="BN582" s="731" t="s">
        <v>1527</v>
      </c>
      <c r="BO582" s="681">
        <v>0</v>
      </c>
      <c r="BP582" s="677">
        <v>0</v>
      </c>
      <c r="BQ582" s="677">
        <v>0</v>
      </c>
      <c r="BR582" s="674">
        <v>0</v>
      </c>
      <c r="BS582" s="633"/>
      <c r="BT582" s="772" t="s">
        <v>1621</v>
      </c>
      <c r="BU582" s="690" t="s">
        <v>1527</v>
      </c>
      <c r="BV582" s="681">
        <v>0</v>
      </c>
      <c r="BW582" s="677">
        <v>0</v>
      </c>
      <c r="BX582" s="677">
        <v>0</v>
      </c>
      <c r="BY582" s="674">
        <v>0</v>
      </c>
      <c r="CA582" s="745" t="s">
        <v>1621</v>
      </c>
      <c r="CB582" s="731" t="s">
        <v>1527</v>
      </c>
      <c r="CC582" s="681">
        <v>0</v>
      </c>
      <c r="CD582" s="677">
        <v>0</v>
      </c>
      <c r="CE582" s="677">
        <v>0</v>
      </c>
      <c r="CF582" s="674">
        <v>0</v>
      </c>
    </row>
    <row r="583" spans="2:84" ht="13.8" thickBot="1">
      <c r="B583" s="664" t="s">
        <v>1782</v>
      </c>
      <c r="C583" s="664"/>
      <c r="D583" s="729">
        <v>0</v>
      </c>
      <c r="E583" s="683">
        <v>0</v>
      </c>
      <c r="F583" s="683">
        <v>433409.64</v>
      </c>
      <c r="G583" s="682">
        <v>433409.64</v>
      </c>
      <c r="I583" s="667" t="s">
        <v>1782</v>
      </c>
      <c r="J583" s="667"/>
      <c r="K583" s="691">
        <v>0</v>
      </c>
      <c r="L583" s="685">
        <v>0</v>
      </c>
      <c r="M583" s="685">
        <v>0</v>
      </c>
      <c r="N583" s="684">
        <v>0</v>
      </c>
      <c r="P583" s="686" t="s">
        <v>1782</v>
      </c>
      <c r="Q583" s="687"/>
      <c r="R583" s="686">
        <v>0</v>
      </c>
      <c r="S583" s="688">
        <v>0</v>
      </c>
      <c r="T583" s="688">
        <v>0</v>
      </c>
      <c r="U583" s="687">
        <v>0</v>
      </c>
      <c r="W583" s="803" t="s">
        <v>1782</v>
      </c>
      <c r="X583" s="804"/>
      <c r="Y583" s="803">
        <v>0</v>
      </c>
      <c r="Z583" s="805">
        <v>0</v>
      </c>
      <c r="AA583" s="805">
        <v>0</v>
      </c>
      <c r="AB583" s="804">
        <v>0</v>
      </c>
      <c r="AD583" s="766" t="s">
        <v>1782</v>
      </c>
      <c r="AE583" s="767"/>
      <c r="AF583" s="766">
        <v>0</v>
      </c>
      <c r="AG583" s="768">
        <v>0</v>
      </c>
      <c r="AH583" s="768">
        <v>0</v>
      </c>
      <c r="AI583" s="767">
        <v>0</v>
      </c>
      <c r="AK583" s="757" t="s">
        <v>1782</v>
      </c>
      <c r="AL583" s="758"/>
      <c r="AM583" s="759">
        <v>0</v>
      </c>
      <c r="AN583" s="760">
        <v>0</v>
      </c>
      <c r="AO583" s="760">
        <v>0</v>
      </c>
      <c r="AP583" s="761">
        <v>0</v>
      </c>
      <c r="AR583" s="808" t="s">
        <v>1782</v>
      </c>
      <c r="AS583" s="816"/>
      <c r="AT583" s="817">
        <v>0</v>
      </c>
      <c r="AU583" s="818">
        <v>0</v>
      </c>
      <c r="AV583" s="818">
        <v>0</v>
      </c>
      <c r="AW583" s="816">
        <v>0</v>
      </c>
      <c r="AY583" s="780" t="s">
        <v>1782</v>
      </c>
      <c r="AZ583" s="777"/>
      <c r="BA583" s="780">
        <v>0</v>
      </c>
      <c r="BB583" s="781">
        <v>0</v>
      </c>
      <c r="BC583" s="781">
        <v>0</v>
      </c>
      <c r="BD583" s="782">
        <v>0</v>
      </c>
      <c r="BF583" s="795" t="s">
        <v>1782</v>
      </c>
      <c r="BG583" s="796"/>
      <c r="BH583" s="795">
        <v>0</v>
      </c>
      <c r="BI583" s="797">
        <v>0</v>
      </c>
      <c r="BJ583" s="797">
        <v>0</v>
      </c>
      <c r="BK583" s="798">
        <v>0</v>
      </c>
      <c r="BL583" s="633"/>
      <c r="BM583" s="787" t="s">
        <v>1782</v>
      </c>
      <c r="BN583" s="788"/>
      <c r="BO583" s="789">
        <v>0</v>
      </c>
      <c r="BP583" s="790">
        <v>0</v>
      </c>
      <c r="BQ583" s="790">
        <v>0</v>
      </c>
      <c r="BR583" s="791">
        <v>0</v>
      </c>
      <c r="BS583" s="633"/>
      <c r="BT583" s="773" t="s">
        <v>1782</v>
      </c>
      <c r="BU583" s="770"/>
      <c r="BV583" s="773">
        <v>0</v>
      </c>
      <c r="BW583" s="774">
        <v>0</v>
      </c>
      <c r="BX583" s="774">
        <v>0</v>
      </c>
      <c r="BY583" s="775">
        <v>0</v>
      </c>
      <c r="CA583" s="748" t="s">
        <v>1782</v>
      </c>
      <c r="CB583" s="749"/>
      <c r="CC583" s="750">
        <v>0</v>
      </c>
      <c r="CD583" s="751">
        <v>0</v>
      </c>
      <c r="CE583" s="751">
        <v>0</v>
      </c>
      <c r="CF583" s="752">
        <v>0</v>
      </c>
    </row>
    <row r="584" spans="2:84" ht="13.8" thickBot="1">
      <c r="B584" s="673" t="s">
        <v>1622</v>
      </c>
      <c r="C584" s="679" t="s">
        <v>1528</v>
      </c>
      <c r="D584" s="681">
        <v>0</v>
      </c>
      <c r="E584" s="677">
        <v>0</v>
      </c>
      <c r="F584" s="677">
        <v>191017.59</v>
      </c>
      <c r="G584" s="674">
        <v>191017.59</v>
      </c>
      <c r="I584" s="728" t="s">
        <v>1622</v>
      </c>
      <c r="J584" s="690" t="s">
        <v>1528</v>
      </c>
      <c r="K584" s="681">
        <v>0</v>
      </c>
      <c r="L584" s="677">
        <v>0</v>
      </c>
      <c r="M584" s="677">
        <v>0</v>
      </c>
      <c r="N584" s="674">
        <v>0</v>
      </c>
      <c r="P584" s="668" t="s">
        <v>1622</v>
      </c>
      <c r="Q584" s="677" t="s">
        <v>1528</v>
      </c>
      <c r="R584" s="681">
        <v>0</v>
      </c>
      <c r="S584" s="677">
        <v>0</v>
      </c>
      <c r="T584" s="677">
        <v>0</v>
      </c>
      <c r="U584" s="674">
        <v>0</v>
      </c>
      <c r="W584" s="800" t="s">
        <v>1622</v>
      </c>
      <c r="X584" s="677" t="s">
        <v>1528</v>
      </c>
      <c r="Y584" s="681">
        <v>0</v>
      </c>
      <c r="Z584" s="677">
        <v>0</v>
      </c>
      <c r="AA584" s="677">
        <v>0</v>
      </c>
      <c r="AB584" s="674">
        <v>0</v>
      </c>
      <c r="AD584" s="763" t="s">
        <v>1622</v>
      </c>
      <c r="AE584" s="677" t="s">
        <v>1528</v>
      </c>
      <c r="AF584" s="681">
        <v>0</v>
      </c>
      <c r="AG584" s="677">
        <v>0</v>
      </c>
      <c r="AH584" s="677">
        <v>0</v>
      </c>
      <c r="AI584" s="674">
        <v>0</v>
      </c>
      <c r="AK584" s="754" t="s">
        <v>1622</v>
      </c>
      <c r="AL584" s="731" t="s">
        <v>1528</v>
      </c>
      <c r="AM584" s="681">
        <v>0</v>
      </c>
      <c r="AN584" s="677">
        <v>0</v>
      </c>
      <c r="AO584" s="677">
        <v>0</v>
      </c>
      <c r="AP584" s="674">
        <v>0</v>
      </c>
      <c r="AR584" s="808" t="s">
        <v>1622</v>
      </c>
      <c r="AS584" s="820" t="s">
        <v>1528</v>
      </c>
      <c r="AT584" s="812">
        <v>0</v>
      </c>
      <c r="AU584" s="812">
        <v>0</v>
      </c>
      <c r="AV584" s="812">
        <v>0</v>
      </c>
      <c r="AW584" s="813">
        <v>0</v>
      </c>
      <c r="AY584" s="779" t="s">
        <v>1622</v>
      </c>
      <c r="AZ584" s="731" t="s">
        <v>1528</v>
      </c>
      <c r="BA584" s="681">
        <v>0</v>
      </c>
      <c r="BB584" s="677">
        <v>0</v>
      </c>
      <c r="BC584" s="677">
        <v>0</v>
      </c>
      <c r="BD584" s="674">
        <v>0</v>
      </c>
      <c r="BF584" s="793" t="s">
        <v>1622</v>
      </c>
      <c r="BG584" s="690" t="s">
        <v>1528</v>
      </c>
      <c r="BH584" s="681">
        <v>0</v>
      </c>
      <c r="BI584" s="677">
        <v>0</v>
      </c>
      <c r="BJ584" s="677">
        <v>0</v>
      </c>
      <c r="BK584" s="674">
        <v>0</v>
      </c>
      <c r="BL584" s="633"/>
      <c r="BM584" s="784" t="s">
        <v>1622</v>
      </c>
      <c r="BN584" s="731" t="s">
        <v>1528</v>
      </c>
      <c r="BO584" s="681">
        <v>0</v>
      </c>
      <c r="BP584" s="677">
        <v>0</v>
      </c>
      <c r="BQ584" s="677">
        <v>0</v>
      </c>
      <c r="BR584" s="674">
        <v>0</v>
      </c>
      <c r="BS584" s="633"/>
      <c r="BT584" s="772" t="s">
        <v>1622</v>
      </c>
      <c r="BU584" s="690" t="s">
        <v>1528</v>
      </c>
      <c r="BV584" s="681">
        <v>0</v>
      </c>
      <c r="BW584" s="677">
        <v>0</v>
      </c>
      <c r="BX584" s="677">
        <v>0</v>
      </c>
      <c r="BY584" s="674">
        <v>0</v>
      </c>
      <c r="CA584" s="745" t="s">
        <v>1622</v>
      </c>
      <c r="CB584" s="731" t="s">
        <v>1528</v>
      </c>
      <c r="CC584" s="681">
        <v>0</v>
      </c>
      <c r="CD584" s="677">
        <v>0</v>
      </c>
      <c r="CE584" s="677">
        <v>0</v>
      </c>
      <c r="CF584" s="674">
        <v>0</v>
      </c>
    </row>
    <row r="585" spans="2:84" ht="13.8" thickBot="1">
      <c r="B585" s="664" t="s">
        <v>1783</v>
      </c>
      <c r="C585" s="664"/>
      <c r="D585" s="729">
        <v>0</v>
      </c>
      <c r="E585" s="683">
        <v>0</v>
      </c>
      <c r="F585" s="683">
        <v>191017.59</v>
      </c>
      <c r="G585" s="682">
        <v>191017.59</v>
      </c>
      <c r="I585" s="667" t="s">
        <v>1783</v>
      </c>
      <c r="J585" s="667"/>
      <c r="K585" s="691">
        <v>0</v>
      </c>
      <c r="L585" s="685">
        <v>0</v>
      </c>
      <c r="M585" s="685">
        <v>0</v>
      </c>
      <c r="N585" s="684">
        <v>0</v>
      </c>
      <c r="P585" s="686" t="s">
        <v>1783</v>
      </c>
      <c r="Q585" s="687"/>
      <c r="R585" s="686">
        <v>0</v>
      </c>
      <c r="S585" s="688">
        <v>0</v>
      </c>
      <c r="T585" s="688">
        <v>0</v>
      </c>
      <c r="U585" s="687">
        <v>0</v>
      </c>
      <c r="W585" s="803" t="s">
        <v>1783</v>
      </c>
      <c r="X585" s="804"/>
      <c r="Y585" s="803">
        <v>0</v>
      </c>
      <c r="Z585" s="805">
        <v>0</v>
      </c>
      <c r="AA585" s="805">
        <v>0</v>
      </c>
      <c r="AB585" s="804">
        <v>0</v>
      </c>
      <c r="AD585" s="766" t="s">
        <v>1783</v>
      </c>
      <c r="AE585" s="767"/>
      <c r="AF585" s="766">
        <v>0</v>
      </c>
      <c r="AG585" s="768">
        <v>0</v>
      </c>
      <c r="AH585" s="768">
        <v>0</v>
      </c>
      <c r="AI585" s="767">
        <v>0</v>
      </c>
      <c r="AK585" s="757" t="s">
        <v>1783</v>
      </c>
      <c r="AL585" s="758"/>
      <c r="AM585" s="759">
        <v>0</v>
      </c>
      <c r="AN585" s="760">
        <v>0</v>
      </c>
      <c r="AO585" s="760">
        <v>0</v>
      </c>
      <c r="AP585" s="761">
        <v>0</v>
      </c>
      <c r="AR585" s="808" t="s">
        <v>1783</v>
      </c>
      <c r="AS585" s="816"/>
      <c r="AT585" s="817">
        <v>0</v>
      </c>
      <c r="AU585" s="818">
        <v>0</v>
      </c>
      <c r="AV585" s="818">
        <v>0</v>
      </c>
      <c r="AW585" s="816">
        <v>0</v>
      </c>
      <c r="AY585" s="780" t="s">
        <v>1783</v>
      </c>
      <c r="AZ585" s="777"/>
      <c r="BA585" s="780">
        <v>0</v>
      </c>
      <c r="BB585" s="781">
        <v>0</v>
      </c>
      <c r="BC585" s="781">
        <v>0</v>
      </c>
      <c r="BD585" s="782">
        <v>0</v>
      </c>
      <c r="BF585" s="795" t="s">
        <v>1783</v>
      </c>
      <c r="BG585" s="796"/>
      <c r="BH585" s="795">
        <v>0</v>
      </c>
      <c r="BI585" s="797">
        <v>0</v>
      </c>
      <c r="BJ585" s="797">
        <v>0</v>
      </c>
      <c r="BK585" s="798">
        <v>0</v>
      </c>
      <c r="BL585" s="633"/>
      <c r="BM585" s="787" t="s">
        <v>1783</v>
      </c>
      <c r="BN585" s="788"/>
      <c r="BO585" s="789">
        <v>0</v>
      </c>
      <c r="BP585" s="790">
        <v>0</v>
      </c>
      <c r="BQ585" s="790">
        <v>0</v>
      </c>
      <c r="BR585" s="791">
        <v>0</v>
      </c>
      <c r="BS585" s="633"/>
      <c r="BT585" s="773" t="s">
        <v>1783</v>
      </c>
      <c r="BU585" s="770"/>
      <c r="BV585" s="773">
        <v>0</v>
      </c>
      <c r="BW585" s="774">
        <v>0</v>
      </c>
      <c r="BX585" s="774">
        <v>0</v>
      </c>
      <c r="BY585" s="775">
        <v>0</v>
      </c>
      <c r="CA585" s="748" t="s">
        <v>1783</v>
      </c>
      <c r="CB585" s="749"/>
      <c r="CC585" s="750">
        <v>0</v>
      </c>
      <c r="CD585" s="751">
        <v>0</v>
      </c>
      <c r="CE585" s="751">
        <v>0</v>
      </c>
      <c r="CF585" s="752">
        <v>0</v>
      </c>
    </row>
    <row r="586" spans="2:84" ht="13.8" thickBot="1">
      <c r="B586" s="673" t="s">
        <v>1623</v>
      </c>
      <c r="C586" s="679" t="s">
        <v>1533</v>
      </c>
      <c r="D586" s="681">
        <v>0</v>
      </c>
      <c r="E586" s="677">
        <v>0</v>
      </c>
      <c r="F586" s="677">
        <v>0</v>
      </c>
      <c r="G586" s="674">
        <v>0</v>
      </c>
      <c r="I586" s="728" t="s">
        <v>1623</v>
      </c>
      <c r="J586" s="690" t="s">
        <v>1533</v>
      </c>
      <c r="K586" s="681">
        <v>0</v>
      </c>
      <c r="L586" s="677">
        <v>0</v>
      </c>
      <c r="M586" s="677">
        <v>0</v>
      </c>
      <c r="N586" s="674">
        <v>0</v>
      </c>
      <c r="P586" s="668" t="s">
        <v>1623</v>
      </c>
      <c r="Q586" s="677" t="s">
        <v>1533</v>
      </c>
      <c r="R586" s="681">
        <v>0</v>
      </c>
      <c r="S586" s="677">
        <v>0</v>
      </c>
      <c r="T586" s="677">
        <v>0</v>
      </c>
      <c r="U586" s="674">
        <v>0</v>
      </c>
      <c r="W586" s="800" t="s">
        <v>1623</v>
      </c>
      <c r="X586" s="677" t="s">
        <v>1533</v>
      </c>
      <c r="Y586" s="681">
        <v>0</v>
      </c>
      <c r="Z586" s="677">
        <v>0</v>
      </c>
      <c r="AA586" s="677">
        <v>0</v>
      </c>
      <c r="AB586" s="674">
        <v>0</v>
      </c>
      <c r="AD586" s="763" t="s">
        <v>1623</v>
      </c>
      <c r="AE586" s="677" t="s">
        <v>1533</v>
      </c>
      <c r="AF586" s="681">
        <v>0</v>
      </c>
      <c r="AG586" s="677">
        <v>0</v>
      </c>
      <c r="AH586" s="677">
        <v>0</v>
      </c>
      <c r="AI586" s="674">
        <v>0</v>
      </c>
      <c r="AK586" s="754" t="s">
        <v>1623</v>
      </c>
      <c r="AL586" s="731" t="s">
        <v>1533</v>
      </c>
      <c r="AM586" s="681">
        <v>0</v>
      </c>
      <c r="AN586" s="677">
        <v>0</v>
      </c>
      <c r="AO586" s="677">
        <v>0</v>
      </c>
      <c r="AP586" s="674">
        <v>0</v>
      </c>
      <c r="AR586" s="808" t="s">
        <v>1623</v>
      </c>
      <c r="AS586" s="820" t="s">
        <v>1533</v>
      </c>
      <c r="AT586" s="812">
        <v>0</v>
      </c>
      <c r="AU586" s="812">
        <v>0</v>
      </c>
      <c r="AV586" s="812">
        <v>0</v>
      </c>
      <c r="AW586" s="813">
        <v>0</v>
      </c>
      <c r="AY586" s="779" t="s">
        <v>1623</v>
      </c>
      <c r="AZ586" s="731" t="s">
        <v>1533</v>
      </c>
      <c r="BA586" s="681">
        <v>0</v>
      </c>
      <c r="BB586" s="677">
        <v>0</v>
      </c>
      <c r="BC586" s="677">
        <v>0</v>
      </c>
      <c r="BD586" s="674">
        <v>0</v>
      </c>
      <c r="BF586" s="793" t="s">
        <v>1623</v>
      </c>
      <c r="BG586" s="690" t="s">
        <v>1533</v>
      </c>
      <c r="BH586" s="681">
        <v>0</v>
      </c>
      <c r="BI586" s="677">
        <v>0</v>
      </c>
      <c r="BJ586" s="677">
        <v>0</v>
      </c>
      <c r="BK586" s="674">
        <v>0</v>
      </c>
      <c r="BL586" s="633"/>
      <c r="BM586" s="784" t="s">
        <v>1623</v>
      </c>
      <c r="BN586" s="731" t="s">
        <v>1533</v>
      </c>
      <c r="BO586" s="681">
        <v>0</v>
      </c>
      <c r="BP586" s="677">
        <v>0</v>
      </c>
      <c r="BQ586" s="677">
        <v>0</v>
      </c>
      <c r="BR586" s="674">
        <v>0</v>
      </c>
      <c r="BS586" s="633"/>
      <c r="BT586" s="772" t="s">
        <v>1623</v>
      </c>
      <c r="BU586" s="690" t="s">
        <v>1533</v>
      </c>
      <c r="BV586" s="681">
        <v>0</v>
      </c>
      <c r="BW586" s="677">
        <v>0</v>
      </c>
      <c r="BX586" s="677">
        <v>0</v>
      </c>
      <c r="BY586" s="674">
        <v>0</v>
      </c>
      <c r="CA586" s="745" t="s">
        <v>1623</v>
      </c>
      <c r="CB586" s="731" t="s">
        <v>1533</v>
      </c>
      <c r="CC586" s="681">
        <v>0</v>
      </c>
      <c r="CD586" s="677">
        <v>0</v>
      </c>
      <c r="CE586" s="677">
        <v>0</v>
      </c>
      <c r="CF586" s="674">
        <v>0</v>
      </c>
    </row>
    <row r="587" spans="2:84" ht="13.8" thickBot="1">
      <c r="B587" s="664" t="s">
        <v>1784</v>
      </c>
      <c r="C587" s="664"/>
      <c r="D587" s="729">
        <v>0</v>
      </c>
      <c r="E587" s="683">
        <v>0</v>
      </c>
      <c r="F587" s="683">
        <v>0</v>
      </c>
      <c r="G587" s="682">
        <v>0</v>
      </c>
      <c r="I587" s="667" t="s">
        <v>1784</v>
      </c>
      <c r="J587" s="667"/>
      <c r="K587" s="691">
        <v>0</v>
      </c>
      <c r="L587" s="685">
        <v>0</v>
      </c>
      <c r="M587" s="685">
        <v>0</v>
      </c>
      <c r="N587" s="684">
        <v>0</v>
      </c>
      <c r="P587" s="686" t="s">
        <v>1784</v>
      </c>
      <c r="Q587" s="687"/>
      <c r="R587" s="686">
        <v>0</v>
      </c>
      <c r="S587" s="688">
        <v>0</v>
      </c>
      <c r="T587" s="688">
        <v>0</v>
      </c>
      <c r="U587" s="687">
        <v>0</v>
      </c>
      <c r="W587" s="803" t="s">
        <v>1784</v>
      </c>
      <c r="X587" s="804"/>
      <c r="Y587" s="803">
        <v>0</v>
      </c>
      <c r="Z587" s="805">
        <v>0</v>
      </c>
      <c r="AA587" s="805">
        <v>0</v>
      </c>
      <c r="AB587" s="804">
        <v>0</v>
      </c>
      <c r="AD587" s="766" t="s">
        <v>1784</v>
      </c>
      <c r="AE587" s="767"/>
      <c r="AF587" s="766">
        <v>0</v>
      </c>
      <c r="AG587" s="768">
        <v>0</v>
      </c>
      <c r="AH587" s="768">
        <v>0</v>
      </c>
      <c r="AI587" s="767">
        <v>0</v>
      </c>
      <c r="AK587" s="757" t="s">
        <v>1784</v>
      </c>
      <c r="AL587" s="758"/>
      <c r="AM587" s="759">
        <v>0</v>
      </c>
      <c r="AN587" s="760">
        <v>0</v>
      </c>
      <c r="AO587" s="760">
        <v>0</v>
      </c>
      <c r="AP587" s="761">
        <v>0</v>
      </c>
      <c r="AR587" s="808" t="s">
        <v>1784</v>
      </c>
      <c r="AS587" s="816"/>
      <c r="AT587" s="817">
        <v>0</v>
      </c>
      <c r="AU587" s="818">
        <v>0</v>
      </c>
      <c r="AV587" s="818">
        <v>0</v>
      </c>
      <c r="AW587" s="816">
        <v>0</v>
      </c>
      <c r="AY587" s="780" t="s">
        <v>1784</v>
      </c>
      <c r="AZ587" s="777"/>
      <c r="BA587" s="780">
        <v>0</v>
      </c>
      <c r="BB587" s="781">
        <v>0</v>
      </c>
      <c r="BC587" s="781">
        <v>0</v>
      </c>
      <c r="BD587" s="782">
        <v>0</v>
      </c>
      <c r="BF587" s="795" t="s">
        <v>1784</v>
      </c>
      <c r="BG587" s="796"/>
      <c r="BH587" s="795">
        <v>0</v>
      </c>
      <c r="BI587" s="797">
        <v>0</v>
      </c>
      <c r="BJ587" s="797">
        <v>0</v>
      </c>
      <c r="BK587" s="798">
        <v>0</v>
      </c>
      <c r="BL587" s="633"/>
      <c r="BM587" s="787" t="s">
        <v>1784</v>
      </c>
      <c r="BN587" s="788"/>
      <c r="BO587" s="789">
        <v>0</v>
      </c>
      <c r="BP587" s="790">
        <v>0</v>
      </c>
      <c r="BQ587" s="790">
        <v>0</v>
      </c>
      <c r="BR587" s="791">
        <v>0</v>
      </c>
      <c r="BS587" s="633"/>
      <c r="BT587" s="773" t="s">
        <v>1784</v>
      </c>
      <c r="BU587" s="770"/>
      <c r="BV587" s="773">
        <v>0</v>
      </c>
      <c r="BW587" s="774">
        <v>0</v>
      </c>
      <c r="BX587" s="774">
        <v>0</v>
      </c>
      <c r="BY587" s="775">
        <v>0</v>
      </c>
      <c r="CA587" s="748" t="s">
        <v>1784</v>
      </c>
      <c r="CB587" s="749"/>
      <c r="CC587" s="750">
        <v>0</v>
      </c>
      <c r="CD587" s="751">
        <v>0</v>
      </c>
      <c r="CE587" s="751">
        <v>0</v>
      </c>
      <c r="CF587" s="752">
        <v>0</v>
      </c>
    </row>
    <row r="588" spans="2:84" ht="13.8" thickBot="1">
      <c r="B588" s="673" t="s">
        <v>1624</v>
      </c>
      <c r="C588" s="679" t="s">
        <v>1750</v>
      </c>
      <c r="D588" s="681">
        <v>0</v>
      </c>
      <c r="E588" s="677">
        <v>0</v>
      </c>
      <c r="F588" s="677">
        <v>0</v>
      </c>
      <c r="G588" s="674">
        <v>0</v>
      </c>
      <c r="I588" s="728" t="s">
        <v>1624</v>
      </c>
      <c r="J588" s="690" t="s">
        <v>1750</v>
      </c>
      <c r="K588" s="681">
        <v>0</v>
      </c>
      <c r="L588" s="677">
        <v>0</v>
      </c>
      <c r="M588" s="677">
        <v>0</v>
      </c>
      <c r="N588" s="674">
        <v>0</v>
      </c>
      <c r="P588" s="668" t="s">
        <v>1624</v>
      </c>
      <c r="Q588" s="677" t="s">
        <v>1750</v>
      </c>
      <c r="R588" s="681">
        <v>0</v>
      </c>
      <c r="S588" s="677">
        <v>0</v>
      </c>
      <c r="T588" s="677">
        <v>0</v>
      </c>
      <c r="U588" s="674">
        <v>0</v>
      </c>
      <c r="W588" s="800" t="s">
        <v>1624</v>
      </c>
      <c r="X588" s="677" t="s">
        <v>1750</v>
      </c>
      <c r="Y588" s="681">
        <v>0</v>
      </c>
      <c r="Z588" s="677">
        <v>0</v>
      </c>
      <c r="AA588" s="677">
        <v>0</v>
      </c>
      <c r="AB588" s="674">
        <v>0</v>
      </c>
      <c r="AD588" s="763" t="s">
        <v>1624</v>
      </c>
      <c r="AE588" s="677" t="s">
        <v>1750</v>
      </c>
      <c r="AF588" s="681">
        <v>0</v>
      </c>
      <c r="AG588" s="677">
        <v>0</v>
      </c>
      <c r="AH588" s="677">
        <v>0</v>
      </c>
      <c r="AI588" s="674">
        <v>0</v>
      </c>
      <c r="AK588" s="754" t="s">
        <v>1624</v>
      </c>
      <c r="AL588" s="731" t="s">
        <v>1750</v>
      </c>
      <c r="AM588" s="681">
        <v>0</v>
      </c>
      <c r="AN588" s="677">
        <v>0</v>
      </c>
      <c r="AO588" s="677">
        <v>0</v>
      </c>
      <c r="AP588" s="674">
        <v>0</v>
      </c>
      <c r="AR588" s="808" t="s">
        <v>1624</v>
      </c>
      <c r="AS588" s="820" t="s">
        <v>1750</v>
      </c>
      <c r="AT588" s="812">
        <v>0</v>
      </c>
      <c r="AU588" s="812">
        <v>0</v>
      </c>
      <c r="AV588" s="812">
        <v>0</v>
      </c>
      <c r="AW588" s="813">
        <v>0</v>
      </c>
      <c r="AY588" s="779" t="s">
        <v>1624</v>
      </c>
      <c r="AZ588" s="731" t="s">
        <v>1750</v>
      </c>
      <c r="BA588" s="681">
        <v>0</v>
      </c>
      <c r="BB588" s="677">
        <v>0</v>
      </c>
      <c r="BC588" s="677">
        <v>0</v>
      </c>
      <c r="BD588" s="674">
        <v>0</v>
      </c>
      <c r="BF588" s="793" t="s">
        <v>1624</v>
      </c>
      <c r="BG588" s="690" t="s">
        <v>1750</v>
      </c>
      <c r="BH588" s="681">
        <v>0</v>
      </c>
      <c r="BI588" s="677">
        <v>0</v>
      </c>
      <c r="BJ588" s="677">
        <v>0</v>
      </c>
      <c r="BK588" s="674">
        <v>0</v>
      </c>
      <c r="BL588" s="633"/>
      <c r="BM588" s="784" t="s">
        <v>1624</v>
      </c>
      <c r="BN588" s="731" t="s">
        <v>1750</v>
      </c>
      <c r="BO588" s="681">
        <v>0</v>
      </c>
      <c r="BP588" s="677">
        <v>0</v>
      </c>
      <c r="BQ588" s="677">
        <v>0</v>
      </c>
      <c r="BR588" s="674">
        <v>0</v>
      </c>
      <c r="BS588" s="633"/>
      <c r="BT588" s="772" t="s">
        <v>1624</v>
      </c>
      <c r="BU588" s="690" t="s">
        <v>1750</v>
      </c>
      <c r="BV588" s="681">
        <v>0</v>
      </c>
      <c r="BW588" s="677">
        <v>0</v>
      </c>
      <c r="BX588" s="677">
        <v>0</v>
      </c>
      <c r="BY588" s="674">
        <v>0</v>
      </c>
      <c r="CA588" s="745" t="s">
        <v>1624</v>
      </c>
      <c r="CB588" s="731" t="s">
        <v>1750</v>
      </c>
      <c r="CC588" s="681">
        <v>0</v>
      </c>
      <c r="CD588" s="677">
        <v>0</v>
      </c>
      <c r="CE588" s="677">
        <v>0</v>
      </c>
      <c r="CF588" s="674">
        <v>0</v>
      </c>
    </row>
    <row r="589" spans="2:84" ht="13.8" thickBot="1">
      <c r="B589" s="664" t="s">
        <v>1785</v>
      </c>
      <c r="C589" s="664"/>
      <c r="D589" s="729">
        <v>0</v>
      </c>
      <c r="E589" s="683">
        <v>0</v>
      </c>
      <c r="F589" s="683">
        <v>0</v>
      </c>
      <c r="G589" s="682">
        <v>0</v>
      </c>
      <c r="I589" s="667" t="s">
        <v>1785</v>
      </c>
      <c r="J589" s="667"/>
      <c r="K589" s="691">
        <v>0</v>
      </c>
      <c r="L589" s="685">
        <v>0</v>
      </c>
      <c r="M589" s="685">
        <v>0</v>
      </c>
      <c r="N589" s="684">
        <v>0</v>
      </c>
      <c r="P589" s="686" t="s">
        <v>1785</v>
      </c>
      <c r="Q589" s="687"/>
      <c r="R589" s="686">
        <v>0</v>
      </c>
      <c r="S589" s="688">
        <v>0</v>
      </c>
      <c r="T589" s="688">
        <v>0</v>
      </c>
      <c r="U589" s="687">
        <v>0</v>
      </c>
      <c r="W589" s="803" t="s">
        <v>1785</v>
      </c>
      <c r="X589" s="804"/>
      <c r="Y589" s="803">
        <v>0</v>
      </c>
      <c r="Z589" s="805">
        <v>0</v>
      </c>
      <c r="AA589" s="805">
        <v>0</v>
      </c>
      <c r="AB589" s="804">
        <v>0</v>
      </c>
      <c r="AD589" s="766" t="s">
        <v>1785</v>
      </c>
      <c r="AE589" s="767"/>
      <c r="AF589" s="766">
        <v>0</v>
      </c>
      <c r="AG589" s="768">
        <v>0</v>
      </c>
      <c r="AH589" s="768">
        <v>0</v>
      </c>
      <c r="AI589" s="767">
        <v>0</v>
      </c>
      <c r="AK589" s="757" t="s">
        <v>1785</v>
      </c>
      <c r="AL589" s="758"/>
      <c r="AM589" s="759">
        <v>0</v>
      </c>
      <c r="AN589" s="760">
        <v>0</v>
      </c>
      <c r="AO589" s="760">
        <v>0</v>
      </c>
      <c r="AP589" s="761">
        <v>0</v>
      </c>
      <c r="AR589" s="808" t="s">
        <v>1785</v>
      </c>
      <c r="AS589" s="816"/>
      <c r="AT589" s="817">
        <v>0</v>
      </c>
      <c r="AU589" s="818">
        <v>0</v>
      </c>
      <c r="AV589" s="818">
        <v>0</v>
      </c>
      <c r="AW589" s="816">
        <v>0</v>
      </c>
      <c r="AY589" s="780" t="s">
        <v>1785</v>
      </c>
      <c r="AZ589" s="777"/>
      <c r="BA589" s="780">
        <v>0</v>
      </c>
      <c r="BB589" s="781">
        <v>0</v>
      </c>
      <c r="BC589" s="781">
        <v>0</v>
      </c>
      <c r="BD589" s="782">
        <v>0</v>
      </c>
      <c r="BF589" s="795" t="s">
        <v>1785</v>
      </c>
      <c r="BG589" s="796"/>
      <c r="BH589" s="795">
        <v>0</v>
      </c>
      <c r="BI589" s="797">
        <v>0</v>
      </c>
      <c r="BJ589" s="797">
        <v>0</v>
      </c>
      <c r="BK589" s="798">
        <v>0</v>
      </c>
      <c r="BL589" s="633"/>
      <c r="BM589" s="787" t="s">
        <v>1785</v>
      </c>
      <c r="BN589" s="788"/>
      <c r="BO589" s="789">
        <v>0</v>
      </c>
      <c r="BP589" s="790">
        <v>0</v>
      </c>
      <c r="BQ589" s="790">
        <v>0</v>
      </c>
      <c r="BR589" s="791">
        <v>0</v>
      </c>
      <c r="BS589" s="633"/>
      <c r="BT589" s="773" t="s">
        <v>1785</v>
      </c>
      <c r="BU589" s="770"/>
      <c r="BV589" s="773">
        <v>0</v>
      </c>
      <c r="BW589" s="774">
        <v>0</v>
      </c>
      <c r="BX589" s="774">
        <v>0</v>
      </c>
      <c r="BY589" s="775">
        <v>0</v>
      </c>
      <c r="CA589" s="748" t="s">
        <v>1785</v>
      </c>
      <c r="CB589" s="749"/>
      <c r="CC589" s="750">
        <v>0</v>
      </c>
      <c r="CD589" s="751">
        <v>0</v>
      </c>
      <c r="CE589" s="751">
        <v>0</v>
      </c>
      <c r="CF589" s="752">
        <v>0</v>
      </c>
    </row>
    <row r="590" spans="2:84" ht="13.8" thickBot="1">
      <c r="B590" s="673" t="s">
        <v>1625</v>
      </c>
      <c r="C590" s="679" t="s">
        <v>1626</v>
      </c>
      <c r="D590" s="681">
        <v>0</v>
      </c>
      <c r="E590" s="677">
        <v>0</v>
      </c>
      <c r="F590" s="677">
        <v>0</v>
      </c>
      <c r="G590" s="674">
        <v>0</v>
      </c>
      <c r="I590" s="728" t="s">
        <v>1625</v>
      </c>
      <c r="J590" s="690" t="s">
        <v>1626</v>
      </c>
      <c r="K590" s="681">
        <v>0</v>
      </c>
      <c r="L590" s="677">
        <v>0</v>
      </c>
      <c r="M590" s="677">
        <v>0</v>
      </c>
      <c r="N590" s="674">
        <v>0</v>
      </c>
      <c r="P590" s="668" t="s">
        <v>1625</v>
      </c>
      <c r="Q590" s="731" t="s">
        <v>1626</v>
      </c>
      <c r="R590" s="681">
        <v>0</v>
      </c>
      <c r="S590" s="677">
        <v>0</v>
      </c>
      <c r="T590" s="677">
        <v>0</v>
      </c>
      <c r="U590" s="674">
        <v>0</v>
      </c>
      <c r="W590" s="800" t="s">
        <v>1625</v>
      </c>
      <c r="X590" s="731" t="s">
        <v>1626</v>
      </c>
      <c r="Y590" s="681">
        <v>0</v>
      </c>
      <c r="Z590" s="677">
        <v>0</v>
      </c>
      <c r="AA590" s="677">
        <v>0</v>
      </c>
      <c r="AB590" s="674">
        <v>0</v>
      </c>
      <c r="AD590" s="763" t="s">
        <v>1625</v>
      </c>
      <c r="AE590" s="731" t="s">
        <v>1626</v>
      </c>
      <c r="AF590" s="681">
        <v>0</v>
      </c>
      <c r="AG590" s="677">
        <v>0</v>
      </c>
      <c r="AH590" s="677">
        <v>0</v>
      </c>
      <c r="AI590" s="674">
        <v>0</v>
      </c>
      <c r="AK590" s="754" t="s">
        <v>1625</v>
      </c>
      <c r="AL590" s="731" t="s">
        <v>1626</v>
      </c>
      <c r="AM590" s="681">
        <v>0</v>
      </c>
      <c r="AN590" s="677">
        <v>0</v>
      </c>
      <c r="AO590" s="677">
        <v>0</v>
      </c>
      <c r="AP590" s="674">
        <v>0</v>
      </c>
      <c r="AR590" s="808" t="s">
        <v>1625</v>
      </c>
      <c r="AS590" s="820" t="s">
        <v>1626</v>
      </c>
      <c r="AT590" s="812">
        <v>0</v>
      </c>
      <c r="AU590" s="812">
        <v>0</v>
      </c>
      <c r="AV590" s="812">
        <v>0</v>
      </c>
      <c r="AW590" s="813">
        <v>0</v>
      </c>
      <c r="AY590" s="779" t="s">
        <v>1625</v>
      </c>
      <c r="AZ590" s="731" t="s">
        <v>1626</v>
      </c>
      <c r="BA590" s="681">
        <v>0</v>
      </c>
      <c r="BB590" s="677">
        <v>0</v>
      </c>
      <c r="BC590" s="677">
        <v>0</v>
      </c>
      <c r="BD590" s="674">
        <v>0</v>
      </c>
      <c r="BF590" s="793" t="s">
        <v>1625</v>
      </c>
      <c r="BG590" s="690" t="s">
        <v>1626</v>
      </c>
      <c r="BH590" s="681">
        <v>0</v>
      </c>
      <c r="BI590" s="677">
        <v>0</v>
      </c>
      <c r="BJ590" s="677">
        <v>0</v>
      </c>
      <c r="BK590" s="674">
        <v>0</v>
      </c>
      <c r="BL590" s="633"/>
      <c r="BM590" s="784" t="s">
        <v>1625</v>
      </c>
      <c r="BN590" s="731" t="s">
        <v>1626</v>
      </c>
      <c r="BO590" s="681">
        <v>0</v>
      </c>
      <c r="BP590" s="677">
        <v>0</v>
      </c>
      <c r="BQ590" s="677">
        <v>0</v>
      </c>
      <c r="BR590" s="674">
        <v>0</v>
      </c>
      <c r="BS590" s="633"/>
      <c r="BT590" s="772" t="s">
        <v>1625</v>
      </c>
      <c r="BU590" s="690" t="s">
        <v>1626</v>
      </c>
      <c r="BV590" s="681">
        <v>0</v>
      </c>
      <c r="BW590" s="677">
        <v>0</v>
      </c>
      <c r="BX590" s="677">
        <v>0</v>
      </c>
      <c r="BY590" s="674">
        <v>0</v>
      </c>
      <c r="CA590" s="745" t="s">
        <v>1625</v>
      </c>
      <c r="CB590" s="731" t="s">
        <v>1626</v>
      </c>
      <c r="CC590" s="681">
        <v>0</v>
      </c>
      <c r="CD590" s="677">
        <v>0</v>
      </c>
      <c r="CE590" s="677">
        <v>0</v>
      </c>
      <c r="CF590" s="674">
        <v>0</v>
      </c>
    </row>
    <row r="591" spans="2:84" ht="13.8" thickBot="1">
      <c r="B591" s="664" t="s">
        <v>1786</v>
      </c>
      <c r="C591" s="664"/>
      <c r="D591" s="729">
        <v>0</v>
      </c>
      <c r="E591" s="683">
        <v>0</v>
      </c>
      <c r="F591" s="683">
        <v>0</v>
      </c>
      <c r="G591" s="682">
        <v>0</v>
      </c>
      <c r="I591" s="667" t="s">
        <v>1786</v>
      </c>
      <c r="J591" s="667"/>
      <c r="K591" s="691">
        <v>0</v>
      </c>
      <c r="L591" s="685">
        <v>0</v>
      </c>
      <c r="M591" s="685">
        <v>0</v>
      </c>
      <c r="N591" s="684">
        <v>0</v>
      </c>
      <c r="P591" s="686" t="s">
        <v>1786</v>
      </c>
      <c r="Q591" s="687"/>
      <c r="R591" s="686">
        <v>0</v>
      </c>
      <c r="S591" s="688">
        <v>0</v>
      </c>
      <c r="T591" s="688">
        <v>0</v>
      </c>
      <c r="U591" s="687">
        <v>0</v>
      </c>
      <c r="W591" s="803" t="s">
        <v>1786</v>
      </c>
      <c r="X591" s="804"/>
      <c r="Y591" s="803">
        <v>0</v>
      </c>
      <c r="Z591" s="805">
        <v>0</v>
      </c>
      <c r="AA591" s="805">
        <v>0</v>
      </c>
      <c r="AB591" s="804">
        <v>0</v>
      </c>
      <c r="AD591" s="766" t="s">
        <v>1786</v>
      </c>
      <c r="AE591" s="767"/>
      <c r="AF591" s="766">
        <v>0</v>
      </c>
      <c r="AG591" s="768">
        <v>0</v>
      </c>
      <c r="AH591" s="768">
        <v>0</v>
      </c>
      <c r="AI591" s="767">
        <v>0</v>
      </c>
      <c r="AK591" s="757" t="s">
        <v>1786</v>
      </c>
      <c r="AL591" s="758"/>
      <c r="AM591" s="759">
        <v>0</v>
      </c>
      <c r="AN591" s="760">
        <v>0</v>
      </c>
      <c r="AO591" s="760">
        <v>0</v>
      </c>
      <c r="AP591" s="761">
        <v>0</v>
      </c>
      <c r="AR591" s="808" t="s">
        <v>1786</v>
      </c>
      <c r="AS591" s="816"/>
      <c r="AT591" s="817">
        <v>0</v>
      </c>
      <c r="AU591" s="818">
        <v>0</v>
      </c>
      <c r="AV591" s="818">
        <v>0</v>
      </c>
      <c r="AW591" s="816">
        <v>0</v>
      </c>
      <c r="AY591" s="780" t="s">
        <v>1786</v>
      </c>
      <c r="AZ591" s="777"/>
      <c r="BA591" s="780">
        <v>0</v>
      </c>
      <c r="BB591" s="781">
        <v>0</v>
      </c>
      <c r="BC591" s="781">
        <v>0</v>
      </c>
      <c r="BD591" s="782">
        <v>0</v>
      </c>
      <c r="BF591" s="795" t="s">
        <v>1786</v>
      </c>
      <c r="BG591" s="796"/>
      <c r="BH591" s="795">
        <v>0</v>
      </c>
      <c r="BI591" s="797">
        <v>0</v>
      </c>
      <c r="BJ591" s="797">
        <v>0</v>
      </c>
      <c r="BK591" s="798">
        <v>0</v>
      </c>
      <c r="BL591" s="633"/>
      <c r="BM591" s="787" t="s">
        <v>1786</v>
      </c>
      <c r="BN591" s="788"/>
      <c r="BO591" s="789">
        <v>0</v>
      </c>
      <c r="BP591" s="790">
        <v>0</v>
      </c>
      <c r="BQ591" s="790">
        <v>0</v>
      </c>
      <c r="BR591" s="791">
        <v>0</v>
      </c>
      <c r="BS591" s="633"/>
      <c r="BT591" s="773" t="s">
        <v>1786</v>
      </c>
      <c r="BU591" s="770"/>
      <c r="BV591" s="773">
        <v>0</v>
      </c>
      <c r="BW591" s="774">
        <v>0</v>
      </c>
      <c r="BX591" s="774">
        <v>0</v>
      </c>
      <c r="BY591" s="775">
        <v>0</v>
      </c>
      <c r="CA591" s="748" t="s">
        <v>1786</v>
      </c>
      <c r="CB591" s="749"/>
      <c r="CC591" s="750">
        <v>0</v>
      </c>
      <c r="CD591" s="751">
        <v>0</v>
      </c>
      <c r="CE591" s="751">
        <v>0</v>
      </c>
      <c r="CF591" s="752">
        <v>0</v>
      </c>
    </row>
    <row r="592" spans="2:84" ht="13.8" thickBot="1">
      <c r="B592" s="673" t="s">
        <v>650</v>
      </c>
      <c r="C592" s="679" t="s">
        <v>650</v>
      </c>
      <c r="D592" s="681">
        <v>0</v>
      </c>
      <c r="E592" s="677">
        <v>0</v>
      </c>
      <c r="F592" s="677">
        <v>0</v>
      </c>
      <c r="G592" s="674">
        <v>0</v>
      </c>
      <c r="I592" s="728" t="s">
        <v>650</v>
      </c>
      <c r="J592" s="690" t="s">
        <v>650</v>
      </c>
      <c r="K592" s="681">
        <v>0</v>
      </c>
      <c r="L592" s="677">
        <v>0</v>
      </c>
      <c r="M592" s="677">
        <v>0</v>
      </c>
      <c r="N592" s="674">
        <v>0</v>
      </c>
      <c r="P592" s="668" t="s">
        <v>650</v>
      </c>
      <c r="Q592" s="731" t="s">
        <v>650</v>
      </c>
      <c r="R592" s="681">
        <v>0</v>
      </c>
      <c r="S592" s="677">
        <v>0</v>
      </c>
      <c r="T592" s="677">
        <v>0</v>
      </c>
      <c r="U592" s="674">
        <v>0</v>
      </c>
      <c r="W592" s="800" t="s">
        <v>650</v>
      </c>
      <c r="X592" s="731" t="s">
        <v>650</v>
      </c>
      <c r="Y592" s="681">
        <v>0</v>
      </c>
      <c r="Z592" s="677">
        <v>0</v>
      </c>
      <c r="AA592" s="677">
        <v>0</v>
      </c>
      <c r="AB592" s="674">
        <v>0</v>
      </c>
      <c r="AD592" s="763" t="s">
        <v>650</v>
      </c>
      <c r="AE592" s="731" t="s">
        <v>650</v>
      </c>
      <c r="AF592" s="681">
        <v>0</v>
      </c>
      <c r="AG592" s="677">
        <v>0</v>
      </c>
      <c r="AH592" s="677">
        <v>0</v>
      </c>
      <c r="AI592" s="674">
        <v>0</v>
      </c>
      <c r="AK592" s="754" t="s">
        <v>650</v>
      </c>
      <c r="AL592" s="731" t="s">
        <v>650</v>
      </c>
      <c r="AM592" s="681">
        <v>0</v>
      </c>
      <c r="AN592" s="677">
        <v>0</v>
      </c>
      <c r="AO592" s="677">
        <v>0</v>
      </c>
      <c r="AP592" s="674">
        <v>0</v>
      </c>
      <c r="AR592" s="808" t="s">
        <v>650</v>
      </c>
      <c r="AS592" s="820" t="s">
        <v>650</v>
      </c>
      <c r="AT592" s="812">
        <v>0</v>
      </c>
      <c r="AU592" s="812">
        <v>0</v>
      </c>
      <c r="AV592" s="812">
        <v>0</v>
      </c>
      <c r="AW592" s="813">
        <v>0</v>
      </c>
      <c r="AY592" s="779" t="s">
        <v>650</v>
      </c>
      <c r="AZ592" s="731" t="s">
        <v>650</v>
      </c>
      <c r="BA592" s="681">
        <v>0</v>
      </c>
      <c r="BB592" s="677">
        <v>0</v>
      </c>
      <c r="BC592" s="677">
        <v>0</v>
      </c>
      <c r="BD592" s="674">
        <v>0</v>
      </c>
      <c r="BF592" s="793" t="s">
        <v>650</v>
      </c>
      <c r="BG592" s="690" t="s">
        <v>650</v>
      </c>
      <c r="BH592" s="681">
        <v>0</v>
      </c>
      <c r="BI592" s="677">
        <v>0</v>
      </c>
      <c r="BJ592" s="677">
        <v>0</v>
      </c>
      <c r="BK592" s="674">
        <v>0</v>
      </c>
      <c r="BL592" s="633"/>
      <c r="BM592" s="784" t="s">
        <v>650</v>
      </c>
      <c r="BN592" s="731" t="s">
        <v>650</v>
      </c>
      <c r="BO592" s="681">
        <v>0</v>
      </c>
      <c r="BP592" s="677">
        <v>0</v>
      </c>
      <c r="BQ592" s="677">
        <v>0</v>
      </c>
      <c r="BR592" s="674">
        <v>0</v>
      </c>
      <c r="BS592" s="633"/>
      <c r="BT592" s="772" t="s">
        <v>650</v>
      </c>
      <c r="BU592" s="690" t="s">
        <v>650</v>
      </c>
      <c r="BV592" s="681">
        <v>0</v>
      </c>
      <c r="BW592" s="677">
        <v>0</v>
      </c>
      <c r="BX592" s="677">
        <v>0</v>
      </c>
      <c r="BY592" s="674">
        <v>0</v>
      </c>
      <c r="CA592" s="745" t="s">
        <v>650</v>
      </c>
      <c r="CB592" s="731" t="s">
        <v>650</v>
      </c>
      <c r="CC592" s="681">
        <v>0</v>
      </c>
      <c r="CD592" s="677">
        <v>0</v>
      </c>
      <c r="CE592" s="677">
        <v>0</v>
      </c>
      <c r="CF592" s="674">
        <v>0</v>
      </c>
    </row>
    <row r="593" spans="2:84" ht="13.8" thickBot="1">
      <c r="B593" s="664" t="s">
        <v>651</v>
      </c>
      <c r="C593" s="664"/>
      <c r="D593" s="729">
        <v>0</v>
      </c>
      <c r="E593" s="683">
        <v>0</v>
      </c>
      <c r="F593" s="683">
        <v>0</v>
      </c>
      <c r="G593" s="682">
        <v>0</v>
      </c>
      <c r="I593" s="667" t="s">
        <v>651</v>
      </c>
      <c r="J593" s="667"/>
      <c r="K593" s="691">
        <v>0</v>
      </c>
      <c r="L593" s="685">
        <v>0</v>
      </c>
      <c r="M593" s="685">
        <v>0</v>
      </c>
      <c r="N593" s="684">
        <v>0</v>
      </c>
      <c r="P593" s="686" t="s">
        <v>651</v>
      </c>
      <c r="Q593" s="687"/>
      <c r="R593" s="686">
        <v>0</v>
      </c>
      <c r="S593" s="688">
        <v>0</v>
      </c>
      <c r="T593" s="688">
        <v>0</v>
      </c>
      <c r="U593" s="687">
        <v>0</v>
      </c>
      <c r="W593" s="803" t="s">
        <v>651</v>
      </c>
      <c r="X593" s="804"/>
      <c r="Y593" s="803">
        <v>0</v>
      </c>
      <c r="Z593" s="805">
        <v>0</v>
      </c>
      <c r="AA593" s="805">
        <v>0</v>
      </c>
      <c r="AB593" s="804">
        <v>0</v>
      </c>
      <c r="AD593" s="766" t="s">
        <v>651</v>
      </c>
      <c r="AE593" s="767"/>
      <c r="AF593" s="766">
        <v>0</v>
      </c>
      <c r="AG593" s="768">
        <v>0</v>
      </c>
      <c r="AH593" s="768">
        <v>0</v>
      </c>
      <c r="AI593" s="767">
        <v>0</v>
      </c>
      <c r="AK593" s="757" t="s">
        <v>651</v>
      </c>
      <c r="AL593" s="758"/>
      <c r="AM593" s="759">
        <v>0</v>
      </c>
      <c r="AN593" s="760">
        <v>0</v>
      </c>
      <c r="AO593" s="760">
        <v>0</v>
      </c>
      <c r="AP593" s="761">
        <v>0</v>
      </c>
      <c r="AR593" s="808" t="s">
        <v>651</v>
      </c>
      <c r="AS593" s="816"/>
      <c r="AT593" s="817">
        <v>0</v>
      </c>
      <c r="AU593" s="818">
        <v>0</v>
      </c>
      <c r="AV593" s="818">
        <v>0</v>
      </c>
      <c r="AW593" s="816">
        <v>0</v>
      </c>
      <c r="AY593" s="780" t="s">
        <v>651</v>
      </c>
      <c r="AZ593" s="777"/>
      <c r="BA593" s="780">
        <v>0</v>
      </c>
      <c r="BB593" s="781">
        <v>0</v>
      </c>
      <c r="BC593" s="781">
        <v>0</v>
      </c>
      <c r="BD593" s="782">
        <v>0</v>
      </c>
      <c r="BF593" s="795" t="s">
        <v>651</v>
      </c>
      <c r="BG593" s="796"/>
      <c r="BH593" s="795">
        <v>0</v>
      </c>
      <c r="BI593" s="797">
        <v>0</v>
      </c>
      <c r="BJ593" s="797">
        <v>0</v>
      </c>
      <c r="BK593" s="798">
        <v>0</v>
      </c>
      <c r="BL593" s="633"/>
      <c r="BM593" s="787" t="s">
        <v>651</v>
      </c>
      <c r="BN593" s="788"/>
      <c r="BO593" s="789">
        <v>0</v>
      </c>
      <c r="BP593" s="790">
        <v>0</v>
      </c>
      <c r="BQ593" s="790">
        <v>0</v>
      </c>
      <c r="BR593" s="791">
        <v>0</v>
      </c>
      <c r="BS593" s="633"/>
      <c r="BT593" s="773" t="s">
        <v>651</v>
      </c>
      <c r="BU593" s="770"/>
      <c r="BV593" s="773">
        <v>0</v>
      </c>
      <c r="BW593" s="774">
        <v>0</v>
      </c>
      <c r="BX593" s="774">
        <v>0</v>
      </c>
      <c r="BY593" s="775">
        <v>0</v>
      </c>
      <c r="CA593" s="748" t="s">
        <v>651</v>
      </c>
      <c r="CB593" s="749"/>
      <c r="CC593" s="750">
        <v>0</v>
      </c>
      <c r="CD593" s="751">
        <v>0</v>
      </c>
      <c r="CE593" s="751">
        <v>0</v>
      </c>
      <c r="CF593" s="752">
        <v>0</v>
      </c>
    </row>
    <row r="594" spans="2:84" ht="13.8" thickBot="1">
      <c r="B594" s="681" t="s">
        <v>1884</v>
      </c>
      <c r="C594" s="677" t="s">
        <v>1886</v>
      </c>
      <c r="D594" s="681">
        <v>0</v>
      </c>
      <c r="E594" s="677">
        <v>0</v>
      </c>
      <c r="F594" s="677">
        <v>0</v>
      </c>
      <c r="G594" s="674">
        <v>0</v>
      </c>
      <c r="I594" s="681" t="s">
        <v>1884</v>
      </c>
      <c r="J594" s="677" t="s">
        <v>1886</v>
      </c>
      <c r="K594" s="681">
        <v>0</v>
      </c>
      <c r="L594" s="677">
        <v>0</v>
      </c>
      <c r="M594" s="677">
        <v>0</v>
      </c>
      <c r="N594" s="674">
        <v>0</v>
      </c>
      <c r="P594" s="681" t="s">
        <v>1884</v>
      </c>
      <c r="Q594" s="677" t="s">
        <v>1886</v>
      </c>
      <c r="R594" s="681">
        <v>0</v>
      </c>
      <c r="S594" s="677">
        <v>0</v>
      </c>
      <c r="T594" s="677">
        <v>0</v>
      </c>
      <c r="U594" s="674">
        <v>0</v>
      </c>
      <c r="W594" s="681" t="s">
        <v>1884</v>
      </c>
      <c r="X594" s="677" t="s">
        <v>1886</v>
      </c>
      <c r="Y594" s="681">
        <v>0</v>
      </c>
      <c r="Z594" s="677">
        <v>0</v>
      </c>
      <c r="AA594" s="677">
        <v>0</v>
      </c>
      <c r="AB594" s="674">
        <v>0</v>
      </c>
      <c r="AD594" s="681" t="s">
        <v>1884</v>
      </c>
      <c r="AE594" s="677" t="s">
        <v>1886</v>
      </c>
      <c r="AF594" s="681">
        <v>0</v>
      </c>
      <c r="AG594" s="677">
        <v>0</v>
      </c>
      <c r="AH594" s="677">
        <v>0</v>
      </c>
      <c r="AI594" s="674">
        <v>0</v>
      </c>
      <c r="AK594" s="681" t="s">
        <v>1884</v>
      </c>
      <c r="AL594" s="677" t="s">
        <v>1886</v>
      </c>
      <c r="AM594" s="681">
        <v>0</v>
      </c>
      <c r="AN594" s="677">
        <v>0</v>
      </c>
      <c r="AO594" s="677">
        <v>0</v>
      </c>
      <c r="AP594" s="674">
        <v>0</v>
      </c>
      <c r="AR594" s="812" t="s">
        <v>1884</v>
      </c>
      <c r="AS594" s="812" t="s">
        <v>1886</v>
      </c>
      <c r="AT594" s="812">
        <v>0</v>
      </c>
      <c r="AU594" s="812">
        <v>0</v>
      </c>
      <c r="AV594" s="812">
        <v>0</v>
      </c>
      <c r="AW594" s="813">
        <v>0</v>
      </c>
      <c r="AY594" s="681" t="s">
        <v>1884</v>
      </c>
      <c r="AZ594" s="677" t="s">
        <v>1886</v>
      </c>
      <c r="BA594" s="681">
        <v>0</v>
      </c>
      <c r="BB594" s="677">
        <v>0</v>
      </c>
      <c r="BC594" s="677">
        <v>0</v>
      </c>
      <c r="BD594" s="674">
        <v>0</v>
      </c>
      <c r="BF594" s="837" t="s">
        <v>1884</v>
      </c>
      <c r="BG594" s="838" t="s">
        <v>1886</v>
      </c>
      <c r="BH594" s="681">
        <v>0</v>
      </c>
      <c r="BI594" s="677">
        <v>0</v>
      </c>
      <c r="BJ594" s="677">
        <v>0</v>
      </c>
      <c r="BK594" s="674">
        <v>0</v>
      </c>
      <c r="BL594" s="633"/>
      <c r="BM594" s="681" t="s">
        <v>1884</v>
      </c>
      <c r="BN594" s="677" t="s">
        <v>1886</v>
      </c>
      <c r="BO594" s="681">
        <v>0</v>
      </c>
      <c r="BP594" s="677">
        <v>0</v>
      </c>
      <c r="BQ594" s="677">
        <v>0</v>
      </c>
      <c r="BR594" s="674">
        <v>0</v>
      </c>
      <c r="BS594" s="633"/>
      <c r="BT594" s="681" t="s">
        <v>1884</v>
      </c>
      <c r="BU594" s="677" t="s">
        <v>1886</v>
      </c>
      <c r="BV594" s="681">
        <v>0</v>
      </c>
      <c r="BW594" s="677">
        <v>0</v>
      </c>
      <c r="BX594" s="677">
        <v>0</v>
      </c>
      <c r="BY594" s="674">
        <v>0</v>
      </c>
      <c r="CA594" s="681" t="s">
        <v>1884</v>
      </c>
      <c r="CB594" s="677" t="s">
        <v>1886</v>
      </c>
      <c r="CC594" s="681">
        <v>0</v>
      </c>
      <c r="CD594" s="677">
        <v>0</v>
      </c>
      <c r="CE594" s="677">
        <v>0</v>
      </c>
      <c r="CF594" s="674">
        <v>0</v>
      </c>
    </row>
    <row r="595" spans="2:84" s="633" customFormat="1" ht="13.8" thickBot="1">
      <c r="B595" s="729" t="s">
        <v>1885</v>
      </c>
      <c r="C595" s="683"/>
      <c r="D595" s="729">
        <v>0</v>
      </c>
      <c r="E595" s="683">
        <v>0</v>
      </c>
      <c r="F595" s="683">
        <v>0</v>
      </c>
      <c r="G595" s="682">
        <v>0</v>
      </c>
      <c r="I595" s="691" t="s">
        <v>1885</v>
      </c>
      <c r="J595" s="685"/>
      <c r="K595" s="691">
        <v>0</v>
      </c>
      <c r="L595" s="685">
        <v>0</v>
      </c>
      <c r="M595" s="685">
        <v>0</v>
      </c>
      <c r="N595" s="684">
        <v>0</v>
      </c>
      <c r="P595" s="686" t="s">
        <v>1885</v>
      </c>
      <c r="Q595" s="688"/>
      <c r="R595" s="686">
        <v>0</v>
      </c>
      <c r="S595" s="688">
        <v>0</v>
      </c>
      <c r="T595" s="688">
        <v>0</v>
      </c>
      <c r="U595" s="687">
        <v>0</v>
      </c>
      <c r="W595" s="803" t="s">
        <v>1885</v>
      </c>
      <c r="X595" s="805"/>
      <c r="Y595" s="803">
        <v>0</v>
      </c>
      <c r="Z595" s="805">
        <v>0</v>
      </c>
      <c r="AA595" s="805">
        <v>0</v>
      </c>
      <c r="AB595" s="804">
        <v>0</v>
      </c>
      <c r="AD595" s="766" t="s">
        <v>1885</v>
      </c>
      <c r="AE595" s="768"/>
      <c r="AF595" s="766">
        <v>0</v>
      </c>
      <c r="AG595" s="768">
        <v>0</v>
      </c>
      <c r="AH595" s="768">
        <v>0</v>
      </c>
      <c r="AI595" s="767">
        <v>0</v>
      </c>
      <c r="AK595" s="759" t="s">
        <v>1885</v>
      </c>
      <c r="AL595" s="760"/>
      <c r="AM595" s="759">
        <v>0</v>
      </c>
      <c r="AN595" s="760">
        <v>0</v>
      </c>
      <c r="AO595" s="760">
        <v>0</v>
      </c>
      <c r="AP595" s="761">
        <v>0</v>
      </c>
      <c r="AR595" s="817" t="s">
        <v>1885</v>
      </c>
      <c r="AS595" s="816"/>
      <c r="AT595" s="817">
        <v>0</v>
      </c>
      <c r="AU595" s="818">
        <v>0</v>
      </c>
      <c r="AV595" s="818">
        <v>0</v>
      </c>
      <c r="AW595" s="816">
        <v>0</v>
      </c>
      <c r="AY595" s="780" t="s">
        <v>1885</v>
      </c>
      <c r="AZ595" s="781"/>
      <c r="BA595" s="780">
        <v>0</v>
      </c>
      <c r="BB595" s="781">
        <v>0</v>
      </c>
      <c r="BC595" s="781">
        <v>0</v>
      </c>
      <c r="BD595" s="782">
        <v>0</v>
      </c>
      <c r="BF595" s="795" t="s">
        <v>1885</v>
      </c>
      <c r="BG595" s="797"/>
      <c r="BH595" s="795">
        <v>0</v>
      </c>
      <c r="BI595" s="797">
        <v>0</v>
      </c>
      <c r="BJ595" s="797">
        <v>0</v>
      </c>
      <c r="BK595" s="798">
        <v>0</v>
      </c>
      <c r="BM595" s="789" t="s">
        <v>1885</v>
      </c>
      <c r="BN595" s="790"/>
      <c r="BO595" s="789">
        <v>0</v>
      </c>
      <c r="BP595" s="790">
        <v>0</v>
      </c>
      <c r="BQ595" s="790">
        <v>0</v>
      </c>
      <c r="BR595" s="791">
        <v>0</v>
      </c>
      <c r="BT595" s="773" t="s">
        <v>1885</v>
      </c>
      <c r="BU595" s="775"/>
      <c r="BV595" s="773">
        <v>0</v>
      </c>
      <c r="BW595" s="774">
        <v>0</v>
      </c>
      <c r="BX595" s="774">
        <v>0</v>
      </c>
      <c r="BY595" s="775">
        <v>0</v>
      </c>
      <c r="CA595" s="750" t="s">
        <v>1885</v>
      </c>
      <c r="CB595" s="751"/>
      <c r="CC595" s="750">
        <v>0</v>
      </c>
      <c r="CD595" s="751">
        <v>0</v>
      </c>
      <c r="CE595" s="751">
        <v>0</v>
      </c>
      <c r="CF595" s="752">
        <v>0</v>
      </c>
    </row>
    <row r="596" spans="2:84" s="633" customFormat="1" ht="13.8" thickBot="1">
      <c r="B596" s="664" t="s">
        <v>428</v>
      </c>
      <c r="C596" s="666"/>
      <c r="D596" s="693">
        <v>-4.71482053399086E-9</v>
      </c>
      <c r="E596" s="694">
        <v>0</v>
      </c>
      <c r="F596" s="694">
        <v>1255799.22</v>
      </c>
      <c r="G596" s="692">
        <v>1255799.2199999953</v>
      </c>
      <c r="I596" s="728" t="s">
        <v>428</v>
      </c>
      <c r="J596" s="690"/>
      <c r="K596" s="693">
        <v>0</v>
      </c>
      <c r="L596" s="694">
        <v>0</v>
      </c>
      <c r="M596" s="694">
        <v>0</v>
      </c>
      <c r="N596" s="692">
        <v>0</v>
      </c>
      <c r="P596" s="686" t="s">
        <v>428</v>
      </c>
      <c r="Q596" s="666"/>
      <c r="R596" s="693">
        <v>0</v>
      </c>
      <c r="S596" s="694">
        <v>0</v>
      </c>
      <c r="T596" s="694">
        <v>0</v>
      </c>
      <c r="U596" s="692">
        <v>0</v>
      </c>
      <c r="W596" s="803" t="s">
        <v>428</v>
      </c>
      <c r="X596" s="666"/>
      <c r="Y596" s="693">
        <v>0</v>
      </c>
      <c r="Z596" s="694">
        <v>0</v>
      </c>
      <c r="AA596" s="694">
        <v>0</v>
      </c>
      <c r="AB596" s="692">
        <v>0</v>
      </c>
      <c r="AD596" s="766" t="s">
        <v>428</v>
      </c>
      <c r="AE596" s="666"/>
      <c r="AF596" s="693">
        <v>0</v>
      </c>
      <c r="AG596" s="694">
        <v>0</v>
      </c>
      <c r="AH596" s="694">
        <v>0</v>
      </c>
      <c r="AI596" s="692">
        <v>0</v>
      </c>
      <c r="AK596" s="757" t="s">
        <v>428</v>
      </c>
      <c r="AL596" s="731"/>
      <c r="AM596" s="693">
        <v>0</v>
      </c>
      <c r="AN596" s="694">
        <v>0</v>
      </c>
      <c r="AO596" s="694">
        <v>0</v>
      </c>
      <c r="AP596" s="692">
        <v>0</v>
      </c>
      <c r="AR596" s="808" t="s">
        <v>428</v>
      </c>
      <c r="AS596" s="820"/>
      <c r="AT596" s="821">
        <v>0</v>
      </c>
      <c r="AU596" s="821">
        <v>0</v>
      </c>
      <c r="AV596" s="821">
        <v>0</v>
      </c>
      <c r="AW596" s="815">
        <v>0</v>
      </c>
      <c r="AY596" s="783" t="s">
        <v>428</v>
      </c>
      <c r="AZ596" s="731"/>
      <c r="BA596" s="693">
        <v>0</v>
      </c>
      <c r="BB596" s="694">
        <v>0</v>
      </c>
      <c r="BC596" s="694">
        <v>0</v>
      </c>
      <c r="BD596" s="692">
        <v>0</v>
      </c>
      <c r="BF596" s="799" t="s">
        <v>428</v>
      </c>
      <c r="BG596" s="690"/>
      <c r="BH596" s="693">
        <v>0</v>
      </c>
      <c r="BI596" s="694">
        <v>0</v>
      </c>
      <c r="BJ596" s="694">
        <v>0</v>
      </c>
      <c r="BK596" s="692">
        <v>0</v>
      </c>
      <c r="BM596" s="787" t="s">
        <v>428</v>
      </c>
      <c r="BN596" s="666"/>
      <c r="BO596" s="693">
        <v>0</v>
      </c>
      <c r="BP596" s="694">
        <v>0</v>
      </c>
      <c r="BQ596" s="694">
        <v>0</v>
      </c>
      <c r="BR596" s="692">
        <v>0</v>
      </c>
      <c r="BT596" s="776" t="s">
        <v>428</v>
      </c>
      <c r="BU596" s="692"/>
      <c r="BV596" s="693">
        <v>0</v>
      </c>
      <c r="BW596" s="694">
        <v>0</v>
      </c>
      <c r="BX596" s="694">
        <v>0</v>
      </c>
      <c r="BY596" s="692">
        <v>0</v>
      </c>
      <c r="CA596" s="748" t="s">
        <v>428</v>
      </c>
      <c r="CB596" s="666"/>
      <c r="CC596" s="693">
        <v>0</v>
      </c>
      <c r="CD596" s="694">
        <v>0</v>
      </c>
      <c r="CE596" s="694">
        <v>0</v>
      </c>
      <c r="CF596" s="692">
        <v>0</v>
      </c>
    </row>
    <row r="597" spans="2:84" s="633" customFormat="1"/>
    <row r="598" spans="2:84" s="633" customFormat="1"/>
    <row r="599" spans="2:84" s="633" customFormat="1"/>
    <row r="600" spans="2:84" s="633" customFormat="1"/>
    <row r="601" spans="2:84" s="633" customFormat="1"/>
    <row r="602" spans="2:84" s="633" customFormat="1"/>
    <row r="603" spans="2:84" s="633" customFormat="1"/>
    <row r="604" spans="2:84" s="633" customFormat="1"/>
    <row r="605" spans="2:84" s="633" customFormat="1"/>
    <row r="606" spans="2:84" s="633" customFormat="1"/>
    <row r="607" spans="2:84" s="633" customFormat="1"/>
    <row r="608" spans="2:84" s="633" customFormat="1"/>
    <row r="609" s="633" customFormat="1"/>
    <row r="610" s="633" customFormat="1"/>
    <row r="611" s="633" customFormat="1"/>
    <row r="612" s="633" customFormat="1"/>
    <row r="613" s="633" customFormat="1"/>
    <row r="614" s="633" customFormat="1"/>
    <row r="615" s="633" customFormat="1"/>
    <row r="616" s="633" customFormat="1"/>
    <row r="617" s="633" customFormat="1"/>
    <row r="618" s="633" customFormat="1"/>
    <row r="619" s="633" customFormat="1"/>
    <row r="620" s="633" customFormat="1"/>
    <row r="621" s="633" customFormat="1"/>
    <row r="622" s="633" customFormat="1"/>
    <row r="623" s="633" customFormat="1"/>
    <row r="624" s="633" customFormat="1"/>
    <row r="625" s="633" customFormat="1"/>
    <row r="626" s="633" customFormat="1"/>
    <row r="627" s="633" customFormat="1"/>
    <row r="628" s="633" customFormat="1"/>
    <row r="629" s="633" customFormat="1"/>
    <row r="630" s="633" customFormat="1"/>
    <row r="631" s="633" customFormat="1"/>
    <row r="632" s="633" customFormat="1"/>
    <row r="633" s="633" customFormat="1"/>
    <row r="634" s="633" customFormat="1"/>
    <row r="635" s="633" customFormat="1"/>
    <row r="636" s="633" customFormat="1"/>
    <row r="637" s="633" customFormat="1"/>
    <row r="638" s="633" customFormat="1"/>
    <row r="639" s="633" customFormat="1"/>
    <row r="640" s="633" customFormat="1"/>
    <row r="641" s="633" customFormat="1"/>
    <row r="642" s="633" customFormat="1"/>
    <row r="643" s="633" customFormat="1"/>
    <row r="644" s="633" customFormat="1"/>
    <row r="645" s="633" customFormat="1"/>
    <row r="646" s="633" customFormat="1"/>
    <row r="647" s="633" customFormat="1"/>
    <row r="648" s="633" customFormat="1"/>
    <row r="649" s="633" customFormat="1"/>
    <row r="650" s="633" customFormat="1"/>
    <row r="651" s="633" customFormat="1"/>
    <row r="652" s="633" customFormat="1"/>
    <row r="653" s="633" customFormat="1"/>
    <row r="654" s="633" customFormat="1"/>
    <row r="655" s="633" customFormat="1"/>
    <row r="656" s="633" customFormat="1"/>
    <row r="657" s="633" customFormat="1"/>
    <row r="658" s="633" customFormat="1"/>
    <row r="659" s="633" customFormat="1"/>
    <row r="660" s="633" customFormat="1"/>
    <row r="661" s="633" customFormat="1"/>
    <row r="662" s="633" customFormat="1"/>
    <row r="663" s="633" customFormat="1"/>
    <row r="664" s="633" customFormat="1"/>
    <row r="665" s="633" customFormat="1"/>
    <row r="666" s="633" customFormat="1"/>
    <row r="667" s="633" customFormat="1"/>
    <row r="668" s="633" customFormat="1"/>
    <row r="669" s="633" customFormat="1"/>
    <row r="670" s="633" customFormat="1"/>
    <row r="671" s="633" customFormat="1"/>
    <row r="672" s="633" customFormat="1"/>
    <row r="673" s="633" customFormat="1"/>
    <row r="674" s="633" customFormat="1"/>
    <row r="675" s="633" customFormat="1"/>
    <row r="676" s="633" customFormat="1"/>
    <row r="677" s="633" customFormat="1"/>
    <row r="678" s="633" customFormat="1"/>
    <row r="679" s="633" customFormat="1"/>
    <row r="680" s="633" customFormat="1"/>
    <row r="681" s="633" customFormat="1"/>
    <row r="682" s="633" customFormat="1"/>
    <row r="683" s="633" customFormat="1"/>
    <row r="684" s="633" customFormat="1"/>
    <row r="685" s="633" customFormat="1"/>
    <row r="686" s="633" customFormat="1"/>
    <row r="687" s="633" customFormat="1"/>
    <row r="688" s="633" customFormat="1"/>
    <row r="689" s="633" customFormat="1"/>
    <row r="690" s="633" customFormat="1"/>
    <row r="691" s="633" customFormat="1"/>
    <row r="692" s="633" customFormat="1"/>
    <row r="693" s="633" customFormat="1"/>
    <row r="694" s="633" customFormat="1"/>
    <row r="695" s="633" customFormat="1"/>
    <row r="696" s="633" customFormat="1"/>
    <row r="697" s="633" customFormat="1"/>
    <row r="698" s="633" customFormat="1"/>
    <row r="699" s="633" customFormat="1"/>
    <row r="700" s="633" customFormat="1"/>
    <row r="701" s="633" customFormat="1"/>
    <row r="702" s="633" customFormat="1"/>
    <row r="703" s="633" customFormat="1"/>
    <row r="704" s="633" customFormat="1"/>
    <row r="705" s="633" customFormat="1"/>
    <row r="706" s="633" customFormat="1"/>
    <row r="707" s="633" customFormat="1"/>
    <row r="708" s="633" customFormat="1"/>
    <row r="709" s="633" customFormat="1"/>
    <row r="710" s="633" customFormat="1"/>
    <row r="711" s="633" customFormat="1"/>
    <row r="712" s="633" customFormat="1"/>
    <row r="713" s="633" customFormat="1"/>
    <row r="714" s="633" customFormat="1"/>
    <row r="715" s="633" customFormat="1"/>
    <row r="716" s="633" customFormat="1"/>
    <row r="717" s="633" customFormat="1"/>
    <row r="718" s="633" customFormat="1"/>
    <row r="719" s="633" customFormat="1"/>
    <row r="720" s="633" customFormat="1"/>
    <row r="721" s="633" customFormat="1"/>
    <row r="722" s="633" customFormat="1"/>
    <row r="723" s="633" customFormat="1"/>
    <row r="724" s="633" customFormat="1"/>
    <row r="725" s="633" customFormat="1"/>
    <row r="726" s="633" customFormat="1"/>
    <row r="727" s="633" customFormat="1"/>
    <row r="728" s="633" customFormat="1"/>
    <row r="729" s="633" customFormat="1"/>
    <row r="730" s="633" customFormat="1"/>
    <row r="731" s="633" customFormat="1"/>
    <row r="732" s="633" customFormat="1"/>
    <row r="733" s="633" customFormat="1"/>
    <row r="734" s="633" customFormat="1"/>
    <row r="735" s="633" customFormat="1"/>
    <row r="736" s="633" customFormat="1"/>
    <row r="737" s="633" customFormat="1"/>
    <row r="738" s="633" customFormat="1"/>
    <row r="739" s="633" customFormat="1"/>
    <row r="740" s="633" customFormat="1"/>
    <row r="741" s="633" customFormat="1"/>
    <row r="742" s="633" customFormat="1"/>
    <row r="743" s="633" customFormat="1"/>
    <row r="744" s="633" customFormat="1"/>
    <row r="745" s="633" customFormat="1"/>
    <row r="746" s="633" customFormat="1"/>
    <row r="747" s="633" customFormat="1"/>
    <row r="748" s="633" customFormat="1"/>
    <row r="749" s="633" customFormat="1"/>
    <row r="750" s="633" customFormat="1"/>
    <row r="751" s="633" customFormat="1"/>
    <row r="752" s="633" customFormat="1"/>
    <row r="753" s="633" customFormat="1"/>
    <row r="754" s="633" customFormat="1"/>
    <row r="755" s="633" customFormat="1"/>
    <row r="756" s="633" customFormat="1"/>
    <row r="757" s="633" customFormat="1"/>
    <row r="758" s="633" customFormat="1"/>
    <row r="759" s="633" customFormat="1"/>
    <row r="760" s="633" customFormat="1"/>
    <row r="761" s="633" customFormat="1"/>
    <row r="762" s="633" customFormat="1"/>
    <row r="763" s="633" customFormat="1"/>
    <row r="764" s="633" customFormat="1"/>
    <row r="765" s="633" customFormat="1"/>
    <row r="766" s="633" customFormat="1"/>
    <row r="767" s="633" customFormat="1"/>
    <row r="768" s="633" customFormat="1"/>
    <row r="769" s="633" customFormat="1"/>
    <row r="770" s="633" customFormat="1"/>
    <row r="771" s="633" customFormat="1"/>
    <row r="772" s="633" customFormat="1"/>
    <row r="773" s="633" customFormat="1"/>
    <row r="774" s="633" customFormat="1"/>
    <row r="775" s="633" customFormat="1"/>
    <row r="776" s="633" customFormat="1"/>
    <row r="777" s="633" customFormat="1"/>
    <row r="778" s="633" customFormat="1"/>
    <row r="779" s="633" customFormat="1"/>
    <row r="780" s="633" customFormat="1"/>
    <row r="781" s="633" customFormat="1"/>
    <row r="782" s="633" customFormat="1"/>
    <row r="783" s="633" customFormat="1"/>
    <row r="784" s="633" customFormat="1"/>
    <row r="785" s="633" customFormat="1"/>
    <row r="786" s="633" customFormat="1"/>
    <row r="787" s="633" customFormat="1"/>
    <row r="788" s="633" customFormat="1"/>
    <row r="789" s="633" customFormat="1"/>
    <row r="790" s="633" customFormat="1"/>
    <row r="791" s="633" customFormat="1"/>
    <row r="792" s="633" customFormat="1"/>
    <row r="793" s="633" customFormat="1"/>
    <row r="794" s="633" customFormat="1"/>
    <row r="795" s="633" customFormat="1"/>
    <row r="796" s="633" customFormat="1"/>
    <row r="797" s="633" customFormat="1"/>
    <row r="798" s="633" customFormat="1"/>
    <row r="799" s="633" customFormat="1"/>
    <row r="800" s="633" customFormat="1"/>
    <row r="801" s="633" customFormat="1"/>
    <row r="802" s="633" customFormat="1"/>
    <row r="803" s="633" customFormat="1"/>
    <row r="804" s="633" customFormat="1"/>
    <row r="805" s="633" customFormat="1"/>
    <row r="806" s="633" customFormat="1"/>
    <row r="807" s="633" customFormat="1"/>
    <row r="808" s="633" customFormat="1"/>
    <row r="809" s="633" customFormat="1"/>
    <row r="810" s="633" customFormat="1"/>
    <row r="811" s="633" customFormat="1"/>
    <row r="812" s="633" customFormat="1"/>
    <row r="813" s="633" customFormat="1"/>
    <row r="814" s="633" customFormat="1"/>
    <row r="815" s="633" customFormat="1"/>
    <row r="816" s="633" customFormat="1"/>
    <row r="817" s="633" customFormat="1"/>
    <row r="818" s="633" customFormat="1"/>
    <row r="819" s="633" customFormat="1"/>
    <row r="820" s="633" customFormat="1"/>
    <row r="821" s="633" customFormat="1"/>
    <row r="822" s="633" customFormat="1"/>
    <row r="823" s="633" customFormat="1"/>
    <row r="824" s="633" customFormat="1"/>
    <row r="825" s="633" customFormat="1"/>
    <row r="826" s="633" customFormat="1"/>
    <row r="827" s="633" customFormat="1"/>
    <row r="828" s="633" customFormat="1"/>
    <row r="829" s="633" customFormat="1"/>
    <row r="830" s="633" customFormat="1"/>
    <row r="831" s="633" customFormat="1"/>
    <row r="832" s="633" customFormat="1"/>
    <row r="833" s="633" customFormat="1"/>
    <row r="834" s="633" customFormat="1"/>
    <row r="835" s="633" customFormat="1"/>
    <row r="836" s="633" customFormat="1"/>
    <row r="837" s="633" customFormat="1"/>
    <row r="838" s="633" customFormat="1"/>
    <row r="839" s="633" customFormat="1"/>
    <row r="840" s="633" customFormat="1"/>
    <row r="841" s="633" customFormat="1"/>
    <row r="842" s="633" customFormat="1"/>
    <row r="843" s="633" customFormat="1"/>
    <row r="844" s="633" customFormat="1"/>
    <row r="845" s="633" customFormat="1"/>
    <row r="846" s="633" customFormat="1"/>
    <row r="847" s="633" customFormat="1"/>
    <row r="848" s="633" customFormat="1"/>
    <row r="849" s="633" customFormat="1"/>
    <row r="850" s="633" customFormat="1"/>
    <row r="851" s="633" customFormat="1"/>
    <row r="852" s="633" customFormat="1"/>
    <row r="853" s="633" customFormat="1"/>
    <row r="854" s="633" customFormat="1"/>
    <row r="855" s="633" customFormat="1"/>
    <row r="856" s="633" customFormat="1"/>
    <row r="857" s="633" customFormat="1"/>
    <row r="858" s="633" customFormat="1"/>
    <row r="859" s="633" customFormat="1"/>
    <row r="860" s="633" customFormat="1"/>
    <row r="861" s="633" customFormat="1"/>
    <row r="862" s="633" customFormat="1"/>
    <row r="863" s="633" customFormat="1"/>
    <row r="864" s="633" customFormat="1"/>
    <row r="865" s="633" customFormat="1"/>
    <row r="866" s="633" customFormat="1"/>
    <row r="867" s="633" customFormat="1"/>
    <row r="868" s="633" customFormat="1"/>
    <row r="869" s="633" customFormat="1"/>
    <row r="870" s="633" customFormat="1"/>
    <row r="871" s="633" customFormat="1"/>
    <row r="872" s="633" customFormat="1"/>
    <row r="873" s="633" customFormat="1"/>
    <row r="874" s="633" customFormat="1"/>
    <row r="875" s="633" customFormat="1"/>
    <row r="876" s="633" customFormat="1"/>
    <row r="877" s="633" customFormat="1"/>
    <row r="878" s="633" customFormat="1"/>
    <row r="879" s="633" customFormat="1"/>
    <row r="880" s="633" customFormat="1"/>
    <row r="881" s="633" customFormat="1"/>
    <row r="882" s="633" customFormat="1"/>
    <row r="883" s="633" customFormat="1"/>
    <row r="884" s="633" customFormat="1"/>
    <row r="885" s="633" customFormat="1"/>
    <row r="886" s="633" customFormat="1"/>
    <row r="887" s="633" customFormat="1"/>
    <row r="888" s="633" customFormat="1"/>
    <row r="889" s="633" customFormat="1"/>
    <row r="890" s="633" customFormat="1"/>
    <row r="891" s="633" customFormat="1"/>
    <row r="892" s="633" customFormat="1"/>
    <row r="893" s="633" customFormat="1"/>
    <row r="894" s="633" customFormat="1"/>
    <row r="895" s="633" customFormat="1"/>
    <row r="896" s="633" customFormat="1"/>
    <row r="897" s="633" customFormat="1"/>
    <row r="898" s="633" customFormat="1"/>
    <row r="899" s="633" customFormat="1"/>
    <row r="900" s="633" customFormat="1"/>
    <row r="901" s="633" customFormat="1"/>
    <row r="902" s="633" customFormat="1"/>
    <row r="903" s="633" customFormat="1"/>
    <row r="904" s="633" customFormat="1"/>
    <row r="905" s="633" customFormat="1"/>
    <row r="906" s="633" customFormat="1"/>
    <row r="907" s="633" customFormat="1"/>
    <row r="908" s="633" customFormat="1"/>
    <row r="909" s="633" customFormat="1"/>
    <row r="910" s="633" customFormat="1"/>
    <row r="911" s="633" customFormat="1"/>
    <row r="912" s="633" customFormat="1"/>
    <row r="913" s="633" customFormat="1"/>
    <row r="914" s="633" customFormat="1"/>
    <row r="915" s="633" customFormat="1"/>
    <row r="916" s="633" customFormat="1"/>
    <row r="917" s="633" customFormat="1"/>
    <row r="918" s="633" customFormat="1"/>
    <row r="919" s="633" customFormat="1"/>
    <row r="920" s="633" customFormat="1"/>
    <row r="921" s="633" customFormat="1"/>
    <row r="922" s="633" customFormat="1"/>
    <row r="923" s="633" customFormat="1"/>
    <row r="924" s="633" customFormat="1"/>
    <row r="925" s="633" customFormat="1"/>
    <row r="926" s="633" customFormat="1"/>
    <row r="927" s="633" customFormat="1"/>
    <row r="928" s="633" customFormat="1"/>
    <row r="929" s="633" customFormat="1"/>
    <row r="930" s="633" customFormat="1"/>
    <row r="931" s="633" customFormat="1"/>
    <row r="932" s="633" customFormat="1"/>
    <row r="933" s="633" customFormat="1"/>
    <row r="934" s="633" customFormat="1"/>
    <row r="935" s="633" customFormat="1"/>
    <row r="936" s="633" customFormat="1"/>
    <row r="937" s="633" customFormat="1"/>
    <row r="938" s="633" customFormat="1"/>
    <row r="939" s="633" customFormat="1"/>
    <row r="940" s="633" customFormat="1"/>
    <row r="941" s="633" customFormat="1"/>
    <row r="942" s="633" customFormat="1"/>
    <row r="943" s="633" customFormat="1"/>
    <row r="944" s="633" customFormat="1"/>
    <row r="945" s="633" customFormat="1"/>
    <row r="946" s="633" customFormat="1"/>
    <row r="947" s="633" customFormat="1"/>
    <row r="948" s="633" customFormat="1"/>
    <row r="949" s="633" customFormat="1"/>
    <row r="950" s="633" customFormat="1"/>
    <row r="951" s="633" customFormat="1"/>
    <row r="952" s="633" customFormat="1"/>
    <row r="953" s="633" customFormat="1"/>
    <row r="954" s="633" customFormat="1"/>
    <row r="955" s="633" customFormat="1"/>
    <row r="956" s="633" customFormat="1"/>
    <row r="957" s="633" customFormat="1"/>
    <row r="958" s="633" customFormat="1"/>
    <row r="959" s="633" customFormat="1"/>
    <row r="960" s="633" customFormat="1"/>
    <row r="961" s="633" customFormat="1"/>
    <row r="962" s="633" customFormat="1"/>
    <row r="963" s="633" customFormat="1"/>
    <row r="964" s="633" customFormat="1"/>
    <row r="965" s="633" customFormat="1"/>
    <row r="966" s="633" customFormat="1"/>
    <row r="967" s="633" customFormat="1"/>
    <row r="968" s="633" customFormat="1"/>
    <row r="969" s="633" customFormat="1"/>
    <row r="970" s="633" customFormat="1"/>
    <row r="971" s="633" customFormat="1"/>
    <row r="972" s="633" customFormat="1"/>
    <row r="973" s="633" customFormat="1"/>
    <row r="974" s="633" customFormat="1"/>
    <row r="975" s="633" customFormat="1"/>
    <row r="976" s="633" customFormat="1"/>
    <row r="977" s="633" customFormat="1"/>
    <row r="978" s="633" customFormat="1"/>
    <row r="979" s="633" customFormat="1"/>
    <row r="980" s="633" customFormat="1"/>
    <row r="981" s="633" customFormat="1"/>
    <row r="982" s="633" customFormat="1"/>
    <row r="983" s="633" customFormat="1"/>
    <row r="984" s="633" customFormat="1"/>
    <row r="985" s="633" customFormat="1"/>
    <row r="986" s="633" customFormat="1"/>
    <row r="987" s="633" customFormat="1"/>
    <row r="988" s="633" customFormat="1"/>
    <row r="989" s="633" customFormat="1"/>
    <row r="990" s="633" customFormat="1"/>
    <row r="991" s="633" customFormat="1"/>
    <row r="992" s="633" customFormat="1"/>
    <row r="993" s="633" customFormat="1"/>
    <row r="994" s="633" customFormat="1"/>
    <row r="995" s="633" customFormat="1"/>
    <row r="996" s="633" customFormat="1"/>
    <row r="997" s="633" customFormat="1"/>
    <row r="998" s="633" customFormat="1"/>
    <row r="999" s="633" customFormat="1"/>
    <row r="1000" s="633" customFormat="1"/>
    <row r="1001" s="633" customFormat="1"/>
    <row r="1002" s="633" customFormat="1"/>
    <row r="1003" s="633" customFormat="1"/>
    <row r="1004" s="633" customFormat="1"/>
    <row r="1005" s="633" customFormat="1"/>
    <row r="1006" s="633" customFormat="1"/>
    <row r="1007" s="633" customFormat="1"/>
    <row r="1008" s="633" customFormat="1"/>
    <row r="1009" s="633" customFormat="1"/>
    <row r="1010" s="633" customFormat="1"/>
    <row r="1011" s="633" customFormat="1"/>
    <row r="1012" s="633" customFormat="1"/>
    <row r="1013" s="633" customFormat="1"/>
    <row r="1014" s="633" customFormat="1"/>
    <row r="1015" s="633" customFormat="1"/>
    <row r="1016" s="633" customFormat="1"/>
    <row r="1017" s="633" customFormat="1"/>
    <row r="1018" s="633" customFormat="1"/>
    <row r="1019" s="633" customFormat="1"/>
    <row r="1020" s="633" customFormat="1"/>
    <row r="1021" s="633" customFormat="1"/>
    <row r="1022" s="633" customFormat="1"/>
    <row r="1023" s="633" customFormat="1"/>
    <row r="1024" s="633" customFormat="1"/>
    <row r="1025" s="633" customFormat="1"/>
    <row r="1026" s="633" customFormat="1"/>
    <row r="1027" s="633" customFormat="1"/>
    <row r="1028" s="633" customFormat="1"/>
    <row r="1029" s="633" customFormat="1"/>
    <row r="1030" s="633" customFormat="1"/>
    <row r="1031" s="633" customFormat="1"/>
    <row r="1032" s="633" customFormat="1"/>
    <row r="1033" s="633" customFormat="1"/>
    <row r="1034" s="633" customFormat="1"/>
    <row r="1035" s="633" customFormat="1"/>
    <row r="1036" s="633" customFormat="1"/>
    <row r="1037" s="633" customFormat="1"/>
    <row r="1038" s="633" customFormat="1"/>
    <row r="1039" s="633" customFormat="1"/>
    <row r="1040" s="633" customFormat="1"/>
    <row r="1041" s="633" customFormat="1"/>
    <row r="1042" s="633" customFormat="1"/>
    <row r="1043" s="633" customFormat="1"/>
    <row r="1044" s="633" customFormat="1"/>
    <row r="1045" s="633" customFormat="1"/>
    <row r="1046" s="633" customFormat="1"/>
    <row r="1047" s="633" customFormat="1"/>
    <row r="1048" s="633" customFormat="1"/>
    <row r="1049" s="633" customFormat="1"/>
    <row r="1050" s="633" customFormat="1"/>
    <row r="1051" s="633" customFormat="1"/>
    <row r="1052" s="633" customFormat="1"/>
    <row r="1053" s="633" customFormat="1"/>
    <row r="1054" s="633" customFormat="1"/>
    <row r="1055" s="633" customFormat="1"/>
    <row r="1056" s="633" customFormat="1"/>
    <row r="1057" s="633" customFormat="1"/>
    <row r="1058" s="633" customFormat="1"/>
    <row r="1059" s="633" customFormat="1"/>
    <row r="1060" s="633" customFormat="1"/>
    <row r="1061" s="633" customFormat="1"/>
    <row r="1062" s="633" customFormat="1"/>
    <row r="1063" s="633" customFormat="1"/>
    <row r="1064" s="633" customFormat="1"/>
    <row r="1065" s="633" customFormat="1"/>
    <row r="1066" s="633" customFormat="1"/>
    <row r="1067" s="633" customFormat="1"/>
    <row r="1068" s="633" customFormat="1"/>
    <row r="1069" s="633" customFormat="1"/>
    <row r="1070" s="633" customFormat="1"/>
    <row r="1071" s="633" customFormat="1"/>
    <row r="1072" s="633" customFormat="1"/>
    <row r="1073" s="633" customFormat="1"/>
    <row r="1074" s="633" customFormat="1"/>
    <row r="1075" s="633" customFormat="1"/>
    <row r="1076" s="633" customFormat="1"/>
    <row r="1077" s="633" customFormat="1"/>
    <row r="1078" s="633" customFormat="1"/>
    <row r="1079" s="633" customFormat="1"/>
    <row r="1080" s="633" customFormat="1"/>
    <row r="1081" s="633" customFormat="1"/>
    <row r="1082" s="633" customFormat="1"/>
    <row r="1083" s="633" customFormat="1"/>
    <row r="1084" s="633" customFormat="1"/>
    <row r="1085" s="633" customFormat="1"/>
    <row r="1086" s="633" customFormat="1"/>
    <row r="1087" s="633" customFormat="1"/>
    <row r="1088" s="633" customFormat="1"/>
    <row r="1089" s="633" customFormat="1"/>
    <row r="1090" s="633" customFormat="1"/>
    <row r="1091" s="633" customFormat="1"/>
    <row r="1092" s="633" customFormat="1"/>
    <row r="1093" s="633" customFormat="1"/>
    <row r="1094" s="633" customFormat="1"/>
    <row r="1095" s="633" customFormat="1"/>
    <row r="1096" s="633" customFormat="1"/>
    <row r="1097" s="633" customFormat="1"/>
    <row r="1098" s="633" customFormat="1"/>
    <row r="1099" s="633" customFormat="1"/>
    <row r="1100" s="633" customFormat="1"/>
    <row r="1101" s="633" customFormat="1"/>
    <row r="1102" s="633" customFormat="1"/>
    <row r="1103" s="633" customFormat="1"/>
    <row r="1104" s="633" customFormat="1"/>
    <row r="1105" s="633" customFormat="1"/>
    <row r="1106" s="633" customFormat="1"/>
    <row r="1107" s="633" customFormat="1"/>
    <row r="1108" s="633" customFormat="1"/>
    <row r="1109" s="633" customFormat="1"/>
    <row r="1110" s="633" customFormat="1"/>
    <row r="1111" s="633" customFormat="1"/>
    <row r="1112" s="633" customFormat="1"/>
    <row r="1113" s="633" customFormat="1"/>
    <row r="1114" s="633" customFormat="1"/>
    <row r="1115" s="633" customFormat="1"/>
    <row r="1116" s="633" customFormat="1"/>
    <row r="1117" s="633" customFormat="1"/>
    <row r="1118" s="633" customFormat="1"/>
    <row r="1119" s="633" customFormat="1"/>
    <row r="1120" s="633" customFormat="1"/>
    <row r="1121" s="633" customFormat="1"/>
    <row r="1122" s="633" customFormat="1"/>
    <row r="1123" s="633" customFormat="1"/>
    <row r="1124" s="633" customFormat="1"/>
    <row r="1125" s="633" customFormat="1"/>
    <row r="1126" s="633" customFormat="1"/>
    <row r="1127" s="633" customFormat="1"/>
    <row r="1128" s="633" customFormat="1"/>
    <row r="1129" s="633" customFormat="1"/>
    <row r="1130" s="633" customFormat="1"/>
    <row r="1131" s="633" customFormat="1"/>
    <row r="1132" s="633" customFormat="1"/>
    <row r="1133" s="633" customFormat="1"/>
    <row r="1134" s="633" customFormat="1"/>
    <row r="1135" s="633" customFormat="1"/>
    <row r="1136" s="633" customFormat="1"/>
    <row r="1137" s="633" customFormat="1"/>
    <row r="1138" s="633" customFormat="1"/>
    <row r="1139" s="633" customFormat="1"/>
    <row r="1140" s="633" customFormat="1"/>
    <row r="1141" s="633" customFormat="1"/>
    <row r="1142" s="633" customFormat="1"/>
    <row r="1143" s="633" customFormat="1"/>
    <row r="1144" s="633" customFormat="1"/>
    <row r="1145" s="633" customFormat="1"/>
    <row r="1146" s="633" customFormat="1"/>
    <row r="1147" s="633" customFormat="1"/>
    <row r="1148" s="633" customFormat="1"/>
    <row r="1149" s="633" customFormat="1"/>
    <row r="1150" s="633" customFormat="1"/>
    <row r="1151" s="633" customFormat="1"/>
    <row r="1152" s="633" customFormat="1"/>
    <row r="1153" s="633" customFormat="1"/>
    <row r="1154" s="633" customFormat="1"/>
    <row r="1155" s="633" customFormat="1"/>
    <row r="1156" s="633" customFormat="1"/>
    <row r="1157" s="633" customFormat="1"/>
    <row r="1158" s="633" customFormat="1"/>
    <row r="1159" s="633" customFormat="1"/>
    <row r="1160" s="633" customFormat="1"/>
    <row r="1161" s="633" customFormat="1"/>
    <row r="1162" s="633" customFormat="1"/>
    <row r="1163" s="633" customFormat="1"/>
    <row r="1164" s="633" customFormat="1"/>
    <row r="1165" s="633" customFormat="1"/>
    <row r="1166" s="633" customFormat="1"/>
    <row r="1167" s="633" customFormat="1"/>
    <row r="1168" s="633" customFormat="1"/>
    <row r="1169" s="633" customFormat="1"/>
    <row r="1170" s="633" customFormat="1"/>
    <row r="1171" s="633" customFormat="1"/>
    <row r="1172" s="633" customFormat="1"/>
    <row r="1173" s="633" customFormat="1"/>
    <row r="1174" s="633" customFormat="1"/>
    <row r="1175" s="633" customFormat="1"/>
    <row r="1176" s="633" customFormat="1"/>
    <row r="1177" s="633" customFormat="1"/>
    <row r="1178" s="633" customFormat="1"/>
    <row r="1179" s="633" customFormat="1"/>
    <row r="1180" s="633" customFormat="1"/>
    <row r="1181" s="633" customFormat="1"/>
    <row r="1182" s="633" customFormat="1"/>
    <row r="1183" s="633" customFormat="1"/>
    <row r="1184" s="633" customFormat="1"/>
    <row r="1185" s="633" customFormat="1"/>
    <row r="1186" s="633" customFormat="1"/>
    <row r="1187" s="633" customFormat="1"/>
    <row r="1188" s="633" customFormat="1"/>
    <row r="1189" s="633" customFormat="1"/>
    <row r="1190" s="633" customFormat="1"/>
    <row r="1191" s="633" customFormat="1"/>
    <row r="1192" s="633" customFormat="1"/>
    <row r="1193" s="633" customFormat="1"/>
    <row r="1194" s="633" customFormat="1"/>
    <row r="1195" s="633" customFormat="1"/>
    <row r="1196" s="633" customFormat="1"/>
    <row r="1197" s="633" customFormat="1"/>
    <row r="1198" s="633" customFormat="1"/>
    <row r="1199" s="633" customFormat="1"/>
    <row r="1200" s="633" customFormat="1"/>
    <row r="1201" s="633" customFormat="1"/>
    <row r="1202" s="633" customFormat="1"/>
    <row r="1203" s="633" customFormat="1"/>
    <row r="1204" s="633" customFormat="1"/>
    <row r="1205" s="633" customFormat="1"/>
    <row r="1206" s="633" customFormat="1"/>
    <row r="1207" s="633" customFormat="1"/>
    <row r="1208" s="633" customFormat="1"/>
    <row r="1209" s="633" customFormat="1"/>
    <row r="1210" s="633" customFormat="1"/>
    <row r="1211" s="633" customFormat="1"/>
    <row r="1212" s="633" customFormat="1"/>
    <row r="1213" s="633" customFormat="1"/>
    <row r="1214" s="633" customFormat="1"/>
    <row r="1215" s="633" customFormat="1"/>
    <row r="1216" s="633" customFormat="1"/>
    <row r="1217" s="633" customFormat="1"/>
    <row r="1218" s="633" customFormat="1"/>
    <row r="1219" s="633" customFormat="1"/>
    <row r="1220" s="633" customFormat="1"/>
    <row r="1221" s="633" customFormat="1"/>
    <row r="1222" s="633" customFormat="1"/>
    <row r="1223" s="633" customFormat="1"/>
    <row r="1224" s="633" customFormat="1"/>
    <row r="1225" s="633" customFormat="1"/>
    <row r="1226" s="633" customFormat="1"/>
    <row r="1227" s="633" customFormat="1"/>
    <row r="1228" s="633" customFormat="1"/>
    <row r="1229" s="633" customFormat="1"/>
    <row r="1230" s="633" customFormat="1"/>
    <row r="1231" s="633" customFormat="1"/>
    <row r="1232" s="633" customFormat="1"/>
    <row r="1233" s="633" customFormat="1"/>
    <row r="1234" s="633" customFormat="1"/>
    <row r="1235" s="633" customFormat="1"/>
    <row r="1236" s="633" customFormat="1"/>
    <row r="1237" s="633" customFormat="1"/>
    <row r="1238" s="633" customFormat="1"/>
    <row r="1239" s="633" customFormat="1"/>
    <row r="1240" s="633" customFormat="1"/>
    <row r="1241" s="633" customFormat="1"/>
    <row r="1242" s="633" customFormat="1"/>
    <row r="1243" s="633" customFormat="1"/>
    <row r="1244" s="633" customFormat="1"/>
    <row r="1245" s="633" customFormat="1"/>
    <row r="1246" s="633" customFormat="1"/>
    <row r="1247" s="633" customFormat="1"/>
    <row r="1248" s="633" customFormat="1"/>
    <row r="1249" s="633" customFormat="1"/>
    <row r="1250" s="633" customFormat="1"/>
    <row r="1251" s="633" customFormat="1"/>
    <row r="1252" s="633" customFormat="1"/>
    <row r="1253" s="633" customFormat="1"/>
    <row r="1254" s="633" customFormat="1"/>
    <row r="1255" s="633" customFormat="1"/>
    <row r="1256" s="633" customFormat="1"/>
    <row r="1257" s="633" customFormat="1"/>
    <row r="1258" s="633" customFormat="1"/>
    <row r="1259" s="633" customFormat="1"/>
    <row r="1260" s="633" customFormat="1"/>
    <row r="1261" s="633" customFormat="1"/>
    <row r="1262" s="633" customFormat="1"/>
    <row r="1263" s="633" customFormat="1"/>
    <row r="1264" s="633" customFormat="1"/>
    <row r="1265" s="633" customFormat="1"/>
    <row r="1266" s="633" customFormat="1"/>
    <row r="1267" s="633" customFormat="1"/>
    <row r="1268" s="633" customFormat="1"/>
    <row r="1269" s="633" customFormat="1"/>
    <row r="1270" s="633" customFormat="1"/>
    <row r="1271" s="633" customFormat="1"/>
    <row r="1272" s="633" customFormat="1"/>
    <row r="1273" s="633" customFormat="1"/>
    <row r="1274" s="633" customFormat="1"/>
    <row r="1275" s="633" customFormat="1"/>
    <row r="1276" s="633" customFormat="1"/>
    <row r="1277" s="633" customFormat="1"/>
    <row r="1278" s="633" customFormat="1"/>
    <row r="1279" s="633" customFormat="1"/>
    <row r="1280" s="633" customFormat="1"/>
    <row r="1281" s="633" customFormat="1"/>
    <row r="1282" s="633" customFormat="1"/>
    <row r="1283" s="633" customFormat="1"/>
    <row r="1284" s="633" customFormat="1"/>
    <row r="1285" s="633" customFormat="1"/>
    <row r="1286" s="633" customFormat="1"/>
    <row r="1287" s="633" customFormat="1"/>
    <row r="1288" s="633" customFormat="1"/>
    <row r="1289" s="633" customFormat="1"/>
    <row r="1290" s="633" customFormat="1"/>
    <row r="1291" s="633" customFormat="1"/>
    <row r="1292" s="633" customFormat="1"/>
    <row r="1293" s="633" customFormat="1"/>
    <row r="1294" s="633" customFormat="1"/>
    <row r="1295" s="633" customFormat="1"/>
    <row r="1296" s="633" customFormat="1"/>
    <row r="1297" s="633" customFormat="1"/>
    <row r="1298" s="633" customFormat="1"/>
    <row r="1299" s="633" customFormat="1"/>
    <row r="1300" s="633" customFormat="1"/>
    <row r="1301" s="633" customFormat="1"/>
    <row r="1302" s="633" customFormat="1"/>
    <row r="1303" s="633" customFormat="1"/>
    <row r="1304" s="633" customFormat="1"/>
    <row r="1305" s="633" customFormat="1"/>
    <row r="1306" s="633" customFormat="1"/>
    <row r="1307" s="633" customFormat="1"/>
    <row r="1308" s="633" customFormat="1"/>
    <row r="1309" s="633" customFormat="1"/>
    <row r="1310" s="633" customFormat="1"/>
    <row r="1311" s="633" customFormat="1"/>
    <row r="1312" s="633" customFormat="1"/>
    <row r="1313" s="633" customFormat="1"/>
    <row r="1314" s="633" customFormat="1"/>
    <row r="1315" s="633" customFormat="1"/>
    <row r="1316" s="633" customFormat="1"/>
    <row r="1317" s="633" customFormat="1"/>
    <row r="1318" s="633" customFormat="1"/>
    <row r="1319" s="633" customFormat="1"/>
    <row r="1320" s="633" customFormat="1"/>
    <row r="1321" s="633" customFormat="1"/>
    <row r="1322" s="633" customFormat="1"/>
    <row r="1323" s="633" customFormat="1"/>
    <row r="1324" s="633" customFormat="1"/>
    <row r="1325" s="633" customFormat="1"/>
    <row r="1326" s="633" customFormat="1"/>
    <row r="1327" s="633" customFormat="1"/>
    <row r="1328" s="633" customFormat="1"/>
    <row r="1329" s="633" customFormat="1"/>
    <row r="1330" s="633" customFormat="1"/>
    <row r="1331" s="633" customFormat="1"/>
    <row r="1332" s="633" customFormat="1"/>
    <row r="1333" s="633" customFormat="1"/>
    <row r="1334" s="633" customFormat="1"/>
    <row r="1335" s="633" customFormat="1"/>
    <row r="1336" s="633" customFormat="1"/>
    <row r="1337" s="633" customFormat="1"/>
    <row r="1338" s="633" customFormat="1"/>
    <row r="1339" s="633" customFormat="1"/>
    <row r="1340" s="633" customFormat="1"/>
    <row r="1341" s="633" customFormat="1"/>
    <row r="1342" s="633" customFormat="1"/>
    <row r="1343" s="633" customFormat="1"/>
    <row r="1344" s="633" customFormat="1"/>
    <row r="1345" s="633" customFormat="1"/>
    <row r="1346" s="633" customFormat="1"/>
    <row r="1347" s="633" customFormat="1"/>
    <row r="1348" s="633" customFormat="1"/>
    <row r="1349" s="633" customFormat="1"/>
    <row r="1350" s="633" customFormat="1"/>
    <row r="1351" s="633" customFormat="1"/>
    <row r="1352" s="633" customFormat="1"/>
    <row r="1353" s="633" customFormat="1"/>
    <row r="1354" s="633" customFormat="1"/>
    <row r="1355" s="633" customFormat="1"/>
    <row r="1356" s="633" customFormat="1"/>
    <row r="1357" s="633" customFormat="1"/>
    <row r="1358" s="633" customFormat="1"/>
    <row r="1359" s="633" customFormat="1"/>
    <row r="1360" s="633" customFormat="1"/>
    <row r="1361" s="633" customFormat="1"/>
    <row r="1362" s="633" customFormat="1"/>
    <row r="1363" s="633" customFormat="1"/>
    <row r="1364" s="633" customFormat="1"/>
    <row r="1365" s="633" customFormat="1"/>
    <row r="1366" s="633" customFormat="1"/>
    <row r="1367" s="633" customFormat="1"/>
    <row r="1368" s="633" customFormat="1"/>
    <row r="1369" s="633" customFormat="1"/>
    <row r="1370" s="633" customFormat="1"/>
    <row r="1371" s="633" customFormat="1"/>
    <row r="1372" s="633" customFormat="1"/>
    <row r="1373" s="633" customFormat="1"/>
    <row r="1374" s="633" customFormat="1"/>
    <row r="1375" s="633" customFormat="1"/>
    <row r="1376" s="633" customFormat="1"/>
    <row r="1377" s="633" customFormat="1"/>
    <row r="1378" s="633" customFormat="1"/>
    <row r="1379" s="633" customFormat="1"/>
    <row r="1380" s="633" customFormat="1"/>
    <row r="1381" s="633" customFormat="1"/>
    <row r="1382" s="633" customFormat="1"/>
    <row r="1383" s="633" customFormat="1"/>
    <row r="1384" s="633" customFormat="1"/>
    <row r="1385" s="633" customFormat="1"/>
    <row r="1386" s="633" customFormat="1"/>
    <row r="1387" s="633" customFormat="1"/>
    <row r="1388" s="633" customFormat="1"/>
    <row r="1389" s="633" customFormat="1"/>
    <row r="1390" s="633" customFormat="1"/>
    <row r="1391" s="633" customFormat="1"/>
    <row r="1392" s="633" customFormat="1"/>
    <row r="1393" s="633" customFormat="1"/>
    <row r="1394" s="633" customFormat="1"/>
    <row r="1395" s="633" customFormat="1"/>
    <row r="1396" s="633" customFormat="1"/>
    <row r="1397" s="633" customFormat="1"/>
    <row r="1398" s="633" customFormat="1"/>
    <row r="1399" s="633" customFormat="1"/>
    <row r="1400" s="633" customFormat="1"/>
    <row r="1401" s="633" customFormat="1"/>
    <row r="1402" s="633" customFormat="1"/>
    <row r="1403" s="633" customFormat="1"/>
    <row r="1404" s="633" customFormat="1"/>
    <row r="1405" s="633" customFormat="1"/>
    <row r="1406" s="633" customFormat="1"/>
    <row r="1407" s="633" customFormat="1"/>
    <row r="1408" s="633" customFormat="1"/>
    <row r="1409" s="633" customFormat="1"/>
    <row r="1410" s="633" customFormat="1"/>
    <row r="1411" s="633" customFormat="1"/>
    <row r="1412" s="633" customFormat="1"/>
    <row r="1413" s="633" customFormat="1"/>
    <row r="1414" s="633" customFormat="1"/>
    <row r="1415" s="633" customFormat="1"/>
    <row r="1416" s="633" customFormat="1"/>
    <row r="1417" s="633" customFormat="1"/>
    <row r="1418" s="633" customFormat="1"/>
    <row r="1419" s="633" customFormat="1"/>
    <row r="1420" s="633" customFormat="1"/>
    <row r="1421" s="633" customFormat="1"/>
    <row r="1422" s="633" customFormat="1"/>
    <row r="1423" s="633" customFormat="1"/>
    <row r="1424" s="633" customFormat="1"/>
    <row r="1425" s="633" customFormat="1"/>
    <row r="1426" s="633" customFormat="1"/>
    <row r="1427" s="633" customFormat="1"/>
    <row r="1428" s="633" customFormat="1"/>
    <row r="1429" s="633" customFormat="1"/>
    <row r="1430" s="633" customFormat="1"/>
    <row r="1431" s="633" customFormat="1"/>
    <row r="1432" s="633" customFormat="1"/>
    <row r="1433" s="633" customFormat="1"/>
    <row r="1434" s="633" customFormat="1"/>
    <row r="1435" s="633" customFormat="1"/>
    <row r="1436" s="633" customFormat="1"/>
    <row r="1437" s="633" customFormat="1"/>
    <row r="1438" s="633" customFormat="1"/>
    <row r="1439" s="633" customFormat="1"/>
    <row r="1440" s="633" customFormat="1"/>
    <row r="1441" s="633" customFormat="1"/>
    <row r="1442" s="633" customFormat="1"/>
    <row r="1443" s="633" customFormat="1"/>
    <row r="1444" s="633" customFormat="1"/>
    <row r="1445" s="633" customFormat="1"/>
    <row r="1446" s="633" customFormat="1"/>
    <row r="1447" s="633" customFormat="1"/>
    <row r="1448" s="633" customFormat="1"/>
    <row r="1449" s="633" customFormat="1"/>
    <row r="1450" s="633" customFormat="1"/>
    <row r="1451" s="633" customFormat="1"/>
    <row r="1452" s="633" customFormat="1"/>
    <row r="1453" s="633" customFormat="1"/>
    <row r="1454" s="633" customFormat="1"/>
    <row r="1455" s="633" customFormat="1"/>
    <row r="1456" s="633" customFormat="1"/>
    <row r="1457" s="633" customFormat="1"/>
    <row r="1458" s="633" customFormat="1"/>
    <row r="1459" s="633" customFormat="1"/>
    <row r="1460" s="633" customFormat="1"/>
    <row r="1461" s="633" customFormat="1"/>
    <row r="1462" s="633" customFormat="1"/>
    <row r="1463" s="633" customFormat="1"/>
    <row r="1464" s="633" customFormat="1"/>
    <row r="1465" s="633" customFormat="1"/>
    <row r="1466" s="633" customFormat="1"/>
    <row r="1467" s="633" customFormat="1"/>
    <row r="1468" s="633" customFormat="1"/>
    <row r="1469" s="633" customFormat="1"/>
    <row r="1470" s="633" customFormat="1"/>
    <row r="1471" s="633" customFormat="1"/>
    <row r="1472" s="633" customFormat="1"/>
    <row r="1473" s="633" customFormat="1"/>
    <row r="1474" s="633" customFormat="1"/>
    <row r="1475" s="633" customFormat="1"/>
    <row r="1476" s="633" customFormat="1"/>
    <row r="1477" s="633" customFormat="1"/>
    <row r="1478" s="633" customFormat="1"/>
    <row r="1479" s="633" customFormat="1"/>
    <row r="1480" s="633" customFormat="1"/>
    <row r="1481" s="633" customFormat="1"/>
    <row r="1482" s="633" customFormat="1"/>
    <row r="1483" s="633" customFormat="1"/>
    <row r="1484" s="633" customFormat="1"/>
    <row r="1485" s="633" customFormat="1"/>
    <row r="1486" s="633" customFormat="1"/>
    <row r="1487" s="633" customFormat="1"/>
    <row r="1488" s="633" customFormat="1"/>
    <row r="1489" s="633" customFormat="1"/>
    <row r="1490" s="633" customFormat="1"/>
    <row r="1491" s="633" customFormat="1"/>
    <row r="1492" s="633" customFormat="1"/>
    <row r="1493" s="633" customFormat="1"/>
    <row r="1494" s="633" customFormat="1"/>
    <row r="1495" s="633" customFormat="1"/>
    <row r="1496" s="633" customFormat="1"/>
    <row r="1497" s="633" customFormat="1"/>
    <row r="1498" s="633" customFormat="1"/>
    <row r="1499" s="633" customFormat="1"/>
    <row r="1500" s="633" customFormat="1"/>
    <row r="1501" s="633" customFormat="1"/>
    <row r="1502" s="633" customFormat="1"/>
    <row r="1503" s="633" customFormat="1"/>
    <row r="1504" s="633" customFormat="1"/>
    <row r="1505" s="633" customFormat="1"/>
    <row r="1506" s="633" customFormat="1"/>
    <row r="1507" s="633" customFormat="1"/>
    <row r="1508" s="633" customFormat="1"/>
    <row r="1509" s="633" customFormat="1"/>
    <row r="1510" s="633" customFormat="1"/>
    <row r="1511" s="633" customFormat="1"/>
    <row r="1512" s="633" customFormat="1"/>
    <row r="1513" s="633" customFormat="1"/>
    <row r="1514" s="633" customFormat="1"/>
    <row r="1515" s="633" customFormat="1"/>
    <row r="1516" s="633" customFormat="1"/>
    <row r="1517" s="633" customFormat="1"/>
    <row r="1518" s="633" customFormat="1"/>
    <row r="1519" s="633" customFormat="1"/>
    <row r="1520" s="633" customFormat="1"/>
    <row r="1521" s="633" customFormat="1"/>
    <row r="1522" s="633" customFormat="1"/>
    <row r="1523" s="633" customFormat="1"/>
    <row r="1524" s="633" customFormat="1"/>
    <row r="1525" s="633" customFormat="1"/>
    <row r="1526" s="633" customFormat="1"/>
    <row r="1527" s="633" customFormat="1"/>
    <row r="1528" s="633" customFormat="1"/>
    <row r="1529" s="633" customFormat="1"/>
    <row r="1530" s="633" customFormat="1"/>
    <row r="1531" s="633" customFormat="1"/>
    <row r="1532" s="633" customFormat="1"/>
    <row r="1533" s="633" customFormat="1"/>
    <row r="1534" s="633" customFormat="1"/>
    <row r="1535" s="633" customFormat="1"/>
    <row r="1536" s="633" customFormat="1"/>
    <row r="1537" s="633" customFormat="1"/>
    <row r="1538" s="633" customFormat="1"/>
    <row r="1539" s="633" customFormat="1"/>
    <row r="1540" s="633" customFormat="1"/>
    <row r="1541" s="633" customFormat="1"/>
    <row r="1542" s="633" customFormat="1"/>
    <row r="1543" s="633" customFormat="1"/>
    <row r="1544" s="633" customFormat="1"/>
    <row r="1545" s="633" customFormat="1"/>
    <row r="1546" s="633" customFormat="1"/>
    <row r="1547" s="633" customFormat="1"/>
    <row r="1548" s="633" customFormat="1"/>
    <row r="1549" s="633" customFormat="1"/>
    <row r="1550" s="633" customFormat="1"/>
    <row r="1551" s="633" customFormat="1"/>
    <row r="1552" s="633" customFormat="1"/>
    <row r="1553" spans="37:79" s="633" customFormat="1"/>
    <row r="1554" spans="37:79" s="633" customFormat="1"/>
    <row r="1555" spans="37:79" s="633" customFormat="1"/>
    <row r="1556" spans="37:79" s="633" customFormat="1"/>
    <row r="1557" spans="37:79" s="633" customFormat="1"/>
    <row r="1558" spans="37:79" s="633" customFormat="1"/>
    <row r="1559" spans="37:79" s="633" customFormat="1"/>
    <row r="1560" spans="37:79" s="633" customFormat="1"/>
    <row r="1561" spans="37:79" s="633" customFormat="1"/>
    <row r="1562" spans="37:79" s="633" customFormat="1"/>
    <row r="1563" spans="37:79" s="633" customFormat="1"/>
    <row r="1564" spans="37:79" s="633" customFormat="1"/>
    <row r="1565" spans="37:79" s="633" customFormat="1"/>
    <row r="1566" spans="37:79" s="633" customFormat="1"/>
    <row r="1567" spans="37:79" s="633" customFormat="1"/>
    <row r="1568" spans="37:79" s="623" customFormat="1">
      <c r="AK1568" s="717"/>
      <c r="AR1568" s="718"/>
      <c r="AY1568" s="719"/>
      <c r="BF1568" s="720"/>
      <c r="BM1568" s="721"/>
      <c r="BT1568" s="722"/>
      <c r="CA1568" s="723"/>
    </row>
    <row r="1569" spans="37:79" s="623" customFormat="1">
      <c r="AK1569" s="717"/>
      <c r="AR1569" s="718"/>
      <c r="AY1569" s="719"/>
      <c r="BF1569" s="720"/>
      <c r="BM1569" s="721"/>
      <c r="BT1569" s="722"/>
      <c r="CA1569" s="723"/>
    </row>
    <row r="1570" spans="37:79" s="623" customFormat="1">
      <c r="AK1570" s="717"/>
      <c r="AR1570" s="718"/>
      <c r="AY1570" s="719"/>
      <c r="BF1570" s="720"/>
      <c r="BM1570" s="721"/>
      <c r="BT1570" s="722"/>
      <c r="CA1570" s="723"/>
    </row>
    <row r="1571" spans="37:79" s="623" customFormat="1">
      <c r="AK1571" s="717"/>
      <c r="AR1571" s="718"/>
      <c r="AY1571" s="719"/>
      <c r="BF1571" s="720"/>
      <c r="BM1571" s="721"/>
      <c r="BT1571" s="722"/>
      <c r="CA1571" s="723"/>
    </row>
    <row r="1572" spans="37:79" s="623" customFormat="1">
      <c r="AK1572" s="717"/>
      <c r="AR1572" s="718"/>
      <c r="AY1572" s="719"/>
      <c r="BF1572" s="720"/>
      <c r="BM1572" s="721"/>
      <c r="BT1572" s="722"/>
      <c r="CA1572" s="723"/>
    </row>
    <row r="1573" spans="37:79" s="623" customFormat="1">
      <c r="AK1573" s="717"/>
      <c r="AR1573" s="718"/>
      <c r="AY1573" s="719"/>
      <c r="BF1573" s="720"/>
      <c r="BM1573" s="721"/>
      <c r="BT1573" s="722"/>
      <c r="CA1573" s="723"/>
    </row>
  </sheetData>
  <sheetProtection algorithmName="SHA-512" hashValue="lBIboIIGu2EiIpLvt+e2OZUDltAXxSvNLv4MU1cPnoW5k8D0i64R3GdELDUt62WOPZZoCA2/LKdzQps8RM/0TA==" saltValue="NZhvE8cUJUQ/lc+MFoWv5w=="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3592E-6D37-478E-B8BB-FC233AFAB16D}">
  <sheetPr>
    <tabColor theme="7" tint="0.39997558519241921"/>
  </sheetPr>
  <dimension ref="A1:BB460"/>
  <sheetViews>
    <sheetView zoomScale="75" zoomScaleNormal="75" workbookViewId="0">
      <pane xSplit="2" ySplit="14" topLeftCell="C15" activePane="bottomRight" state="frozen"/>
      <selection pane="topRight" activeCell="C1" sqref="C1"/>
      <selection pane="bottomLeft" activeCell="A15" sqref="A15"/>
      <selection pane="bottomRight" activeCell="H30" sqref="H30"/>
    </sheetView>
  </sheetViews>
  <sheetFormatPr defaultColWidth="8.88671875" defaultRowHeight="14.4" outlineLevelCol="1"/>
  <cols>
    <col min="1" max="1" width="22.6640625" style="231" bestFit="1" customWidth="1"/>
    <col min="2" max="2" width="32.109375" style="231" bestFit="1" customWidth="1"/>
    <col min="3" max="4" width="18.6640625" style="231" customWidth="1" outlineLevel="1"/>
    <col min="5" max="54" width="18.6640625" style="231" customWidth="1"/>
    <col min="55" max="16384" width="8.88671875" style="231"/>
  </cols>
  <sheetData>
    <row r="1" spans="1:54" s="233" customFormat="1" ht="43.2" customHeight="1">
      <c r="A1" s="236" t="s">
        <v>430</v>
      </c>
      <c r="B1" s="236" t="s">
        <v>427</v>
      </c>
      <c r="C1" s="609" t="s">
        <v>1564</v>
      </c>
      <c r="D1" s="610" t="s">
        <v>1565</v>
      </c>
      <c r="E1" s="609" t="s">
        <v>1566</v>
      </c>
      <c r="F1" s="610" t="s">
        <v>1567</v>
      </c>
      <c r="G1" s="609" t="s">
        <v>1568</v>
      </c>
      <c r="H1" s="610" t="s">
        <v>1569</v>
      </c>
      <c r="I1" s="609" t="s">
        <v>1570</v>
      </c>
      <c r="J1" s="610" t="s">
        <v>1571</v>
      </c>
      <c r="K1" s="609" t="s">
        <v>1572</v>
      </c>
      <c r="L1" s="610" t="s">
        <v>1573</v>
      </c>
      <c r="M1" s="609" t="s">
        <v>1574</v>
      </c>
      <c r="N1" s="610" t="s">
        <v>1575</v>
      </c>
      <c r="O1" s="609" t="s">
        <v>1576</v>
      </c>
      <c r="P1" s="610" t="s">
        <v>1577</v>
      </c>
      <c r="Q1" s="609" t="s">
        <v>1578</v>
      </c>
      <c r="R1" s="610" t="s">
        <v>1579</v>
      </c>
      <c r="S1" s="609" t="s">
        <v>1580</v>
      </c>
      <c r="T1" s="610" t="s">
        <v>1581</v>
      </c>
      <c r="U1" s="609" t="s">
        <v>1582</v>
      </c>
      <c r="V1" s="610" t="s">
        <v>1583</v>
      </c>
      <c r="W1" s="609" t="s">
        <v>1787</v>
      </c>
      <c r="X1" s="610" t="s">
        <v>1788</v>
      </c>
      <c r="Y1" s="609" t="s">
        <v>1789</v>
      </c>
      <c r="Z1" s="610" t="s">
        <v>1790</v>
      </c>
      <c r="AA1" s="609" t="s">
        <v>1791</v>
      </c>
      <c r="AB1" s="610" t="s">
        <v>1792</v>
      </c>
      <c r="AC1" s="609" t="s">
        <v>1793</v>
      </c>
      <c r="AD1" s="610" t="s">
        <v>1794</v>
      </c>
      <c r="AE1" s="609" t="s">
        <v>1795</v>
      </c>
      <c r="AF1" s="610" t="s">
        <v>1796</v>
      </c>
      <c r="AG1" s="609" t="s">
        <v>1797</v>
      </c>
      <c r="AH1" s="610" t="s">
        <v>1798</v>
      </c>
      <c r="AI1" s="609" t="s">
        <v>1799</v>
      </c>
      <c r="AJ1" s="610" t="s">
        <v>1800</v>
      </c>
      <c r="AK1" s="609" t="s">
        <v>1801</v>
      </c>
      <c r="AL1" s="610" t="s">
        <v>1802</v>
      </c>
      <c r="AM1" s="609" t="s">
        <v>1803</v>
      </c>
      <c r="AN1" s="610" t="s">
        <v>1804</v>
      </c>
      <c r="AO1" s="609" t="s">
        <v>1805</v>
      </c>
      <c r="AP1" s="610" t="s">
        <v>1806</v>
      </c>
      <c r="AQ1" s="609" t="s">
        <v>1807</v>
      </c>
      <c r="AR1" s="610" t="s">
        <v>1808</v>
      </c>
      <c r="AS1" s="609" t="s">
        <v>1809</v>
      </c>
      <c r="AT1" s="610" t="s">
        <v>1810</v>
      </c>
      <c r="AU1" s="609" t="s">
        <v>1811</v>
      </c>
      <c r="AV1" s="610" t="s">
        <v>1812</v>
      </c>
      <c r="AW1" s="609" t="s">
        <v>1813</v>
      </c>
      <c r="AX1" s="610" t="s">
        <v>1814</v>
      </c>
      <c r="AY1" s="609" t="s">
        <v>1820</v>
      </c>
      <c r="AZ1" s="610" t="s">
        <v>1821</v>
      </c>
      <c r="BA1" s="609" t="s">
        <v>1822</v>
      </c>
      <c r="BB1" s="610" t="s">
        <v>1823</v>
      </c>
    </row>
    <row r="2" spans="1:54" s="840" customFormat="1" ht="48" customHeight="1">
      <c r="A2" s="839"/>
      <c r="B2" s="498"/>
      <c r="C2" s="502" t="s">
        <v>1231</v>
      </c>
      <c r="D2" s="502" t="s">
        <v>1231</v>
      </c>
      <c r="E2" s="502" t="s">
        <v>1231</v>
      </c>
      <c r="F2" s="502" t="s">
        <v>1231</v>
      </c>
      <c r="G2" s="502" t="s">
        <v>1232</v>
      </c>
      <c r="H2" s="502" t="s">
        <v>1232</v>
      </c>
      <c r="I2" s="502" t="s">
        <v>1232</v>
      </c>
      <c r="J2" s="502" t="s">
        <v>1232</v>
      </c>
      <c r="K2" s="502" t="s">
        <v>1234</v>
      </c>
      <c r="L2" s="502" t="s">
        <v>1234</v>
      </c>
      <c r="M2" s="502" t="s">
        <v>1234</v>
      </c>
      <c r="N2" s="502" t="s">
        <v>1234</v>
      </c>
      <c r="O2" s="502" t="s">
        <v>1233</v>
      </c>
      <c r="P2" s="502" t="s">
        <v>1233</v>
      </c>
      <c r="Q2" s="502" t="s">
        <v>1233</v>
      </c>
      <c r="R2" s="502" t="s">
        <v>1233</v>
      </c>
      <c r="S2" s="501" t="s">
        <v>235</v>
      </c>
      <c r="T2" s="501" t="s">
        <v>235</v>
      </c>
      <c r="U2" s="501" t="s">
        <v>235</v>
      </c>
      <c r="V2" s="501" t="s">
        <v>235</v>
      </c>
      <c r="W2" s="502" t="s">
        <v>1235</v>
      </c>
      <c r="X2" s="502" t="s">
        <v>1235</v>
      </c>
      <c r="Y2" s="502" t="s">
        <v>1235</v>
      </c>
      <c r="Z2" s="502" t="s">
        <v>1235</v>
      </c>
      <c r="AA2" s="502" t="s">
        <v>1236</v>
      </c>
      <c r="AB2" s="502" t="s">
        <v>1236</v>
      </c>
      <c r="AC2" s="502" t="s">
        <v>1236</v>
      </c>
      <c r="AD2" s="502" t="s">
        <v>1236</v>
      </c>
      <c r="AE2" s="502" t="s">
        <v>1237</v>
      </c>
      <c r="AF2" s="502" t="s">
        <v>1237</v>
      </c>
      <c r="AG2" s="502" t="s">
        <v>1237</v>
      </c>
      <c r="AH2" s="502" t="s">
        <v>1237</v>
      </c>
      <c r="AI2" s="502" t="s">
        <v>1238</v>
      </c>
      <c r="AJ2" s="502" t="s">
        <v>1238</v>
      </c>
      <c r="AK2" s="502" t="s">
        <v>1238</v>
      </c>
      <c r="AL2" s="502" t="s">
        <v>1238</v>
      </c>
      <c r="AM2" s="502" t="s">
        <v>1239</v>
      </c>
      <c r="AN2" s="502" t="s">
        <v>1239</v>
      </c>
      <c r="AO2" s="502" t="s">
        <v>1239</v>
      </c>
      <c r="AP2" s="502" t="s">
        <v>1239</v>
      </c>
      <c r="AQ2" s="502" t="s">
        <v>1240</v>
      </c>
      <c r="AR2" s="502" t="s">
        <v>1240</v>
      </c>
      <c r="AS2" s="502" t="s">
        <v>1240</v>
      </c>
      <c r="AT2" s="502" t="s">
        <v>1240</v>
      </c>
      <c r="AU2" s="502" t="s">
        <v>1241</v>
      </c>
      <c r="AV2" s="502" t="s">
        <v>1241</v>
      </c>
      <c r="AW2" s="502" t="s">
        <v>1241</v>
      </c>
      <c r="AX2" s="502" t="s">
        <v>1241</v>
      </c>
      <c r="AY2" s="502" t="s">
        <v>1824</v>
      </c>
      <c r="AZ2" s="502" t="s">
        <v>1824</v>
      </c>
      <c r="BA2" s="502" t="s">
        <v>1824</v>
      </c>
      <c r="BB2" s="502" t="s">
        <v>1824</v>
      </c>
    </row>
    <row r="3" spans="1:54" ht="25.95" customHeight="1">
      <c r="A3" s="236"/>
      <c r="B3" s="498"/>
      <c r="C3" s="501" t="s">
        <v>405</v>
      </c>
      <c r="D3" s="501" t="s">
        <v>405</v>
      </c>
      <c r="E3" s="501" t="s">
        <v>405</v>
      </c>
      <c r="F3" s="501" t="s">
        <v>405</v>
      </c>
      <c r="G3" s="501" t="s">
        <v>405</v>
      </c>
      <c r="H3" s="501" t="s">
        <v>405</v>
      </c>
      <c r="I3" s="501" t="s">
        <v>405</v>
      </c>
      <c r="J3" s="501" t="s">
        <v>405</v>
      </c>
      <c r="K3" s="501" t="s">
        <v>405</v>
      </c>
      <c r="L3" s="501" t="s">
        <v>405</v>
      </c>
      <c r="M3" s="501" t="s">
        <v>405</v>
      </c>
      <c r="N3" s="501" t="s">
        <v>405</v>
      </c>
      <c r="O3" s="501" t="s">
        <v>405</v>
      </c>
      <c r="P3" s="501" t="s">
        <v>405</v>
      </c>
      <c r="Q3" s="501" t="s">
        <v>405</v>
      </c>
      <c r="R3" s="501" t="s">
        <v>405</v>
      </c>
      <c r="S3" s="501" t="s">
        <v>405</v>
      </c>
      <c r="T3" s="501" t="s">
        <v>405</v>
      </c>
      <c r="U3" s="501" t="s">
        <v>405</v>
      </c>
      <c r="V3" s="501" t="s">
        <v>405</v>
      </c>
      <c r="W3" s="501" t="s">
        <v>405</v>
      </c>
      <c r="X3" s="501" t="s">
        <v>405</v>
      </c>
      <c r="Y3" s="501" t="s">
        <v>405</v>
      </c>
      <c r="Z3" s="501" t="s">
        <v>405</v>
      </c>
      <c r="AA3" s="501" t="s">
        <v>405</v>
      </c>
      <c r="AB3" s="501" t="s">
        <v>405</v>
      </c>
      <c r="AC3" s="501" t="s">
        <v>405</v>
      </c>
      <c r="AD3" s="501" t="s">
        <v>405</v>
      </c>
      <c r="AE3" s="501" t="s">
        <v>405</v>
      </c>
      <c r="AF3" s="501" t="s">
        <v>405</v>
      </c>
      <c r="AG3" s="501" t="s">
        <v>405</v>
      </c>
      <c r="AH3" s="501" t="s">
        <v>405</v>
      </c>
      <c r="AI3" s="501" t="s">
        <v>405</v>
      </c>
      <c r="AJ3" s="501" t="s">
        <v>405</v>
      </c>
      <c r="AK3" s="501" t="s">
        <v>405</v>
      </c>
      <c r="AL3" s="501" t="s">
        <v>405</v>
      </c>
      <c r="AM3" s="501" t="s">
        <v>405</v>
      </c>
      <c r="AN3" s="501" t="s">
        <v>405</v>
      </c>
      <c r="AO3" s="501" t="s">
        <v>405</v>
      </c>
      <c r="AP3" s="501" t="s">
        <v>405</v>
      </c>
      <c r="AQ3" s="501" t="s">
        <v>405</v>
      </c>
      <c r="AR3" s="501" t="s">
        <v>405</v>
      </c>
      <c r="AS3" s="501" t="s">
        <v>405</v>
      </c>
      <c r="AT3" s="501" t="s">
        <v>405</v>
      </c>
      <c r="AU3" s="501" t="s">
        <v>405</v>
      </c>
      <c r="AV3" s="501" t="s">
        <v>405</v>
      </c>
      <c r="AW3" s="501" t="s">
        <v>405</v>
      </c>
      <c r="AX3" s="501" t="s">
        <v>405</v>
      </c>
      <c r="AY3" s="501" t="s">
        <v>405</v>
      </c>
      <c r="AZ3" s="501" t="s">
        <v>405</v>
      </c>
      <c r="BA3" s="501" t="s">
        <v>405</v>
      </c>
      <c r="BB3" s="499" t="s">
        <v>405</v>
      </c>
    </row>
    <row r="4" spans="1:54" ht="25.95" customHeight="1">
      <c r="A4" s="236"/>
      <c r="B4" s="498"/>
      <c r="C4" s="502" t="s">
        <v>413</v>
      </c>
      <c r="D4" s="502" t="s">
        <v>414</v>
      </c>
      <c r="E4" s="502" t="s">
        <v>426</v>
      </c>
      <c r="F4" s="501" t="s">
        <v>406</v>
      </c>
      <c r="G4" s="502" t="s">
        <v>413</v>
      </c>
      <c r="H4" s="502" t="s">
        <v>414</v>
      </c>
      <c r="I4" s="502" t="s">
        <v>426</v>
      </c>
      <c r="J4" s="501" t="s">
        <v>406</v>
      </c>
      <c r="K4" s="502" t="s">
        <v>413</v>
      </c>
      <c r="L4" s="502" t="s">
        <v>414</v>
      </c>
      <c r="M4" s="502" t="s">
        <v>426</v>
      </c>
      <c r="N4" s="501" t="s">
        <v>406</v>
      </c>
      <c r="O4" s="502" t="s">
        <v>413</v>
      </c>
      <c r="P4" s="502" t="s">
        <v>414</v>
      </c>
      <c r="Q4" s="502" t="s">
        <v>426</v>
      </c>
      <c r="R4" s="501" t="s">
        <v>406</v>
      </c>
      <c r="S4" s="502" t="s">
        <v>413</v>
      </c>
      <c r="T4" s="502" t="s">
        <v>414</v>
      </c>
      <c r="U4" s="502" t="s">
        <v>426</v>
      </c>
      <c r="V4" s="501" t="s">
        <v>406</v>
      </c>
      <c r="W4" s="502" t="s">
        <v>413</v>
      </c>
      <c r="X4" s="502" t="s">
        <v>414</v>
      </c>
      <c r="Y4" s="502" t="s">
        <v>426</v>
      </c>
      <c r="Z4" s="501" t="s">
        <v>406</v>
      </c>
      <c r="AA4" s="502" t="s">
        <v>413</v>
      </c>
      <c r="AB4" s="502" t="s">
        <v>414</v>
      </c>
      <c r="AC4" s="502" t="s">
        <v>426</v>
      </c>
      <c r="AD4" s="501" t="s">
        <v>406</v>
      </c>
      <c r="AE4" s="502" t="s">
        <v>413</v>
      </c>
      <c r="AF4" s="502" t="s">
        <v>414</v>
      </c>
      <c r="AG4" s="502" t="s">
        <v>426</v>
      </c>
      <c r="AH4" s="501" t="s">
        <v>406</v>
      </c>
      <c r="AI4" s="502" t="s">
        <v>413</v>
      </c>
      <c r="AJ4" s="502" t="s">
        <v>414</v>
      </c>
      <c r="AK4" s="502" t="s">
        <v>426</v>
      </c>
      <c r="AL4" s="501" t="s">
        <v>406</v>
      </c>
      <c r="AM4" s="502" t="s">
        <v>413</v>
      </c>
      <c r="AN4" s="502" t="s">
        <v>414</v>
      </c>
      <c r="AO4" s="502" t="s">
        <v>426</v>
      </c>
      <c r="AP4" s="501" t="s">
        <v>406</v>
      </c>
      <c r="AQ4" s="502" t="s">
        <v>413</v>
      </c>
      <c r="AR4" s="502" t="s">
        <v>414</v>
      </c>
      <c r="AS4" s="502" t="s">
        <v>426</v>
      </c>
      <c r="AT4" s="501" t="s">
        <v>406</v>
      </c>
      <c r="AU4" s="502" t="s">
        <v>413</v>
      </c>
      <c r="AV4" s="502" t="s">
        <v>414</v>
      </c>
      <c r="AW4" s="502" t="s">
        <v>426</v>
      </c>
      <c r="AX4" s="501" t="s">
        <v>406</v>
      </c>
      <c r="AY4" s="502" t="s">
        <v>413</v>
      </c>
      <c r="AZ4" s="502" t="s">
        <v>414</v>
      </c>
      <c r="BA4" s="499" t="s">
        <v>397</v>
      </c>
      <c r="BB4" s="501" t="s">
        <v>406</v>
      </c>
    </row>
    <row r="5" spans="1:54">
      <c r="A5" s="236"/>
      <c r="B5" s="498"/>
      <c r="C5" s="501" t="s">
        <v>1230</v>
      </c>
      <c r="D5" s="501" t="s">
        <v>1230</v>
      </c>
      <c r="E5" s="501" t="s">
        <v>1230</v>
      </c>
      <c r="F5" s="501" t="s">
        <v>1230</v>
      </c>
      <c r="G5" s="501" t="s">
        <v>1230</v>
      </c>
      <c r="H5" s="501" t="s">
        <v>1230</v>
      </c>
      <c r="I5" s="501" t="s">
        <v>1230</v>
      </c>
      <c r="J5" s="501" t="s">
        <v>1230</v>
      </c>
      <c r="K5" s="501" t="s">
        <v>1230</v>
      </c>
      <c r="L5" s="501" t="s">
        <v>1230</v>
      </c>
      <c r="M5" s="501" t="s">
        <v>1230</v>
      </c>
      <c r="N5" s="501" t="s">
        <v>1230</v>
      </c>
      <c r="O5" s="501" t="s">
        <v>1230</v>
      </c>
      <c r="P5" s="501" t="s">
        <v>1230</v>
      </c>
      <c r="Q5" s="501" t="s">
        <v>1230</v>
      </c>
      <c r="R5" s="501" t="s">
        <v>1230</v>
      </c>
      <c r="S5" s="501" t="s">
        <v>1230</v>
      </c>
      <c r="T5" s="501" t="s">
        <v>1230</v>
      </c>
      <c r="U5" s="501" t="s">
        <v>1230</v>
      </c>
      <c r="V5" s="501" t="s">
        <v>1230</v>
      </c>
      <c r="W5" s="501" t="s">
        <v>1230</v>
      </c>
      <c r="X5" s="501" t="s">
        <v>1230</v>
      </c>
      <c r="Y5" s="501" t="s">
        <v>1230</v>
      </c>
      <c r="Z5" s="501" t="s">
        <v>1230</v>
      </c>
      <c r="AA5" s="501" t="s">
        <v>1230</v>
      </c>
      <c r="AB5" s="501" t="s">
        <v>1230</v>
      </c>
      <c r="AC5" s="501" t="s">
        <v>1230</v>
      </c>
      <c r="AD5" s="501" t="s">
        <v>1230</v>
      </c>
      <c r="AE5" s="501" t="s">
        <v>1230</v>
      </c>
      <c r="AF5" s="501" t="s">
        <v>1230</v>
      </c>
      <c r="AG5" s="501" t="s">
        <v>1230</v>
      </c>
      <c r="AH5" s="501" t="s">
        <v>1230</v>
      </c>
      <c r="AI5" s="501" t="s">
        <v>1230</v>
      </c>
      <c r="AJ5" s="501" t="s">
        <v>1230</v>
      </c>
      <c r="AK5" s="501" t="s">
        <v>1230</v>
      </c>
      <c r="AL5" s="501" t="s">
        <v>1230</v>
      </c>
      <c r="AM5" s="501" t="s">
        <v>1230</v>
      </c>
      <c r="AN5" s="501" t="s">
        <v>1230</v>
      </c>
      <c r="AO5" s="501" t="s">
        <v>1230</v>
      </c>
      <c r="AP5" s="501" t="s">
        <v>1230</v>
      </c>
      <c r="AQ5" s="501" t="s">
        <v>1230</v>
      </c>
      <c r="AR5" s="501" t="s">
        <v>1230</v>
      </c>
      <c r="AS5" s="501" t="s">
        <v>1230</v>
      </c>
      <c r="AT5" s="501" t="s">
        <v>1230</v>
      </c>
      <c r="AU5" s="501" t="s">
        <v>1230</v>
      </c>
      <c r="AV5" s="501" t="s">
        <v>1230</v>
      </c>
      <c r="AW5" s="501" t="s">
        <v>1230</v>
      </c>
      <c r="AX5" s="501" t="s">
        <v>1230</v>
      </c>
      <c r="AY5" s="501" t="s">
        <v>1230</v>
      </c>
      <c r="AZ5" s="499" t="s">
        <v>1230</v>
      </c>
      <c r="BA5" s="501" t="s">
        <v>1230</v>
      </c>
      <c r="BB5" s="501" t="s">
        <v>1230</v>
      </c>
    </row>
    <row r="6" spans="1:54">
      <c r="A6" s="236"/>
      <c r="B6" s="498"/>
      <c r="C6" s="501" t="s">
        <v>407</v>
      </c>
      <c r="D6" s="501" t="s">
        <v>407</v>
      </c>
      <c r="E6" s="501" t="s">
        <v>407</v>
      </c>
      <c r="F6" s="501" t="s">
        <v>407</v>
      </c>
      <c r="G6" s="501" t="s">
        <v>407</v>
      </c>
      <c r="H6" s="501" t="s">
        <v>407</v>
      </c>
      <c r="I6" s="501" t="s">
        <v>407</v>
      </c>
      <c r="J6" s="501" t="s">
        <v>407</v>
      </c>
      <c r="K6" s="501" t="s">
        <v>407</v>
      </c>
      <c r="L6" s="501" t="s">
        <v>407</v>
      </c>
      <c r="M6" s="501" t="s">
        <v>407</v>
      </c>
      <c r="N6" s="501" t="s">
        <v>407</v>
      </c>
      <c r="O6" s="501" t="s">
        <v>407</v>
      </c>
      <c r="P6" s="501" t="s">
        <v>407</v>
      </c>
      <c r="Q6" s="501" t="s">
        <v>407</v>
      </c>
      <c r="R6" s="501" t="s">
        <v>407</v>
      </c>
      <c r="S6" s="501" t="s">
        <v>407</v>
      </c>
      <c r="T6" s="501" t="s">
        <v>407</v>
      </c>
      <c r="U6" s="501" t="s">
        <v>407</v>
      </c>
      <c r="V6" s="501" t="s">
        <v>407</v>
      </c>
      <c r="W6" s="501" t="s">
        <v>407</v>
      </c>
      <c r="X6" s="501" t="s">
        <v>407</v>
      </c>
      <c r="Y6" s="501" t="s">
        <v>407</v>
      </c>
      <c r="Z6" s="501" t="s">
        <v>407</v>
      </c>
      <c r="AA6" s="501" t="s">
        <v>407</v>
      </c>
      <c r="AB6" s="501" t="s">
        <v>407</v>
      </c>
      <c r="AC6" s="501" t="s">
        <v>407</v>
      </c>
      <c r="AD6" s="501" t="s">
        <v>407</v>
      </c>
      <c r="AE6" s="501" t="s">
        <v>407</v>
      </c>
      <c r="AF6" s="501" t="s">
        <v>407</v>
      </c>
      <c r="AG6" s="501" t="s">
        <v>407</v>
      </c>
      <c r="AH6" s="501" t="s">
        <v>407</v>
      </c>
      <c r="AI6" s="501" t="s">
        <v>407</v>
      </c>
      <c r="AJ6" s="501" t="s">
        <v>407</v>
      </c>
      <c r="AK6" s="501" t="s">
        <v>407</v>
      </c>
      <c r="AL6" s="501" t="s">
        <v>407</v>
      </c>
      <c r="AM6" s="501" t="s">
        <v>407</v>
      </c>
      <c r="AN6" s="501" t="s">
        <v>407</v>
      </c>
      <c r="AO6" s="501" t="s">
        <v>407</v>
      </c>
      <c r="AP6" s="501" t="s">
        <v>407</v>
      </c>
      <c r="AQ6" s="501" t="s">
        <v>407</v>
      </c>
      <c r="AR6" s="501" t="s">
        <v>407</v>
      </c>
      <c r="AS6" s="501" t="s">
        <v>407</v>
      </c>
      <c r="AT6" s="501" t="s">
        <v>407</v>
      </c>
      <c r="AU6" s="501" t="s">
        <v>407</v>
      </c>
      <c r="AV6" s="501" t="s">
        <v>407</v>
      </c>
      <c r="AW6" s="501" t="s">
        <v>407</v>
      </c>
      <c r="AX6" s="501" t="s">
        <v>407</v>
      </c>
      <c r="AY6" s="499" t="s">
        <v>407</v>
      </c>
      <c r="AZ6" s="501" t="s">
        <v>407</v>
      </c>
      <c r="BA6" s="501" t="s">
        <v>407</v>
      </c>
      <c r="BB6" s="501" t="s">
        <v>407</v>
      </c>
    </row>
    <row r="7" spans="1:54">
      <c r="A7" s="236"/>
      <c r="B7" s="498"/>
      <c r="C7" s="501" t="s">
        <v>408</v>
      </c>
      <c r="D7" s="501" t="s">
        <v>408</v>
      </c>
      <c r="E7" s="501" t="s">
        <v>408</v>
      </c>
      <c r="F7" s="501" t="s">
        <v>408</v>
      </c>
      <c r="G7" s="501" t="s">
        <v>408</v>
      </c>
      <c r="H7" s="501" t="s">
        <v>408</v>
      </c>
      <c r="I7" s="501" t="s">
        <v>408</v>
      </c>
      <c r="J7" s="501" t="s">
        <v>408</v>
      </c>
      <c r="K7" s="501" t="s">
        <v>408</v>
      </c>
      <c r="L7" s="501" t="s">
        <v>408</v>
      </c>
      <c r="M7" s="501" t="s">
        <v>408</v>
      </c>
      <c r="N7" s="501" t="s">
        <v>408</v>
      </c>
      <c r="O7" s="501" t="s">
        <v>408</v>
      </c>
      <c r="P7" s="501" t="s">
        <v>408</v>
      </c>
      <c r="Q7" s="501" t="s">
        <v>408</v>
      </c>
      <c r="R7" s="501" t="s">
        <v>408</v>
      </c>
      <c r="S7" s="501" t="s">
        <v>408</v>
      </c>
      <c r="T7" s="501" t="s">
        <v>408</v>
      </c>
      <c r="U7" s="501" t="s">
        <v>408</v>
      </c>
      <c r="V7" s="501" t="s">
        <v>408</v>
      </c>
      <c r="W7" s="501" t="s">
        <v>408</v>
      </c>
      <c r="X7" s="501" t="s">
        <v>408</v>
      </c>
      <c r="Y7" s="501" t="s">
        <v>408</v>
      </c>
      <c r="Z7" s="501" t="s">
        <v>408</v>
      </c>
      <c r="AA7" s="501" t="s">
        <v>408</v>
      </c>
      <c r="AB7" s="501" t="s">
        <v>408</v>
      </c>
      <c r="AC7" s="501" t="s">
        <v>408</v>
      </c>
      <c r="AD7" s="501" t="s">
        <v>408</v>
      </c>
      <c r="AE7" s="501" t="s">
        <v>408</v>
      </c>
      <c r="AF7" s="501" t="s">
        <v>408</v>
      </c>
      <c r="AG7" s="501" t="s">
        <v>408</v>
      </c>
      <c r="AH7" s="501" t="s">
        <v>408</v>
      </c>
      <c r="AI7" s="501" t="s">
        <v>408</v>
      </c>
      <c r="AJ7" s="501" t="s">
        <v>408</v>
      </c>
      <c r="AK7" s="501" t="s">
        <v>408</v>
      </c>
      <c r="AL7" s="501" t="s">
        <v>408</v>
      </c>
      <c r="AM7" s="501" t="s">
        <v>408</v>
      </c>
      <c r="AN7" s="501" t="s">
        <v>408</v>
      </c>
      <c r="AO7" s="501" t="s">
        <v>408</v>
      </c>
      <c r="AP7" s="501" t="s">
        <v>408</v>
      </c>
      <c r="AQ7" s="501" t="s">
        <v>408</v>
      </c>
      <c r="AR7" s="501" t="s">
        <v>408</v>
      </c>
      <c r="AS7" s="501" t="s">
        <v>408</v>
      </c>
      <c r="AT7" s="501" t="s">
        <v>408</v>
      </c>
      <c r="AU7" s="501" t="s">
        <v>408</v>
      </c>
      <c r="AV7" s="501" t="s">
        <v>408</v>
      </c>
      <c r="AW7" s="501" t="s">
        <v>408</v>
      </c>
      <c r="AX7" s="499" t="s">
        <v>408</v>
      </c>
      <c r="AY7" s="501" t="s">
        <v>408</v>
      </c>
      <c r="AZ7" s="501" t="s">
        <v>408</v>
      </c>
      <c r="BA7" s="501" t="s">
        <v>408</v>
      </c>
      <c r="BB7" s="501" t="s">
        <v>408</v>
      </c>
    </row>
    <row r="8" spans="1:54">
      <c r="A8" s="236"/>
      <c r="B8" s="498"/>
      <c r="C8" s="501" t="s">
        <v>409</v>
      </c>
      <c r="D8" s="501" t="s">
        <v>409</v>
      </c>
      <c r="E8" s="501" t="s">
        <v>409</v>
      </c>
      <c r="F8" s="501" t="s">
        <v>409</v>
      </c>
      <c r="G8" s="501" t="s">
        <v>409</v>
      </c>
      <c r="H8" s="501" t="s">
        <v>409</v>
      </c>
      <c r="I8" s="501" t="s">
        <v>409</v>
      </c>
      <c r="J8" s="501" t="s">
        <v>409</v>
      </c>
      <c r="K8" s="501" t="s">
        <v>409</v>
      </c>
      <c r="L8" s="501" t="s">
        <v>409</v>
      </c>
      <c r="M8" s="501" t="s">
        <v>409</v>
      </c>
      <c r="N8" s="501" t="s">
        <v>409</v>
      </c>
      <c r="O8" s="501" t="s">
        <v>409</v>
      </c>
      <c r="P8" s="501" t="s">
        <v>409</v>
      </c>
      <c r="Q8" s="501" t="s">
        <v>409</v>
      </c>
      <c r="R8" s="501" t="s">
        <v>409</v>
      </c>
      <c r="S8" s="501" t="s">
        <v>409</v>
      </c>
      <c r="T8" s="501" t="s">
        <v>409</v>
      </c>
      <c r="U8" s="501" t="s">
        <v>409</v>
      </c>
      <c r="V8" s="501" t="s">
        <v>409</v>
      </c>
      <c r="W8" s="501" t="s">
        <v>409</v>
      </c>
      <c r="X8" s="501" t="s">
        <v>409</v>
      </c>
      <c r="Y8" s="501" t="s">
        <v>409</v>
      </c>
      <c r="Z8" s="501" t="s">
        <v>409</v>
      </c>
      <c r="AA8" s="501" t="s">
        <v>409</v>
      </c>
      <c r="AB8" s="501" t="s">
        <v>409</v>
      </c>
      <c r="AC8" s="501" t="s">
        <v>409</v>
      </c>
      <c r="AD8" s="501" t="s">
        <v>409</v>
      </c>
      <c r="AE8" s="501" t="s">
        <v>409</v>
      </c>
      <c r="AF8" s="501" t="s">
        <v>409</v>
      </c>
      <c r="AG8" s="501" t="s">
        <v>409</v>
      </c>
      <c r="AH8" s="501" t="s">
        <v>409</v>
      </c>
      <c r="AI8" s="501" t="s">
        <v>409</v>
      </c>
      <c r="AJ8" s="501" t="s">
        <v>409</v>
      </c>
      <c r="AK8" s="501" t="s">
        <v>409</v>
      </c>
      <c r="AL8" s="501" t="s">
        <v>409</v>
      </c>
      <c r="AM8" s="501" t="s">
        <v>409</v>
      </c>
      <c r="AN8" s="501" t="s">
        <v>409</v>
      </c>
      <c r="AO8" s="501" t="s">
        <v>409</v>
      </c>
      <c r="AP8" s="501" t="s">
        <v>409</v>
      </c>
      <c r="AQ8" s="501" t="s">
        <v>409</v>
      </c>
      <c r="AR8" s="501" t="s">
        <v>409</v>
      </c>
      <c r="AS8" s="501" t="s">
        <v>409</v>
      </c>
      <c r="AT8" s="501" t="s">
        <v>409</v>
      </c>
      <c r="AU8" s="501" t="s">
        <v>409</v>
      </c>
      <c r="AV8" s="501" t="s">
        <v>409</v>
      </c>
      <c r="AW8" s="499" t="s">
        <v>409</v>
      </c>
      <c r="AX8" s="501" t="s">
        <v>409</v>
      </c>
      <c r="AY8" s="501" t="s">
        <v>409</v>
      </c>
      <c r="AZ8" s="501" t="s">
        <v>409</v>
      </c>
      <c r="BA8" s="501" t="s">
        <v>409</v>
      </c>
      <c r="BB8" s="501" t="s">
        <v>409</v>
      </c>
    </row>
    <row r="9" spans="1:54">
      <c r="A9" s="236"/>
      <c r="B9" s="498"/>
      <c r="C9" s="501" t="s">
        <v>410</v>
      </c>
      <c r="D9" s="501" t="s">
        <v>410</v>
      </c>
      <c r="E9" s="501" t="s">
        <v>410</v>
      </c>
      <c r="F9" s="501" t="s">
        <v>410</v>
      </c>
      <c r="G9" s="501" t="s">
        <v>410</v>
      </c>
      <c r="H9" s="501" t="s">
        <v>410</v>
      </c>
      <c r="I9" s="501" t="s">
        <v>410</v>
      </c>
      <c r="J9" s="501" t="s">
        <v>410</v>
      </c>
      <c r="K9" s="501" t="s">
        <v>410</v>
      </c>
      <c r="L9" s="501" t="s">
        <v>410</v>
      </c>
      <c r="M9" s="501" t="s">
        <v>410</v>
      </c>
      <c r="N9" s="501" t="s">
        <v>410</v>
      </c>
      <c r="O9" s="501" t="s">
        <v>410</v>
      </c>
      <c r="P9" s="501" t="s">
        <v>410</v>
      </c>
      <c r="Q9" s="501" t="s">
        <v>410</v>
      </c>
      <c r="R9" s="501" t="s">
        <v>410</v>
      </c>
      <c r="S9" s="501" t="s">
        <v>410</v>
      </c>
      <c r="T9" s="501" t="s">
        <v>410</v>
      </c>
      <c r="U9" s="501" t="s">
        <v>410</v>
      </c>
      <c r="V9" s="501" t="s">
        <v>410</v>
      </c>
      <c r="W9" s="501" t="s">
        <v>410</v>
      </c>
      <c r="X9" s="501" t="s">
        <v>410</v>
      </c>
      <c r="Y9" s="501" t="s">
        <v>410</v>
      </c>
      <c r="Z9" s="501" t="s">
        <v>410</v>
      </c>
      <c r="AA9" s="501" t="s">
        <v>410</v>
      </c>
      <c r="AB9" s="501" t="s">
        <v>410</v>
      </c>
      <c r="AC9" s="501" t="s">
        <v>410</v>
      </c>
      <c r="AD9" s="501" t="s">
        <v>410</v>
      </c>
      <c r="AE9" s="501" t="s">
        <v>410</v>
      </c>
      <c r="AF9" s="501" t="s">
        <v>410</v>
      </c>
      <c r="AG9" s="501" t="s">
        <v>410</v>
      </c>
      <c r="AH9" s="501" t="s">
        <v>410</v>
      </c>
      <c r="AI9" s="501" t="s">
        <v>410</v>
      </c>
      <c r="AJ9" s="501" t="s">
        <v>410</v>
      </c>
      <c r="AK9" s="501" t="s">
        <v>410</v>
      </c>
      <c r="AL9" s="501" t="s">
        <v>410</v>
      </c>
      <c r="AM9" s="501" t="s">
        <v>410</v>
      </c>
      <c r="AN9" s="501" t="s">
        <v>410</v>
      </c>
      <c r="AO9" s="501" t="s">
        <v>410</v>
      </c>
      <c r="AP9" s="501" t="s">
        <v>410</v>
      </c>
      <c r="AQ9" s="501" t="s">
        <v>410</v>
      </c>
      <c r="AR9" s="501" t="s">
        <v>410</v>
      </c>
      <c r="AS9" s="501" t="s">
        <v>410</v>
      </c>
      <c r="AT9" s="501" t="s">
        <v>410</v>
      </c>
      <c r="AU9" s="501" t="s">
        <v>410</v>
      </c>
      <c r="AV9" s="499" t="s">
        <v>410</v>
      </c>
      <c r="AW9" s="501" t="s">
        <v>410</v>
      </c>
      <c r="AX9" s="501" t="s">
        <v>410</v>
      </c>
      <c r="AY9" s="501" t="s">
        <v>410</v>
      </c>
      <c r="AZ9" s="501" t="s">
        <v>410</v>
      </c>
      <c r="BA9" s="501" t="s">
        <v>410</v>
      </c>
      <c r="BB9" s="501" t="s">
        <v>410</v>
      </c>
    </row>
    <row r="10" spans="1:54">
      <c r="A10" s="236"/>
      <c r="B10" s="498"/>
      <c r="C10" s="501" t="s">
        <v>411</v>
      </c>
      <c r="D10" s="501" t="s">
        <v>411</v>
      </c>
      <c r="E10" s="501" t="s">
        <v>411</v>
      </c>
      <c r="F10" s="501" t="s">
        <v>411</v>
      </c>
      <c r="G10" s="501" t="s">
        <v>411</v>
      </c>
      <c r="H10" s="501" t="s">
        <v>411</v>
      </c>
      <c r="I10" s="501" t="s">
        <v>411</v>
      </c>
      <c r="J10" s="501" t="s">
        <v>411</v>
      </c>
      <c r="K10" s="501" t="s">
        <v>411</v>
      </c>
      <c r="L10" s="501" t="s">
        <v>411</v>
      </c>
      <c r="M10" s="501" t="s">
        <v>411</v>
      </c>
      <c r="N10" s="501" t="s">
        <v>411</v>
      </c>
      <c r="O10" s="501" t="s">
        <v>411</v>
      </c>
      <c r="P10" s="501" t="s">
        <v>411</v>
      </c>
      <c r="Q10" s="501" t="s">
        <v>411</v>
      </c>
      <c r="R10" s="501" t="s">
        <v>411</v>
      </c>
      <c r="S10" s="501" t="s">
        <v>411</v>
      </c>
      <c r="T10" s="501" t="s">
        <v>411</v>
      </c>
      <c r="U10" s="501" t="s">
        <v>411</v>
      </c>
      <c r="V10" s="501" t="s">
        <v>411</v>
      </c>
      <c r="W10" s="501" t="s">
        <v>411</v>
      </c>
      <c r="X10" s="501" t="s">
        <v>411</v>
      </c>
      <c r="Y10" s="501" t="s">
        <v>411</v>
      </c>
      <c r="Z10" s="501" t="s">
        <v>411</v>
      </c>
      <c r="AA10" s="501" t="s">
        <v>411</v>
      </c>
      <c r="AB10" s="501" t="s">
        <v>411</v>
      </c>
      <c r="AC10" s="501" t="s">
        <v>411</v>
      </c>
      <c r="AD10" s="501" t="s">
        <v>411</v>
      </c>
      <c r="AE10" s="501" t="s">
        <v>411</v>
      </c>
      <c r="AF10" s="501" t="s">
        <v>411</v>
      </c>
      <c r="AG10" s="501" t="s">
        <v>411</v>
      </c>
      <c r="AH10" s="501" t="s">
        <v>411</v>
      </c>
      <c r="AI10" s="501" t="s">
        <v>411</v>
      </c>
      <c r="AJ10" s="501" t="s">
        <v>411</v>
      </c>
      <c r="AK10" s="501" t="s">
        <v>411</v>
      </c>
      <c r="AL10" s="501" t="s">
        <v>411</v>
      </c>
      <c r="AM10" s="501" t="s">
        <v>411</v>
      </c>
      <c r="AN10" s="501" t="s">
        <v>411</v>
      </c>
      <c r="AO10" s="501" t="s">
        <v>411</v>
      </c>
      <c r="AP10" s="501" t="s">
        <v>411</v>
      </c>
      <c r="AQ10" s="501" t="s">
        <v>411</v>
      </c>
      <c r="AR10" s="501" t="s">
        <v>411</v>
      </c>
      <c r="AS10" s="501" t="s">
        <v>411</v>
      </c>
      <c r="AT10" s="501" t="s">
        <v>411</v>
      </c>
      <c r="AU10" s="499" t="s">
        <v>411</v>
      </c>
      <c r="AV10" s="501" t="s">
        <v>411</v>
      </c>
      <c r="AW10" s="501" t="s">
        <v>411</v>
      </c>
      <c r="AX10" s="501" t="s">
        <v>411</v>
      </c>
      <c r="AY10" s="501" t="s">
        <v>411</v>
      </c>
      <c r="AZ10" s="501" t="s">
        <v>411</v>
      </c>
      <c r="BA10" s="501" t="s">
        <v>411</v>
      </c>
      <c r="BB10" s="501" t="s">
        <v>411</v>
      </c>
    </row>
    <row r="11" spans="1:54">
      <c r="A11" s="236"/>
      <c r="B11" s="498"/>
      <c r="C11" s="501" t="s">
        <v>412</v>
      </c>
      <c r="D11" s="501" t="s">
        <v>412</v>
      </c>
      <c r="E11" s="501" t="s">
        <v>412</v>
      </c>
      <c r="F11" s="501" t="s">
        <v>412</v>
      </c>
      <c r="G11" s="501" t="s">
        <v>412</v>
      </c>
      <c r="H11" s="501" t="s">
        <v>412</v>
      </c>
      <c r="I11" s="501" t="s">
        <v>412</v>
      </c>
      <c r="J11" s="501" t="s">
        <v>412</v>
      </c>
      <c r="K11" s="501" t="s">
        <v>412</v>
      </c>
      <c r="L11" s="501" t="s">
        <v>412</v>
      </c>
      <c r="M11" s="501" t="s">
        <v>412</v>
      </c>
      <c r="N11" s="501" t="s">
        <v>412</v>
      </c>
      <c r="O11" s="501" t="s">
        <v>412</v>
      </c>
      <c r="P11" s="501" t="s">
        <v>412</v>
      </c>
      <c r="Q11" s="501" t="s">
        <v>412</v>
      </c>
      <c r="R11" s="501" t="s">
        <v>412</v>
      </c>
      <c r="S11" s="501" t="s">
        <v>412</v>
      </c>
      <c r="T11" s="501" t="s">
        <v>412</v>
      </c>
      <c r="U11" s="501" t="s">
        <v>412</v>
      </c>
      <c r="V11" s="501" t="s">
        <v>412</v>
      </c>
      <c r="W11" s="501" t="s">
        <v>412</v>
      </c>
      <c r="X11" s="501" t="s">
        <v>412</v>
      </c>
      <c r="Y11" s="501" t="s">
        <v>412</v>
      </c>
      <c r="Z11" s="501" t="s">
        <v>412</v>
      </c>
      <c r="AA11" s="501" t="s">
        <v>412</v>
      </c>
      <c r="AB11" s="501" t="s">
        <v>412</v>
      </c>
      <c r="AC11" s="501" t="s">
        <v>412</v>
      </c>
      <c r="AD11" s="501" t="s">
        <v>412</v>
      </c>
      <c r="AE11" s="501" t="s">
        <v>412</v>
      </c>
      <c r="AF11" s="501" t="s">
        <v>412</v>
      </c>
      <c r="AG11" s="501" t="s">
        <v>412</v>
      </c>
      <c r="AH11" s="501" t="s">
        <v>412</v>
      </c>
      <c r="AI11" s="501" t="s">
        <v>412</v>
      </c>
      <c r="AJ11" s="501" t="s">
        <v>412</v>
      </c>
      <c r="AK11" s="501" t="s">
        <v>412</v>
      </c>
      <c r="AL11" s="501" t="s">
        <v>412</v>
      </c>
      <c r="AM11" s="501" t="s">
        <v>412</v>
      </c>
      <c r="AN11" s="501" t="s">
        <v>412</v>
      </c>
      <c r="AO11" s="501" t="s">
        <v>412</v>
      </c>
      <c r="AP11" s="501" t="s">
        <v>412</v>
      </c>
      <c r="AQ11" s="501" t="s">
        <v>412</v>
      </c>
      <c r="AR11" s="501" t="s">
        <v>412</v>
      </c>
      <c r="AS11" s="501" t="s">
        <v>412</v>
      </c>
      <c r="AT11" s="499" t="s">
        <v>412</v>
      </c>
      <c r="AU11" s="501" t="s">
        <v>412</v>
      </c>
      <c r="AV11" s="501" t="s">
        <v>412</v>
      </c>
      <c r="AW11" s="501" t="s">
        <v>412</v>
      </c>
      <c r="AX11" s="501" t="s">
        <v>412</v>
      </c>
      <c r="AY11" s="501" t="s">
        <v>412</v>
      </c>
      <c r="AZ11" s="501" t="s">
        <v>412</v>
      </c>
      <c r="BA11" s="501" t="s">
        <v>412</v>
      </c>
      <c r="BB11" s="501" t="s">
        <v>412</v>
      </c>
    </row>
    <row r="12" spans="1:54">
      <c r="A12" s="236"/>
      <c r="B12" s="498"/>
      <c r="C12" s="501" t="s">
        <v>63</v>
      </c>
      <c r="D12" s="501" t="s">
        <v>63</v>
      </c>
      <c r="E12" s="501" t="s">
        <v>63</v>
      </c>
      <c r="F12" s="501" t="s">
        <v>63</v>
      </c>
      <c r="G12" s="501" t="s">
        <v>63</v>
      </c>
      <c r="H12" s="501" t="s">
        <v>63</v>
      </c>
      <c r="I12" s="501" t="s">
        <v>63</v>
      </c>
      <c r="J12" s="501" t="s">
        <v>63</v>
      </c>
      <c r="K12" s="501" t="s">
        <v>63</v>
      </c>
      <c r="L12" s="501" t="s">
        <v>63</v>
      </c>
      <c r="M12" s="501" t="s">
        <v>63</v>
      </c>
      <c r="N12" s="501" t="s">
        <v>63</v>
      </c>
      <c r="O12" s="501" t="s">
        <v>63</v>
      </c>
      <c r="P12" s="501" t="s">
        <v>63</v>
      </c>
      <c r="Q12" s="501" t="s">
        <v>63</v>
      </c>
      <c r="R12" s="501" t="s">
        <v>63</v>
      </c>
      <c r="S12" s="501" t="s">
        <v>63</v>
      </c>
      <c r="T12" s="501" t="s">
        <v>63</v>
      </c>
      <c r="U12" s="501" t="s">
        <v>63</v>
      </c>
      <c r="V12" s="501" t="s">
        <v>63</v>
      </c>
      <c r="W12" s="501" t="s">
        <v>63</v>
      </c>
      <c r="X12" s="501" t="s">
        <v>63</v>
      </c>
      <c r="Y12" s="501" t="s">
        <v>63</v>
      </c>
      <c r="Z12" s="501" t="s">
        <v>63</v>
      </c>
      <c r="AA12" s="501" t="s">
        <v>63</v>
      </c>
      <c r="AB12" s="501" t="s">
        <v>63</v>
      </c>
      <c r="AC12" s="501" t="s">
        <v>63</v>
      </c>
      <c r="AD12" s="501" t="s">
        <v>63</v>
      </c>
      <c r="AE12" s="501" t="s">
        <v>63</v>
      </c>
      <c r="AF12" s="501" t="s">
        <v>63</v>
      </c>
      <c r="AG12" s="501" t="s">
        <v>63</v>
      </c>
      <c r="AH12" s="501" t="s">
        <v>63</v>
      </c>
      <c r="AI12" s="501" t="s">
        <v>63</v>
      </c>
      <c r="AJ12" s="501" t="s">
        <v>63</v>
      </c>
      <c r="AK12" s="501" t="s">
        <v>63</v>
      </c>
      <c r="AL12" s="501" t="s">
        <v>63</v>
      </c>
      <c r="AM12" s="501" t="s">
        <v>63</v>
      </c>
      <c r="AN12" s="501" t="s">
        <v>63</v>
      </c>
      <c r="AO12" s="501" t="s">
        <v>63</v>
      </c>
      <c r="AP12" s="501" t="s">
        <v>63</v>
      </c>
      <c r="AQ12" s="501" t="s">
        <v>63</v>
      </c>
      <c r="AR12" s="501" t="s">
        <v>63</v>
      </c>
      <c r="AS12" s="499" t="s">
        <v>63</v>
      </c>
      <c r="AT12" s="501" t="s">
        <v>63</v>
      </c>
      <c r="AU12" s="501" t="s">
        <v>63</v>
      </c>
      <c r="AV12" s="501" t="s">
        <v>63</v>
      </c>
      <c r="AW12" s="501" t="s">
        <v>63</v>
      </c>
      <c r="AX12" s="501" t="s">
        <v>63</v>
      </c>
      <c r="AY12" s="501" t="s">
        <v>63</v>
      </c>
      <c r="AZ12" s="501" t="s">
        <v>63</v>
      </c>
      <c r="BA12" s="501" t="s">
        <v>63</v>
      </c>
      <c r="BB12" s="501" t="s">
        <v>63</v>
      </c>
    </row>
    <row r="13" spans="1:54">
      <c r="A13" s="877"/>
      <c r="B13" s="498"/>
      <c r="C13" s="501" t="s">
        <v>1942</v>
      </c>
      <c r="D13" s="501" t="s">
        <v>1942</v>
      </c>
      <c r="E13" s="501" t="s">
        <v>1942</v>
      </c>
      <c r="F13" s="501" t="s">
        <v>1942</v>
      </c>
      <c r="G13" s="501" t="s">
        <v>1942</v>
      </c>
      <c r="H13" s="501" t="s">
        <v>1942</v>
      </c>
      <c r="I13" s="501" t="s">
        <v>1942</v>
      </c>
      <c r="J13" s="501" t="s">
        <v>1942</v>
      </c>
      <c r="K13" s="501" t="s">
        <v>1942</v>
      </c>
      <c r="L13" s="501" t="s">
        <v>1942</v>
      </c>
      <c r="M13" s="501" t="s">
        <v>1942</v>
      </c>
      <c r="N13" s="501" t="s">
        <v>1942</v>
      </c>
      <c r="O13" s="501" t="s">
        <v>1942</v>
      </c>
      <c r="P13" s="501" t="s">
        <v>1942</v>
      </c>
      <c r="Q13" s="501" t="s">
        <v>1942</v>
      </c>
      <c r="R13" s="501" t="s">
        <v>1942</v>
      </c>
      <c r="S13" s="501" t="s">
        <v>1942</v>
      </c>
      <c r="T13" s="501" t="s">
        <v>1942</v>
      </c>
      <c r="U13" s="501" t="s">
        <v>1942</v>
      </c>
      <c r="V13" s="501" t="s">
        <v>1942</v>
      </c>
      <c r="W13" s="501" t="s">
        <v>1942</v>
      </c>
      <c r="X13" s="501" t="s">
        <v>1942</v>
      </c>
      <c r="Y13" s="501" t="s">
        <v>1942</v>
      </c>
      <c r="Z13" s="501" t="s">
        <v>1942</v>
      </c>
      <c r="AA13" s="501" t="s">
        <v>1942</v>
      </c>
      <c r="AB13" s="501" t="s">
        <v>1942</v>
      </c>
      <c r="AC13" s="501" t="s">
        <v>1942</v>
      </c>
      <c r="AD13" s="501" t="s">
        <v>1942</v>
      </c>
      <c r="AE13" s="501" t="s">
        <v>1942</v>
      </c>
      <c r="AF13" s="501" t="s">
        <v>1942</v>
      </c>
      <c r="AG13" s="501" t="s">
        <v>1942</v>
      </c>
      <c r="AH13" s="501" t="s">
        <v>1942</v>
      </c>
      <c r="AI13" s="501" t="s">
        <v>1942</v>
      </c>
      <c r="AJ13" s="501" t="s">
        <v>1942</v>
      </c>
      <c r="AK13" s="501" t="s">
        <v>1942</v>
      </c>
      <c r="AL13" s="501" t="s">
        <v>1942</v>
      </c>
      <c r="AM13" s="501" t="s">
        <v>1942</v>
      </c>
      <c r="AN13" s="501" t="s">
        <v>1942</v>
      </c>
      <c r="AO13" s="501" t="s">
        <v>1942</v>
      </c>
      <c r="AP13" s="501" t="s">
        <v>1942</v>
      </c>
      <c r="AQ13" s="501" t="s">
        <v>1942</v>
      </c>
      <c r="AR13" s="501" t="s">
        <v>1942</v>
      </c>
      <c r="AS13" s="501" t="s">
        <v>1942</v>
      </c>
      <c r="AT13" s="501" t="s">
        <v>1942</v>
      </c>
      <c r="AU13" s="501" t="s">
        <v>1942</v>
      </c>
      <c r="AV13" s="501" t="s">
        <v>1942</v>
      </c>
      <c r="AW13" s="501" t="s">
        <v>1942</v>
      </c>
      <c r="AX13" s="501" t="s">
        <v>1942</v>
      </c>
      <c r="AY13" s="501" t="s">
        <v>1942</v>
      </c>
      <c r="AZ13" s="501" t="s">
        <v>1942</v>
      </c>
      <c r="BA13" s="501" t="s">
        <v>1942</v>
      </c>
      <c r="BB13" s="501" t="s">
        <v>1942</v>
      </c>
    </row>
    <row r="14" spans="1:54" s="232" customFormat="1">
      <c r="A14" s="236"/>
      <c r="B14" s="498"/>
      <c r="C14" s="501" t="s">
        <v>396</v>
      </c>
      <c r="D14" s="501" t="s">
        <v>396</v>
      </c>
      <c r="E14" s="501" t="s">
        <v>396</v>
      </c>
      <c r="F14" s="501" t="s">
        <v>396</v>
      </c>
      <c r="G14" s="501" t="s">
        <v>396</v>
      </c>
      <c r="H14" s="501" t="s">
        <v>396</v>
      </c>
      <c r="I14" s="501" t="s">
        <v>396</v>
      </c>
      <c r="J14" s="501" t="s">
        <v>396</v>
      </c>
      <c r="K14" s="501" t="s">
        <v>396</v>
      </c>
      <c r="L14" s="501" t="s">
        <v>396</v>
      </c>
      <c r="M14" s="501" t="s">
        <v>396</v>
      </c>
      <c r="N14" s="501" t="s">
        <v>396</v>
      </c>
      <c r="O14" s="501" t="s">
        <v>396</v>
      </c>
      <c r="P14" s="501" t="s">
        <v>396</v>
      </c>
      <c r="Q14" s="501" t="s">
        <v>396</v>
      </c>
      <c r="R14" s="501" t="s">
        <v>396</v>
      </c>
      <c r="S14" s="501" t="s">
        <v>396</v>
      </c>
      <c r="T14" s="501" t="s">
        <v>396</v>
      </c>
      <c r="U14" s="501" t="s">
        <v>396</v>
      </c>
      <c r="V14" s="501" t="s">
        <v>396</v>
      </c>
      <c r="W14" s="501" t="s">
        <v>396</v>
      </c>
      <c r="X14" s="501" t="s">
        <v>396</v>
      </c>
      <c r="Y14" s="501" t="s">
        <v>396</v>
      </c>
      <c r="Z14" s="501" t="s">
        <v>396</v>
      </c>
      <c r="AA14" s="501" t="s">
        <v>396</v>
      </c>
      <c r="AB14" s="501" t="s">
        <v>396</v>
      </c>
      <c r="AC14" s="501" t="s">
        <v>396</v>
      </c>
      <c r="AD14" s="501" t="s">
        <v>396</v>
      </c>
      <c r="AE14" s="501" t="s">
        <v>396</v>
      </c>
      <c r="AF14" s="501" t="s">
        <v>396</v>
      </c>
      <c r="AG14" s="501" t="s">
        <v>396</v>
      </c>
      <c r="AH14" s="501" t="s">
        <v>396</v>
      </c>
      <c r="AI14" s="501" t="s">
        <v>396</v>
      </c>
      <c r="AJ14" s="501" t="s">
        <v>396</v>
      </c>
      <c r="AK14" s="501" t="s">
        <v>396</v>
      </c>
      <c r="AL14" s="501" t="s">
        <v>396</v>
      </c>
      <c r="AM14" s="501" t="s">
        <v>396</v>
      </c>
      <c r="AN14" s="501" t="s">
        <v>396</v>
      </c>
      <c r="AO14" s="501" t="s">
        <v>396</v>
      </c>
      <c r="AP14" s="501" t="s">
        <v>396</v>
      </c>
      <c r="AQ14" s="501" t="s">
        <v>396</v>
      </c>
      <c r="AR14" s="501" t="s">
        <v>396</v>
      </c>
      <c r="AS14" s="501" t="s">
        <v>396</v>
      </c>
      <c r="AT14" s="501" t="s">
        <v>396</v>
      </c>
      <c r="AU14" s="501" t="s">
        <v>396</v>
      </c>
      <c r="AV14" s="501" t="s">
        <v>396</v>
      </c>
      <c r="AW14" s="501" t="s">
        <v>396</v>
      </c>
      <c r="AX14" s="501" t="s">
        <v>396</v>
      </c>
      <c r="AY14" s="501" t="s">
        <v>396</v>
      </c>
      <c r="AZ14" s="501" t="s">
        <v>396</v>
      </c>
      <c r="BA14" s="501" t="s">
        <v>396</v>
      </c>
      <c r="BB14" s="501" t="s">
        <v>396</v>
      </c>
    </row>
    <row r="15" spans="1:54" s="232" customFormat="1">
      <c r="A15" s="497" t="s">
        <v>432</v>
      </c>
      <c r="B15" s="507" t="s">
        <v>1242</v>
      </c>
      <c r="C15" s="500">
        <v>0</v>
      </c>
      <c r="D15" s="500">
        <v>0</v>
      </c>
      <c r="E15" s="500">
        <v>0</v>
      </c>
      <c r="F15" s="500">
        <v>0</v>
      </c>
      <c r="G15" s="500">
        <v>0</v>
      </c>
      <c r="H15" s="500">
        <v>0</v>
      </c>
      <c r="I15" s="500">
        <v>0</v>
      </c>
      <c r="J15" s="500">
        <v>0</v>
      </c>
      <c r="K15" s="500">
        <v>0</v>
      </c>
      <c r="L15" s="500">
        <v>0</v>
      </c>
      <c r="M15" s="500">
        <v>0</v>
      </c>
      <c r="N15" s="500">
        <v>0</v>
      </c>
      <c r="O15" s="500">
        <v>0</v>
      </c>
      <c r="P15" s="500">
        <v>0</v>
      </c>
      <c r="Q15" s="500">
        <v>0</v>
      </c>
      <c r="R15" s="500">
        <v>0</v>
      </c>
      <c r="S15" s="500">
        <v>0</v>
      </c>
      <c r="T15" s="500">
        <v>0</v>
      </c>
      <c r="U15" s="500">
        <v>0</v>
      </c>
      <c r="V15" s="500">
        <v>0</v>
      </c>
      <c r="W15" s="500">
        <v>0</v>
      </c>
      <c r="X15" s="500">
        <v>0</v>
      </c>
      <c r="Y15" s="500">
        <v>0</v>
      </c>
      <c r="Z15" s="500">
        <v>0</v>
      </c>
      <c r="AA15" s="500">
        <v>0</v>
      </c>
      <c r="AB15" s="500">
        <v>0</v>
      </c>
      <c r="AC15" s="500">
        <v>0</v>
      </c>
      <c r="AD15" s="500">
        <v>0</v>
      </c>
      <c r="AE15" s="500">
        <v>0</v>
      </c>
      <c r="AF15" s="500">
        <v>0</v>
      </c>
      <c r="AG15" s="500">
        <v>0</v>
      </c>
      <c r="AH15" s="500">
        <v>0</v>
      </c>
      <c r="AI15" s="500">
        <v>0</v>
      </c>
      <c r="AJ15" s="500">
        <v>0</v>
      </c>
      <c r="AK15" s="500">
        <v>0</v>
      </c>
      <c r="AL15" s="500">
        <v>0</v>
      </c>
      <c r="AM15" s="500">
        <v>0</v>
      </c>
      <c r="AN15" s="500">
        <v>0</v>
      </c>
      <c r="AO15" s="500">
        <v>0</v>
      </c>
      <c r="AP15" s="500">
        <v>0</v>
      </c>
      <c r="AQ15" s="500">
        <v>0</v>
      </c>
      <c r="AR15" s="500">
        <v>0</v>
      </c>
      <c r="AS15" s="500">
        <v>0</v>
      </c>
      <c r="AT15" s="500">
        <v>0</v>
      </c>
      <c r="AU15" s="500">
        <v>0</v>
      </c>
      <c r="AV15" s="500">
        <v>0</v>
      </c>
      <c r="AW15" s="500">
        <v>0</v>
      </c>
      <c r="AX15" s="500">
        <v>0</v>
      </c>
      <c r="AY15" s="500">
        <v>0</v>
      </c>
      <c r="AZ15" s="500">
        <v>0</v>
      </c>
      <c r="BA15" s="500">
        <v>0</v>
      </c>
      <c r="BB15" s="500">
        <v>0</v>
      </c>
    </row>
    <row r="16" spans="1:54">
      <c r="A16" s="497" t="s">
        <v>432</v>
      </c>
      <c r="B16" s="507" t="s">
        <v>1243</v>
      </c>
      <c r="C16" s="500">
        <v>0</v>
      </c>
      <c r="D16" s="500">
        <v>0</v>
      </c>
      <c r="E16" s="500">
        <v>0</v>
      </c>
      <c r="F16" s="500">
        <v>0</v>
      </c>
      <c r="G16" s="500">
        <v>0</v>
      </c>
      <c r="H16" s="500">
        <v>0</v>
      </c>
      <c r="I16" s="500">
        <v>0</v>
      </c>
      <c r="J16" s="500">
        <v>0</v>
      </c>
      <c r="K16" s="500">
        <v>0</v>
      </c>
      <c r="L16" s="500">
        <v>0</v>
      </c>
      <c r="M16" s="500">
        <v>0</v>
      </c>
      <c r="N16" s="500">
        <v>0</v>
      </c>
      <c r="O16" s="500">
        <v>0</v>
      </c>
      <c r="P16" s="500">
        <v>0</v>
      </c>
      <c r="Q16" s="500">
        <v>0</v>
      </c>
      <c r="R16" s="500">
        <v>0</v>
      </c>
      <c r="S16" s="500">
        <v>0</v>
      </c>
      <c r="T16" s="500">
        <v>0</v>
      </c>
      <c r="U16" s="500">
        <v>0</v>
      </c>
      <c r="V16" s="500">
        <v>0</v>
      </c>
      <c r="W16" s="500">
        <v>0</v>
      </c>
      <c r="X16" s="500">
        <v>0</v>
      </c>
      <c r="Y16" s="500">
        <v>0</v>
      </c>
      <c r="Z16" s="500">
        <v>0</v>
      </c>
      <c r="AA16" s="500">
        <v>0</v>
      </c>
      <c r="AB16" s="500">
        <v>0</v>
      </c>
      <c r="AC16" s="500">
        <v>0</v>
      </c>
      <c r="AD16" s="500">
        <v>0</v>
      </c>
      <c r="AE16" s="500">
        <v>0</v>
      </c>
      <c r="AF16" s="500">
        <v>0</v>
      </c>
      <c r="AG16" s="500">
        <v>0</v>
      </c>
      <c r="AH16" s="500">
        <v>0</v>
      </c>
      <c r="AI16" s="500">
        <v>0</v>
      </c>
      <c r="AJ16" s="500">
        <v>0</v>
      </c>
      <c r="AK16" s="500">
        <v>0</v>
      </c>
      <c r="AL16" s="500">
        <v>0</v>
      </c>
      <c r="AM16" s="500">
        <v>0</v>
      </c>
      <c r="AN16" s="500">
        <v>0</v>
      </c>
      <c r="AO16" s="500">
        <v>0</v>
      </c>
      <c r="AP16" s="500">
        <v>0</v>
      </c>
      <c r="AQ16" s="500">
        <v>0</v>
      </c>
      <c r="AR16" s="500">
        <v>0</v>
      </c>
      <c r="AS16" s="500">
        <v>0</v>
      </c>
      <c r="AT16" s="500">
        <v>0</v>
      </c>
      <c r="AU16" s="500">
        <v>0</v>
      </c>
      <c r="AV16" s="500">
        <v>0</v>
      </c>
      <c r="AW16" s="500">
        <v>0</v>
      </c>
      <c r="AX16" s="500">
        <v>0</v>
      </c>
      <c r="AY16" s="500">
        <v>0</v>
      </c>
      <c r="AZ16" s="500">
        <v>0</v>
      </c>
      <c r="BA16" s="500">
        <v>0</v>
      </c>
      <c r="BB16" s="500">
        <v>0</v>
      </c>
    </row>
    <row r="17" spans="1:54">
      <c r="A17" s="497" t="s">
        <v>519</v>
      </c>
      <c r="B17" s="507" t="s">
        <v>1508</v>
      </c>
      <c r="C17" s="500">
        <v>0</v>
      </c>
      <c r="D17" s="500">
        <v>0</v>
      </c>
      <c r="E17" s="500">
        <v>0</v>
      </c>
      <c r="F17" s="500">
        <v>0</v>
      </c>
      <c r="G17" s="500">
        <v>0</v>
      </c>
      <c r="H17" s="500">
        <v>0</v>
      </c>
      <c r="I17" s="500">
        <v>0</v>
      </c>
      <c r="J17" s="500">
        <v>0</v>
      </c>
      <c r="K17" s="500">
        <v>0</v>
      </c>
      <c r="L17" s="500">
        <v>0</v>
      </c>
      <c r="M17" s="500">
        <v>0</v>
      </c>
      <c r="N17" s="500">
        <v>0</v>
      </c>
      <c r="O17" s="500">
        <v>0</v>
      </c>
      <c r="P17" s="500">
        <v>0</v>
      </c>
      <c r="Q17" s="500">
        <v>0</v>
      </c>
      <c r="R17" s="500">
        <v>0</v>
      </c>
      <c r="S17" s="500">
        <v>0</v>
      </c>
      <c r="T17" s="500">
        <v>0</v>
      </c>
      <c r="U17" s="500">
        <v>0</v>
      </c>
      <c r="V17" s="500">
        <v>0</v>
      </c>
      <c r="W17" s="500">
        <v>0</v>
      </c>
      <c r="X17" s="500">
        <v>0</v>
      </c>
      <c r="Y17" s="500">
        <v>0</v>
      </c>
      <c r="Z17" s="500">
        <v>0</v>
      </c>
      <c r="AA17" s="500">
        <v>0</v>
      </c>
      <c r="AB17" s="500">
        <v>0</v>
      </c>
      <c r="AC17" s="500">
        <v>0</v>
      </c>
      <c r="AD17" s="500">
        <v>0</v>
      </c>
      <c r="AE17" s="500">
        <v>0</v>
      </c>
      <c r="AF17" s="500">
        <v>0</v>
      </c>
      <c r="AG17" s="500">
        <v>0</v>
      </c>
      <c r="AH17" s="500">
        <v>0</v>
      </c>
      <c r="AI17" s="500">
        <v>0</v>
      </c>
      <c r="AJ17" s="500">
        <v>0</v>
      </c>
      <c r="AK17" s="500">
        <v>0</v>
      </c>
      <c r="AL17" s="500">
        <v>0</v>
      </c>
      <c r="AM17" s="500">
        <v>0</v>
      </c>
      <c r="AN17" s="500">
        <v>0</v>
      </c>
      <c r="AO17" s="500">
        <v>0</v>
      </c>
      <c r="AP17" s="500">
        <v>0</v>
      </c>
      <c r="AQ17" s="500">
        <v>0</v>
      </c>
      <c r="AR17" s="500">
        <v>0</v>
      </c>
      <c r="AS17" s="500">
        <v>0</v>
      </c>
      <c r="AT17" s="500">
        <v>0</v>
      </c>
      <c r="AU17" s="500">
        <v>0</v>
      </c>
      <c r="AV17" s="500">
        <v>0</v>
      </c>
      <c r="AW17" s="500">
        <v>0</v>
      </c>
      <c r="AX17" s="500">
        <v>0</v>
      </c>
      <c r="AY17" s="500">
        <v>0</v>
      </c>
      <c r="AZ17" s="500">
        <v>0</v>
      </c>
      <c r="BA17" s="500">
        <v>0</v>
      </c>
      <c r="BB17" s="500">
        <v>0</v>
      </c>
    </row>
    <row r="18" spans="1:54">
      <c r="A18" s="497" t="s">
        <v>519</v>
      </c>
      <c r="B18" s="507" t="s">
        <v>1509</v>
      </c>
      <c r="C18" s="500">
        <v>0</v>
      </c>
      <c r="D18" s="500">
        <v>0</v>
      </c>
      <c r="E18" s="500">
        <v>0</v>
      </c>
      <c r="F18" s="500">
        <v>0</v>
      </c>
      <c r="G18" s="500">
        <v>0</v>
      </c>
      <c r="H18" s="500">
        <v>0</v>
      </c>
      <c r="I18" s="500">
        <v>0</v>
      </c>
      <c r="J18" s="500">
        <v>0</v>
      </c>
      <c r="K18" s="500">
        <v>0</v>
      </c>
      <c r="L18" s="500">
        <v>0</v>
      </c>
      <c r="M18" s="500">
        <v>0</v>
      </c>
      <c r="N18" s="500">
        <v>0</v>
      </c>
      <c r="O18" s="500">
        <v>0</v>
      </c>
      <c r="P18" s="500">
        <v>0</v>
      </c>
      <c r="Q18" s="500">
        <v>0</v>
      </c>
      <c r="R18" s="500">
        <v>0</v>
      </c>
      <c r="S18" s="500">
        <v>0</v>
      </c>
      <c r="T18" s="500">
        <v>0</v>
      </c>
      <c r="U18" s="500">
        <v>0</v>
      </c>
      <c r="V18" s="500">
        <v>0</v>
      </c>
      <c r="W18" s="500">
        <v>0</v>
      </c>
      <c r="X18" s="500">
        <v>0</v>
      </c>
      <c r="Y18" s="500">
        <v>0</v>
      </c>
      <c r="Z18" s="500">
        <v>0</v>
      </c>
      <c r="AA18" s="500">
        <v>0</v>
      </c>
      <c r="AB18" s="500">
        <v>0</v>
      </c>
      <c r="AC18" s="500">
        <v>0</v>
      </c>
      <c r="AD18" s="500">
        <v>0</v>
      </c>
      <c r="AE18" s="500">
        <v>0</v>
      </c>
      <c r="AF18" s="500">
        <v>0</v>
      </c>
      <c r="AG18" s="500">
        <v>0</v>
      </c>
      <c r="AH18" s="500">
        <v>0</v>
      </c>
      <c r="AI18" s="500">
        <v>0</v>
      </c>
      <c r="AJ18" s="500">
        <v>0</v>
      </c>
      <c r="AK18" s="500">
        <v>0</v>
      </c>
      <c r="AL18" s="500">
        <v>0</v>
      </c>
      <c r="AM18" s="500">
        <v>0</v>
      </c>
      <c r="AN18" s="500">
        <v>0</v>
      </c>
      <c r="AO18" s="500">
        <v>0</v>
      </c>
      <c r="AP18" s="500">
        <v>0</v>
      </c>
      <c r="AQ18" s="500">
        <v>0</v>
      </c>
      <c r="AR18" s="500">
        <v>0</v>
      </c>
      <c r="AS18" s="500">
        <v>0</v>
      </c>
      <c r="AT18" s="500">
        <v>0</v>
      </c>
      <c r="AU18" s="500">
        <v>0</v>
      </c>
      <c r="AV18" s="500">
        <v>0</v>
      </c>
      <c r="AW18" s="500">
        <v>0</v>
      </c>
      <c r="AX18" s="500">
        <v>0</v>
      </c>
      <c r="AY18" s="500">
        <v>0</v>
      </c>
      <c r="AZ18" s="500">
        <v>0</v>
      </c>
      <c r="BA18" s="500">
        <v>0</v>
      </c>
      <c r="BB18" s="500">
        <v>0</v>
      </c>
    </row>
    <row r="19" spans="1:54">
      <c r="A19" s="497" t="s">
        <v>519</v>
      </c>
      <c r="B19" s="507" t="s">
        <v>1511</v>
      </c>
      <c r="C19" s="500">
        <v>0</v>
      </c>
      <c r="D19" s="500">
        <v>0</v>
      </c>
      <c r="E19" s="500">
        <v>0</v>
      </c>
      <c r="F19" s="500">
        <v>0</v>
      </c>
      <c r="G19" s="500">
        <v>0</v>
      </c>
      <c r="H19" s="500">
        <v>0</v>
      </c>
      <c r="I19" s="500">
        <v>0</v>
      </c>
      <c r="J19" s="500">
        <v>0</v>
      </c>
      <c r="K19" s="500">
        <v>0</v>
      </c>
      <c r="L19" s="500">
        <v>0</v>
      </c>
      <c r="M19" s="500">
        <v>0</v>
      </c>
      <c r="N19" s="500">
        <v>0</v>
      </c>
      <c r="O19" s="500">
        <v>0</v>
      </c>
      <c r="P19" s="500">
        <v>0</v>
      </c>
      <c r="Q19" s="500">
        <v>0</v>
      </c>
      <c r="R19" s="500">
        <v>0</v>
      </c>
      <c r="S19" s="500">
        <v>0</v>
      </c>
      <c r="T19" s="500">
        <v>0</v>
      </c>
      <c r="U19" s="500">
        <v>0</v>
      </c>
      <c r="V19" s="500">
        <v>0</v>
      </c>
      <c r="W19" s="500">
        <v>0</v>
      </c>
      <c r="X19" s="500">
        <v>0</v>
      </c>
      <c r="Y19" s="500">
        <v>0</v>
      </c>
      <c r="Z19" s="500">
        <v>0</v>
      </c>
      <c r="AA19" s="500">
        <v>0</v>
      </c>
      <c r="AB19" s="500">
        <v>0</v>
      </c>
      <c r="AC19" s="500">
        <v>0</v>
      </c>
      <c r="AD19" s="500">
        <v>0</v>
      </c>
      <c r="AE19" s="500">
        <v>0</v>
      </c>
      <c r="AF19" s="500">
        <v>0</v>
      </c>
      <c r="AG19" s="500">
        <v>0</v>
      </c>
      <c r="AH19" s="500">
        <v>0</v>
      </c>
      <c r="AI19" s="500">
        <v>0</v>
      </c>
      <c r="AJ19" s="500">
        <v>0</v>
      </c>
      <c r="AK19" s="500">
        <v>0</v>
      </c>
      <c r="AL19" s="500">
        <v>0</v>
      </c>
      <c r="AM19" s="500">
        <v>0</v>
      </c>
      <c r="AN19" s="500">
        <v>0</v>
      </c>
      <c r="AO19" s="500">
        <v>0</v>
      </c>
      <c r="AP19" s="500">
        <v>0</v>
      </c>
      <c r="AQ19" s="500">
        <v>0</v>
      </c>
      <c r="AR19" s="500">
        <v>0</v>
      </c>
      <c r="AS19" s="500">
        <v>0</v>
      </c>
      <c r="AT19" s="500">
        <v>0</v>
      </c>
      <c r="AU19" s="500">
        <v>0</v>
      </c>
      <c r="AV19" s="500">
        <v>0</v>
      </c>
      <c r="AW19" s="500">
        <v>0</v>
      </c>
      <c r="AX19" s="500">
        <v>0</v>
      </c>
      <c r="AY19" s="500">
        <v>0</v>
      </c>
      <c r="AZ19" s="500">
        <v>0</v>
      </c>
      <c r="BA19" s="500">
        <v>0</v>
      </c>
      <c r="BB19" s="500">
        <v>0</v>
      </c>
    </row>
    <row r="20" spans="1:54">
      <c r="A20" s="497" t="s">
        <v>519</v>
      </c>
      <c r="B20" s="507" t="s">
        <v>1510</v>
      </c>
      <c r="C20" s="500">
        <v>0</v>
      </c>
      <c r="D20" s="500">
        <v>0</v>
      </c>
      <c r="E20" s="500">
        <v>0</v>
      </c>
      <c r="F20" s="500">
        <v>0</v>
      </c>
      <c r="G20" s="500">
        <v>0</v>
      </c>
      <c r="H20" s="500">
        <v>0</v>
      </c>
      <c r="I20" s="500">
        <v>0</v>
      </c>
      <c r="J20" s="500">
        <v>0</v>
      </c>
      <c r="K20" s="500">
        <v>0</v>
      </c>
      <c r="L20" s="500">
        <v>0</v>
      </c>
      <c r="M20" s="500">
        <v>0</v>
      </c>
      <c r="N20" s="500">
        <v>0</v>
      </c>
      <c r="O20" s="500">
        <v>0</v>
      </c>
      <c r="P20" s="500">
        <v>0</v>
      </c>
      <c r="Q20" s="500">
        <v>0</v>
      </c>
      <c r="R20" s="500">
        <v>0</v>
      </c>
      <c r="S20" s="500">
        <v>0</v>
      </c>
      <c r="T20" s="500">
        <v>0</v>
      </c>
      <c r="U20" s="500">
        <v>0</v>
      </c>
      <c r="V20" s="500">
        <v>0</v>
      </c>
      <c r="W20" s="500">
        <v>0</v>
      </c>
      <c r="X20" s="500">
        <v>0</v>
      </c>
      <c r="Y20" s="500">
        <v>0</v>
      </c>
      <c r="Z20" s="500">
        <v>0</v>
      </c>
      <c r="AA20" s="500">
        <v>0</v>
      </c>
      <c r="AB20" s="500">
        <v>0</v>
      </c>
      <c r="AC20" s="500">
        <v>0</v>
      </c>
      <c r="AD20" s="500">
        <v>0</v>
      </c>
      <c r="AE20" s="500">
        <v>0</v>
      </c>
      <c r="AF20" s="500">
        <v>0</v>
      </c>
      <c r="AG20" s="500">
        <v>0</v>
      </c>
      <c r="AH20" s="500">
        <v>0</v>
      </c>
      <c r="AI20" s="500">
        <v>0</v>
      </c>
      <c r="AJ20" s="500">
        <v>0</v>
      </c>
      <c r="AK20" s="500">
        <v>0</v>
      </c>
      <c r="AL20" s="500">
        <v>0</v>
      </c>
      <c r="AM20" s="500">
        <v>0</v>
      </c>
      <c r="AN20" s="500">
        <v>0</v>
      </c>
      <c r="AO20" s="500">
        <v>0</v>
      </c>
      <c r="AP20" s="500">
        <v>0</v>
      </c>
      <c r="AQ20" s="500">
        <v>0</v>
      </c>
      <c r="AR20" s="500">
        <v>0</v>
      </c>
      <c r="AS20" s="500">
        <v>0</v>
      </c>
      <c r="AT20" s="500">
        <v>0</v>
      </c>
      <c r="AU20" s="500">
        <v>0</v>
      </c>
      <c r="AV20" s="500">
        <v>0</v>
      </c>
      <c r="AW20" s="500">
        <v>0</v>
      </c>
      <c r="AX20" s="500">
        <v>0</v>
      </c>
      <c r="AY20" s="500">
        <v>0</v>
      </c>
      <c r="AZ20" s="500">
        <v>0</v>
      </c>
      <c r="BA20" s="500">
        <v>0</v>
      </c>
      <c r="BB20" s="500">
        <v>0</v>
      </c>
    </row>
    <row r="21" spans="1:54">
      <c r="A21" s="497" t="s">
        <v>519</v>
      </c>
      <c r="B21" s="507" t="s">
        <v>1514</v>
      </c>
      <c r="C21" s="500">
        <v>0</v>
      </c>
      <c r="D21" s="500">
        <v>0</v>
      </c>
      <c r="E21" s="500">
        <v>0</v>
      </c>
      <c r="F21" s="500">
        <v>0</v>
      </c>
      <c r="G21" s="500">
        <v>0</v>
      </c>
      <c r="H21" s="500">
        <v>0</v>
      </c>
      <c r="I21" s="500">
        <v>0</v>
      </c>
      <c r="J21" s="500">
        <v>0</v>
      </c>
      <c r="K21" s="500">
        <v>0</v>
      </c>
      <c r="L21" s="500">
        <v>0</v>
      </c>
      <c r="M21" s="500">
        <v>0</v>
      </c>
      <c r="N21" s="500">
        <v>0</v>
      </c>
      <c r="O21" s="500">
        <v>0</v>
      </c>
      <c r="P21" s="500">
        <v>0</v>
      </c>
      <c r="Q21" s="500">
        <v>0</v>
      </c>
      <c r="R21" s="500">
        <v>0</v>
      </c>
      <c r="S21" s="500">
        <v>0</v>
      </c>
      <c r="T21" s="500">
        <v>0</v>
      </c>
      <c r="U21" s="500">
        <v>0</v>
      </c>
      <c r="V21" s="500">
        <v>0</v>
      </c>
      <c r="W21" s="500">
        <v>0</v>
      </c>
      <c r="X21" s="500">
        <v>0</v>
      </c>
      <c r="Y21" s="500">
        <v>0</v>
      </c>
      <c r="Z21" s="500">
        <v>0</v>
      </c>
      <c r="AA21" s="500">
        <v>0</v>
      </c>
      <c r="AB21" s="500">
        <v>0</v>
      </c>
      <c r="AC21" s="500">
        <v>0</v>
      </c>
      <c r="AD21" s="500">
        <v>0</v>
      </c>
      <c r="AE21" s="500">
        <v>0</v>
      </c>
      <c r="AF21" s="500">
        <v>0</v>
      </c>
      <c r="AG21" s="500">
        <v>0</v>
      </c>
      <c r="AH21" s="500">
        <v>0</v>
      </c>
      <c r="AI21" s="500">
        <v>0</v>
      </c>
      <c r="AJ21" s="500">
        <v>0</v>
      </c>
      <c r="AK21" s="500">
        <v>0</v>
      </c>
      <c r="AL21" s="500">
        <v>0</v>
      </c>
      <c r="AM21" s="500">
        <v>0</v>
      </c>
      <c r="AN21" s="500">
        <v>0</v>
      </c>
      <c r="AO21" s="500">
        <v>0</v>
      </c>
      <c r="AP21" s="500">
        <v>0</v>
      </c>
      <c r="AQ21" s="500">
        <v>0</v>
      </c>
      <c r="AR21" s="500">
        <v>0</v>
      </c>
      <c r="AS21" s="500">
        <v>0</v>
      </c>
      <c r="AT21" s="500">
        <v>0</v>
      </c>
      <c r="AU21" s="500">
        <v>0</v>
      </c>
      <c r="AV21" s="500">
        <v>0</v>
      </c>
      <c r="AW21" s="500">
        <v>0</v>
      </c>
      <c r="AX21" s="500">
        <v>0</v>
      </c>
      <c r="AY21" s="500">
        <v>0</v>
      </c>
      <c r="AZ21" s="500">
        <v>0</v>
      </c>
      <c r="BA21" s="500">
        <v>0</v>
      </c>
      <c r="BB21" s="500">
        <v>0</v>
      </c>
    </row>
    <row r="22" spans="1:54">
      <c r="A22" s="497" t="s">
        <v>519</v>
      </c>
      <c r="B22" s="507" t="s">
        <v>1513</v>
      </c>
      <c r="C22" s="500">
        <v>0</v>
      </c>
      <c r="D22" s="500">
        <v>0</v>
      </c>
      <c r="E22" s="500">
        <v>0</v>
      </c>
      <c r="F22" s="500">
        <v>0</v>
      </c>
      <c r="G22" s="500">
        <v>0</v>
      </c>
      <c r="H22" s="500">
        <v>0</v>
      </c>
      <c r="I22" s="500">
        <v>0</v>
      </c>
      <c r="J22" s="500">
        <v>0</v>
      </c>
      <c r="K22" s="500">
        <v>0</v>
      </c>
      <c r="L22" s="500">
        <v>0</v>
      </c>
      <c r="M22" s="500">
        <v>0</v>
      </c>
      <c r="N22" s="500">
        <v>0</v>
      </c>
      <c r="O22" s="500">
        <v>0</v>
      </c>
      <c r="P22" s="500">
        <v>0</v>
      </c>
      <c r="Q22" s="500">
        <v>0</v>
      </c>
      <c r="R22" s="500">
        <v>0</v>
      </c>
      <c r="S22" s="500">
        <v>0</v>
      </c>
      <c r="T22" s="500">
        <v>0</v>
      </c>
      <c r="U22" s="500">
        <v>0</v>
      </c>
      <c r="V22" s="500">
        <v>0</v>
      </c>
      <c r="W22" s="500">
        <v>0</v>
      </c>
      <c r="X22" s="500">
        <v>0</v>
      </c>
      <c r="Y22" s="500">
        <v>0</v>
      </c>
      <c r="Z22" s="500">
        <v>0</v>
      </c>
      <c r="AA22" s="500">
        <v>0</v>
      </c>
      <c r="AB22" s="500">
        <v>0</v>
      </c>
      <c r="AC22" s="500">
        <v>0</v>
      </c>
      <c r="AD22" s="500">
        <v>0</v>
      </c>
      <c r="AE22" s="500">
        <v>0</v>
      </c>
      <c r="AF22" s="500">
        <v>0</v>
      </c>
      <c r="AG22" s="500">
        <v>0</v>
      </c>
      <c r="AH22" s="500">
        <v>0</v>
      </c>
      <c r="AI22" s="500">
        <v>0</v>
      </c>
      <c r="AJ22" s="500">
        <v>0</v>
      </c>
      <c r="AK22" s="500">
        <v>0</v>
      </c>
      <c r="AL22" s="500">
        <v>0</v>
      </c>
      <c r="AM22" s="500">
        <v>0</v>
      </c>
      <c r="AN22" s="500">
        <v>0</v>
      </c>
      <c r="AO22" s="500">
        <v>0</v>
      </c>
      <c r="AP22" s="500">
        <v>0</v>
      </c>
      <c r="AQ22" s="500">
        <v>0</v>
      </c>
      <c r="AR22" s="500">
        <v>0</v>
      </c>
      <c r="AS22" s="500">
        <v>0</v>
      </c>
      <c r="AT22" s="500">
        <v>0</v>
      </c>
      <c r="AU22" s="500">
        <v>0</v>
      </c>
      <c r="AV22" s="500">
        <v>0</v>
      </c>
      <c r="AW22" s="500">
        <v>0</v>
      </c>
      <c r="AX22" s="500">
        <v>0</v>
      </c>
      <c r="AY22" s="500">
        <v>0</v>
      </c>
      <c r="AZ22" s="500">
        <v>0</v>
      </c>
      <c r="BA22" s="500">
        <v>0</v>
      </c>
      <c r="BB22" s="500">
        <v>0</v>
      </c>
    </row>
    <row r="23" spans="1:54">
      <c r="A23" s="497" t="s">
        <v>519</v>
      </c>
      <c r="B23" s="606" t="s">
        <v>1633</v>
      </c>
      <c r="C23" s="500">
        <v>0</v>
      </c>
      <c r="D23" s="500">
        <v>0</v>
      </c>
      <c r="E23" s="500">
        <v>0</v>
      </c>
      <c r="F23" s="500">
        <v>0</v>
      </c>
      <c r="G23" s="500">
        <v>0</v>
      </c>
      <c r="H23" s="500">
        <v>0</v>
      </c>
      <c r="I23" s="500">
        <v>0</v>
      </c>
      <c r="J23" s="500">
        <v>0</v>
      </c>
      <c r="K23" s="500">
        <v>0</v>
      </c>
      <c r="L23" s="500">
        <v>0</v>
      </c>
      <c r="M23" s="500">
        <v>0</v>
      </c>
      <c r="N23" s="500">
        <v>0</v>
      </c>
      <c r="O23" s="500">
        <v>0</v>
      </c>
      <c r="P23" s="500">
        <v>0</v>
      </c>
      <c r="Q23" s="500">
        <v>0</v>
      </c>
      <c r="R23" s="500">
        <v>0</v>
      </c>
      <c r="S23" s="500">
        <v>0</v>
      </c>
      <c r="T23" s="500">
        <v>0</v>
      </c>
      <c r="U23" s="500">
        <v>0</v>
      </c>
      <c r="V23" s="500">
        <v>0</v>
      </c>
      <c r="W23" s="500">
        <v>0</v>
      </c>
      <c r="X23" s="500">
        <v>0</v>
      </c>
      <c r="Y23" s="500">
        <v>0</v>
      </c>
      <c r="Z23" s="500">
        <v>0</v>
      </c>
      <c r="AA23" s="500">
        <v>0</v>
      </c>
      <c r="AB23" s="500">
        <v>0</v>
      </c>
      <c r="AC23" s="500">
        <v>0</v>
      </c>
      <c r="AD23" s="500">
        <v>0</v>
      </c>
      <c r="AE23" s="500">
        <v>0</v>
      </c>
      <c r="AF23" s="500">
        <v>0</v>
      </c>
      <c r="AG23" s="500">
        <v>0</v>
      </c>
      <c r="AH23" s="500">
        <v>0</v>
      </c>
      <c r="AI23" s="500">
        <v>0</v>
      </c>
      <c r="AJ23" s="500">
        <v>0</v>
      </c>
      <c r="AK23" s="500">
        <v>0</v>
      </c>
      <c r="AL23" s="500">
        <v>0</v>
      </c>
      <c r="AM23" s="500">
        <v>0</v>
      </c>
      <c r="AN23" s="500">
        <v>0</v>
      </c>
      <c r="AO23" s="500">
        <v>0</v>
      </c>
      <c r="AP23" s="500">
        <v>0</v>
      </c>
      <c r="AQ23" s="500">
        <v>0</v>
      </c>
      <c r="AR23" s="500">
        <v>0</v>
      </c>
      <c r="AS23" s="500">
        <v>0</v>
      </c>
      <c r="AT23" s="500">
        <v>0</v>
      </c>
      <c r="AU23" s="500">
        <v>0</v>
      </c>
      <c r="AV23" s="500">
        <v>0</v>
      </c>
      <c r="AW23" s="500">
        <v>0</v>
      </c>
      <c r="AX23" s="500">
        <v>0</v>
      </c>
      <c r="AY23" s="500">
        <v>0</v>
      </c>
      <c r="AZ23" s="500">
        <v>0</v>
      </c>
      <c r="BA23" s="500">
        <v>0</v>
      </c>
      <c r="BB23" s="500">
        <v>0</v>
      </c>
    </row>
    <row r="24" spans="1:54">
      <c r="A24" s="497" t="s">
        <v>519</v>
      </c>
      <c r="B24" s="607" t="s">
        <v>1584</v>
      </c>
      <c r="C24" s="500">
        <v>0</v>
      </c>
      <c r="D24" s="500">
        <v>0</v>
      </c>
      <c r="E24" s="500">
        <v>0</v>
      </c>
      <c r="F24" s="500">
        <v>0</v>
      </c>
      <c r="G24" s="500">
        <v>0</v>
      </c>
      <c r="H24" s="500">
        <v>0</v>
      </c>
      <c r="I24" s="500">
        <v>0</v>
      </c>
      <c r="J24" s="500">
        <v>0</v>
      </c>
      <c r="K24" s="500">
        <v>0</v>
      </c>
      <c r="L24" s="500">
        <v>0</v>
      </c>
      <c r="M24" s="500">
        <v>0</v>
      </c>
      <c r="N24" s="500">
        <v>0</v>
      </c>
      <c r="O24" s="500">
        <v>0</v>
      </c>
      <c r="P24" s="500">
        <v>0</v>
      </c>
      <c r="Q24" s="500">
        <v>0</v>
      </c>
      <c r="R24" s="500">
        <v>0</v>
      </c>
      <c r="S24" s="500">
        <v>0</v>
      </c>
      <c r="T24" s="500">
        <v>0</v>
      </c>
      <c r="U24" s="500">
        <v>0</v>
      </c>
      <c r="V24" s="500">
        <v>0</v>
      </c>
      <c r="W24" s="500">
        <v>0</v>
      </c>
      <c r="X24" s="500">
        <v>0</v>
      </c>
      <c r="Y24" s="500">
        <v>0</v>
      </c>
      <c r="Z24" s="500">
        <v>0</v>
      </c>
      <c r="AA24" s="500">
        <v>0</v>
      </c>
      <c r="AB24" s="500">
        <v>0</v>
      </c>
      <c r="AC24" s="500">
        <v>0</v>
      </c>
      <c r="AD24" s="500">
        <v>0</v>
      </c>
      <c r="AE24" s="500">
        <v>0</v>
      </c>
      <c r="AF24" s="500">
        <v>0</v>
      </c>
      <c r="AG24" s="500">
        <v>0</v>
      </c>
      <c r="AH24" s="500">
        <v>0</v>
      </c>
      <c r="AI24" s="500">
        <v>0</v>
      </c>
      <c r="AJ24" s="500">
        <v>0</v>
      </c>
      <c r="AK24" s="500">
        <v>0</v>
      </c>
      <c r="AL24" s="500">
        <v>0</v>
      </c>
      <c r="AM24" s="500">
        <v>0</v>
      </c>
      <c r="AN24" s="500">
        <v>0</v>
      </c>
      <c r="AO24" s="500">
        <v>0</v>
      </c>
      <c r="AP24" s="500">
        <v>0</v>
      </c>
      <c r="AQ24" s="500">
        <v>0</v>
      </c>
      <c r="AR24" s="500">
        <v>0</v>
      </c>
      <c r="AS24" s="500">
        <v>0</v>
      </c>
      <c r="AT24" s="500">
        <v>0</v>
      </c>
      <c r="AU24" s="500">
        <v>0</v>
      </c>
      <c r="AV24" s="500">
        <v>0</v>
      </c>
      <c r="AW24" s="500">
        <v>0</v>
      </c>
      <c r="AX24" s="500">
        <v>0</v>
      </c>
      <c r="AY24" s="500">
        <v>0</v>
      </c>
      <c r="AZ24" s="500">
        <v>0</v>
      </c>
      <c r="BA24" s="500">
        <v>0</v>
      </c>
      <c r="BB24" s="500">
        <v>0</v>
      </c>
    </row>
    <row r="25" spans="1:54">
      <c r="A25" s="497" t="s">
        <v>519</v>
      </c>
      <c r="B25" s="607" t="s">
        <v>1585</v>
      </c>
      <c r="C25" s="500">
        <v>0</v>
      </c>
      <c r="D25" s="500">
        <v>0</v>
      </c>
      <c r="E25" s="500">
        <v>0</v>
      </c>
      <c r="F25" s="500">
        <v>0</v>
      </c>
      <c r="G25" s="500">
        <v>0</v>
      </c>
      <c r="H25" s="500">
        <v>0</v>
      </c>
      <c r="I25" s="500">
        <v>0</v>
      </c>
      <c r="J25" s="500">
        <v>0</v>
      </c>
      <c r="K25" s="500">
        <v>0</v>
      </c>
      <c r="L25" s="500">
        <v>0</v>
      </c>
      <c r="M25" s="500">
        <v>0</v>
      </c>
      <c r="N25" s="500">
        <v>0</v>
      </c>
      <c r="O25" s="500">
        <v>0</v>
      </c>
      <c r="P25" s="500">
        <v>0</v>
      </c>
      <c r="Q25" s="500">
        <v>0</v>
      </c>
      <c r="R25" s="500">
        <v>0</v>
      </c>
      <c r="S25" s="500">
        <v>0</v>
      </c>
      <c r="T25" s="500">
        <v>0</v>
      </c>
      <c r="U25" s="500">
        <v>0</v>
      </c>
      <c r="V25" s="500">
        <v>0</v>
      </c>
      <c r="W25" s="500">
        <v>0</v>
      </c>
      <c r="X25" s="500">
        <v>0</v>
      </c>
      <c r="Y25" s="500">
        <v>0</v>
      </c>
      <c r="Z25" s="500">
        <v>0</v>
      </c>
      <c r="AA25" s="500">
        <v>0</v>
      </c>
      <c r="AB25" s="500">
        <v>0</v>
      </c>
      <c r="AC25" s="500">
        <v>0</v>
      </c>
      <c r="AD25" s="500">
        <v>0</v>
      </c>
      <c r="AE25" s="500">
        <v>0</v>
      </c>
      <c r="AF25" s="500">
        <v>0</v>
      </c>
      <c r="AG25" s="500">
        <v>0</v>
      </c>
      <c r="AH25" s="500">
        <v>0</v>
      </c>
      <c r="AI25" s="500">
        <v>0</v>
      </c>
      <c r="AJ25" s="500">
        <v>0</v>
      </c>
      <c r="AK25" s="500">
        <v>0</v>
      </c>
      <c r="AL25" s="500">
        <v>0</v>
      </c>
      <c r="AM25" s="500">
        <v>0</v>
      </c>
      <c r="AN25" s="500">
        <v>0</v>
      </c>
      <c r="AO25" s="500">
        <v>0</v>
      </c>
      <c r="AP25" s="500">
        <v>0</v>
      </c>
      <c r="AQ25" s="500">
        <v>0</v>
      </c>
      <c r="AR25" s="500">
        <v>0</v>
      </c>
      <c r="AS25" s="500">
        <v>0</v>
      </c>
      <c r="AT25" s="500">
        <v>0</v>
      </c>
      <c r="AU25" s="500">
        <v>0</v>
      </c>
      <c r="AV25" s="500">
        <v>0</v>
      </c>
      <c r="AW25" s="500">
        <v>0</v>
      </c>
      <c r="AX25" s="500">
        <v>0</v>
      </c>
      <c r="AY25" s="500">
        <v>0</v>
      </c>
      <c r="AZ25" s="500">
        <v>0</v>
      </c>
      <c r="BA25" s="500">
        <v>0</v>
      </c>
      <c r="BB25" s="500">
        <v>0</v>
      </c>
    </row>
    <row r="26" spans="1:54">
      <c r="A26" s="497" t="s">
        <v>519</v>
      </c>
      <c r="B26" s="606" t="s">
        <v>1634</v>
      </c>
      <c r="C26" s="500">
        <v>0</v>
      </c>
      <c r="D26" s="500">
        <v>0</v>
      </c>
      <c r="E26" s="500">
        <v>0</v>
      </c>
      <c r="F26" s="500">
        <v>0</v>
      </c>
      <c r="G26" s="500">
        <v>0</v>
      </c>
      <c r="H26" s="500">
        <v>0</v>
      </c>
      <c r="I26" s="500">
        <v>0</v>
      </c>
      <c r="J26" s="500">
        <v>0</v>
      </c>
      <c r="K26" s="500">
        <v>0</v>
      </c>
      <c r="L26" s="500">
        <v>0</v>
      </c>
      <c r="M26" s="500">
        <v>0</v>
      </c>
      <c r="N26" s="500">
        <v>0</v>
      </c>
      <c r="O26" s="500">
        <v>0</v>
      </c>
      <c r="P26" s="500">
        <v>0</v>
      </c>
      <c r="Q26" s="500">
        <v>0</v>
      </c>
      <c r="R26" s="500">
        <v>0</v>
      </c>
      <c r="S26" s="500">
        <v>0</v>
      </c>
      <c r="T26" s="500">
        <v>0</v>
      </c>
      <c r="U26" s="500">
        <v>0</v>
      </c>
      <c r="V26" s="500">
        <v>0</v>
      </c>
      <c r="W26" s="500">
        <v>0</v>
      </c>
      <c r="X26" s="500">
        <v>0</v>
      </c>
      <c r="Y26" s="500">
        <v>0</v>
      </c>
      <c r="Z26" s="500">
        <v>0</v>
      </c>
      <c r="AA26" s="500">
        <v>0</v>
      </c>
      <c r="AB26" s="500">
        <v>0</v>
      </c>
      <c r="AC26" s="500">
        <v>0</v>
      </c>
      <c r="AD26" s="500">
        <v>0</v>
      </c>
      <c r="AE26" s="500">
        <v>0</v>
      </c>
      <c r="AF26" s="500">
        <v>0</v>
      </c>
      <c r="AG26" s="500">
        <v>0</v>
      </c>
      <c r="AH26" s="500">
        <v>0</v>
      </c>
      <c r="AI26" s="500">
        <v>0</v>
      </c>
      <c r="AJ26" s="500">
        <v>0</v>
      </c>
      <c r="AK26" s="500">
        <v>0</v>
      </c>
      <c r="AL26" s="500">
        <v>0</v>
      </c>
      <c r="AM26" s="500">
        <v>0</v>
      </c>
      <c r="AN26" s="500">
        <v>0</v>
      </c>
      <c r="AO26" s="500">
        <v>0</v>
      </c>
      <c r="AP26" s="500">
        <v>0</v>
      </c>
      <c r="AQ26" s="500">
        <v>0</v>
      </c>
      <c r="AR26" s="500">
        <v>0</v>
      </c>
      <c r="AS26" s="500">
        <v>0</v>
      </c>
      <c r="AT26" s="500">
        <v>0</v>
      </c>
      <c r="AU26" s="500">
        <v>0</v>
      </c>
      <c r="AV26" s="500">
        <v>0</v>
      </c>
      <c r="AW26" s="500">
        <v>0</v>
      </c>
      <c r="AX26" s="500">
        <v>0</v>
      </c>
      <c r="AY26" s="500">
        <v>0</v>
      </c>
      <c r="AZ26" s="500">
        <v>0</v>
      </c>
      <c r="BA26" s="500">
        <v>0</v>
      </c>
      <c r="BB26" s="500">
        <v>0</v>
      </c>
    </row>
    <row r="27" spans="1:54">
      <c r="A27" s="497" t="s">
        <v>433</v>
      </c>
      <c r="B27" s="507" t="s">
        <v>1244</v>
      </c>
      <c r="C27" s="500">
        <v>0</v>
      </c>
      <c r="D27" s="500">
        <v>0</v>
      </c>
      <c r="E27" s="500">
        <v>0</v>
      </c>
      <c r="F27" s="500">
        <v>0</v>
      </c>
      <c r="G27" s="500">
        <v>0</v>
      </c>
      <c r="H27" s="500">
        <v>0</v>
      </c>
      <c r="I27" s="500">
        <v>0</v>
      </c>
      <c r="J27" s="500">
        <v>0</v>
      </c>
      <c r="K27" s="500">
        <v>0</v>
      </c>
      <c r="L27" s="500">
        <v>0</v>
      </c>
      <c r="M27" s="500">
        <v>0</v>
      </c>
      <c r="N27" s="500">
        <v>0</v>
      </c>
      <c r="O27" s="500">
        <v>0</v>
      </c>
      <c r="P27" s="500">
        <v>0</v>
      </c>
      <c r="Q27" s="500">
        <v>0</v>
      </c>
      <c r="R27" s="500">
        <v>0</v>
      </c>
      <c r="S27" s="500">
        <v>0</v>
      </c>
      <c r="T27" s="500">
        <v>0</v>
      </c>
      <c r="U27" s="500">
        <v>0</v>
      </c>
      <c r="V27" s="500">
        <v>0</v>
      </c>
      <c r="W27" s="500">
        <v>0</v>
      </c>
      <c r="X27" s="500">
        <v>0</v>
      </c>
      <c r="Y27" s="500">
        <v>0</v>
      </c>
      <c r="Z27" s="500">
        <v>0</v>
      </c>
      <c r="AA27" s="500">
        <v>0</v>
      </c>
      <c r="AB27" s="500">
        <v>0</v>
      </c>
      <c r="AC27" s="500">
        <v>0</v>
      </c>
      <c r="AD27" s="500">
        <v>0</v>
      </c>
      <c r="AE27" s="500">
        <v>0</v>
      </c>
      <c r="AF27" s="500">
        <v>0</v>
      </c>
      <c r="AG27" s="500">
        <v>0</v>
      </c>
      <c r="AH27" s="500">
        <v>0</v>
      </c>
      <c r="AI27" s="500">
        <v>0</v>
      </c>
      <c r="AJ27" s="500">
        <v>0</v>
      </c>
      <c r="AK27" s="500">
        <v>0</v>
      </c>
      <c r="AL27" s="500">
        <v>0</v>
      </c>
      <c r="AM27" s="500">
        <v>0</v>
      </c>
      <c r="AN27" s="500">
        <v>0</v>
      </c>
      <c r="AO27" s="500">
        <v>0</v>
      </c>
      <c r="AP27" s="500">
        <v>0</v>
      </c>
      <c r="AQ27" s="500">
        <v>0</v>
      </c>
      <c r="AR27" s="500">
        <v>0</v>
      </c>
      <c r="AS27" s="500">
        <v>0</v>
      </c>
      <c r="AT27" s="500">
        <v>0</v>
      </c>
      <c r="AU27" s="500">
        <v>0</v>
      </c>
      <c r="AV27" s="500">
        <v>0</v>
      </c>
      <c r="AW27" s="500">
        <v>0</v>
      </c>
      <c r="AX27" s="500">
        <v>0</v>
      </c>
      <c r="AY27" s="500">
        <v>0</v>
      </c>
      <c r="AZ27" s="500">
        <v>0</v>
      </c>
      <c r="BA27" s="500">
        <v>0</v>
      </c>
      <c r="BB27" s="500">
        <v>0</v>
      </c>
    </row>
    <row r="28" spans="1:54">
      <c r="A28" s="497" t="s">
        <v>433</v>
      </c>
      <c r="B28" s="507" t="s">
        <v>1245</v>
      </c>
      <c r="C28" s="500">
        <v>0</v>
      </c>
      <c r="D28" s="500">
        <v>0</v>
      </c>
      <c r="E28" s="500">
        <v>0</v>
      </c>
      <c r="F28" s="500">
        <v>0</v>
      </c>
      <c r="G28" s="500">
        <v>0</v>
      </c>
      <c r="H28" s="500">
        <v>0</v>
      </c>
      <c r="I28" s="500">
        <v>0</v>
      </c>
      <c r="J28" s="500">
        <v>0</v>
      </c>
      <c r="K28" s="500">
        <v>0</v>
      </c>
      <c r="L28" s="500">
        <v>0</v>
      </c>
      <c r="M28" s="500">
        <v>0</v>
      </c>
      <c r="N28" s="500">
        <v>0</v>
      </c>
      <c r="O28" s="500">
        <v>0</v>
      </c>
      <c r="P28" s="500">
        <v>0</v>
      </c>
      <c r="Q28" s="500">
        <v>0</v>
      </c>
      <c r="R28" s="500">
        <v>0</v>
      </c>
      <c r="S28" s="500">
        <v>0</v>
      </c>
      <c r="T28" s="500">
        <v>0</v>
      </c>
      <c r="U28" s="500">
        <v>0</v>
      </c>
      <c r="V28" s="500">
        <v>0</v>
      </c>
      <c r="W28" s="500">
        <v>0</v>
      </c>
      <c r="X28" s="500">
        <v>0</v>
      </c>
      <c r="Y28" s="500">
        <v>0</v>
      </c>
      <c r="Z28" s="500">
        <v>0</v>
      </c>
      <c r="AA28" s="500">
        <v>0</v>
      </c>
      <c r="AB28" s="500">
        <v>0</v>
      </c>
      <c r="AC28" s="500">
        <v>0</v>
      </c>
      <c r="AD28" s="500">
        <v>0</v>
      </c>
      <c r="AE28" s="500">
        <v>0</v>
      </c>
      <c r="AF28" s="500">
        <v>0</v>
      </c>
      <c r="AG28" s="500">
        <v>0</v>
      </c>
      <c r="AH28" s="500">
        <v>0</v>
      </c>
      <c r="AI28" s="500">
        <v>0</v>
      </c>
      <c r="AJ28" s="500">
        <v>0</v>
      </c>
      <c r="AK28" s="500">
        <v>0</v>
      </c>
      <c r="AL28" s="500">
        <v>0</v>
      </c>
      <c r="AM28" s="500">
        <v>0</v>
      </c>
      <c r="AN28" s="500">
        <v>0</v>
      </c>
      <c r="AO28" s="500">
        <v>0</v>
      </c>
      <c r="AP28" s="500">
        <v>0</v>
      </c>
      <c r="AQ28" s="500">
        <v>0</v>
      </c>
      <c r="AR28" s="500">
        <v>0</v>
      </c>
      <c r="AS28" s="500">
        <v>0</v>
      </c>
      <c r="AT28" s="500">
        <v>0</v>
      </c>
      <c r="AU28" s="500">
        <v>0</v>
      </c>
      <c r="AV28" s="500">
        <v>0</v>
      </c>
      <c r="AW28" s="500">
        <v>0</v>
      </c>
      <c r="AX28" s="500">
        <v>0</v>
      </c>
      <c r="AY28" s="500">
        <v>0</v>
      </c>
      <c r="AZ28" s="500">
        <v>0</v>
      </c>
      <c r="BA28" s="500">
        <v>0</v>
      </c>
      <c r="BB28" s="500">
        <v>0</v>
      </c>
    </row>
    <row r="29" spans="1:54">
      <c r="A29" s="497" t="s">
        <v>433</v>
      </c>
      <c r="B29" s="507" t="s">
        <v>1246</v>
      </c>
      <c r="C29" s="500">
        <v>0</v>
      </c>
      <c r="D29" s="500">
        <v>0</v>
      </c>
      <c r="E29" s="500">
        <v>0</v>
      </c>
      <c r="F29" s="500">
        <v>0</v>
      </c>
      <c r="G29" s="500">
        <v>0</v>
      </c>
      <c r="H29" s="500">
        <v>0</v>
      </c>
      <c r="I29" s="500">
        <v>0</v>
      </c>
      <c r="J29" s="500">
        <v>0</v>
      </c>
      <c r="K29" s="500">
        <v>0</v>
      </c>
      <c r="L29" s="500">
        <v>0</v>
      </c>
      <c r="M29" s="500">
        <v>0</v>
      </c>
      <c r="N29" s="500">
        <v>0</v>
      </c>
      <c r="O29" s="500">
        <v>0</v>
      </c>
      <c r="P29" s="500">
        <v>0</v>
      </c>
      <c r="Q29" s="500">
        <v>0</v>
      </c>
      <c r="R29" s="500">
        <v>0</v>
      </c>
      <c r="S29" s="500">
        <v>0</v>
      </c>
      <c r="T29" s="500">
        <v>0</v>
      </c>
      <c r="U29" s="500">
        <v>0</v>
      </c>
      <c r="V29" s="500">
        <v>0</v>
      </c>
      <c r="W29" s="500">
        <v>0</v>
      </c>
      <c r="X29" s="500">
        <v>0</v>
      </c>
      <c r="Y29" s="500">
        <v>0</v>
      </c>
      <c r="Z29" s="500">
        <v>0</v>
      </c>
      <c r="AA29" s="500">
        <v>0</v>
      </c>
      <c r="AB29" s="500">
        <v>0</v>
      </c>
      <c r="AC29" s="500">
        <v>0</v>
      </c>
      <c r="AD29" s="500">
        <v>0</v>
      </c>
      <c r="AE29" s="500">
        <v>0</v>
      </c>
      <c r="AF29" s="500">
        <v>0</v>
      </c>
      <c r="AG29" s="500">
        <v>0</v>
      </c>
      <c r="AH29" s="500">
        <v>0</v>
      </c>
      <c r="AI29" s="500">
        <v>0</v>
      </c>
      <c r="AJ29" s="500">
        <v>0</v>
      </c>
      <c r="AK29" s="500">
        <v>0</v>
      </c>
      <c r="AL29" s="500">
        <v>0</v>
      </c>
      <c r="AM29" s="500">
        <v>0</v>
      </c>
      <c r="AN29" s="500">
        <v>0</v>
      </c>
      <c r="AO29" s="500">
        <v>0</v>
      </c>
      <c r="AP29" s="500">
        <v>0</v>
      </c>
      <c r="AQ29" s="500">
        <v>0</v>
      </c>
      <c r="AR29" s="500">
        <v>0</v>
      </c>
      <c r="AS29" s="500">
        <v>0</v>
      </c>
      <c r="AT29" s="500">
        <v>0</v>
      </c>
      <c r="AU29" s="500">
        <v>0</v>
      </c>
      <c r="AV29" s="500">
        <v>0</v>
      </c>
      <c r="AW29" s="500">
        <v>0</v>
      </c>
      <c r="AX29" s="500">
        <v>0</v>
      </c>
      <c r="AY29" s="500">
        <v>0</v>
      </c>
      <c r="AZ29" s="500">
        <v>0</v>
      </c>
      <c r="BA29" s="500">
        <v>0</v>
      </c>
      <c r="BB29" s="500">
        <v>0</v>
      </c>
    </row>
    <row r="30" spans="1:54">
      <c r="A30" s="497" t="s">
        <v>433</v>
      </c>
      <c r="B30" s="507" t="s">
        <v>1247</v>
      </c>
      <c r="C30" s="500">
        <v>0</v>
      </c>
      <c r="D30" s="500">
        <v>0</v>
      </c>
      <c r="E30" s="500">
        <v>0</v>
      </c>
      <c r="F30" s="500">
        <v>0</v>
      </c>
      <c r="G30" s="500">
        <v>0</v>
      </c>
      <c r="H30" s="500">
        <v>0</v>
      </c>
      <c r="I30" s="500">
        <v>0</v>
      </c>
      <c r="J30" s="500">
        <v>0</v>
      </c>
      <c r="K30" s="500">
        <v>0</v>
      </c>
      <c r="L30" s="500">
        <v>0</v>
      </c>
      <c r="M30" s="500">
        <v>0</v>
      </c>
      <c r="N30" s="500">
        <v>0</v>
      </c>
      <c r="O30" s="500">
        <v>0</v>
      </c>
      <c r="P30" s="500">
        <v>0</v>
      </c>
      <c r="Q30" s="500">
        <v>0</v>
      </c>
      <c r="R30" s="500">
        <v>0</v>
      </c>
      <c r="S30" s="500">
        <v>0</v>
      </c>
      <c r="T30" s="500">
        <v>0</v>
      </c>
      <c r="U30" s="500">
        <v>0</v>
      </c>
      <c r="V30" s="500">
        <v>0</v>
      </c>
      <c r="W30" s="500">
        <v>0</v>
      </c>
      <c r="X30" s="500">
        <v>0</v>
      </c>
      <c r="Y30" s="500">
        <v>0</v>
      </c>
      <c r="Z30" s="500">
        <v>0</v>
      </c>
      <c r="AA30" s="500">
        <v>0</v>
      </c>
      <c r="AB30" s="500">
        <v>0</v>
      </c>
      <c r="AC30" s="500">
        <v>0</v>
      </c>
      <c r="AD30" s="500">
        <v>0</v>
      </c>
      <c r="AE30" s="500">
        <v>0</v>
      </c>
      <c r="AF30" s="500">
        <v>0</v>
      </c>
      <c r="AG30" s="500">
        <v>0</v>
      </c>
      <c r="AH30" s="500">
        <v>0</v>
      </c>
      <c r="AI30" s="500">
        <v>0</v>
      </c>
      <c r="AJ30" s="500">
        <v>0</v>
      </c>
      <c r="AK30" s="500">
        <v>0</v>
      </c>
      <c r="AL30" s="500">
        <v>0</v>
      </c>
      <c r="AM30" s="500">
        <v>0</v>
      </c>
      <c r="AN30" s="500">
        <v>0</v>
      </c>
      <c r="AO30" s="500">
        <v>0</v>
      </c>
      <c r="AP30" s="500">
        <v>0</v>
      </c>
      <c r="AQ30" s="500">
        <v>0</v>
      </c>
      <c r="AR30" s="500">
        <v>0</v>
      </c>
      <c r="AS30" s="500">
        <v>0</v>
      </c>
      <c r="AT30" s="500">
        <v>0</v>
      </c>
      <c r="AU30" s="500">
        <v>0</v>
      </c>
      <c r="AV30" s="500">
        <v>0</v>
      </c>
      <c r="AW30" s="500">
        <v>0</v>
      </c>
      <c r="AX30" s="500">
        <v>0</v>
      </c>
      <c r="AY30" s="500">
        <v>0</v>
      </c>
      <c r="AZ30" s="500">
        <v>0</v>
      </c>
      <c r="BA30" s="500">
        <v>0</v>
      </c>
      <c r="BB30" s="500">
        <v>0</v>
      </c>
    </row>
    <row r="31" spans="1:54">
      <c r="A31" s="497" t="s">
        <v>433</v>
      </c>
      <c r="B31" s="507" t="s">
        <v>1635</v>
      </c>
      <c r="C31" s="500">
        <v>0</v>
      </c>
      <c r="D31" s="500">
        <v>0</v>
      </c>
      <c r="E31" s="500">
        <v>0</v>
      </c>
      <c r="F31" s="500">
        <v>0</v>
      </c>
      <c r="G31" s="500">
        <v>0</v>
      </c>
      <c r="H31" s="500">
        <v>0</v>
      </c>
      <c r="I31" s="500">
        <v>0</v>
      </c>
      <c r="J31" s="500">
        <v>0</v>
      </c>
      <c r="K31" s="500">
        <v>0</v>
      </c>
      <c r="L31" s="500">
        <v>0</v>
      </c>
      <c r="M31" s="500">
        <v>0</v>
      </c>
      <c r="N31" s="500">
        <v>0</v>
      </c>
      <c r="O31" s="500">
        <v>0</v>
      </c>
      <c r="P31" s="500">
        <v>0</v>
      </c>
      <c r="Q31" s="500">
        <v>0</v>
      </c>
      <c r="R31" s="500">
        <v>0</v>
      </c>
      <c r="S31" s="500">
        <v>0</v>
      </c>
      <c r="T31" s="500">
        <v>0</v>
      </c>
      <c r="U31" s="500">
        <v>0</v>
      </c>
      <c r="V31" s="500">
        <v>0</v>
      </c>
      <c r="W31" s="500">
        <v>0</v>
      </c>
      <c r="X31" s="500">
        <v>0</v>
      </c>
      <c r="Y31" s="500">
        <v>0</v>
      </c>
      <c r="Z31" s="500">
        <v>0</v>
      </c>
      <c r="AA31" s="500">
        <v>0</v>
      </c>
      <c r="AB31" s="500">
        <v>0</v>
      </c>
      <c r="AC31" s="500">
        <v>0</v>
      </c>
      <c r="AD31" s="500">
        <v>0</v>
      </c>
      <c r="AE31" s="500">
        <v>0</v>
      </c>
      <c r="AF31" s="500">
        <v>0</v>
      </c>
      <c r="AG31" s="500">
        <v>0</v>
      </c>
      <c r="AH31" s="500">
        <v>0</v>
      </c>
      <c r="AI31" s="500">
        <v>0</v>
      </c>
      <c r="AJ31" s="500">
        <v>0</v>
      </c>
      <c r="AK31" s="500">
        <v>0</v>
      </c>
      <c r="AL31" s="500">
        <v>0</v>
      </c>
      <c r="AM31" s="500">
        <v>0</v>
      </c>
      <c r="AN31" s="500">
        <v>0</v>
      </c>
      <c r="AO31" s="500">
        <v>0</v>
      </c>
      <c r="AP31" s="500">
        <v>0</v>
      </c>
      <c r="AQ31" s="500">
        <v>0</v>
      </c>
      <c r="AR31" s="500">
        <v>0</v>
      </c>
      <c r="AS31" s="500">
        <v>0</v>
      </c>
      <c r="AT31" s="500">
        <v>0</v>
      </c>
      <c r="AU31" s="500">
        <v>0</v>
      </c>
      <c r="AV31" s="500">
        <v>0</v>
      </c>
      <c r="AW31" s="500">
        <v>0</v>
      </c>
      <c r="AX31" s="500">
        <v>0</v>
      </c>
      <c r="AY31" s="500">
        <v>0</v>
      </c>
      <c r="AZ31" s="500">
        <v>0</v>
      </c>
      <c r="BA31" s="500">
        <v>0</v>
      </c>
      <c r="BB31" s="500">
        <v>0</v>
      </c>
    </row>
    <row r="32" spans="1:54">
      <c r="A32" s="497" t="s">
        <v>433</v>
      </c>
      <c r="B32" s="507" t="s">
        <v>1248</v>
      </c>
      <c r="C32" s="500">
        <v>0</v>
      </c>
      <c r="D32" s="500">
        <v>0</v>
      </c>
      <c r="E32" s="500">
        <v>0</v>
      </c>
      <c r="F32" s="500">
        <v>0</v>
      </c>
      <c r="G32" s="500">
        <v>0</v>
      </c>
      <c r="H32" s="500">
        <v>0</v>
      </c>
      <c r="I32" s="500">
        <v>0</v>
      </c>
      <c r="J32" s="500">
        <v>0</v>
      </c>
      <c r="K32" s="500">
        <v>0</v>
      </c>
      <c r="L32" s="500">
        <v>0</v>
      </c>
      <c r="M32" s="500">
        <v>0</v>
      </c>
      <c r="N32" s="500">
        <v>0</v>
      </c>
      <c r="O32" s="500">
        <v>0</v>
      </c>
      <c r="P32" s="500">
        <v>0</v>
      </c>
      <c r="Q32" s="500">
        <v>0</v>
      </c>
      <c r="R32" s="500">
        <v>0</v>
      </c>
      <c r="S32" s="500">
        <v>0</v>
      </c>
      <c r="T32" s="500">
        <v>0</v>
      </c>
      <c r="U32" s="500">
        <v>0</v>
      </c>
      <c r="V32" s="500">
        <v>0</v>
      </c>
      <c r="W32" s="500">
        <v>0</v>
      </c>
      <c r="X32" s="500">
        <v>0</v>
      </c>
      <c r="Y32" s="500">
        <v>0</v>
      </c>
      <c r="Z32" s="500">
        <v>0</v>
      </c>
      <c r="AA32" s="500">
        <v>0</v>
      </c>
      <c r="AB32" s="500">
        <v>0</v>
      </c>
      <c r="AC32" s="500">
        <v>0</v>
      </c>
      <c r="AD32" s="500">
        <v>0</v>
      </c>
      <c r="AE32" s="500">
        <v>0</v>
      </c>
      <c r="AF32" s="500">
        <v>0</v>
      </c>
      <c r="AG32" s="500">
        <v>0</v>
      </c>
      <c r="AH32" s="500">
        <v>0</v>
      </c>
      <c r="AI32" s="500">
        <v>0</v>
      </c>
      <c r="AJ32" s="500">
        <v>0</v>
      </c>
      <c r="AK32" s="500">
        <v>0</v>
      </c>
      <c r="AL32" s="500">
        <v>0</v>
      </c>
      <c r="AM32" s="500">
        <v>0</v>
      </c>
      <c r="AN32" s="500">
        <v>0</v>
      </c>
      <c r="AO32" s="500">
        <v>0</v>
      </c>
      <c r="AP32" s="500">
        <v>0</v>
      </c>
      <c r="AQ32" s="500">
        <v>0</v>
      </c>
      <c r="AR32" s="500">
        <v>0</v>
      </c>
      <c r="AS32" s="500">
        <v>0</v>
      </c>
      <c r="AT32" s="500">
        <v>0</v>
      </c>
      <c r="AU32" s="500">
        <v>0</v>
      </c>
      <c r="AV32" s="500">
        <v>0</v>
      </c>
      <c r="AW32" s="500">
        <v>0</v>
      </c>
      <c r="AX32" s="500">
        <v>0</v>
      </c>
      <c r="AY32" s="500">
        <v>0</v>
      </c>
      <c r="AZ32" s="500">
        <v>0</v>
      </c>
      <c r="BA32" s="500">
        <v>0</v>
      </c>
      <c r="BB32" s="500">
        <v>0</v>
      </c>
    </row>
    <row r="33" spans="1:54">
      <c r="A33" s="497" t="s">
        <v>434</v>
      </c>
      <c r="B33" s="499" t="s">
        <v>1586</v>
      </c>
      <c r="C33" s="500">
        <v>0</v>
      </c>
      <c r="D33" s="500">
        <v>0</v>
      </c>
      <c r="E33" s="500">
        <v>0</v>
      </c>
      <c r="F33" s="500">
        <v>0</v>
      </c>
      <c r="G33" s="500">
        <v>0</v>
      </c>
      <c r="H33" s="500">
        <v>0</v>
      </c>
      <c r="I33" s="500">
        <v>0</v>
      </c>
      <c r="J33" s="500">
        <v>0</v>
      </c>
      <c r="K33" s="500">
        <v>0</v>
      </c>
      <c r="L33" s="500">
        <v>0</v>
      </c>
      <c r="M33" s="500">
        <v>0</v>
      </c>
      <c r="N33" s="500">
        <v>0</v>
      </c>
      <c r="O33" s="500">
        <v>0</v>
      </c>
      <c r="P33" s="500">
        <v>0</v>
      </c>
      <c r="Q33" s="500">
        <v>0</v>
      </c>
      <c r="R33" s="500">
        <v>0</v>
      </c>
      <c r="S33" s="500">
        <v>0</v>
      </c>
      <c r="T33" s="500">
        <v>0</v>
      </c>
      <c r="U33" s="500">
        <v>0</v>
      </c>
      <c r="V33" s="500">
        <v>0</v>
      </c>
      <c r="W33" s="500">
        <v>0</v>
      </c>
      <c r="X33" s="500">
        <v>0</v>
      </c>
      <c r="Y33" s="500">
        <v>0</v>
      </c>
      <c r="Z33" s="500">
        <v>0</v>
      </c>
      <c r="AA33" s="500">
        <v>0</v>
      </c>
      <c r="AB33" s="500">
        <v>0</v>
      </c>
      <c r="AC33" s="500">
        <v>0</v>
      </c>
      <c r="AD33" s="500">
        <v>0</v>
      </c>
      <c r="AE33" s="500">
        <v>0</v>
      </c>
      <c r="AF33" s="500">
        <v>0</v>
      </c>
      <c r="AG33" s="500">
        <v>0</v>
      </c>
      <c r="AH33" s="500">
        <v>0</v>
      </c>
      <c r="AI33" s="500">
        <v>0</v>
      </c>
      <c r="AJ33" s="500">
        <v>0</v>
      </c>
      <c r="AK33" s="500">
        <v>0</v>
      </c>
      <c r="AL33" s="500">
        <v>0</v>
      </c>
      <c r="AM33" s="500">
        <v>0</v>
      </c>
      <c r="AN33" s="500">
        <v>0</v>
      </c>
      <c r="AO33" s="500">
        <v>0</v>
      </c>
      <c r="AP33" s="500">
        <v>0</v>
      </c>
      <c r="AQ33" s="500">
        <v>0</v>
      </c>
      <c r="AR33" s="500">
        <v>0</v>
      </c>
      <c r="AS33" s="500">
        <v>0</v>
      </c>
      <c r="AT33" s="500">
        <v>0</v>
      </c>
      <c r="AU33" s="500">
        <v>0</v>
      </c>
      <c r="AV33" s="500">
        <v>0</v>
      </c>
      <c r="AW33" s="500">
        <v>0</v>
      </c>
      <c r="AX33" s="500">
        <v>0</v>
      </c>
      <c r="AY33" s="500">
        <v>0</v>
      </c>
      <c r="AZ33" s="500">
        <v>0</v>
      </c>
      <c r="BA33" s="500">
        <v>0</v>
      </c>
      <c r="BB33" s="500">
        <v>0</v>
      </c>
    </row>
    <row r="34" spans="1:54">
      <c r="A34" s="497" t="s">
        <v>434</v>
      </c>
      <c r="B34" s="507" t="s">
        <v>1249</v>
      </c>
      <c r="C34" s="500">
        <v>0</v>
      </c>
      <c r="D34" s="500">
        <v>0</v>
      </c>
      <c r="E34" s="500">
        <v>0</v>
      </c>
      <c r="F34" s="500">
        <v>0</v>
      </c>
      <c r="G34" s="500">
        <v>0</v>
      </c>
      <c r="H34" s="500">
        <v>0</v>
      </c>
      <c r="I34" s="500">
        <v>0</v>
      </c>
      <c r="J34" s="500">
        <v>0</v>
      </c>
      <c r="K34" s="500">
        <v>0</v>
      </c>
      <c r="L34" s="500">
        <v>0</v>
      </c>
      <c r="M34" s="500">
        <v>0</v>
      </c>
      <c r="N34" s="500">
        <v>0</v>
      </c>
      <c r="O34" s="500">
        <v>0</v>
      </c>
      <c r="P34" s="500">
        <v>0</v>
      </c>
      <c r="Q34" s="500">
        <v>0</v>
      </c>
      <c r="R34" s="500">
        <v>0</v>
      </c>
      <c r="S34" s="500">
        <v>0</v>
      </c>
      <c r="T34" s="500">
        <v>0</v>
      </c>
      <c r="U34" s="500">
        <v>0</v>
      </c>
      <c r="V34" s="500">
        <v>0</v>
      </c>
      <c r="W34" s="500">
        <v>0</v>
      </c>
      <c r="X34" s="500">
        <v>0</v>
      </c>
      <c r="Y34" s="500">
        <v>0</v>
      </c>
      <c r="Z34" s="500">
        <v>0</v>
      </c>
      <c r="AA34" s="500">
        <v>0</v>
      </c>
      <c r="AB34" s="500">
        <v>0</v>
      </c>
      <c r="AC34" s="500">
        <v>0</v>
      </c>
      <c r="AD34" s="500">
        <v>0</v>
      </c>
      <c r="AE34" s="500">
        <v>0</v>
      </c>
      <c r="AF34" s="500">
        <v>0</v>
      </c>
      <c r="AG34" s="500">
        <v>0</v>
      </c>
      <c r="AH34" s="500">
        <v>0</v>
      </c>
      <c r="AI34" s="500">
        <v>0</v>
      </c>
      <c r="AJ34" s="500">
        <v>0</v>
      </c>
      <c r="AK34" s="500">
        <v>0</v>
      </c>
      <c r="AL34" s="500">
        <v>0</v>
      </c>
      <c r="AM34" s="500">
        <v>0</v>
      </c>
      <c r="AN34" s="500">
        <v>0</v>
      </c>
      <c r="AO34" s="500">
        <v>0</v>
      </c>
      <c r="AP34" s="500">
        <v>0</v>
      </c>
      <c r="AQ34" s="500">
        <v>0</v>
      </c>
      <c r="AR34" s="500">
        <v>0</v>
      </c>
      <c r="AS34" s="500">
        <v>0</v>
      </c>
      <c r="AT34" s="500">
        <v>0</v>
      </c>
      <c r="AU34" s="500">
        <v>0</v>
      </c>
      <c r="AV34" s="500">
        <v>0</v>
      </c>
      <c r="AW34" s="500">
        <v>0</v>
      </c>
      <c r="AX34" s="500">
        <v>0</v>
      </c>
      <c r="AY34" s="500">
        <v>0</v>
      </c>
      <c r="AZ34" s="500">
        <v>0</v>
      </c>
      <c r="BA34" s="500">
        <v>0</v>
      </c>
      <c r="BB34" s="500">
        <v>0</v>
      </c>
    </row>
    <row r="35" spans="1:54">
      <c r="A35" s="497" t="s">
        <v>434</v>
      </c>
      <c r="B35" s="507" t="s">
        <v>1250</v>
      </c>
      <c r="C35" s="500">
        <v>0</v>
      </c>
      <c r="D35" s="500">
        <v>0</v>
      </c>
      <c r="E35" s="500">
        <v>0</v>
      </c>
      <c r="F35" s="500">
        <v>0</v>
      </c>
      <c r="G35" s="500">
        <v>0</v>
      </c>
      <c r="H35" s="500">
        <v>0</v>
      </c>
      <c r="I35" s="500">
        <v>0</v>
      </c>
      <c r="J35" s="500">
        <v>0</v>
      </c>
      <c r="K35" s="500">
        <v>0</v>
      </c>
      <c r="L35" s="500">
        <v>0</v>
      </c>
      <c r="M35" s="500">
        <v>0</v>
      </c>
      <c r="N35" s="500">
        <v>0</v>
      </c>
      <c r="O35" s="500">
        <v>0</v>
      </c>
      <c r="P35" s="500">
        <v>0</v>
      </c>
      <c r="Q35" s="500">
        <v>0</v>
      </c>
      <c r="R35" s="500">
        <v>0</v>
      </c>
      <c r="S35" s="500">
        <v>0</v>
      </c>
      <c r="T35" s="500">
        <v>0</v>
      </c>
      <c r="U35" s="500">
        <v>0</v>
      </c>
      <c r="V35" s="500">
        <v>0</v>
      </c>
      <c r="W35" s="500">
        <v>0</v>
      </c>
      <c r="X35" s="500">
        <v>0</v>
      </c>
      <c r="Y35" s="500">
        <v>0</v>
      </c>
      <c r="Z35" s="500">
        <v>0</v>
      </c>
      <c r="AA35" s="500">
        <v>0</v>
      </c>
      <c r="AB35" s="500">
        <v>0</v>
      </c>
      <c r="AC35" s="500">
        <v>0</v>
      </c>
      <c r="AD35" s="500">
        <v>0</v>
      </c>
      <c r="AE35" s="500">
        <v>0</v>
      </c>
      <c r="AF35" s="500">
        <v>0</v>
      </c>
      <c r="AG35" s="500">
        <v>0</v>
      </c>
      <c r="AH35" s="500">
        <v>0</v>
      </c>
      <c r="AI35" s="500">
        <v>0</v>
      </c>
      <c r="AJ35" s="500">
        <v>0</v>
      </c>
      <c r="AK35" s="500">
        <v>0</v>
      </c>
      <c r="AL35" s="500">
        <v>0</v>
      </c>
      <c r="AM35" s="500">
        <v>0</v>
      </c>
      <c r="AN35" s="500">
        <v>0</v>
      </c>
      <c r="AO35" s="500">
        <v>0</v>
      </c>
      <c r="AP35" s="500">
        <v>0</v>
      </c>
      <c r="AQ35" s="500">
        <v>0</v>
      </c>
      <c r="AR35" s="500">
        <v>0</v>
      </c>
      <c r="AS35" s="500">
        <v>0</v>
      </c>
      <c r="AT35" s="500">
        <v>0</v>
      </c>
      <c r="AU35" s="500">
        <v>0</v>
      </c>
      <c r="AV35" s="500">
        <v>0</v>
      </c>
      <c r="AW35" s="500">
        <v>0</v>
      </c>
      <c r="AX35" s="500">
        <v>0</v>
      </c>
      <c r="AY35" s="500">
        <v>0</v>
      </c>
      <c r="AZ35" s="500">
        <v>0</v>
      </c>
      <c r="BA35" s="500">
        <v>0</v>
      </c>
      <c r="BB35" s="500">
        <v>0</v>
      </c>
    </row>
    <row r="36" spans="1:54">
      <c r="A36" s="497" t="s">
        <v>434</v>
      </c>
      <c r="B36" s="507" t="s">
        <v>1251</v>
      </c>
      <c r="C36" s="500">
        <v>0</v>
      </c>
      <c r="D36" s="500">
        <v>0</v>
      </c>
      <c r="E36" s="500">
        <v>0</v>
      </c>
      <c r="F36" s="500">
        <v>0</v>
      </c>
      <c r="G36" s="500">
        <v>0</v>
      </c>
      <c r="H36" s="500">
        <v>0</v>
      </c>
      <c r="I36" s="500">
        <v>0</v>
      </c>
      <c r="J36" s="500">
        <v>0</v>
      </c>
      <c r="K36" s="500">
        <v>0</v>
      </c>
      <c r="L36" s="500">
        <v>0</v>
      </c>
      <c r="M36" s="500">
        <v>0</v>
      </c>
      <c r="N36" s="500">
        <v>0</v>
      </c>
      <c r="O36" s="500">
        <v>0</v>
      </c>
      <c r="P36" s="500">
        <v>0</v>
      </c>
      <c r="Q36" s="500">
        <v>0</v>
      </c>
      <c r="R36" s="500">
        <v>0</v>
      </c>
      <c r="S36" s="500">
        <v>0</v>
      </c>
      <c r="T36" s="500">
        <v>0</v>
      </c>
      <c r="U36" s="500">
        <v>0</v>
      </c>
      <c r="V36" s="500">
        <v>0</v>
      </c>
      <c r="W36" s="500">
        <v>0</v>
      </c>
      <c r="X36" s="500">
        <v>0</v>
      </c>
      <c r="Y36" s="500">
        <v>0</v>
      </c>
      <c r="Z36" s="500">
        <v>0</v>
      </c>
      <c r="AA36" s="500">
        <v>0</v>
      </c>
      <c r="AB36" s="500">
        <v>0</v>
      </c>
      <c r="AC36" s="500">
        <v>0</v>
      </c>
      <c r="AD36" s="500">
        <v>0</v>
      </c>
      <c r="AE36" s="500">
        <v>0</v>
      </c>
      <c r="AF36" s="500">
        <v>0</v>
      </c>
      <c r="AG36" s="500">
        <v>0</v>
      </c>
      <c r="AH36" s="500">
        <v>0</v>
      </c>
      <c r="AI36" s="500">
        <v>0</v>
      </c>
      <c r="AJ36" s="500">
        <v>0</v>
      </c>
      <c r="AK36" s="500">
        <v>0</v>
      </c>
      <c r="AL36" s="500">
        <v>0</v>
      </c>
      <c r="AM36" s="500">
        <v>0</v>
      </c>
      <c r="AN36" s="500">
        <v>0</v>
      </c>
      <c r="AO36" s="500">
        <v>0</v>
      </c>
      <c r="AP36" s="500">
        <v>0</v>
      </c>
      <c r="AQ36" s="500">
        <v>0</v>
      </c>
      <c r="AR36" s="500">
        <v>0</v>
      </c>
      <c r="AS36" s="500">
        <v>0</v>
      </c>
      <c r="AT36" s="500">
        <v>0</v>
      </c>
      <c r="AU36" s="500">
        <v>0</v>
      </c>
      <c r="AV36" s="500">
        <v>0</v>
      </c>
      <c r="AW36" s="500">
        <v>0</v>
      </c>
      <c r="AX36" s="500">
        <v>0</v>
      </c>
      <c r="AY36" s="500">
        <v>0</v>
      </c>
      <c r="AZ36" s="500">
        <v>0</v>
      </c>
      <c r="BA36" s="500">
        <v>0</v>
      </c>
      <c r="BB36" s="500">
        <v>0</v>
      </c>
    </row>
    <row r="37" spans="1:54">
      <c r="A37" s="497" t="s">
        <v>434</v>
      </c>
      <c r="B37" s="507" t="s">
        <v>1252</v>
      </c>
      <c r="C37" s="500">
        <v>0</v>
      </c>
      <c r="D37" s="500">
        <v>0</v>
      </c>
      <c r="E37" s="500">
        <v>0</v>
      </c>
      <c r="F37" s="500">
        <v>0</v>
      </c>
      <c r="G37" s="500">
        <v>0</v>
      </c>
      <c r="H37" s="500">
        <v>0</v>
      </c>
      <c r="I37" s="500">
        <v>0</v>
      </c>
      <c r="J37" s="500">
        <v>0</v>
      </c>
      <c r="K37" s="500">
        <v>0</v>
      </c>
      <c r="L37" s="500">
        <v>0</v>
      </c>
      <c r="M37" s="500">
        <v>0</v>
      </c>
      <c r="N37" s="500">
        <v>0</v>
      </c>
      <c r="O37" s="500">
        <v>0</v>
      </c>
      <c r="P37" s="500">
        <v>0</v>
      </c>
      <c r="Q37" s="500">
        <v>0</v>
      </c>
      <c r="R37" s="500">
        <v>0</v>
      </c>
      <c r="S37" s="500">
        <v>0</v>
      </c>
      <c r="T37" s="500">
        <v>0</v>
      </c>
      <c r="U37" s="500">
        <v>0</v>
      </c>
      <c r="V37" s="500">
        <v>0</v>
      </c>
      <c r="W37" s="500">
        <v>0</v>
      </c>
      <c r="X37" s="500">
        <v>0</v>
      </c>
      <c r="Y37" s="500">
        <v>0</v>
      </c>
      <c r="Z37" s="500">
        <v>0</v>
      </c>
      <c r="AA37" s="500">
        <v>0</v>
      </c>
      <c r="AB37" s="500">
        <v>0</v>
      </c>
      <c r="AC37" s="500">
        <v>0</v>
      </c>
      <c r="AD37" s="500">
        <v>0</v>
      </c>
      <c r="AE37" s="500">
        <v>0</v>
      </c>
      <c r="AF37" s="500">
        <v>0</v>
      </c>
      <c r="AG37" s="500">
        <v>0</v>
      </c>
      <c r="AH37" s="500">
        <v>0</v>
      </c>
      <c r="AI37" s="500">
        <v>0</v>
      </c>
      <c r="AJ37" s="500">
        <v>0</v>
      </c>
      <c r="AK37" s="500">
        <v>0</v>
      </c>
      <c r="AL37" s="500">
        <v>0</v>
      </c>
      <c r="AM37" s="500">
        <v>0</v>
      </c>
      <c r="AN37" s="500">
        <v>0</v>
      </c>
      <c r="AO37" s="500">
        <v>0</v>
      </c>
      <c r="AP37" s="500">
        <v>0</v>
      </c>
      <c r="AQ37" s="500">
        <v>0</v>
      </c>
      <c r="AR37" s="500">
        <v>0</v>
      </c>
      <c r="AS37" s="500">
        <v>0</v>
      </c>
      <c r="AT37" s="500">
        <v>0</v>
      </c>
      <c r="AU37" s="500">
        <v>0</v>
      </c>
      <c r="AV37" s="500">
        <v>0</v>
      </c>
      <c r="AW37" s="500">
        <v>0</v>
      </c>
      <c r="AX37" s="500">
        <v>0</v>
      </c>
      <c r="AY37" s="500">
        <v>0</v>
      </c>
      <c r="AZ37" s="500">
        <v>0</v>
      </c>
      <c r="BA37" s="500">
        <v>0</v>
      </c>
      <c r="BB37" s="500">
        <v>0</v>
      </c>
    </row>
    <row r="38" spans="1:54">
      <c r="A38" s="497" t="s">
        <v>434</v>
      </c>
      <c r="B38" s="507" t="s">
        <v>1253</v>
      </c>
      <c r="C38" s="500">
        <v>0</v>
      </c>
      <c r="D38" s="500">
        <v>0</v>
      </c>
      <c r="E38" s="500">
        <v>0</v>
      </c>
      <c r="F38" s="500">
        <v>0</v>
      </c>
      <c r="G38" s="500">
        <v>0</v>
      </c>
      <c r="H38" s="500">
        <v>0</v>
      </c>
      <c r="I38" s="500">
        <v>0</v>
      </c>
      <c r="J38" s="500">
        <v>0</v>
      </c>
      <c r="K38" s="500">
        <v>0</v>
      </c>
      <c r="L38" s="500">
        <v>0</v>
      </c>
      <c r="M38" s="500">
        <v>0</v>
      </c>
      <c r="N38" s="500">
        <v>0</v>
      </c>
      <c r="O38" s="500">
        <v>0</v>
      </c>
      <c r="P38" s="500">
        <v>0</v>
      </c>
      <c r="Q38" s="500">
        <v>0</v>
      </c>
      <c r="R38" s="500">
        <v>0</v>
      </c>
      <c r="S38" s="500">
        <v>0</v>
      </c>
      <c r="T38" s="500">
        <v>0</v>
      </c>
      <c r="U38" s="500">
        <v>0</v>
      </c>
      <c r="V38" s="500">
        <v>0</v>
      </c>
      <c r="W38" s="500">
        <v>0</v>
      </c>
      <c r="X38" s="500">
        <v>0</v>
      </c>
      <c r="Y38" s="500">
        <v>0</v>
      </c>
      <c r="Z38" s="500">
        <v>0</v>
      </c>
      <c r="AA38" s="500">
        <v>0</v>
      </c>
      <c r="AB38" s="500">
        <v>0</v>
      </c>
      <c r="AC38" s="500">
        <v>0</v>
      </c>
      <c r="AD38" s="500">
        <v>0</v>
      </c>
      <c r="AE38" s="500">
        <v>0</v>
      </c>
      <c r="AF38" s="500">
        <v>0</v>
      </c>
      <c r="AG38" s="500">
        <v>0</v>
      </c>
      <c r="AH38" s="500">
        <v>0</v>
      </c>
      <c r="AI38" s="500">
        <v>0</v>
      </c>
      <c r="AJ38" s="500">
        <v>0</v>
      </c>
      <c r="AK38" s="500">
        <v>0</v>
      </c>
      <c r="AL38" s="500">
        <v>0</v>
      </c>
      <c r="AM38" s="500">
        <v>0</v>
      </c>
      <c r="AN38" s="500">
        <v>0</v>
      </c>
      <c r="AO38" s="500">
        <v>0</v>
      </c>
      <c r="AP38" s="500">
        <v>0</v>
      </c>
      <c r="AQ38" s="500">
        <v>0</v>
      </c>
      <c r="AR38" s="500">
        <v>0</v>
      </c>
      <c r="AS38" s="500">
        <v>0</v>
      </c>
      <c r="AT38" s="500">
        <v>0</v>
      </c>
      <c r="AU38" s="500">
        <v>0</v>
      </c>
      <c r="AV38" s="500">
        <v>0</v>
      </c>
      <c r="AW38" s="500">
        <v>0</v>
      </c>
      <c r="AX38" s="500">
        <v>0</v>
      </c>
      <c r="AY38" s="500">
        <v>0</v>
      </c>
      <c r="AZ38" s="500">
        <v>0</v>
      </c>
      <c r="BA38" s="500">
        <v>0</v>
      </c>
      <c r="BB38" s="500">
        <v>0</v>
      </c>
    </row>
    <row r="39" spans="1:54">
      <c r="A39" s="497" t="s">
        <v>434</v>
      </c>
      <c r="B39" s="507" t="s">
        <v>1254</v>
      </c>
      <c r="C39" s="500">
        <v>0</v>
      </c>
      <c r="D39" s="500">
        <v>0</v>
      </c>
      <c r="E39" s="500">
        <v>0</v>
      </c>
      <c r="F39" s="500">
        <v>0</v>
      </c>
      <c r="G39" s="500">
        <v>0</v>
      </c>
      <c r="H39" s="500">
        <v>0</v>
      </c>
      <c r="I39" s="500">
        <v>0</v>
      </c>
      <c r="J39" s="500">
        <v>0</v>
      </c>
      <c r="K39" s="500">
        <v>0</v>
      </c>
      <c r="L39" s="500">
        <v>0</v>
      </c>
      <c r="M39" s="500">
        <v>0</v>
      </c>
      <c r="N39" s="500">
        <v>0</v>
      </c>
      <c r="O39" s="500">
        <v>0</v>
      </c>
      <c r="P39" s="500">
        <v>0</v>
      </c>
      <c r="Q39" s="500">
        <v>0</v>
      </c>
      <c r="R39" s="500">
        <v>0</v>
      </c>
      <c r="S39" s="500">
        <v>0</v>
      </c>
      <c r="T39" s="500">
        <v>0</v>
      </c>
      <c r="U39" s="500">
        <v>0</v>
      </c>
      <c r="V39" s="500">
        <v>0</v>
      </c>
      <c r="W39" s="500">
        <v>0</v>
      </c>
      <c r="X39" s="500">
        <v>0</v>
      </c>
      <c r="Y39" s="500">
        <v>0</v>
      </c>
      <c r="Z39" s="500">
        <v>0</v>
      </c>
      <c r="AA39" s="500">
        <v>0</v>
      </c>
      <c r="AB39" s="500">
        <v>0</v>
      </c>
      <c r="AC39" s="500">
        <v>0</v>
      </c>
      <c r="AD39" s="500">
        <v>0</v>
      </c>
      <c r="AE39" s="500">
        <v>0</v>
      </c>
      <c r="AF39" s="500">
        <v>0</v>
      </c>
      <c r="AG39" s="500">
        <v>0</v>
      </c>
      <c r="AH39" s="500">
        <v>0</v>
      </c>
      <c r="AI39" s="500">
        <v>0</v>
      </c>
      <c r="AJ39" s="500">
        <v>0</v>
      </c>
      <c r="AK39" s="500">
        <v>0</v>
      </c>
      <c r="AL39" s="500">
        <v>0</v>
      </c>
      <c r="AM39" s="500">
        <v>0</v>
      </c>
      <c r="AN39" s="500">
        <v>0</v>
      </c>
      <c r="AO39" s="500">
        <v>0</v>
      </c>
      <c r="AP39" s="500">
        <v>0</v>
      </c>
      <c r="AQ39" s="500">
        <v>0</v>
      </c>
      <c r="AR39" s="500">
        <v>0</v>
      </c>
      <c r="AS39" s="500">
        <v>0</v>
      </c>
      <c r="AT39" s="500">
        <v>0</v>
      </c>
      <c r="AU39" s="500">
        <v>0</v>
      </c>
      <c r="AV39" s="500">
        <v>0</v>
      </c>
      <c r="AW39" s="500">
        <v>0</v>
      </c>
      <c r="AX39" s="500">
        <v>0</v>
      </c>
      <c r="AY39" s="500">
        <v>0</v>
      </c>
      <c r="AZ39" s="500">
        <v>0</v>
      </c>
      <c r="BA39" s="500">
        <v>0</v>
      </c>
      <c r="BB39" s="500">
        <v>0</v>
      </c>
    </row>
    <row r="40" spans="1:54">
      <c r="A40" s="497" t="s">
        <v>434</v>
      </c>
      <c r="B40" s="507" t="s">
        <v>1255</v>
      </c>
      <c r="C40" s="500">
        <v>0</v>
      </c>
      <c r="D40" s="500">
        <v>0</v>
      </c>
      <c r="E40" s="500">
        <v>0</v>
      </c>
      <c r="F40" s="500">
        <v>0</v>
      </c>
      <c r="G40" s="500">
        <v>0</v>
      </c>
      <c r="H40" s="500">
        <v>0</v>
      </c>
      <c r="I40" s="500">
        <v>0</v>
      </c>
      <c r="J40" s="500">
        <v>0</v>
      </c>
      <c r="K40" s="500">
        <v>0</v>
      </c>
      <c r="L40" s="500">
        <v>0</v>
      </c>
      <c r="M40" s="500">
        <v>0</v>
      </c>
      <c r="N40" s="500">
        <v>0</v>
      </c>
      <c r="O40" s="500">
        <v>0</v>
      </c>
      <c r="P40" s="500">
        <v>0</v>
      </c>
      <c r="Q40" s="500">
        <v>0</v>
      </c>
      <c r="R40" s="500">
        <v>0</v>
      </c>
      <c r="S40" s="500">
        <v>0</v>
      </c>
      <c r="T40" s="500">
        <v>0</v>
      </c>
      <c r="U40" s="500">
        <v>0</v>
      </c>
      <c r="V40" s="500">
        <v>0</v>
      </c>
      <c r="W40" s="500">
        <v>0</v>
      </c>
      <c r="X40" s="500">
        <v>0</v>
      </c>
      <c r="Y40" s="500">
        <v>0</v>
      </c>
      <c r="Z40" s="500">
        <v>0</v>
      </c>
      <c r="AA40" s="500">
        <v>0</v>
      </c>
      <c r="AB40" s="500">
        <v>0</v>
      </c>
      <c r="AC40" s="500">
        <v>0</v>
      </c>
      <c r="AD40" s="500">
        <v>0</v>
      </c>
      <c r="AE40" s="500">
        <v>0</v>
      </c>
      <c r="AF40" s="500">
        <v>0</v>
      </c>
      <c r="AG40" s="500">
        <v>0</v>
      </c>
      <c r="AH40" s="500">
        <v>0</v>
      </c>
      <c r="AI40" s="500">
        <v>0</v>
      </c>
      <c r="AJ40" s="500">
        <v>0</v>
      </c>
      <c r="AK40" s="500">
        <v>0</v>
      </c>
      <c r="AL40" s="500">
        <v>0</v>
      </c>
      <c r="AM40" s="500">
        <v>0</v>
      </c>
      <c r="AN40" s="500">
        <v>0</v>
      </c>
      <c r="AO40" s="500">
        <v>0</v>
      </c>
      <c r="AP40" s="500">
        <v>0</v>
      </c>
      <c r="AQ40" s="500">
        <v>0</v>
      </c>
      <c r="AR40" s="500">
        <v>0</v>
      </c>
      <c r="AS40" s="500">
        <v>0</v>
      </c>
      <c r="AT40" s="500">
        <v>0</v>
      </c>
      <c r="AU40" s="500">
        <v>0</v>
      </c>
      <c r="AV40" s="500">
        <v>0</v>
      </c>
      <c r="AW40" s="500">
        <v>0</v>
      </c>
      <c r="AX40" s="500">
        <v>0</v>
      </c>
      <c r="AY40" s="500">
        <v>0</v>
      </c>
      <c r="AZ40" s="500">
        <v>0</v>
      </c>
      <c r="BA40" s="500">
        <v>0</v>
      </c>
      <c r="BB40" s="500">
        <v>0</v>
      </c>
    </row>
    <row r="41" spans="1:54">
      <c r="A41" s="497" t="s">
        <v>434</v>
      </c>
      <c r="B41" s="507" t="s">
        <v>1256</v>
      </c>
      <c r="C41" s="500">
        <v>0</v>
      </c>
      <c r="D41" s="500">
        <v>0</v>
      </c>
      <c r="E41" s="500">
        <v>0</v>
      </c>
      <c r="F41" s="500">
        <v>0</v>
      </c>
      <c r="G41" s="500">
        <v>0</v>
      </c>
      <c r="H41" s="500">
        <v>0</v>
      </c>
      <c r="I41" s="500">
        <v>0</v>
      </c>
      <c r="J41" s="500">
        <v>0</v>
      </c>
      <c r="K41" s="500">
        <v>0</v>
      </c>
      <c r="L41" s="500">
        <v>0</v>
      </c>
      <c r="M41" s="500">
        <v>0</v>
      </c>
      <c r="N41" s="500">
        <v>0</v>
      </c>
      <c r="O41" s="500">
        <v>0</v>
      </c>
      <c r="P41" s="500">
        <v>0</v>
      </c>
      <c r="Q41" s="500">
        <v>0</v>
      </c>
      <c r="R41" s="500">
        <v>0</v>
      </c>
      <c r="S41" s="500">
        <v>0</v>
      </c>
      <c r="T41" s="500">
        <v>0</v>
      </c>
      <c r="U41" s="500">
        <v>0</v>
      </c>
      <c r="V41" s="500">
        <v>0</v>
      </c>
      <c r="W41" s="500">
        <v>0</v>
      </c>
      <c r="X41" s="500">
        <v>0</v>
      </c>
      <c r="Y41" s="500">
        <v>0</v>
      </c>
      <c r="Z41" s="500">
        <v>0</v>
      </c>
      <c r="AA41" s="500">
        <v>0</v>
      </c>
      <c r="AB41" s="500">
        <v>0</v>
      </c>
      <c r="AC41" s="500">
        <v>0</v>
      </c>
      <c r="AD41" s="500">
        <v>0</v>
      </c>
      <c r="AE41" s="500">
        <v>0</v>
      </c>
      <c r="AF41" s="500">
        <v>0</v>
      </c>
      <c r="AG41" s="500">
        <v>0</v>
      </c>
      <c r="AH41" s="500">
        <v>0</v>
      </c>
      <c r="AI41" s="500">
        <v>0</v>
      </c>
      <c r="AJ41" s="500">
        <v>0</v>
      </c>
      <c r="AK41" s="500">
        <v>0</v>
      </c>
      <c r="AL41" s="500">
        <v>0</v>
      </c>
      <c r="AM41" s="500">
        <v>0</v>
      </c>
      <c r="AN41" s="500">
        <v>0</v>
      </c>
      <c r="AO41" s="500">
        <v>0</v>
      </c>
      <c r="AP41" s="500">
        <v>0</v>
      </c>
      <c r="AQ41" s="500">
        <v>0</v>
      </c>
      <c r="AR41" s="500">
        <v>0</v>
      </c>
      <c r="AS41" s="500">
        <v>0</v>
      </c>
      <c r="AT41" s="500">
        <v>0</v>
      </c>
      <c r="AU41" s="500">
        <v>0</v>
      </c>
      <c r="AV41" s="500">
        <v>0</v>
      </c>
      <c r="AW41" s="500">
        <v>0</v>
      </c>
      <c r="AX41" s="500">
        <v>0</v>
      </c>
      <c r="AY41" s="500">
        <v>0</v>
      </c>
      <c r="AZ41" s="500">
        <v>0</v>
      </c>
      <c r="BA41" s="500">
        <v>0</v>
      </c>
      <c r="BB41" s="500">
        <v>0</v>
      </c>
    </row>
    <row r="42" spans="1:54">
      <c r="A42" s="497" t="s">
        <v>434</v>
      </c>
      <c r="B42" s="507" t="s">
        <v>1636</v>
      </c>
      <c r="C42" s="500">
        <v>0</v>
      </c>
      <c r="D42" s="500">
        <v>0</v>
      </c>
      <c r="E42" s="500">
        <v>0</v>
      </c>
      <c r="F42" s="500">
        <v>0</v>
      </c>
      <c r="G42" s="500">
        <v>0</v>
      </c>
      <c r="H42" s="500">
        <v>0</v>
      </c>
      <c r="I42" s="500">
        <v>0</v>
      </c>
      <c r="J42" s="500">
        <v>0</v>
      </c>
      <c r="K42" s="500">
        <v>0</v>
      </c>
      <c r="L42" s="500">
        <v>0</v>
      </c>
      <c r="M42" s="500">
        <v>0</v>
      </c>
      <c r="N42" s="500">
        <v>0</v>
      </c>
      <c r="O42" s="500">
        <v>0</v>
      </c>
      <c r="P42" s="500">
        <v>0</v>
      </c>
      <c r="Q42" s="500">
        <v>0</v>
      </c>
      <c r="R42" s="500">
        <v>0</v>
      </c>
      <c r="S42" s="500">
        <v>0</v>
      </c>
      <c r="T42" s="500">
        <v>0</v>
      </c>
      <c r="U42" s="500">
        <v>0</v>
      </c>
      <c r="V42" s="500">
        <v>0</v>
      </c>
      <c r="W42" s="500">
        <v>0</v>
      </c>
      <c r="X42" s="500">
        <v>0</v>
      </c>
      <c r="Y42" s="500">
        <v>0</v>
      </c>
      <c r="Z42" s="500">
        <v>0</v>
      </c>
      <c r="AA42" s="500">
        <v>0</v>
      </c>
      <c r="AB42" s="500">
        <v>0</v>
      </c>
      <c r="AC42" s="500">
        <v>0</v>
      </c>
      <c r="AD42" s="500">
        <v>0</v>
      </c>
      <c r="AE42" s="500">
        <v>0</v>
      </c>
      <c r="AF42" s="500">
        <v>0</v>
      </c>
      <c r="AG42" s="500">
        <v>0</v>
      </c>
      <c r="AH42" s="500">
        <v>0</v>
      </c>
      <c r="AI42" s="500">
        <v>0</v>
      </c>
      <c r="AJ42" s="500">
        <v>0</v>
      </c>
      <c r="AK42" s="500">
        <v>0</v>
      </c>
      <c r="AL42" s="500">
        <v>0</v>
      </c>
      <c r="AM42" s="500">
        <v>0</v>
      </c>
      <c r="AN42" s="500">
        <v>0</v>
      </c>
      <c r="AO42" s="500">
        <v>0</v>
      </c>
      <c r="AP42" s="500">
        <v>0</v>
      </c>
      <c r="AQ42" s="500">
        <v>0</v>
      </c>
      <c r="AR42" s="500">
        <v>0</v>
      </c>
      <c r="AS42" s="500">
        <v>0</v>
      </c>
      <c r="AT42" s="500">
        <v>0</v>
      </c>
      <c r="AU42" s="500">
        <v>0</v>
      </c>
      <c r="AV42" s="500">
        <v>0</v>
      </c>
      <c r="AW42" s="500">
        <v>0</v>
      </c>
      <c r="AX42" s="500">
        <v>0</v>
      </c>
      <c r="AY42" s="500">
        <v>0</v>
      </c>
      <c r="AZ42" s="500">
        <v>0</v>
      </c>
      <c r="BA42" s="500">
        <v>0</v>
      </c>
      <c r="BB42" s="500">
        <v>0</v>
      </c>
    </row>
    <row r="43" spans="1:54">
      <c r="A43" s="497" t="s">
        <v>434</v>
      </c>
      <c r="B43" s="507" t="s">
        <v>1257</v>
      </c>
      <c r="C43" s="500">
        <v>0</v>
      </c>
      <c r="D43" s="500">
        <v>0</v>
      </c>
      <c r="E43" s="500">
        <v>0</v>
      </c>
      <c r="F43" s="500">
        <v>0</v>
      </c>
      <c r="G43" s="500">
        <v>0</v>
      </c>
      <c r="H43" s="500">
        <v>0</v>
      </c>
      <c r="I43" s="500">
        <v>0</v>
      </c>
      <c r="J43" s="500">
        <v>0</v>
      </c>
      <c r="K43" s="500">
        <v>0</v>
      </c>
      <c r="L43" s="500">
        <v>0</v>
      </c>
      <c r="M43" s="500">
        <v>0</v>
      </c>
      <c r="N43" s="500">
        <v>0</v>
      </c>
      <c r="O43" s="500">
        <v>0</v>
      </c>
      <c r="P43" s="500">
        <v>0</v>
      </c>
      <c r="Q43" s="500">
        <v>0</v>
      </c>
      <c r="R43" s="500">
        <v>0</v>
      </c>
      <c r="S43" s="500">
        <v>0</v>
      </c>
      <c r="T43" s="500">
        <v>0</v>
      </c>
      <c r="U43" s="500">
        <v>0</v>
      </c>
      <c r="V43" s="500">
        <v>0</v>
      </c>
      <c r="W43" s="500">
        <v>0</v>
      </c>
      <c r="X43" s="500">
        <v>0</v>
      </c>
      <c r="Y43" s="500">
        <v>0</v>
      </c>
      <c r="Z43" s="500">
        <v>0</v>
      </c>
      <c r="AA43" s="500">
        <v>0</v>
      </c>
      <c r="AB43" s="500">
        <v>0</v>
      </c>
      <c r="AC43" s="500">
        <v>0</v>
      </c>
      <c r="AD43" s="500">
        <v>0</v>
      </c>
      <c r="AE43" s="500">
        <v>0</v>
      </c>
      <c r="AF43" s="500">
        <v>0</v>
      </c>
      <c r="AG43" s="500">
        <v>0</v>
      </c>
      <c r="AH43" s="500">
        <v>0</v>
      </c>
      <c r="AI43" s="500">
        <v>0</v>
      </c>
      <c r="AJ43" s="500">
        <v>0</v>
      </c>
      <c r="AK43" s="500">
        <v>0</v>
      </c>
      <c r="AL43" s="500">
        <v>0</v>
      </c>
      <c r="AM43" s="500">
        <v>0</v>
      </c>
      <c r="AN43" s="500">
        <v>0</v>
      </c>
      <c r="AO43" s="500">
        <v>0</v>
      </c>
      <c r="AP43" s="500">
        <v>0</v>
      </c>
      <c r="AQ43" s="500">
        <v>0</v>
      </c>
      <c r="AR43" s="500">
        <v>0</v>
      </c>
      <c r="AS43" s="500">
        <v>0</v>
      </c>
      <c r="AT43" s="500">
        <v>0</v>
      </c>
      <c r="AU43" s="500">
        <v>0</v>
      </c>
      <c r="AV43" s="500">
        <v>0</v>
      </c>
      <c r="AW43" s="500">
        <v>0</v>
      </c>
      <c r="AX43" s="500">
        <v>0</v>
      </c>
      <c r="AY43" s="500">
        <v>0</v>
      </c>
      <c r="AZ43" s="500">
        <v>0</v>
      </c>
      <c r="BA43" s="500">
        <v>0</v>
      </c>
      <c r="BB43" s="500">
        <v>0</v>
      </c>
    </row>
    <row r="44" spans="1:54">
      <c r="A44" s="497" t="s">
        <v>434</v>
      </c>
      <c r="B44" s="507" t="s">
        <v>1258</v>
      </c>
      <c r="C44" s="500">
        <v>0</v>
      </c>
      <c r="D44" s="500">
        <v>0</v>
      </c>
      <c r="E44" s="500">
        <v>0</v>
      </c>
      <c r="F44" s="500">
        <v>0</v>
      </c>
      <c r="G44" s="500">
        <v>0</v>
      </c>
      <c r="H44" s="500">
        <v>0</v>
      </c>
      <c r="I44" s="500">
        <v>0</v>
      </c>
      <c r="J44" s="500">
        <v>0</v>
      </c>
      <c r="K44" s="500">
        <v>0</v>
      </c>
      <c r="L44" s="500">
        <v>0</v>
      </c>
      <c r="M44" s="500">
        <v>0</v>
      </c>
      <c r="N44" s="500">
        <v>0</v>
      </c>
      <c r="O44" s="500">
        <v>0</v>
      </c>
      <c r="P44" s="500">
        <v>0</v>
      </c>
      <c r="Q44" s="500">
        <v>0</v>
      </c>
      <c r="R44" s="500">
        <v>0</v>
      </c>
      <c r="S44" s="500">
        <v>0</v>
      </c>
      <c r="T44" s="500">
        <v>0</v>
      </c>
      <c r="U44" s="500">
        <v>0</v>
      </c>
      <c r="V44" s="500">
        <v>0</v>
      </c>
      <c r="W44" s="500">
        <v>0</v>
      </c>
      <c r="X44" s="500">
        <v>0</v>
      </c>
      <c r="Y44" s="500">
        <v>0</v>
      </c>
      <c r="Z44" s="500">
        <v>0</v>
      </c>
      <c r="AA44" s="500">
        <v>0</v>
      </c>
      <c r="AB44" s="500">
        <v>0</v>
      </c>
      <c r="AC44" s="500">
        <v>0</v>
      </c>
      <c r="AD44" s="500">
        <v>0</v>
      </c>
      <c r="AE44" s="500">
        <v>0</v>
      </c>
      <c r="AF44" s="500">
        <v>0</v>
      </c>
      <c r="AG44" s="500">
        <v>0</v>
      </c>
      <c r="AH44" s="500">
        <v>0</v>
      </c>
      <c r="AI44" s="500">
        <v>0</v>
      </c>
      <c r="AJ44" s="500">
        <v>0</v>
      </c>
      <c r="AK44" s="500">
        <v>0</v>
      </c>
      <c r="AL44" s="500">
        <v>0</v>
      </c>
      <c r="AM44" s="500">
        <v>0</v>
      </c>
      <c r="AN44" s="500">
        <v>0</v>
      </c>
      <c r="AO44" s="500">
        <v>0</v>
      </c>
      <c r="AP44" s="500">
        <v>0</v>
      </c>
      <c r="AQ44" s="500">
        <v>0</v>
      </c>
      <c r="AR44" s="500">
        <v>0</v>
      </c>
      <c r="AS44" s="500">
        <v>0</v>
      </c>
      <c r="AT44" s="500">
        <v>0</v>
      </c>
      <c r="AU44" s="500">
        <v>0</v>
      </c>
      <c r="AV44" s="500">
        <v>0</v>
      </c>
      <c r="AW44" s="500">
        <v>0</v>
      </c>
      <c r="AX44" s="500">
        <v>0</v>
      </c>
      <c r="AY44" s="500">
        <v>0</v>
      </c>
      <c r="AZ44" s="500">
        <v>0</v>
      </c>
      <c r="BA44" s="500">
        <v>0</v>
      </c>
      <c r="BB44" s="500">
        <v>0</v>
      </c>
    </row>
    <row r="45" spans="1:54">
      <c r="A45" s="497" t="s">
        <v>434</v>
      </c>
      <c r="B45" s="507" t="s">
        <v>1259</v>
      </c>
      <c r="C45" s="500">
        <v>0</v>
      </c>
      <c r="D45" s="500">
        <v>0</v>
      </c>
      <c r="E45" s="500">
        <v>0</v>
      </c>
      <c r="F45" s="500">
        <v>0</v>
      </c>
      <c r="G45" s="500">
        <v>0</v>
      </c>
      <c r="H45" s="500">
        <v>0</v>
      </c>
      <c r="I45" s="500">
        <v>0</v>
      </c>
      <c r="J45" s="500">
        <v>0</v>
      </c>
      <c r="K45" s="500">
        <v>0</v>
      </c>
      <c r="L45" s="500">
        <v>0</v>
      </c>
      <c r="M45" s="500">
        <v>0</v>
      </c>
      <c r="N45" s="500">
        <v>0</v>
      </c>
      <c r="O45" s="500">
        <v>0</v>
      </c>
      <c r="P45" s="500">
        <v>0</v>
      </c>
      <c r="Q45" s="500">
        <v>0</v>
      </c>
      <c r="R45" s="500">
        <v>0</v>
      </c>
      <c r="S45" s="500">
        <v>0</v>
      </c>
      <c r="T45" s="500">
        <v>0</v>
      </c>
      <c r="U45" s="500">
        <v>0</v>
      </c>
      <c r="V45" s="500">
        <v>0</v>
      </c>
      <c r="W45" s="500">
        <v>0</v>
      </c>
      <c r="X45" s="500">
        <v>0</v>
      </c>
      <c r="Y45" s="500">
        <v>0</v>
      </c>
      <c r="Z45" s="500">
        <v>0</v>
      </c>
      <c r="AA45" s="500">
        <v>0</v>
      </c>
      <c r="AB45" s="500">
        <v>0</v>
      </c>
      <c r="AC45" s="500">
        <v>0</v>
      </c>
      <c r="AD45" s="500">
        <v>0</v>
      </c>
      <c r="AE45" s="500">
        <v>0</v>
      </c>
      <c r="AF45" s="500">
        <v>0</v>
      </c>
      <c r="AG45" s="500">
        <v>0</v>
      </c>
      <c r="AH45" s="500">
        <v>0</v>
      </c>
      <c r="AI45" s="500">
        <v>0</v>
      </c>
      <c r="AJ45" s="500">
        <v>0</v>
      </c>
      <c r="AK45" s="500">
        <v>0</v>
      </c>
      <c r="AL45" s="500">
        <v>0</v>
      </c>
      <c r="AM45" s="500">
        <v>0</v>
      </c>
      <c r="AN45" s="500">
        <v>0</v>
      </c>
      <c r="AO45" s="500">
        <v>0</v>
      </c>
      <c r="AP45" s="500">
        <v>0</v>
      </c>
      <c r="AQ45" s="500">
        <v>0</v>
      </c>
      <c r="AR45" s="500">
        <v>0</v>
      </c>
      <c r="AS45" s="500">
        <v>0</v>
      </c>
      <c r="AT45" s="500">
        <v>0</v>
      </c>
      <c r="AU45" s="500">
        <v>0</v>
      </c>
      <c r="AV45" s="500">
        <v>0</v>
      </c>
      <c r="AW45" s="500">
        <v>0</v>
      </c>
      <c r="AX45" s="500">
        <v>0</v>
      </c>
      <c r="AY45" s="500">
        <v>0</v>
      </c>
      <c r="AZ45" s="500">
        <v>0</v>
      </c>
      <c r="BA45" s="500">
        <v>0</v>
      </c>
      <c r="BB45" s="500">
        <v>0</v>
      </c>
    </row>
    <row r="46" spans="1:54">
      <c r="A46" s="497" t="s">
        <v>434</v>
      </c>
      <c r="B46" s="507" t="s">
        <v>1261</v>
      </c>
      <c r="C46" s="500">
        <v>0</v>
      </c>
      <c r="D46" s="500">
        <v>0</v>
      </c>
      <c r="E46" s="500">
        <v>0</v>
      </c>
      <c r="F46" s="500">
        <v>0</v>
      </c>
      <c r="G46" s="500">
        <v>0</v>
      </c>
      <c r="H46" s="500">
        <v>0</v>
      </c>
      <c r="I46" s="500">
        <v>0</v>
      </c>
      <c r="J46" s="500">
        <v>0</v>
      </c>
      <c r="K46" s="500">
        <v>0</v>
      </c>
      <c r="L46" s="500">
        <v>0</v>
      </c>
      <c r="M46" s="500">
        <v>0</v>
      </c>
      <c r="N46" s="500">
        <v>0</v>
      </c>
      <c r="O46" s="500">
        <v>0</v>
      </c>
      <c r="P46" s="500">
        <v>0</v>
      </c>
      <c r="Q46" s="500">
        <v>0</v>
      </c>
      <c r="R46" s="500">
        <v>0</v>
      </c>
      <c r="S46" s="500">
        <v>0</v>
      </c>
      <c r="T46" s="500">
        <v>0</v>
      </c>
      <c r="U46" s="500">
        <v>0</v>
      </c>
      <c r="V46" s="500">
        <v>0</v>
      </c>
      <c r="W46" s="500">
        <v>0</v>
      </c>
      <c r="X46" s="500">
        <v>0</v>
      </c>
      <c r="Y46" s="500">
        <v>0</v>
      </c>
      <c r="Z46" s="500">
        <v>0</v>
      </c>
      <c r="AA46" s="500">
        <v>0</v>
      </c>
      <c r="AB46" s="500">
        <v>0</v>
      </c>
      <c r="AC46" s="500">
        <v>0</v>
      </c>
      <c r="AD46" s="500">
        <v>0</v>
      </c>
      <c r="AE46" s="500">
        <v>0</v>
      </c>
      <c r="AF46" s="500">
        <v>0</v>
      </c>
      <c r="AG46" s="500">
        <v>0</v>
      </c>
      <c r="AH46" s="500">
        <v>0</v>
      </c>
      <c r="AI46" s="500">
        <v>0</v>
      </c>
      <c r="AJ46" s="500">
        <v>0</v>
      </c>
      <c r="AK46" s="500">
        <v>0</v>
      </c>
      <c r="AL46" s="500">
        <v>0</v>
      </c>
      <c r="AM46" s="500">
        <v>0</v>
      </c>
      <c r="AN46" s="500">
        <v>0</v>
      </c>
      <c r="AO46" s="500">
        <v>0</v>
      </c>
      <c r="AP46" s="500">
        <v>0</v>
      </c>
      <c r="AQ46" s="500">
        <v>0</v>
      </c>
      <c r="AR46" s="500">
        <v>0</v>
      </c>
      <c r="AS46" s="500">
        <v>0</v>
      </c>
      <c r="AT46" s="500">
        <v>0</v>
      </c>
      <c r="AU46" s="500">
        <v>0</v>
      </c>
      <c r="AV46" s="500">
        <v>0</v>
      </c>
      <c r="AW46" s="500">
        <v>0</v>
      </c>
      <c r="AX46" s="500">
        <v>0</v>
      </c>
      <c r="AY46" s="500">
        <v>0</v>
      </c>
      <c r="AZ46" s="500">
        <v>0</v>
      </c>
      <c r="BA46" s="500">
        <v>0</v>
      </c>
      <c r="BB46" s="500">
        <v>0</v>
      </c>
    </row>
    <row r="47" spans="1:54">
      <c r="A47" s="497" t="s">
        <v>434</v>
      </c>
      <c r="B47" s="507" t="s">
        <v>1260</v>
      </c>
      <c r="C47" s="500">
        <v>0</v>
      </c>
      <c r="D47" s="500">
        <v>0</v>
      </c>
      <c r="E47" s="500">
        <v>0</v>
      </c>
      <c r="F47" s="500">
        <v>0</v>
      </c>
      <c r="G47" s="500">
        <v>0</v>
      </c>
      <c r="H47" s="500">
        <v>0</v>
      </c>
      <c r="I47" s="500">
        <v>0</v>
      </c>
      <c r="J47" s="500">
        <v>0</v>
      </c>
      <c r="K47" s="500">
        <v>0</v>
      </c>
      <c r="L47" s="500">
        <v>0</v>
      </c>
      <c r="M47" s="500">
        <v>0</v>
      </c>
      <c r="N47" s="500">
        <v>0</v>
      </c>
      <c r="O47" s="500">
        <v>0</v>
      </c>
      <c r="P47" s="500">
        <v>0</v>
      </c>
      <c r="Q47" s="500">
        <v>0</v>
      </c>
      <c r="R47" s="500">
        <v>0</v>
      </c>
      <c r="S47" s="500">
        <v>0</v>
      </c>
      <c r="T47" s="500">
        <v>0</v>
      </c>
      <c r="U47" s="500">
        <v>0</v>
      </c>
      <c r="V47" s="500">
        <v>0</v>
      </c>
      <c r="W47" s="500">
        <v>0</v>
      </c>
      <c r="X47" s="500">
        <v>0</v>
      </c>
      <c r="Y47" s="500">
        <v>0</v>
      </c>
      <c r="Z47" s="500">
        <v>0</v>
      </c>
      <c r="AA47" s="500">
        <v>0</v>
      </c>
      <c r="AB47" s="500">
        <v>0</v>
      </c>
      <c r="AC47" s="500">
        <v>0</v>
      </c>
      <c r="AD47" s="500">
        <v>0</v>
      </c>
      <c r="AE47" s="500">
        <v>0</v>
      </c>
      <c r="AF47" s="500">
        <v>0</v>
      </c>
      <c r="AG47" s="500">
        <v>0</v>
      </c>
      <c r="AH47" s="500">
        <v>0</v>
      </c>
      <c r="AI47" s="500">
        <v>0</v>
      </c>
      <c r="AJ47" s="500">
        <v>0</v>
      </c>
      <c r="AK47" s="500">
        <v>0</v>
      </c>
      <c r="AL47" s="500">
        <v>0</v>
      </c>
      <c r="AM47" s="500">
        <v>0</v>
      </c>
      <c r="AN47" s="500">
        <v>0</v>
      </c>
      <c r="AO47" s="500">
        <v>0</v>
      </c>
      <c r="AP47" s="500">
        <v>0</v>
      </c>
      <c r="AQ47" s="500">
        <v>0</v>
      </c>
      <c r="AR47" s="500">
        <v>0</v>
      </c>
      <c r="AS47" s="500">
        <v>0</v>
      </c>
      <c r="AT47" s="500">
        <v>0</v>
      </c>
      <c r="AU47" s="500">
        <v>0</v>
      </c>
      <c r="AV47" s="500">
        <v>0</v>
      </c>
      <c r="AW47" s="500">
        <v>0</v>
      </c>
      <c r="AX47" s="500">
        <v>0</v>
      </c>
      <c r="AY47" s="500">
        <v>0</v>
      </c>
      <c r="AZ47" s="500">
        <v>0</v>
      </c>
      <c r="BA47" s="500">
        <v>0</v>
      </c>
      <c r="BB47" s="500">
        <v>0</v>
      </c>
    </row>
    <row r="48" spans="1:54">
      <c r="A48" s="497" t="s">
        <v>434</v>
      </c>
      <c r="B48" s="507" t="s">
        <v>1637</v>
      </c>
      <c r="C48" s="500">
        <v>0</v>
      </c>
      <c r="D48" s="500">
        <v>0</v>
      </c>
      <c r="E48" s="500">
        <v>0</v>
      </c>
      <c r="F48" s="500">
        <v>0</v>
      </c>
      <c r="G48" s="500">
        <v>0</v>
      </c>
      <c r="H48" s="500">
        <v>0</v>
      </c>
      <c r="I48" s="500">
        <v>0</v>
      </c>
      <c r="J48" s="500">
        <v>0</v>
      </c>
      <c r="K48" s="500">
        <v>0</v>
      </c>
      <c r="L48" s="500">
        <v>0</v>
      </c>
      <c r="M48" s="500">
        <v>0</v>
      </c>
      <c r="N48" s="500">
        <v>0</v>
      </c>
      <c r="O48" s="500">
        <v>0</v>
      </c>
      <c r="P48" s="500">
        <v>0</v>
      </c>
      <c r="Q48" s="500">
        <v>0</v>
      </c>
      <c r="R48" s="500">
        <v>0</v>
      </c>
      <c r="S48" s="500">
        <v>0</v>
      </c>
      <c r="T48" s="500">
        <v>0</v>
      </c>
      <c r="U48" s="500">
        <v>0</v>
      </c>
      <c r="V48" s="500">
        <v>0</v>
      </c>
      <c r="W48" s="500">
        <v>0</v>
      </c>
      <c r="X48" s="500">
        <v>0</v>
      </c>
      <c r="Y48" s="500">
        <v>0</v>
      </c>
      <c r="Z48" s="500">
        <v>0</v>
      </c>
      <c r="AA48" s="500">
        <v>0</v>
      </c>
      <c r="AB48" s="500">
        <v>0</v>
      </c>
      <c r="AC48" s="500">
        <v>0</v>
      </c>
      <c r="AD48" s="500">
        <v>0</v>
      </c>
      <c r="AE48" s="500">
        <v>0</v>
      </c>
      <c r="AF48" s="500">
        <v>0</v>
      </c>
      <c r="AG48" s="500">
        <v>0</v>
      </c>
      <c r="AH48" s="500">
        <v>0</v>
      </c>
      <c r="AI48" s="500">
        <v>0</v>
      </c>
      <c r="AJ48" s="500">
        <v>0</v>
      </c>
      <c r="AK48" s="500">
        <v>0</v>
      </c>
      <c r="AL48" s="500">
        <v>0</v>
      </c>
      <c r="AM48" s="500">
        <v>0</v>
      </c>
      <c r="AN48" s="500">
        <v>0</v>
      </c>
      <c r="AO48" s="500">
        <v>0</v>
      </c>
      <c r="AP48" s="500">
        <v>0</v>
      </c>
      <c r="AQ48" s="500">
        <v>0</v>
      </c>
      <c r="AR48" s="500">
        <v>0</v>
      </c>
      <c r="AS48" s="500">
        <v>0</v>
      </c>
      <c r="AT48" s="500">
        <v>0</v>
      </c>
      <c r="AU48" s="500">
        <v>0</v>
      </c>
      <c r="AV48" s="500">
        <v>0</v>
      </c>
      <c r="AW48" s="500">
        <v>0</v>
      </c>
      <c r="AX48" s="500">
        <v>0</v>
      </c>
      <c r="AY48" s="500">
        <v>0</v>
      </c>
      <c r="AZ48" s="500">
        <v>0</v>
      </c>
      <c r="BA48" s="500">
        <v>0</v>
      </c>
      <c r="BB48" s="500">
        <v>0</v>
      </c>
    </row>
    <row r="49" spans="1:54">
      <c r="A49" s="497" t="s">
        <v>435</v>
      </c>
      <c r="B49" s="507" t="s">
        <v>1262</v>
      </c>
      <c r="C49" s="500">
        <v>0</v>
      </c>
      <c r="D49" s="500">
        <v>0</v>
      </c>
      <c r="E49" s="500">
        <v>0</v>
      </c>
      <c r="F49" s="500">
        <v>0</v>
      </c>
      <c r="G49" s="500">
        <v>0</v>
      </c>
      <c r="H49" s="500">
        <v>0</v>
      </c>
      <c r="I49" s="500">
        <v>0</v>
      </c>
      <c r="J49" s="500">
        <v>0</v>
      </c>
      <c r="K49" s="500">
        <v>0</v>
      </c>
      <c r="L49" s="500">
        <v>0</v>
      </c>
      <c r="M49" s="500">
        <v>0</v>
      </c>
      <c r="N49" s="500">
        <v>0</v>
      </c>
      <c r="O49" s="500">
        <v>0</v>
      </c>
      <c r="P49" s="500">
        <v>0</v>
      </c>
      <c r="Q49" s="500">
        <v>0</v>
      </c>
      <c r="R49" s="500">
        <v>0</v>
      </c>
      <c r="S49" s="500">
        <v>0</v>
      </c>
      <c r="T49" s="500">
        <v>0</v>
      </c>
      <c r="U49" s="500">
        <v>0</v>
      </c>
      <c r="V49" s="500">
        <v>0</v>
      </c>
      <c r="W49" s="500">
        <v>0</v>
      </c>
      <c r="X49" s="500">
        <v>0</v>
      </c>
      <c r="Y49" s="500">
        <v>0</v>
      </c>
      <c r="Z49" s="500">
        <v>0</v>
      </c>
      <c r="AA49" s="500">
        <v>0</v>
      </c>
      <c r="AB49" s="500">
        <v>0</v>
      </c>
      <c r="AC49" s="500">
        <v>0</v>
      </c>
      <c r="AD49" s="500">
        <v>0</v>
      </c>
      <c r="AE49" s="500">
        <v>0</v>
      </c>
      <c r="AF49" s="500">
        <v>0</v>
      </c>
      <c r="AG49" s="500">
        <v>0</v>
      </c>
      <c r="AH49" s="500">
        <v>0</v>
      </c>
      <c r="AI49" s="500">
        <v>0</v>
      </c>
      <c r="AJ49" s="500">
        <v>0</v>
      </c>
      <c r="AK49" s="500">
        <v>0</v>
      </c>
      <c r="AL49" s="500">
        <v>0</v>
      </c>
      <c r="AM49" s="500">
        <v>0</v>
      </c>
      <c r="AN49" s="500">
        <v>0</v>
      </c>
      <c r="AO49" s="500">
        <v>0</v>
      </c>
      <c r="AP49" s="500">
        <v>0</v>
      </c>
      <c r="AQ49" s="500">
        <v>0</v>
      </c>
      <c r="AR49" s="500">
        <v>0</v>
      </c>
      <c r="AS49" s="500">
        <v>0</v>
      </c>
      <c r="AT49" s="500">
        <v>0</v>
      </c>
      <c r="AU49" s="500">
        <v>0</v>
      </c>
      <c r="AV49" s="500">
        <v>0</v>
      </c>
      <c r="AW49" s="500">
        <v>0</v>
      </c>
      <c r="AX49" s="500">
        <v>0</v>
      </c>
      <c r="AY49" s="500">
        <v>0</v>
      </c>
      <c r="AZ49" s="500">
        <v>0</v>
      </c>
      <c r="BA49" s="500">
        <v>0</v>
      </c>
      <c r="BB49" s="500">
        <v>0</v>
      </c>
    </row>
    <row r="50" spans="1:54">
      <c r="A50" s="497" t="s">
        <v>435</v>
      </c>
      <c r="B50" s="507" t="s">
        <v>1263</v>
      </c>
      <c r="C50" s="500">
        <v>0</v>
      </c>
      <c r="D50" s="500">
        <v>0</v>
      </c>
      <c r="E50" s="500">
        <v>0</v>
      </c>
      <c r="F50" s="500">
        <v>0</v>
      </c>
      <c r="G50" s="500">
        <v>0</v>
      </c>
      <c r="H50" s="500">
        <v>0</v>
      </c>
      <c r="I50" s="500">
        <v>0</v>
      </c>
      <c r="J50" s="500">
        <v>0</v>
      </c>
      <c r="K50" s="500">
        <v>0</v>
      </c>
      <c r="L50" s="500">
        <v>0</v>
      </c>
      <c r="M50" s="500">
        <v>0</v>
      </c>
      <c r="N50" s="500">
        <v>0</v>
      </c>
      <c r="O50" s="500">
        <v>0</v>
      </c>
      <c r="P50" s="500">
        <v>0</v>
      </c>
      <c r="Q50" s="500">
        <v>0</v>
      </c>
      <c r="R50" s="500">
        <v>0</v>
      </c>
      <c r="S50" s="500">
        <v>0</v>
      </c>
      <c r="T50" s="500">
        <v>0</v>
      </c>
      <c r="U50" s="500">
        <v>0</v>
      </c>
      <c r="V50" s="500">
        <v>0</v>
      </c>
      <c r="W50" s="500">
        <v>0</v>
      </c>
      <c r="X50" s="500">
        <v>0</v>
      </c>
      <c r="Y50" s="500">
        <v>0</v>
      </c>
      <c r="Z50" s="500">
        <v>0</v>
      </c>
      <c r="AA50" s="500">
        <v>0</v>
      </c>
      <c r="AB50" s="500">
        <v>0</v>
      </c>
      <c r="AC50" s="500">
        <v>0</v>
      </c>
      <c r="AD50" s="500">
        <v>0</v>
      </c>
      <c r="AE50" s="500">
        <v>0</v>
      </c>
      <c r="AF50" s="500">
        <v>0</v>
      </c>
      <c r="AG50" s="500">
        <v>0</v>
      </c>
      <c r="AH50" s="500">
        <v>0</v>
      </c>
      <c r="AI50" s="500">
        <v>0</v>
      </c>
      <c r="AJ50" s="500">
        <v>0</v>
      </c>
      <c r="AK50" s="500">
        <v>0</v>
      </c>
      <c r="AL50" s="500">
        <v>0</v>
      </c>
      <c r="AM50" s="500">
        <v>0</v>
      </c>
      <c r="AN50" s="500">
        <v>0</v>
      </c>
      <c r="AO50" s="500">
        <v>0</v>
      </c>
      <c r="AP50" s="500">
        <v>0</v>
      </c>
      <c r="AQ50" s="500">
        <v>0</v>
      </c>
      <c r="AR50" s="500">
        <v>0</v>
      </c>
      <c r="AS50" s="500">
        <v>0</v>
      </c>
      <c r="AT50" s="500">
        <v>0</v>
      </c>
      <c r="AU50" s="500">
        <v>0</v>
      </c>
      <c r="AV50" s="500">
        <v>0</v>
      </c>
      <c r="AW50" s="500">
        <v>0</v>
      </c>
      <c r="AX50" s="500">
        <v>0</v>
      </c>
      <c r="AY50" s="500">
        <v>0</v>
      </c>
      <c r="AZ50" s="500">
        <v>0</v>
      </c>
      <c r="BA50" s="500">
        <v>0</v>
      </c>
      <c r="BB50" s="500">
        <v>0</v>
      </c>
    </row>
    <row r="51" spans="1:54">
      <c r="A51" s="497" t="s">
        <v>435</v>
      </c>
      <c r="B51" s="507" t="s">
        <v>1264</v>
      </c>
      <c r="C51" s="500">
        <v>0</v>
      </c>
      <c r="D51" s="500">
        <v>0</v>
      </c>
      <c r="E51" s="500">
        <v>0</v>
      </c>
      <c r="F51" s="500">
        <v>0</v>
      </c>
      <c r="G51" s="500">
        <v>0</v>
      </c>
      <c r="H51" s="500">
        <v>0</v>
      </c>
      <c r="I51" s="500">
        <v>0</v>
      </c>
      <c r="J51" s="500">
        <v>0</v>
      </c>
      <c r="K51" s="500">
        <v>0</v>
      </c>
      <c r="L51" s="500">
        <v>0</v>
      </c>
      <c r="M51" s="500">
        <v>0</v>
      </c>
      <c r="N51" s="500">
        <v>0</v>
      </c>
      <c r="O51" s="500">
        <v>0</v>
      </c>
      <c r="P51" s="500">
        <v>0</v>
      </c>
      <c r="Q51" s="500">
        <v>0</v>
      </c>
      <c r="R51" s="500">
        <v>0</v>
      </c>
      <c r="S51" s="500">
        <v>0</v>
      </c>
      <c r="T51" s="500">
        <v>0</v>
      </c>
      <c r="U51" s="500">
        <v>0</v>
      </c>
      <c r="V51" s="500">
        <v>0</v>
      </c>
      <c r="W51" s="500">
        <v>0</v>
      </c>
      <c r="X51" s="500">
        <v>0</v>
      </c>
      <c r="Y51" s="500">
        <v>0</v>
      </c>
      <c r="Z51" s="500">
        <v>0</v>
      </c>
      <c r="AA51" s="500">
        <v>0</v>
      </c>
      <c r="AB51" s="500">
        <v>0</v>
      </c>
      <c r="AC51" s="500">
        <v>0</v>
      </c>
      <c r="AD51" s="500">
        <v>0</v>
      </c>
      <c r="AE51" s="500">
        <v>0</v>
      </c>
      <c r="AF51" s="500">
        <v>0</v>
      </c>
      <c r="AG51" s="500">
        <v>0</v>
      </c>
      <c r="AH51" s="500">
        <v>0</v>
      </c>
      <c r="AI51" s="500">
        <v>0</v>
      </c>
      <c r="AJ51" s="500">
        <v>0</v>
      </c>
      <c r="AK51" s="500">
        <v>0</v>
      </c>
      <c r="AL51" s="500">
        <v>0</v>
      </c>
      <c r="AM51" s="500">
        <v>0</v>
      </c>
      <c r="AN51" s="500">
        <v>0</v>
      </c>
      <c r="AO51" s="500">
        <v>0</v>
      </c>
      <c r="AP51" s="500">
        <v>0</v>
      </c>
      <c r="AQ51" s="500">
        <v>0</v>
      </c>
      <c r="AR51" s="500">
        <v>0</v>
      </c>
      <c r="AS51" s="500">
        <v>0</v>
      </c>
      <c r="AT51" s="500">
        <v>0</v>
      </c>
      <c r="AU51" s="500">
        <v>0</v>
      </c>
      <c r="AV51" s="500">
        <v>0</v>
      </c>
      <c r="AW51" s="500">
        <v>0</v>
      </c>
      <c r="AX51" s="500">
        <v>0</v>
      </c>
      <c r="AY51" s="500">
        <v>0</v>
      </c>
      <c r="AZ51" s="500">
        <v>0</v>
      </c>
      <c r="BA51" s="500">
        <v>0</v>
      </c>
      <c r="BB51" s="500">
        <v>0</v>
      </c>
    </row>
    <row r="52" spans="1:54">
      <c r="A52" s="497" t="s">
        <v>435</v>
      </c>
      <c r="B52" s="507" t="s">
        <v>1265</v>
      </c>
      <c r="C52" s="500">
        <v>0</v>
      </c>
      <c r="D52" s="500">
        <v>0</v>
      </c>
      <c r="E52" s="500">
        <v>0</v>
      </c>
      <c r="F52" s="500">
        <v>0</v>
      </c>
      <c r="G52" s="500">
        <v>0</v>
      </c>
      <c r="H52" s="500">
        <v>0</v>
      </c>
      <c r="I52" s="500">
        <v>0</v>
      </c>
      <c r="J52" s="500">
        <v>0</v>
      </c>
      <c r="K52" s="500">
        <v>0</v>
      </c>
      <c r="L52" s="500">
        <v>0</v>
      </c>
      <c r="M52" s="500">
        <v>0</v>
      </c>
      <c r="N52" s="500">
        <v>0</v>
      </c>
      <c r="O52" s="500">
        <v>0</v>
      </c>
      <c r="P52" s="500">
        <v>0</v>
      </c>
      <c r="Q52" s="500">
        <v>0</v>
      </c>
      <c r="R52" s="500">
        <v>0</v>
      </c>
      <c r="S52" s="500">
        <v>0</v>
      </c>
      <c r="T52" s="500">
        <v>0</v>
      </c>
      <c r="U52" s="500">
        <v>0</v>
      </c>
      <c r="V52" s="500">
        <v>0</v>
      </c>
      <c r="W52" s="500">
        <v>0</v>
      </c>
      <c r="X52" s="500">
        <v>0</v>
      </c>
      <c r="Y52" s="500">
        <v>0</v>
      </c>
      <c r="Z52" s="500">
        <v>0</v>
      </c>
      <c r="AA52" s="500">
        <v>0</v>
      </c>
      <c r="AB52" s="500">
        <v>0</v>
      </c>
      <c r="AC52" s="500">
        <v>0</v>
      </c>
      <c r="AD52" s="500">
        <v>0</v>
      </c>
      <c r="AE52" s="500">
        <v>0</v>
      </c>
      <c r="AF52" s="500">
        <v>0</v>
      </c>
      <c r="AG52" s="500">
        <v>0</v>
      </c>
      <c r="AH52" s="500">
        <v>0</v>
      </c>
      <c r="AI52" s="500">
        <v>0</v>
      </c>
      <c r="AJ52" s="500">
        <v>0</v>
      </c>
      <c r="AK52" s="500">
        <v>0</v>
      </c>
      <c r="AL52" s="500">
        <v>0</v>
      </c>
      <c r="AM52" s="500">
        <v>0</v>
      </c>
      <c r="AN52" s="500">
        <v>0</v>
      </c>
      <c r="AO52" s="500">
        <v>0</v>
      </c>
      <c r="AP52" s="500">
        <v>0</v>
      </c>
      <c r="AQ52" s="500">
        <v>0</v>
      </c>
      <c r="AR52" s="500">
        <v>0</v>
      </c>
      <c r="AS52" s="500">
        <v>0</v>
      </c>
      <c r="AT52" s="500">
        <v>0</v>
      </c>
      <c r="AU52" s="500">
        <v>0</v>
      </c>
      <c r="AV52" s="500">
        <v>0</v>
      </c>
      <c r="AW52" s="500">
        <v>0</v>
      </c>
      <c r="AX52" s="500">
        <v>0</v>
      </c>
      <c r="AY52" s="500">
        <v>0</v>
      </c>
      <c r="AZ52" s="500">
        <v>0</v>
      </c>
      <c r="BA52" s="500">
        <v>0</v>
      </c>
      <c r="BB52" s="500">
        <v>0</v>
      </c>
    </row>
    <row r="53" spans="1:54">
      <c r="A53" s="497" t="s">
        <v>435</v>
      </c>
      <c r="B53" s="507" t="s">
        <v>1638</v>
      </c>
      <c r="C53" s="500">
        <v>0</v>
      </c>
      <c r="D53" s="500">
        <v>0</v>
      </c>
      <c r="E53" s="500">
        <v>0</v>
      </c>
      <c r="F53" s="500">
        <v>0</v>
      </c>
      <c r="G53" s="500">
        <v>0</v>
      </c>
      <c r="H53" s="500">
        <v>0</v>
      </c>
      <c r="I53" s="500">
        <v>0</v>
      </c>
      <c r="J53" s="500">
        <v>0</v>
      </c>
      <c r="K53" s="500">
        <v>0</v>
      </c>
      <c r="L53" s="500">
        <v>0</v>
      </c>
      <c r="M53" s="500">
        <v>0</v>
      </c>
      <c r="N53" s="500">
        <v>0</v>
      </c>
      <c r="O53" s="500">
        <v>0</v>
      </c>
      <c r="P53" s="500">
        <v>0</v>
      </c>
      <c r="Q53" s="500">
        <v>0</v>
      </c>
      <c r="R53" s="500">
        <v>0</v>
      </c>
      <c r="S53" s="500">
        <v>0</v>
      </c>
      <c r="T53" s="500">
        <v>0</v>
      </c>
      <c r="U53" s="500">
        <v>0</v>
      </c>
      <c r="V53" s="500">
        <v>0</v>
      </c>
      <c r="W53" s="500">
        <v>0</v>
      </c>
      <c r="X53" s="500">
        <v>0</v>
      </c>
      <c r="Y53" s="500">
        <v>0</v>
      </c>
      <c r="Z53" s="500">
        <v>0</v>
      </c>
      <c r="AA53" s="500">
        <v>0</v>
      </c>
      <c r="AB53" s="500">
        <v>0</v>
      </c>
      <c r="AC53" s="500">
        <v>0</v>
      </c>
      <c r="AD53" s="500">
        <v>0</v>
      </c>
      <c r="AE53" s="500">
        <v>0</v>
      </c>
      <c r="AF53" s="500">
        <v>0</v>
      </c>
      <c r="AG53" s="500">
        <v>0</v>
      </c>
      <c r="AH53" s="500">
        <v>0</v>
      </c>
      <c r="AI53" s="500">
        <v>0</v>
      </c>
      <c r="AJ53" s="500">
        <v>0</v>
      </c>
      <c r="AK53" s="500">
        <v>0</v>
      </c>
      <c r="AL53" s="500">
        <v>0</v>
      </c>
      <c r="AM53" s="500">
        <v>0</v>
      </c>
      <c r="AN53" s="500">
        <v>0</v>
      </c>
      <c r="AO53" s="500">
        <v>0</v>
      </c>
      <c r="AP53" s="500">
        <v>0</v>
      </c>
      <c r="AQ53" s="500">
        <v>0</v>
      </c>
      <c r="AR53" s="500">
        <v>0</v>
      </c>
      <c r="AS53" s="500">
        <v>0</v>
      </c>
      <c r="AT53" s="500">
        <v>0</v>
      </c>
      <c r="AU53" s="500">
        <v>0</v>
      </c>
      <c r="AV53" s="500">
        <v>0</v>
      </c>
      <c r="AW53" s="500">
        <v>0</v>
      </c>
      <c r="AX53" s="500">
        <v>0</v>
      </c>
      <c r="AY53" s="500">
        <v>0</v>
      </c>
      <c r="AZ53" s="500">
        <v>0</v>
      </c>
      <c r="BA53" s="500">
        <v>0</v>
      </c>
      <c r="BB53" s="500">
        <v>0</v>
      </c>
    </row>
    <row r="54" spans="1:54">
      <c r="A54" s="497" t="s">
        <v>435</v>
      </c>
      <c r="B54" s="507" t="s">
        <v>1639</v>
      </c>
      <c r="C54" s="500">
        <v>0</v>
      </c>
      <c r="D54" s="500">
        <v>0</v>
      </c>
      <c r="E54" s="500">
        <v>0</v>
      </c>
      <c r="F54" s="500">
        <v>0</v>
      </c>
      <c r="G54" s="500">
        <v>0</v>
      </c>
      <c r="H54" s="500">
        <v>0</v>
      </c>
      <c r="I54" s="500">
        <v>0</v>
      </c>
      <c r="J54" s="500">
        <v>0</v>
      </c>
      <c r="K54" s="500">
        <v>0</v>
      </c>
      <c r="L54" s="500">
        <v>0</v>
      </c>
      <c r="M54" s="500">
        <v>0</v>
      </c>
      <c r="N54" s="500">
        <v>0</v>
      </c>
      <c r="O54" s="500">
        <v>0</v>
      </c>
      <c r="P54" s="500">
        <v>0</v>
      </c>
      <c r="Q54" s="500">
        <v>0</v>
      </c>
      <c r="R54" s="500">
        <v>0</v>
      </c>
      <c r="S54" s="500">
        <v>0</v>
      </c>
      <c r="T54" s="500">
        <v>0</v>
      </c>
      <c r="U54" s="500">
        <v>0</v>
      </c>
      <c r="V54" s="500">
        <v>0</v>
      </c>
      <c r="W54" s="500">
        <v>0</v>
      </c>
      <c r="X54" s="500">
        <v>0</v>
      </c>
      <c r="Y54" s="500">
        <v>0</v>
      </c>
      <c r="Z54" s="500">
        <v>0</v>
      </c>
      <c r="AA54" s="500">
        <v>0</v>
      </c>
      <c r="AB54" s="500">
        <v>0</v>
      </c>
      <c r="AC54" s="500">
        <v>0</v>
      </c>
      <c r="AD54" s="500">
        <v>0</v>
      </c>
      <c r="AE54" s="500">
        <v>0</v>
      </c>
      <c r="AF54" s="500">
        <v>0</v>
      </c>
      <c r="AG54" s="500">
        <v>0</v>
      </c>
      <c r="AH54" s="500">
        <v>0</v>
      </c>
      <c r="AI54" s="500">
        <v>0</v>
      </c>
      <c r="AJ54" s="500">
        <v>0</v>
      </c>
      <c r="AK54" s="500">
        <v>0</v>
      </c>
      <c r="AL54" s="500">
        <v>0</v>
      </c>
      <c r="AM54" s="500">
        <v>0</v>
      </c>
      <c r="AN54" s="500">
        <v>0</v>
      </c>
      <c r="AO54" s="500">
        <v>0</v>
      </c>
      <c r="AP54" s="500">
        <v>0</v>
      </c>
      <c r="AQ54" s="500">
        <v>0</v>
      </c>
      <c r="AR54" s="500">
        <v>0</v>
      </c>
      <c r="AS54" s="500">
        <v>0</v>
      </c>
      <c r="AT54" s="500">
        <v>0</v>
      </c>
      <c r="AU54" s="500">
        <v>0</v>
      </c>
      <c r="AV54" s="500">
        <v>0</v>
      </c>
      <c r="AW54" s="500">
        <v>0</v>
      </c>
      <c r="AX54" s="500">
        <v>0</v>
      </c>
      <c r="AY54" s="500">
        <v>0</v>
      </c>
      <c r="AZ54" s="500">
        <v>0</v>
      </c>
      <c r="BA54" s="500">
        <v>0</v>
      </c>
      <c r="BB54" s="500">
        <v>0</v>
      </c>
    </row>
    <row r="55" spans="1:54">
      <c r="A55" s="497" t="s">
        <v>436</v>
      </c>
      <c r="B55" s="507" t="s">
        <v>1266</v>
      </c>
      <c r="C55" s="500">
        <v>0</v>
      </c>
      <c r="D55" s="500">
        <v>0</v>
      </c>
      <c r="E55" s="500">
        <v>0</v>
      </c>
      <c r="F55" s="500">
        <v>0</v>
      </c>
      <c r="G55" s="500">
        <v>0</v>
      </c>
      <c r="H55" s="500">
        <v>0</v>
      </c>
      <c r="I55" s="500">
        <v>0</v>
      </c>
      <c r="J55" s="500">
        <v>0</v>
      </c>
      <c r="K55" s="500">
        <v>0</v>
      </c>
      <c r="L55" s="500">
        <v>0</v>
      </c>
      <c r="M55" s="500">
        <v>0</v>
      </c>
      <c r="N55" s="500">
        <v>0</v>
      </c>
      <c r="O55" s="500">
        <v>0</v>
      </c>
      <c r="P55" s="500">
        <v>0</v>
      </c>
      <c r="Q55" s="500">
        <v>0</v>
      </c>
      <c r="R55" s="500">
        <v>0</v>
      </c>
      <c r="S55" s="500">
        <v>0</v>
      </c>
      <c r="T55" s="500">
        <v>0</v>
      </c>
      <c r="U55" s="500">
        <v>0</v>
      </c>
      <c r="V55" s="500">
        <v>0</v>
      </c>
      <c r="W55" s="500">
        <v>0</v>
      </c>
      <c r="X55" s="500">
        <v>0</v>
      </c>
      <c r="Y55" s="500">
        <v>0</v>
      </c>
      <c r="Z55" s="500">
        <v>0</v>
      </c>
      <c r="AA55" s="500">
        <v>0</v>
      </c>
      <c r="AB55" s="500">
        <v>0</v>
      </c>
      <c r="AC55" s="500">
        <v>0</v>
      </c>
      <c r="AD55" s="500">
        <v>0</v>
      </c>
      <c r="AE55" s="500">
        <v>0</v>
      </c>
      <c r="AF55" s="500">
        <v>0</v>
      </c>
      <c r="AG55" s="500">
        <v>0</v>
      </c>
      <c r="AH55" s="500">
        <v>0</v>
      </c>
      <c r="AI55" s="500">
        <v>0</v>
      </c>
      <c r="AJ55" s="500">
        <v>0</v>
      </c>
      <c r="AK55" s="500">
        <v>0</v>
      </c>
      <c r="AL55" s="500">
        <v>0</v>
      </c>
      <c r="AM55" s="500">
        <v>0</v>
      </c>
      <c r="AN55" s="500">
        <v>0</v>
      </c>
      <c r="AO55" s="500">
        <v>0</v>
      </c>
      <c r="AP55" s="500">
        <v>0</v>
      </c>
      <c r="AQ55" s="500">
        <v>0</v>
      </c>
      <c r="AR55" s="500">
        <v>0</v>
      </c>
      <c r="AS55" s="500">
        <v>0</v>
      </c>
      <c r="AT55" s="500">
        <v>0</v>
      </c>
      <c r="AU55" s="500">
        <v>0</v>
      </c>
      <c r="AV55" s="500">
        <v>0</v>
      </c>
      <c r="AW55" s="500">
        <v>0</v>
      </c>
      <c r="AX55" s="500">
        <v>0</v>
      </c>
      <c r="AY55" s="500">
        <v>0</v>
      </c>
      <c r="AZ55" s="500">
        <v>0</v>
      </c>
      <c r="BA55" s="500">
        <v>0</v>
      </c>
      <c r="BB55" s="500">
        <v>0</v>
      </c>
    </row>
    <row r="56" spans="1:54">
      <c r="A56" s="497" t="s">
        <v>436</v>
      </c>
      <c r="B56" s="507" t="s">
        <v>1267</v>
      </c>
      <c r="C56" s="500">
        <v>0</v>
      </c>
      <c r="D56" s="500">
        <v>0</v>
      </c>
      <c r="E56" s="500">
        <v>0</v>
      </c>
      <c r="F56" s="500">
        <v>0</v>
      </c>
      <c r="G56" s="500">
        <v>0</v>
      </c>
      <c r="H56" s="500">
        <v>0</v>
      </c>
      <c r="I56" s="500">
        <v>0</v>
      </c>
      <c r="J56" s="500">
        <v>0</v>
      </c>
      <c r="K56" s="500">
        <v>0</v>
      </c>
      <c r="L56" s="500">
        <v>0</v>
      </c>
      <c r="M56" s="500">
        <v>0</v>
      </c>
      <c r="N56" s="500">
        <v>0</v>
      </c>
      <c r="O56" s="500">
        <v>0</v>
      </c>
      <c r="P56" s="500">
        <v>0</v>
      </c>
      <c r="Q56" s="500">
        <v>0</v>
      </c>
      <c r="R56" s="500">
        <v>0</v>
      </c>
      <c r="S56" s="500">
        <v>0</v>
      </c>
      <c r="T56" s="500">
        <v>0</v>
      </c>
      <c r="U56" s="500">
        <v>0</v>
      </c>
      <c r="V56" s="500">
        <v>0</v>
      </c>
      <c r="W56" s="500">
        <v>0</v>
      </c>
      <c r="X56" s="500">
        <v>0</v>
      </c>
      <c r="Y56" s="500">
        <v>0</v>
      </c>
      <c r="Z56" s="500">
        <v>0</v>
      </c>
      <c r="AA56" s="500">
        <v>0</v>
      </c>
      <c r="AB56" s="500">
        <v>0</v>
      </c>
      <c r="AC56" s="500">
        <v>0</v>
      </c>
      <c r="AD56" s="500">
        <v>0</v>
      </c>
      <c r="AE56" s="500">
        <v>0</v>
      </c>
      <c r="AF56" s="500">
        <v>0</v>
      </c>
      <c r="AG56" s="500">
        <v>0</v>
      </c>
      <c r="AH56" s="500">
        <v>0</v>
      </c>
      <c r="AI56" s="500">
        <v>0</v>
      </c>
      <c r="AJ56" s="500">
        <v>0</v>
      </c>
      <c r="AK56" s="500">
        <v>0</v>
      </c>
      <c r="AL56" s="500">
        <v>0</v>
      </c>
      <c r="AM56" s="500">
        <v>0</v>
      </c>
      <c r="AN56" s="500">
        <v>0</v>
      </c>
      <c r="AO56" s="500">
        <v>0</v>
      </c>
      <c r="AP56" s="500">
        <v>0</v>
      </c>
      <c r="AQ56" s="500">
        <v>0</v>
      </c>
      <c r="AR56" s="500">
        <v>0</v>
      </c>
      <c r="AS56" s="500">
        <v>0</v>
      </c>
      <c r="AT56" s="500">
        <v>0</v>
      </c>
      <c r="AU56" s="500">
        <v>0</v>
      </c>
      <c r="AV56" s="500">
        <v>0</v>
      </c>
      <c r="AW56" s="500">
        <v>0</v>
      </c>
      <c r="AX56" s="500">
        <v>0</v>
      </c>
      <c r="AY56" s="500">
        <v>0</v>
      </c>
      <c r="AZ56" s="500">
        <v>0</v>
      </c>
      <c r="BA56" s="500">
        <v>0</v>
      </c>
      <c r="BB56" s="500">
        <v>0</v>
      </c>
    </row>
    <row r="57" spans="1:54">
      <c r="A57" s="497" t="s">
        <v>436</v>
      </c>
      <c r="B57" s="507" t="s">
        <v>1268</v>
      </c>
      <c r="C57" s="500">
        <v>0</v>
      </c>
      <c r="D57" s="500">
        <v>0</v>
      </c>
      <c r="E57" s="500">
        <v>0</v>
      </c>
      <c r="F57" s="500">
        <v>0</v>
      </c>
      <c r="G57" s="500">
        <v>0</v>
      </c>
      <c r="H57" s="500">
        <v>0</v>
      </c>
      <c r="I57" s="500">
        <v>0</v>
      </c>
      <c r="J57" s="500">
        <v>0</v>
      </c>
      <c r="K57" s="500">
        <v>0</v>
      </c>
      <c r="L57" s="500">
        <v>0</v>
      </c>
      <c r="M57" s="500">
        <v>0</v>
      </c>
      <c r="N57" s="500">
        <v>0</v>
      </c>
      <c r="O57" s="500">
        <v>0</v>
      </c>
      <c r="P57" s="500">
        <v>0</v>
      </c>
      <c r="Q57" s="500">
        <v>0</v>
      </c>
      <c r="R57" s="500">
        <v>0</v>
      </c>
      <c r="S57" s="500">
        <v>0</v>
      </c>
      <c r="T57" s="500">
        <v>0</v>
      </c>
      <c r="U57" s="500">
        <v>0</v>
      </c>
      <c r="V57" s="500">
        <v>0</v>
      </c>
      <c r="W57" s="500">
        <v>0</v>
      </c>
      <c r="X57" s="500">
        <v>0</v>
      </c>
      <c r="Y57" s="500">
        <v>0</v>
      </c>
      <c r="Z57" s="500">
        <v>0</v>
      </c>
      <c r="AA57" s="500">
        <v>0</v>
      </c>
      <c r="AB57" s="500">
        <v>0</v>
      </c>
      <c r="AC57" s="500">
        <v>0</v>
      </c>
      <c r="AD57" s="500">
        <v>0</v>
      </c>
      <c r="AE57" s="500">
        <v>0</v>
      </c>
      <c r="AF57" s="500">
        <v>0</v>
      </c>
      <c r="AG57" s="500">
        <v>0</v>
      </c>
      <c r="AH57" s="500">
        <v>0</v>
      </c>
      <c r="AI57" s="500">
        <v>0</v>
      </c>
      <c r="AJ57" s="500">
        <v>0</v>
      </c>
      <c r="AK57" s="500">
        <v>0</v>
      </c>
      <c r="AL57" s="500">
        <v>0</v>
      </c>
      <c r="AM57" s="500">
        <v>0</v>
      </c>
      <c r="AN57" s="500">
        <v>0</v>
      </c>
      <c r="AO57" s="500">
        <v>0</v>
      </c>
      <c r="AP57" s="500">
        <v>0</v>
      </c>
      <c r="AQ57" s="500">
        <v>0</v>
      </c>
      <c r="AR57" s="500">
        <v>0</v>
      </c>
      <c r="AS57" s="500">
        <v>0</v>
      </c>
      <c r="AT57" s="500">
        <v>0</v>
      </c>
      <c r="AU57" s="500">
        <v>0</v>
      </c>
      <c r="AV57" s="500">
        <v>0</v>
      </c>
      <c r="AW57" s="500">
        <v>0</v>
      </c>
      <c r="AX57" s="500">
        <v>0</v>
      </c>
      <c r="AY57" s="500">
        <v>0</v>
      </c>
      <c r="AZ57" s="500">
        <v>0</v>
      </c>
      <c r="BA57" s="500">
        <v>0</v>
      </c>
      <c r="BB57" s="500">
        <v>0</v>
      </c>
    </row>
    <row r="58" spans="1:54">
      <c r="A58" s="497" t="s">
        <v>436</v>
      </c>
      <c r="B58" s="507" t="s">
        <v>1269</v>
      </c>
      <c r="C58" s="500">
        <v>0</v>
      </c>
      <c r="D58" s="500">
        <v>0</v>
      </c>
      <c r="E58" s="500">
        <v>0</v>
      </c>
      <c r="F58" s="500">
        <v>0</v>
      </c>
      <c r="G58" s="500">
        <v>0</v>
      </c>
      <c r="H58" s="500">
        <v>0</v>
      </c>
      <c r="I58" s="500">
        <v>0</v>
      </c>
      <c r="J58" s="500">
        <v>0</v>
      </c>
      <c r="K58" s="500">
        <v>0</v>
      </c>
      <c r="L58" s="500">
        <v>0</v>
      </c>
      <c r="M58" s="500">
        <v>0</v>
      </c>
      <c r="N58" s="500">
        <v>0</v>
      </c>
      <c r="O58" s="500">
        <v>0</v>
      </c>
      <c r="P58" s="500">
        <v>0</v>
      </c>
      <c r="Q58" s="500">
        <v>0</v>
      </c>
      <c r="R58" s="500">
        <v>0</v>
      </c>
      <c r="S58" s="500">
        <v>0</v>
      </c>
      <c r="T58" s="500">
        <v>0</v>
      </c>
      <c r="U58" s="500">
        <v>0</v>
      </c>
      <c r="V58" s="500">
        <v>0</v>
      </c>
      <c r="W58" s="500">
        <v>0</v>
      </c>
      <c r="X58" s="500">
        <v>0</v>
      </c>
      <c r="Y58" s="500">
        <v>0</v>
      </c>
      <c r="Z58" s="500">
        <v>0</v>
      </c>
      <c r="AA58" s="500">
        <v>0</v>
      </c>
      <c r="AB58" s="500">
        <v>0</v>
      </c>
      <c r="AC58" s="500">
        <v>0</v>
      </c>
      <c r="AD58" s="500">
        <v>0</v>
      </c>
      <c r="AE58" s="500">
        <v>0</v>
      </c>
      <c r="AF58" s="500">
        <v>0</v>
      </c>
      <c r="AG58" s="500">
        <v>0</v>
      </c>
      <c r="AH58" s="500">
        <v>0</v>
      </c>
      <c r="AI58" s="500">
        <v>0</v>
      </c>
      <c r="AJ58" s="500">
        <v>0</v>
      </c>
      <c r="AK58" s="500">
        <v>0</v>
      </c>
      <c r="AL58" s="500">
        <v>0</v>
      </c>
      <c r="AM58" s="500">
        <v>0</v>
      </c>
      <c r="AN58" s="500">
        <v>0</v>
      </c>
      <c r="AO58" s="500">
        <v>0</v>
      </c>
      <c r="AP58" s="500">
        <v>0</v>
      </c>
      <c r="AQ58" s="500">
        <v>0</v>
      </c>
      <c r="AR58" s="500">
        <v>0</v>
      </c>
      <c r="AS58" s="500">
        <v>0</v>
      </c>
      <c r="AT58" s="500">
        <v>0</v>
      </c>
      <c r="AU58" s="500">
        <v>0</v>
      </c>
      <c r="AV58" s="500">
        <v>0</v>
      </c>
      <c r="AW58" s="500">
        <v>0</v>
      </c>
      <c r="AX58" s="500">
        <v>0</v>
      </c>
      <c r="AY58" s="500">
        <v>0</v>
      </c>
      <c r="AZ58" s="500">
        <v>0</v>
      </c>
      <c r="BA58" s="500">
        <v>0</v>
      </c>
      <c r="BB58" s="500">
        <v>0</v>
      </c>
    </row>
    <row r="59" spans="1:54">
      <c r="A59" s="497" t="s">
        <v>436</v>
      </c>
      <c r="B59" s="507" t="s">
        <v>1270</v>
      </c>
      <c r="C59" s="500">
        <v>0</v>
      </c>
      <c r="D59" s="500">
        <v>0</v>
      </c>
      <c r="E59" s="500">
        <v>0</v>
      </c>
      <c r="F59" s="500">
        <v>0</v>
      </c>
      <c r="G59" s="500">
        <v>0</v>
      </c>
      <c r="H59" s="500">
        <v>0</v>
      </c>
      <c r="I59" s="500">
        <v>0</v>
      </c>
      <c r="J59" s="500">
        <v>0</v>
      </c>
      <c r="K59" s="500">
        <v>0</v>
      </c>
      <c r="L59" s="500">
        <v>0</v>
      </c>
      <c r="M59" s="500">
        <v>0</v>
      </c>
      <c r="N59" s="500">
        <v>0</v>
      </c>
      <c r="O59" s="500">
        <v>0</v>
      </c>
      <c r="P59" s="500">
        <v>0</v>
      </c>
      <c r="Q59" s="500">
        <v>0</v>
      </c>
      <c r="R59" s="500">
        <v>0</v>
      </c>
      <c r="S59" s="500">
        <v>0</v>
      </c>
      <c r="T59" s="500">
        <v>0</v>
      </c>
      <c r="U59" s="500">
        <v>0</v>
      </c>
      <c r="V59" s="500">
        <v>0</v>
      </c>
      <c r="W59" s="500">
        <v>0</v>
      </c>
      <c r="X59" s="500">
        <v>0</v>
      </c>
      <c r="Y59" s="500">
        <v>0</v>
      </c>
      <c r="Z59" s="500">
        <v>0</v>
      </c>
      <c r="AA59" s="500">
        <v>0</v>
      </c>
      <c r="AB59" s="500">
        <v>0</v>
      </c>
      <c r="AC59" s="500">
        <v>0</v>
      </c>
      <c r="AD59" s="500">
        <v>0</v>
      </c>
      <c r="AE59" s="500">
        <v>0</v>
      </c>
      <c r="AF59" s="500">
        <v>0</v>
      </c>
      <c r="AG59" s="500">
        <v>0</v>
      </c>
      <c r="AH59" s="500">
        <v>0</v>
      </c>
      <c r="AI59" s="500">
        <v>0</v>
      </c>
      <c r="AJ59" s="500">
        <v>0</v>
      </c>
      <c r="AK59" s="500">
        <v>0</v>
      </c>
      <c r="AL59" s="500">
        <v>0</v>
      </c>
      <c r="AM59" s="500">
        <v>0</v>
      </c>
      <c r="AN59" s="500">
        <v>0</v>
      </c>
      <c r="AO59" s="500">
        <v>0</v>
      </c>
      <c r="AP59" s="500">
        <v>0</v>
      </c>
      <c r="AQ59" s="500">
        <v>0</v>
      </c>
      <c r="AR59" s="500">
        <v>0</v>
      </c>
      <c r="AS59" s="500">
        <v>0</v>
      </c>
      <c r="AT59" s="500">
        <v>0</v>
      </c>
      <c r="AU59" s="500">
        <v>0</v>
      </c>
      <c r="AV59" s="500">
        <v>0</v>
      </c>
      <c r="AW59" s="500">
        <v>0</v>
      </c>
      <c r="AX59" s="500">
        <v>0</v>
      </c>
      <c r="AY59" s="500">
        <v>0</v>
      </c>
      <c r="AZ59" s="500">
        <v>0</v>
      </c>
      <c r="BA59" s="500">
        <v>0</v>
      </c>
      <c r="BB59" s="500">
        <v>0</v>
      </c>
    </row>
    <row r="60" spans="1:54">
      <c r="A60" s="497" t="s">
        <v>436</v>
      </c>
      <c r="B60" s="507" t="s">
        <v>1271</v>
      </c>
      <c r="C60" s="500">
        <v>0</v>
      </c>
      <c r="D60" s="500">
        <v>0</v>
      </c>
      <c r="E60" s="500">
        <v>0</v>
      </c>
      <c r="F60" s="500">
        <v>0</v>
      </c>
      <c r="G60" s="500">
        <v>0</v>
      </c>
      <c r="H60" s="500">
        <v>0</v>
      </c>
      <c r="I60" s="500">
        <v>0</v>
      </c>
      <c r="J60" s="500">
        <v>0</v>
      </c>
      <c r="K60" s="500">
        <v>0</v>
      </c>
      <c r="L60" s="500">
        <v>0</v>
      </c>
      <c r="M60" s="500">
        <v>0</v>
      </c>
      <c r="N60" s="500">
        <v>0</v>
      </c>
      <c r="O60" s="500">
        <v>0</v>
      </c>
      <c r="P60" s="500">
        <v>0</v>
      </c>
      <c r="Q60" s="500">
        <v>0</v>
      </c>
      <c r="R60" s="500">
        <v>0</v>
      </c>
      <c r="S60" s="500">
        <v>0</v>
      </c>
      <c r="T60" s="500">
        <v>0</v>
      </c>
      <c r="U60" s="500">
        <v>0</v>
      </c>
      <c r="V60" s="500">
        <v>0</v>
      </c>
      <c r="W60" s="500">
        <v>0</v>
      </c>
      <c r="X60" s="500">
        <v>0</v>
      </c>
      <c r="Y60" s="500">
        <v>0</v>
      </c>
      <c r="Z60" s="500">
        <v>0</v>
      </c>
      <c r="AA60" s="500">
        <v>0</v>
      </c>
      <c r="AB60" s="500">
        <v>0</v>
      </c>
      <c r="AC60" s="500">
        <v>0</v>
      </c>
      <c r="AD60" s="500">
        <v>0</v>
      </c>
      <c r="AE60" s="500">
        <v>0</v>
      </c>
      <c r="AF60" s="500">
        <v>0</v>
      </c>
      <c r="AG60" s="500">
        <v>0</v>
      </c>
      <c r="AH60" s="500">
        <v>0</v>
      </c>
      <c r="AI60" s="500">
        <v>0</v>
      </c>
      <c r="AJ60" s="500">
        <v>0</v>
      </c>
      <c r="AK60" s="500">
        <v>0</v>
      </c>
      <c r="AL60" s="500">
        <v>0</v>
      </c>
      <c r="AM60" s="500">
        <v>0</v>
      </c>
      <c r="AN60" s="500">
        <v>0</v>
      </c>
      <c r="AO60" s="500">
        <v>0</v>
      </c>
      <c r="AP60" s="500">
        <v>0</v>
      </c>
      <c r="AQ60" s="500">
        <v>0</v>
      </c>
      <c r="AR60" s="500">
        <v>0</v>
      </c>
      <c r="AS60" s="500">
        <v>0</v>
      </c>
      <c r="AT60" s="500">
        <v>0</v>
      </c>
      <c r="AU60" s="500">
        <v>0</v>
      </c>
      <c r="AV60" s="500">
        <v>0</v>
      </c>
      <c r="AW60" s="500">
        <v>0</v>
      </c>
      <c r="AX60" s="500">
        <v>0</v>
      </c>
      <c r="AY60" s="500">
        <v>0</v>
      </c>
      <c r="AZ60" s="500">
        <v>0</v>
      </c>
      <c r="BA60" s="500">
        <v>0</v>
      </c>
      <c r="BB60" s="500">
        <v>0</v>
      </c>
    </row>
    <row r="61" spans="1:54">
      <c r="A61" s="497" t="s">
        <v>436</v>
      </c>
      <c r="B61" s="507" t="s">
        <v>1272</v>
      </c>
      <c r="C61" s="500">
        <v>0</v>
      </c>
      <c r="D61" s="500">
        <v>0</v>
      </c>
      <c r="E61" s="500">
        <v>0</v>
      </c>
      <c r="F61" s="500">
        <v>0</v>
      </c>
      <c r="G61" s="500">
        <v>0</v>
      </c>
      <c r="H61" s="500">
        <v>0</v>
      </c>
      <c r="I61" s="500">
        <v>0</v>
      </c>
      <c r="J61" s="500">
        <v>0</v>
      </c>
      <c r="K61" s="500">
        <v>0</v>
      </c>
      <c r="L61" s="500">
        <v>0</v>
      </c>
      <c r="M61" s="500">
        <v>0</v>
      </c>
      <c r="N61" s="500">
        <v>0</v>
      </c>
      <c r="O61" s="500">
        <v>0</v>
      </c>
      <c r="P61" s="500">
        <v>0</v>
      </c>
      <c r="Q61" s="500">
        <v>0</v>
      </c>
      <c r="R61" s="500">
        <v>0</v>
      </c>
      <c r="S61" s="500">
        <v>0</v>
      </c>
      <c r="T61" s="500">
        <v>0</v>
      </c>
      <c r="U61" s="500">
        <v>0</v>
      </c>
      <c r="V61" s="500">
        <v>0</v>
      </c>
      <c r="W61" s="500">
        <v>0</v>
      </c>
      <c r="X61" s="500">
        <v>0</v>
      </c>
      <c r="Y61" s="500">
        <v>0</v>
      </c>
      <c r="Z61" s="500">
        <v>0</v>
      </c>
      <c r="AA61" s="500">
        <v>0</v>
      </c>
      <c r="AB61" s="500">
        <v>0</v>
      </c>
      <c r="AC61" s="500">
        <v>0</v>
      </c>
      <c r="AD61" s="500">
        <v>0</v>
      </c>
      <c r="AE61" s="500">
        <v>0</v>
      </c>
      <c r="AF61" s="500">
        <v>0</v>
      </c>
      <c r="AG61" s="500">
        <v>0</v>
      </c>
      <c r="AH61" s="500">
        <v>0</v>
      </c>
      <c r="AI61" s="500">
        <v>0</v>
      </c>
      <c r="AJ61" s="500">
        <v>0</v>
      </c>
      <c r="AK61" s="500">
        <v>0</v>
      </c>
      <c r="AL61" s="500">
        <v>0</v>
      </c>
      <c r="AM61" s="500">
        <v>0</v>
      </c>
      <c r="AN61" s="500">
        <v>0</v>
      </c>
      <c r="AO61" s="500">
        <v>0</v>
      </c>
      <c r="AP61" s="500">
        <v>0</v>
      </c>
      <c r="AQ61" s="500">
        <v>0</v>
      </c>
      <c r="AR61" s="500">
        <v>0</v>
      </c>
      <c r="AS61" s="500">
        <v>0</v>
      </c>
      <c r="AT61" s="500">
        <v>0</v>
      </c>
      <c r="AU61" s="500">
        <v>0</v>
      </c>
      <c r="AV61" s="500">
        <v>0</v>
      </c>
      <c r="AW61" s="500">
        <v>0</v>
      </c>
      <c r="AX61" s="500">
        <v>0</v>
      </c>
      <c r="AY61" s="500">
        <v>0</v>
      </c>
      <c r="AZ61" s="500">
        <v>0</v>
      </c>
      <c r="BA61" s="500">
        <v>0</v>
      </c>
      <c r="BB61" s="500">
        <v>0</v>
      </c>
    </row>
    <row r="62" spans="1:54">
      <c r="A62" s="497" t="s">
        <v>436</v>
      </c>
      <c r="B62" s="507" t="s">
        <v>1273</v>
      </c>
      <c r="C62" s="500">
        <v>0</v>
      </c>
      <c r="D62" s="500">
        <v>0</v>
      </c>
      <c r="E62" s="500">
        <v>0</v>
      </c>
      <c r="F62" s="500">
        <v>0</v>
      </c>
      <c r="G62" s="500">
        <v>0</v>
      </c>
      <c r="H62" s="500">
        <v>0</v>
      </c>
      <c r="I62" s="500">
        <v>0</v>
      </c>
      <c r="J62" s="500">
        <v>0</v>
      </c>
      <c r="K62" s="500">
        <v>0</v>
      </c>
      <c r="L62" s="500">
        <v>0</v>
      </c>
      <c r="M62" s="500">
        <v>0</v>
      </c>
      <c r="N62" s="500">
        <v>0</v>
      </c>
      <c r="O62" s="500">
        <v>0</v>
      </c>
      <c r="P62" s="500">
        <v>0</v>
      </c>
      <c r="Q62" s="500">
        <v>0</v>
      </c>
      <c r="R62" s="500">
        <v>0</v>
      </c>
      <c r="S62" s="500">
        <v>0</v>
      </c>
      <c r="T62" s="500">
        <v>0</v>
      </c>
      <c r="U62" s="500">
        <v>0</v>
      </c>
      <c r="V62" s="500">
        <v>0</v>
      </c>
      <c r="W62" s="500">
        <v>0</v>
      </c>
      <c r="X62" s="500">
        <v>0</v>
      </c>
      <c r="Y62" s="500">
        <v>0</v>
      </c>
      <c r="Z62" s="500">
        <v>0</v>
      </c>
      <c r="AA62" s="500">
        <v>0</v>
      </c>
      <c r="AB62" s="500">
        <v>0</v>
      </c>
      <c r="AC62" s="500">
        <v>0</v>
      </c>
      <c r="AD62" s="500">
        <v>0</v>
      </c>
      <c r="AE62" s="500">
        <v>0</v>
      </c>
      <c r="AF62" s="500">
        <v>0</v>
      </c>
      <c r="AG62" s="500">
        <v>0</v>
      </c>
      <c r="AH62" s="500">
        <v>0</v>
      </c>
      <c r="AI62" s="500">
        <v>0</v>
      </c>
      <c r="AJ62" s="500">
        <v>0</v>
      </c>
      <c r="AK62" s="500">
        <v>0</v>
      </c>
      <c r="AL62" s="500">
        <v>0</v>
      </c>
      <c r="AM62" s="500">
        <v>0</v>
      </c>
      <c r="AN62" s="500">
        <v>0</v>
      </c>
      <c r="AO62" s="500">
        <v>0</v>
      </c>
      <c r="AP62" s="500">
        <v>0</v>
      </c>
      <c r="AQ62" s="500">
        <v>0</v>
      </c>
      <c r="AR62" s="500">
        <v>0</v>
      </c>
      <c r="AS62" s="500">
        <v>0</v>
      </c>
      <c r="AT62" s="500">
        <v>0</v>
      </c>
      <c r="AU62" s="500">
        <v>0</v>
      </c>
      <c r="AV62" s="500">
        <v>0</v>
      </c>
      <c r="AW62" s="500">
        <v>0</v>
      </c>
      <c r="AX62" s="500">
        <v>0</v>
      </c>
      <c r="AY62" s="500">
        <v>0</v>
      </c>
      <c r="AZ62" s="500">
        <v>0</v>
      </c>
      <c r="BA62" s="500">
        <v>0</v>
      </c>
      <c r="BB62" s="500">
        <v>0</v>
      </c>
    </row>
    <row r="63" spans="1:54">
      <c r="A63" s="497" t="s">
        <v>437</v>
      </c>
      <c r="B63" s="507" t="s">
        <v>1274</v>
      </c>
      <c r="C63" s="500">
        <v>0</v>
      </c>
      <c r="D63" s="500">
        <v>0</v>
      </c>
      <c r="E63" s="500">
        <v>0</v>
      </c>
      <c r="F63" s="500">
        <v>0</v>
      </c>
      <c r="G63" s="500">
        <v>0</v>
      </c>
      <c r="H63" s="500">
        <v>0</v>
      </c>
      <c r="I63" s="500">
        <v>0</v>
      </c>
      <c r="J63" s="500">
        <v>0</v>
      </c>
      <c r="K63" s="500">
        <v>0</v>
      </c>
      <c r="L63" s="500">
        <v>0</v>
      </c>
      <c r="M63" s="500">
        <v>0</v>
      </c>
      <c r="N63" s="500">
        <v>0</v>
      </c>
      <c r="O63" s="500">
        <v>0</v>
      </c>
      <c r="P63" s="500">
        <v>0</v>
      </c>
      <c r="Q63" s="500">
        <v>0</v>
      </c>
      <c r="R63" s="500">
        <v>0</v>
      </c>
      <c r="S63" s="500">
        <v>0</v>
      </c>
      <c r="T63" s="500">
        <v>0</v>
      </c>
      <c r="U63" s="500">
        <v>0</v>
      </c>
      <c r="V63" s="500">
        <v>0</v>
      </c>
      <c r="W63" s="500">
        <v>0</v>
      </c>
      <c r="X63" s="500">
        <v>0</v>
      </c>
      <c r="Y63" s="500">
        <v>0</v>
      </c>
      <c r="Z63" s="500">
        <v>0</v>
      </c>
      <c r="AA63" s="500">
        <v>0</v>
      </c>
      <c r="AB63" s="500">
        <v>0</v>
      </c>
      <c r="AC63" s="500">
        <v>0</v>
      </c>
      <c r="AD63" s="500">
        <v>0</v>
      </c>
      <c r="AE63" s="500">
        <v>0</v>
      </c>
      <c r="AF63" s="500">
        <v>0</v>
      </c>
      <c r="AG63" s="500">
        <v>0</v>
      </c>
      <c r="AH63" s="500">
        <v>0</v>
      </c>
      <c r="AI63" s="500">
        <v>0</v>
      </c>
      <c r="AJ63" s="500">
        <v>0</v>
      </c>
      <c r="AK63" s="500">
        <v>0</v>
      </c>
      <c r="AL63" s="500">
        <v>0</v>
      </c>
      <c r="AM63" s="500">
        <v>0</v>
      </c>
      <c r="AN63" s="500">
        <v>0</v>
      </c>
      <c r="AO63" s="500">
        <v>0</v>
      </c>
      <c r="AP63" s="500">
        <v>0</v>
      </c>
      <c r="AQ63" s="500">
        <v>0</v>
      </c>
      <c r="AR63" s="500">
        <v>0</v>
      </c>
      <c r="AS63" s="500">
        <v>0</v>
      </c>
      <c r="AT63" s="500">
        <v>0</v>
      </c>
      <c r="AU63" s="500">
        <v>0</v>
      </c>
      <c r="AV63" s="500">
        <v>0</v>
      </c>
      <c r="AW63" s="500">
        <v>0</v>
      </c>
      <c r="AX63" s="500">
        <v>0</v>
      </c>
      <c r="AY63" s="500">
        <v>0</v>
      </c>
      <c r="AZ63" s="500">
        <v>0</v>
      </c>
      <c r="BA63" s="500">
        <v>0</v>
      </c>
      <c r="BB63" s="500">
        <v>0</v>
      </c>
    </row>
    <row r="64" spans="1:54">
      <c r="A64" s="497" t="s">
        <v>437</v>
      </c>
      <c r="B64" s="507" t="s">
        <v>1275</v>
      </c>
      <c r="C64" s="500">
        <v>0</v>
      </c>
      <c r="D64" s="500">
        <v>0</v>
      </c>
      <c r="E64" s="500">
        <v>0</v>
      </c>
      <c r="F64" s="500">
        <v>0</v>
      </c>
      <c r="G64" s="500">
        <v>0</v>
      </c>
      <c r="H64" s="500">
        <v>0</v>
      </c>
      <c r="I64" s="500">
        <v>0</v>
      </c>
      <c r="J64" s="500">
        <v>0</v>
      </c>
      <c r="K64" s="500">
        <v>0</v>
      </c>
      <c r="L64" s="500">
        <v>0</v>
      </c>
      <c r="M64" s="500">
        <v>0</v>
      </c>
      <c r="N64" s="500">
        <v>0</v>
      </c>
      <c r="O64" s="500">
        <v>0</v>
      </c>
      <c r="P64" s="500">
        <v>0</v>
      </c>
      <c r="Q64" s="500">
        <v>0</v>
      </c>
      <c r="R64" s="500">
        <v>0</v>
      </c>
      <c r="S64" s="500">
        <v>0</v>
      </c>
      <c r="T64" s="500">
        <v>0</v>
      </c>
      <c r="U64" s="500">
        <v>0</v>
      </c>
      <c r="V64" s="500">
        <v>0</v>
      </c>
      <c r="W64" s="500">
        <v>0</v>
      </c>
      <c r="X64" s="500">
        <v>0</v>
      </c>
      <c r="Y64" s="500">
        <v>0</v>
      </c>
      <c r="Z64" s="500">
        <v>0</v>
      </c>
      <c r="AA64" s="500">
        <v>0</v>
      </c>
      <c r="AB64" s="500">
        <v>0</v>
      </c>
      <c r="AC64" s="500">
        <v>0</v>
      </c>
      <c r="AD64" s="500">
        <v>0</v>
      </c>
      <c r="AE64" s="500">
        <v>0</v>
      </c>
      <c r="AF64" s="500">
        <v>0</v>
      </c>
      <c r="AG64" s="500">
        <v>0</v>
      </c>
      <c r="AH64" s="500">
        <v>0</v>
      </c>
      <c r="AI64" s="500">
        <v>0</v>
      </c>
      <c r="AJ64" s="500">
        <v>0</v>
      </c>
      <c r="AK64" s="500">
        <v>0</v>
      </c>
      <c r="AL64" s="500">
        <v>0</v>
      </c>
      <c r="AM64" s="500">
        <v>0</v>
      </c>
      <c r="AN64" s="500">
        <v>0</v>
      </c>
      <c r="AO64" s="500">
        <v>0</v>
      </c>
      <c r="AP64" s="500">
        <v>0</v>
      </c>
      <c r="AQ64" s="500">
        <v>0</v>
      </c>
      <c r="AR64" s="500">
        <v>0</v>
      </c>
      <c r="AS64" s="500">
        <v>0</v>
      </c>
      <c r="AT64" s="500">
        <v>0</v>
      </c>
      <c r="AU64" s="500">
        <v>0</v>
      </c>
      <c r="AV64" s="500">
        <v>0</v>
      </c>
      <c r="AW64" s="500">
        <v>0</v>
      </c>
      <c r="AX64" s="500">
        <v>0</v>
      </c>
      <c r="AY64" s="500">
        <v>0</v>
      </c>
      <c r="AZ64" s="500">
        <v>0</v>
      </c>
      <c r="BA64" s="500">
        <v>0</v>
      </c>
      <c r="BB64" s="500">
        <v>0</v>
      </c>
    </row>
    <row r="65" spans="1:54">
      <c r="A65" s="497" t="s">
        <v>437</v>
      </c>
      <c r="B65" s="507" t="s">
        <v>1640</v>
      </c>
      <c r="C65" s="500">
        <v>0</v>
      </c>
      <c r="D65" s="500">
        <v>0</v>
      </c>
      <c r="E65" s="500">
        <v>0</v>
      </c>
      <c r="F65" s="500">
        <v>0</v>
      </c>
      <c r="G65" s="500">
        <v>0</v>
      </c>
      <c r="H65" s="500">
        <v>0</v>
      </c>
      <c r="I65" s="500">
        <v>0</v>
      </c>
      <c r="J65" s="500">
        <v>0</v>
      </c>
      <c r="K65" s="500">
        <v>0</v>
      </c>
      <c r="L65" s="500">
        <v>0</v>
      </c>
      <c r="M65" s="500">
        <v>0</v>
      </c>
      <c r="N65" s="500">
        <v>0</v>
      </c>
      <c r="O65" s="500">
        <v>0</v>
      </c>
      <c r="P65" s="500">
        <v>0</v>
      </c>
      <c r="Q65" s="500">
        <v>0</v>
      </c>
      <c r="R65" s="500">
        <v>0</v>
      </c>
      <c r="S65" s="500">
        <v>0</v>
      </c>
      <c r="T65" s="500">
        <v>0</v>
      </c>
      <c r="U65" s="500">
        <v>0</v>
      </c>
      <c r="V65" s="500">
        <v>0</v>
      </c>
      <c r="W65" s="500">
        <v>0</v>
      </c>
      <c r="X65" s="500">
        <v>0</v>
      </c>
      <c r="Y65" s="500">
        <v>0</v>
      </c>
      <c r="Z65" s="500">
        <v>0</v>
      </c>
      <c r="AA65" s="500">
        <v>0</v>
      </c>
      <c r="AB65" s="500">
        <v>0</v>
      </c>
      <c r="AC65" s="500">
        <v>0</v>
      </c>
      <c r="AD65" s="500">
        <v>0</v>
      </c>
      <c r="AE65" s="500">
        <v>0</v>
      </c>
      <c r="AF65" s="500">
        <v>0</v>
      </c>
      <c r="AG65" s="500">
        <v>0</v>
      </c>
      <c r="AH65" s="500">
        <v>0</v>
      </c>
      <c r="AI65" s="500">
        <v>0</v>
      </c>
      <c r="AJ65" s="500">
        <v>0</v>
      </c>
      <c r="AK65" s="500">
        <v>0</v>
      </c>
      <c r="AL65" s="500">
        <v>0</v>
      </c>
      <c r="AM65" s="500">
        <v>0</v>
      </c>
      <c r="AN65" s="500">
        <v>0</v>
      </c>
      <c r="AO65" s="500">
        <v>0</v>
      </c>
      <c r="AP65" s="500">
        <v>0</v>
      </c>
      <c r="AQ65" s="500">
        <v>0</v>
      </c>
      <c r="AR65" s="500">
        <v>0</v>
      </c>
      <c r="AS65" s="500">
        <v>0</v>
      </c>
      <c r="AT65" s="500">
        <v>0</v>
      </c>
      <c r="AU65" s="500">
        <v>0</v>
      </c>
      <c r="AV65" s="500">
        <v>0</v>
      </c>
      <c r="AW65" s="500">
        <v>0</v>
      </c>
      <c r="AX65" s="500">
        <v>0</v>
      </c>
      <c r="AY65" s="500">
        <v>0</v>
      </c>
      <c r="AZ65" s="500">
        <v>0</v>
      </c>
      <c r="BA65" s="500">
        <v>0</v>
      </c>
      <c r="BB65" s="500">
        <v>0</v>
      </c>
    </row>
    <row r="66" spans="1:54">
      <c r="A66" s="497" t="s">
        <v>437</v>
      </c>
      <c r="B66" s="507" t="s">
        <v>1276</v>
      </c>
      <c r="C66" s="500">
        <v>0</v>
      </c>
      <c r="D66" s="500">
        <v>0</v>
      </c>
      <c r="E66" s="500">
        <v>0</v>
      </c>
      <c r="F66" s="500">
        <v>0</v>
      </c>
      <c r="G66" s="500">
        <v>0</v>
      </c>
      <c r="H66" s="500">
        <v>0</v>
      </c>
      <c r="I66" s="500">
        <v>0</v>
      </c>
      <c r="J66" s="500">
        <v>0</v>
      </c>
      <c r="K66" s="500">
        <v>0</v>
      </c>
      <c r="L66" s="500">
        <v>0</v>
      </c>
      <c r="M66" s="500">
        <v>0</v>
      </c>
      <c r="N66" s="500">
        <v>0</v>
      </c>
      <c r="O66" s="500">
        <v>0</v>
      </c>
      <c r="P66" s="500">
        <v>0</v>
      </c>
      <c r="Q66" s="500">
        <v>0</v>
      </c>
      <c r="R66" s="500">
        <v>0</v>
      </c>
      <c r="S66" s="500">
        <v>0</v>
      </c>
      <c r="T66" s="500">
        <v>0</v>
      </c>
      <c r="U66" s="500">
        <v>0</v>
      </c>
      <c r="V66" s="500">
        <v>0</v>
      </c>
      <c r="W66" s="500">
        <v>0</v>
      </c>
      <c r="X66" s="500">
        <v>0</v>
      </c>
      <c r="Y66" s="500">
        <v>0</v>
      </c>
      <c r="Z66" s="500">
        <v>0</v>
      </c>
      <c r="AA66" s="500">
        <v>0</v>
      </c>
      <c r="AB66" s="500">
        <v>0</v>
      </c>
      <c r="AC66" s="500">
        <v>0</v>
      </c>
      <c r="AD66" s="500">
        <v>0</v>
      </c>
      <c r="AE66" s="500">
        <v>0</v>
      </c>
      <c r="AF66" s="500">
        <v>0</v>
      </c>
      <c r="AG66" s="500">
        <v>0</v>
      </c>
      <c r="AH66" s="500">
        <v>0</v>
      </c>
      <c r="AI66" s="500">
        <v>0</v>
      </c>
      <c r="AJ66" s="500">
        <v>0</v>
      </c>
      <c r="AK66" s="500">
        <v>0</v>
      </c>
      <c r="AL66" s="500">
        <v>0</v>
      </c>
      <c r="AM66" s="500">
        <v>0</v>
      </c>
      <c r="AN66" s="500">
        <v>0</v>
      </c>
      <c r="AO66" s="500">
        <v>0</v>
      </c>
      <c r="AP66" s="500">
        <v>0</v>
      </c>
      <c r="AQ66" s="500">
        <v>0</v>
      </c>
      <c r="AR66" s="500">
        <v>0</v>
      </c>
      <c r="AS66" s="500">
        <v>0</v>
      </c>
      <c r="AT66" s="500">
        <v>0</v>
      </c>
      <c r="AU66" s="500">
        <v>0</v>
      </c>
      <c r="AV66" s="500">
        <v>0</v>
      </c>
      <c r="AW66" s="500">
        <v>0</v>
      </c>
      <c r="AX66" s="500">
        <v>0</v>
      </c>
      <c r="AY66" s="500">
        <v>0</v>
      </c>
      <c r="AZ66" s="500">
        <v>0</v>
      </c>
      <c r="BA66" s="500">
        <v>0</v>
      </c>
      <c r="BB66" s="500">
        <v>0</v>
      </c>
    </row>
    <row r="67" spans="1:54">
      <c r="A67" s="497" t="s">
        <v>437</v>
      </c>
      <c r="B67" s="507" t="s">
        <v>1641</v>
      </c>
      <c r="C67" s="500">
        <v>0</v>
      </c>
      <c r="D67" s="500">
        <v>0</v>
      </c>
      <c r="E67" s="500">
        <v>0</v>
      </c>
      <c r="F67" s="500">
        <v>0</v>
      </c>
      <c r="G67" s="500">
        <v>0</v>
      </c>
      <c r="H67" s="500">
        <v>0</v>
      </c>
      <c r="I67" s="500">
        <v>0</v>
      </c>
      <c r="J67" s="500">
        <v>0</v>
      </c>
      <c r="K67" s="500">
        <v>0</v>
      </c>
      <c r="L67" s="500">
        <v>0</v>
      </c>
      <c r="M67" s="500">
        <v>0</v>
      </c>
      <c r="N67" s="500">
        <v>0</v>
      </c>
      <c r="O67" s="500">
        <v>0</v>
      </c>
      <c r="P67" s="500">
        <v>0</v>
      </c>
      <c r="Q67" s="500">
        <v>0</v>
      </c>
      <c r="R67" s="500">
        <v>0</v>
      </c>
      <c r="S67" s="500">
        <v>0</v>
      </c>
      <c r="T67" s="500">
        <v>0</v>
      </c>
      <c r="U67" s="500">
        <v>0</v>
      </c>
      <c r="V67" s="500">
        <v>0</v>
      </c>
      <c r="W67" s="500">
        <v>0</v>
      </c>
      <c r="X67" s="500">
        <v>0</v>
      </c>
      <c r="Y67" s="500">
        <v>0</v>
      </c>
      <c r="Z67" s="500">
        <v>0</v>
      </c>
      <c r="AA67" s="500">
        <v>0</v>
      </c>
      <c r="AB67" s="500">
        <v>0</v>
      </c>
      <c r="AC67" s="500">
        <v>0</v>
      </c>
      <c r="AD67" s="500">
        <v>0</v>
      </c>
      <c r="AE67" s="500">
        <v>0</v>
      </c>
      <c r="AF67" s="500">
        <v>0</v>
      </c>
      <c r="AG67" s="500">
        <v>0</v>
      </c>
      <c r="AH67" s="500">
        <v>0</v>
      </c>
      <c r="AI67" s="500">
        <v>0</v>
      </c>
      <c r="AJ67" s="500">
        <v>0</v>
      </c>
      <c r="AK67" s="500">
        <v>0</v>
      </c>
      <c r="AL67" s="500">
        <v>0</v>
      </c>
      <c r="AM67" s="500">
        <v>0</v>
      </c>
      <c r="AN67" s="500">
        <v>0</v>
      </c>
      <c r="AO67" s="500">
        <v>0</v>
      </c>
      <c r="AP67" s="500">
        <v>0</v>
      </c>
      <c r="AQ67" s="500">
        <v>0</v>
      </c>
      <c r="AR67" s="500">
        <v>0</v>
      </c>
      <c r="AS67" s="500">
        <v>0</v>
      </c>
      <c r="AT67" s="500">
        <v>0</v>
      </c>
      <c r="AU67" s="500">
        <v>0</v>
      </c>
      <c r="AV67" s="500">
        <v>0</v>
      </c>
      <c r="AW67" s="500">
        <v>0</v>
      </c>
      <c r="AX67" s="500">
        <v>0</v>
      </c>
      <c r="AY67" s="500">
        <v>0</v>
      </c>
      <c r="AZ67" s="500">
        <v>0</v>
      </c>
      <c r="BA67" s="500">
        <v>0</v>
      </c>
      <c r="BB67" s="500">
        <v>0</v>
      </c>
    </row>
    <row r="68" spans="1:54">
      <c r="A68" s="497" t="s">
        <v>438</v>
      </c>
      <c r="B68" s="507" t="s">
        <v>1277</v>
      </c>
      <c r="C68" s="500">
        <v>0</v>
      </c>
      <c r="D68" s="500">
        <v>0</v>
      </c>
      <c r="E68" s="500">
        <v>0</v>
      </c>
      <c r="F68" s="500">
        <v>0</v>
      </c>
      <c r="G68" s="500">
        <v>0</v>
      </c>
      <c r="H68" s="500">
        <v>0</v>
      </c>
      <c r="I68" s="500">
        <v>0</v>
      </c>
      <c r="J68" s="500">
        <v>0</v>
      </c>
      <c r="K68" s="500">
        <v>0</v>
      </c>
      <c r="L68" s="500">
        <v>0</v>
      </c>
      <c r="M68" s="500">
        <v>0</v>
      </c>
      <c r="N68" s="500">
        <v>0</v>
      </c>
      <c r="O68" s="500">
        <v>0</v>
      </c>
      <c r="P68" s="500">
        <v>0</v>
      </c>
      <c r="Q68" s="500">
        <v>0</v>
      </c>
      <c r="R68" s="500">
        <v>0</v>
      </c>
      <c r="S68" s="500">
        <v>0</v>
      </c>
      <c r="T68" s="500">
        <v>0</v>
      </c>
      <c r="U68" s="500">
        <v>0</v>
      </c>
      <c r="V68" s="500">
        <v>0</v>
      </c>
      <c r="W68" s="500">
        <v>0</v>
      </c>
      <c r="X68" s="500">
        <v>0</v>
      </c>
      <c r="Y68" s="500">
        <v>0</v>
      </c>
      <c r="Z68" s="500">
        <v>0</v>
      </c>
      <c r="AA68" s="500">
        <v>0</v>
      </c>
      <c r="AB68" s="500">
        <v>0</v>
      </c>
      <c r="AC68" s="500">
        <v>0</v>
      </c>
      <c r="AD68" s="500">
        <v>0</v>
      </c>
      <c r="AE68" s="500">
        <v>0</v>
      </c>
      <c r="AF68" s="500">
        <v>0</v>
      </c>
      <c r="AG68" s="500">
        <v>0</v>
      </c>
      <c r="AH68" s="500">
        <v>0</v>
      </c>
      <c r="AI68" s="500">
        <v>0</v>
      </c>
      <c r="AJ68" s="500">
        <v>0</v>
      </c>
      <c r="AK68" s="500">
        <v>0</v>
      </c>
      <c r="AL68" s="500">
        <v>0</v>
      </c>
      <c r="AM68" s="500">
        <v>0</v>
      </c>
      <c r="AN68" s="500">
        <v>0</v>
      </c>
      <c r="AO68" s="500">
        <v>0</v>
      </c>
      <c r="AP68" s="500">
        <v>0</v>
      </c>
      <c r="AQ68" s="500">
        <v>0</v>
      </c>
      <c r="AR68" s="500">
        <v>0</v>
      </c>
      <c r="AS68" s="500">
        <v>0</v>
      </c>
      <c r="AT68" s="500">
        <v>0</v>
      </c>
      <c r="AU68" s="500">
        <v>0</v>
      </c>
      <c r="AV68" s="500">
        <v>0</v>
      </c>
      <c r="AW68" s="500">
        <v>0</v>
      </c>
      <c r="AX68" s="500">
        <v>0</v>
      </c>
      <c r="AY68" s="500">
        <v>0</v>
      </c>
      <c r="AZ68" s="500">
        <v>0</v>
      </c>
      <c r="BA68" s="500">
        <v>0</v>
      </c>
      <c r="BB68" s="500">
        <v>0</v>
      </c>
    </row>
    <row r="69" spans="1:54">
      <c r="A69" s="497" t="s">
        <v>438</v>
      </c>
      <c r="B69" s="507" t="s">
        <v>1278</v>
      </c>
      <c r="C69" s="500">
        <v>0</v>
      </c>
      <c r="D69" s="500">
        <v>0</v>
      </c>
      <c r="E69" s="500">
        <v>0</v>
      </c>
      <c r="F69" s="500">
        <v>0</v>
      </c>
      <c r="G69" s="500">
        <v>0</v>
      </c>
      <c r="H69" s="500">
        <v>0</v>
      </c>
      <c r="I69" s="500">
        <v>0</v>
      </c>
      <c r="J69" s="500">
        <v>0</v>
      </c>
      <c r="K69" s="500">
        <v>0</v>
      </c>
      <c r="L69" s="500">
        <v>0</v>
      </c>
      <c r="M69" s="500">
        <v>0</v>
      </c>
      <c r="N69" s="500">
        <v>0</v>
      </c>
      <c r="O69" s="500">
        <v>0</v>
      </c>
      <c r="P69" s="500">
        <v>0</v>
      </c>
      <c r="Q69" s="500">
        <v>0</v>
      </c>
      <c r="R69" s="500">
        <v>0</v>
      </c>
      <c r="S69" s="500">
        <v>0</v>
      </c>
      <c r="T69" s="500">
        <v>0</v>
      </c>
      <c r="U69" s="500">
        <v>0</v>
      </c>
      <c r="V69" s="500">
        <v>0</v>
      </c>
      <c r="W69" s="500">
        <v>0</v>
      </c>
      <c r="X69" s="500">
        <v>0</v>
      </c>
      <c r="Y69" s="500">
        <v>0</v>
      </c>
      <c r="Z69" s="500">
        <v>0</v>
      </c>
      <c r="AA69" s="500">
        <v>0</v>
      </c>
      <c r="AB69" s="500">
        <v>0</v>
      </c>
      <c r="AC69" s="500">
        <v>0</v>
      </c>
      <c r="AD69" s="500">
        <v>0</v>
      </c>
      <c r="AE69" s="500">
        <v>0</v>
      </c>
      <c r="AF69" s="500">
        <v>0</v>
      </c>
      <c r="AG69" s="500">
        <v>0</v>
      </c>
      <c r="AH69" s="500">
        <v>0</v>
      </c>
      <c r="AI69" s="500">
        <v>0</v>
      </c>
      <c r="AJ69" s="500">
        <v>0</v>
      </c>
      <c r="AK69" s="500">
        <v>0</v>
      </c>
      <c r="AL69" s="500">
        <v>0</v>
      </c>
      <c r="AM69" s="500">
        <v>0</v>
      </c>
      <c r="AN69" s="500">
        <v>0</v>
      </c>
      <c r="AO69" s="500">
        <v>0</v>
      </c>
      <c r="AP69" s="500">
        <v>0</v>
      </c>
      <c r="AQ69" s="500">
        <v>0</v>
      </c>
      <c r="AR69" s="500">
        <v>0</v>
      </c>
      <c r="AS69" s="500">
        <v>0</v>
      </c>
      <c r="AT69" s="500">
        <v>0</v>
      </c>
      <c r="AU69" s="500">
        <v>0</v>
      </c>
      <c r="AV69" s="500">
        <v>0</v>
      </c>
      <c r="AW69" s="500">
        <v>0</v>
      </c>
      <c r="AX69" s="500">
        <v>0</v>
      </c>
      <c r="AY69" s="500">
        <v>0</v>
      </c>
      <c r="AZ69" s="500">
        <v>0</v>
      </c>
      <c r="BA69" s="500">
        <v>0</v>
      </c>
      <c r="BB69" s="500">
        <v>0</v>
      </c>
    </row>
    <row r="70" spans="1:54">
      <c r="A70" s="497" t="s">
        <v>438</v>
      </c>
      <c r="B70" s="507" t="s">
        <v>1279</v>
      </c>
      <c r="C70" s="500">
        <v>0</v>
      </c>
      <c r="D70" s="500">
        <v>0</v>
      </c>
      <c r="E70" s="500">
        <v>0</v>
      </c>
      <c r="F70" s="500">
        <v>0</v>
      </c>
      <c r="G70" s="500">
        <v>0</v>
      </c>
      <c r="H70" s="500">
        <v>0</v>
      </c>
      <c r="I70" s="500">
        <v>0</v>
      </c>
      <c r="J70" s="500">
        <v>0</v>
      </c>
      <c r="K70" s="500">
        <v>0</v>
      </c>
      <c r="L70" s="500">
        <v>0</v>
      </c>
      <c r="M70" s="500">
        <v>0</v>
      </c>
      <c r="N70" s="500">
        <v>0</v>
      </c>
      <c r="O70" s="500">
        <v>0</v>
      </c>
      <c r="P70" s="500">
        <v>0</v>
      </c>
      <c r="Q70" s="500">
        <v>0</v>
      </c>
      <c r="R70" s="500">
        <v>0</v>
      </c>
      <c r="S70" s="500">
        <v>0</v>
      </c>
      <c r="T70" s="500">
        <v>0</v>
      </c>
      <c r="U70" s="500">
        <v>0</v>
      </c>
      <c r="V70" s="500">
        <v>0</v>
      </c>
      <c r="W70" s="500">
        <v>0</v>
      </c>
      <c r="X70" s="500">
        <v>0</v>
      </c>
      <c r="Y70" s="500">
        <v>0</v>
      </c>
      <c r="Z70" s="500">
        <v>0</v>
      </c>
      <c r="AA70" s="500">
        <v>0</v>
      </c>
      <c r="AB70" s="500">
        <v>0</v>
      </c>
      <c r="AC70" s="500">
        <v>0</v>
      </c>
      <c r="AD70" s="500">
        <v>0</v>
      </c>
      <c r="AE70" s="500">
        <v>0</v>
      </c>
      <c r="AF70" s="500">
        <v>0</v>
      </c>
      <c r="AG70" s="500">
        <v>0</v>
      </c>
      <c r="AH70" s="500">
        <v>0</v>
      </c>
      <c r="AI70" s="500">
        <v>0</v>
      </c>
      <c r="AJ70" s="500">
        <v>0</v>
      </c>
      <c r="AK70" s="500">
        <v>0</v>
      </c>
      <c r="AL70" s="500">
        <v>0</v>
      </c>
      <c r="AM70" s="500">
        <v>0</v>
      </c>
      <c r="AN70" s="500">
        <v>0</v>
      </c>
      <c r="AO70" s="500">
        <v>0</v>
      </c>
      <c r="AP70" s="500">
        <v>0</v>
      </c>
      <c r="AQ70" s="500">
        <v>0</v>
      </c>
      <c r="AR70" s="500">
        <v>0</v>
      </c>
      <c r="AS70" s="500">
        <v>0</v>
      </c>
      <c r="AT70" s="500">
        <v>0</v>
      </c>
      <c r="AU70" s="500">
        <v>0</v>
      </c>
      <c r="AV70" s="500">
        <v>0</v>
      </c>
      <c r="AW70" s="500">
        <v>0</v>
      </c>
      <c r="AX70" s="500">
        <v>0</v>
      </c>
      <c r="AY70" s="500">
        <v>0</v>
      </c>
      <c r="AZ70" s="500">
        <v>0</v>
      </c>
      <c r="BA70" s="500">
        <v>0</v>
      </c>
      <c r="BB70" s="500">
        <v>0</v>
      </c>
    </row>
    <row r="71" spans="1:54">
      <c r="A71" s="497" t="s">
        <v>438</v>
      </c>
      <c r="B71" s="507" t="s">
        <v>1280</v>
      </c>
      <c r="C71" s="500">
        <v>0</v>
      </c>
      <c r="D71" s="500">
        <v>0</v>
      </c>
      <c r="E71" s="500">
        <v>0</v>
      </c>
      <c r="F71" s="500">
        <v>0</v>
      </c>
      <c r="G71" s="500">
        <v>0</v>
      </c>
      <c r="H71" s="500">
        <v>0</v>
      </c>
      <c r="I71" s="500">
        <v>0</v>
      </c>
      <c r="J71" s="500">
        <v>0</v>
      </c>
      <c r="K71" s="500">
        <v>0</v>
      </c>
      <c r="L71" s="500">
        <v>0</v>
      </c>
      <c r="M71" s="500">
        <v>0</v>
      </c>
      <c r="N71" s="500">
        <v>0</v>
      </c>
      <c r="O71" s="500">
        <v>0</v>
      </c>
      <c r="P71" s="500">
        <v>0</v>
      </c>
      <c r="Q71" s="500">
        <v>0</v>
      </c>
      <c r="R71" s="500">
        <v>0</v>
      </c>
      <c r="S71" s="500">
        <v>0</v>
      </c>
      <c r="T71" s="500">
        <v>0</v>
      </c>
      <c r="U71" s="500">
        <v>0</v>
      </c>
      <c r="V71" s="500">
        <v>0</v>
      </c>
      <c r="W71" s="500">
        <v>0</v>
      </c>
      <c r="X71" s="500">
        <v>0</v>
      </c>
      <c r="Y71" s="500">
        <v>0</v>
      </c>
      <c r="Z71" s="500">
        <v>0</v>
      </c>
      <c r="AA71" s="500">
        <v>0</v>
      </c>
      <c r="AB71" s="500">
        <v>0</v>
      </c>
      <c r="AC71" s="500">
        <v>0</v>
      </c>
      <c r="AD71" s="500">
        <v>0</v>
      </c>
      <c r="AE71" s="500">
        <v>0</v>
      </c>
      <c r="AF71" s="500">
        <v>0</v>
      </c>
      <c r="AG71" s="500">
        <v>0</v>
      </c>
      <c r="AH71" s="500">
        <v>0</v>
      </c>
      <c r="AI71" s="500">
        <v>0</v>
      </c>
      <c r="AJ71" s="500">
        <v>0</v>
      </c>
      <c r="AK71" s="500">
        <v>0</v>
      </c>
      <c r="AL71" s="500">
        <v>0</v>
      </c>
      <c r="AM71" s="500">
        <v>0</v>
      </c>
      <c r="AN71" s="500">
        <v>0</v>
      </c>
      <c r="AO71" s="500">
        <v>0</v>
      </c>
      <c r="AP71" s="500">
        <v>0</v>
      </c>
      <c r="AQ71" s="500">
        <v>0</v>
      </c>
      <c r="AR71" s="500">
        <v>0</v>
      </c>
      <c r="AS71" s="500">
        <v>0</v>
      </c>
      <c r="AT71" s="500">
        <v>0</v>
      </c>
      <c r="AU71" s="500">
        <v>0</v>
      </c>
      <c r="AV71" s="500">
        <v>0</v>
      </c>
      <c r="AW71" s="500">
        <v>0</v>
      </c>
      <c r="AX71" s="500">
        <v>0</v>
      </c>
      <c r="AY71" s="500">
        <v>0</v>
      </c>
      <c r="AZ71" s="500">
        <v>0</v>
      </c>
      <c r="BA71" s="500">
        <v>0</v>
      </c>
      <c r="BB71" s="500">
        <v>0</v>
      </c>
    </row>
    <row r="72" spans="1:54">
      <c r="A72" s="497" t="s">
        <v>438</v>
      </c>
      <c r="B72" s="507" t="s">
        <v>1642</v>
      </c>
      <c r="C72" s="500">
        <v>0</v>
      </c>
      <c r="D72" s="500">
        <v>0</v>
      </c>
      <c r="E72" s="500">
        <v>0</v>
      </c>
      <c r="F72" s="500">
        <v>0</v>
      </c>
      <c r="G72" s="500">
        <v>0</v>
      </c>
      <c r="H72" s="500">
        <v>0</v>
      </c>
      <c r="I72" s="500">
        <v>0</v>
      </c>
      <c r="J72" s="500">
        <v>0</v>
      </c>
      <c r="K72" s="500">
        <v>0</v>
      </c>
      <c r="L72" s="500">
        <v>0</v>
      </c>
      <c r="M72" s="500">
        <v>0</v>
      </c>
      <c r="N72" s="500">
        <v>0</v>
      </c>
      <c r="O72" s="500">
        <v>0</v>
      </c>
      <c r="P72" s="500">
        <v>0</v>
      </c>
      <c r="Q72" s="500">
        <v>0</v>
      </c>
      <c r="R72" s="500">
        <v>0</v>
      </c>
      <c r="S72" s="500">
        <v>0</v>
      </c>
      <c r="T72" s="500">
        <v>0</v>
      </c>
      <c r="U72" s="500">
        <v>0</v>
      </c>
      <c r="V72" s="500">
        <v>0</v>
      </c>
      <c r="W72" s="500">
        <v>0</v>
      </c>
      <c r="X72" s="500">
        <v>0</v>
      </c>
      <c r="Y72" s="500">
        <v>0</v>
      </c>
      <c r="Z72" s="500">
        <v>0</v>
      </c>
      <c r="AA72" s="500">
        <v>0</v>
      </c>
      <c r="AB72" s="500">
        <v>0</v>
      </c>
      <c r="AC72" s="500">
        <v>0</v>
      </c>
      <c r="AD72" s="500">
        <v>0</v>
      </c>
      <c r="AE72" s="500">
        <v>0</v>
      </c>
      <c r="AF72" s="500">
        <v>0</v>
      </c>
      <c r="AG72" s="500">
        <v>0</v>
      </c>
      <c r="AH72" s="500">
        <v>0</v>
      </c>
      <c r="AI72" s="500">
        <v>0</v>
      </c>
      <c r="AJ72" s="500">
        <v>0</v>
      </c>
      <c r="AK72" s="500">
        <v>0</v>
      </c>
      <c r="AL72" s="500">
        <v>0</v>
      </c>
      <c r="AM72" s="500">
        <v>0</v>
      </c>
      <c r="AN72" s="500">
        <v>0</v>
      </c>
      <c r="AO72" s="500">
        <v>0</v>
      </c>
      <c r="AP72" s="500">
        <v>0</v>
      </c>
      <c r="AQ72" s="500">
        <v>0</v>
      </c>
      <c r="AR72" s="500">
        <v>0</v>
      </c>
      <c r="AS72" s="500">
        <v>0</v>
      </c>
      <c r="AT72" s="500">
        <v>0</v>
      </c>
      <c r="AU72" s="500">
        <v>0</v>
      </c>
      <c r="AV72" s="500">
        <v>0</v>
      </c>
      <c r="AW72" s="500">
        <v>0</v>
      </c>
      <c r="AX72" s="500">
        <v>0</v>
      </c>
      <c r="AY72" s="500">
        <v>0</v>
      </c>
      <c r="AZ72" s="500">
        <v>0</v>
      </c>
      <c r="BA72" s="500">
        <v>0</v>
      </c>
      <c r="BB72" s="500">
        <v>0</v>
      </c>
    </row>
    <row r="73" spans="1:54">
      <c r="A73" s="497" t="s">
        <v>438</v>
      </c>
      <c r="B73" s="507" t="s">
        <v>1643</v>
      </c>
      <c r="C73" s="500">
        <v>0</v>
      </c>
      <c r="D73" s="500">
        <v>0</v>
      </c>
      <c r="E73" s="500">
        <v>0</v>
      </c>
      <c r="F73" s="500">
        <v>0</v>
      </c>
      <c r="G73" s="500">
        <v>0</v>
      </c>
      <c r="H73" s="500">
        <v>0</v>
      </c>
      <c r="I73" s="500">
        <v>0</v>
      </c>
      <c r="J73" s="500">
        <v>0</v>
      </c>
      <c r="K73" s="500">
        <v>0</v>
      </c>
      <c r="L73" s="500">
        <v>0</v>
      </c>
      <c r="M73" s="500">
        <v>0</v>
      </c>
      <c r="N73" s="500">
        <v>0</v>
      </c>
      <c r="O73" s="500">
        <v>0</v>
      </c>
      <c r="P73" s="500">
        <v>0</v>
      </c>
      <c r="Q73" s="500">
        <v>0</v>
      </c>
      <c r="R73" s="500">
        <v>0</v>
      </c>
      <c r="S73" s="500">
        <v>0</v>
      </c>
      <c r="T73" s="500">
        <v>0</v>
      </c>
      <c r="U73" s="500">
        <v>0</v>
      </c>
      <c r="V73" s="500">
        <v>0</v>
      </c>
      <c r="W73" s="500">
        <v>0</v>
      </c>
      <c r="X73" s="500">
        <v>0</v>
      </c>
      <c r="Y73" s="500">
        <v>0</v>
      </c>
      <c r="Z73" s="500">
        <v>0</v>
      </c>
      <c r="AA73" s="500">
        <v>0</v>
      </c>
      <c r="AB73" s="500">
        <v>0</v>
      </c>
      <c r="AC73" s="500">
        <v>0</v>
      </c>
      <c r="AD73" s="500">
        <v>0</v>
      </c>
      <c r="AE73" s="500">
        <v>0</v>
      </c>
      <c r="AF73" s="500">
        <v>0</v>
      </c>
      <c r="AG73" s="500">
        <v>0</v>
      </c>
      <c r="AH73" s="500">
        <v>0</v>
      </c>
      <c r="AI73" s="500">
        <v>0</v>
      </c>
      <c r="AJ73" s="500">
        <v>0</v>
      </c>
      <c r="AK73" s="500">
        <v>0</v>
      </c>
      <c r="AL73" s="500">
        <v>0</v>
      </c>
      <c r="AM73" s="500">
        <v>0</v>
      </c>
      <c r="AN73" s="500">
        <v>0</v>
      </c>
      <c r="AO73" s="500">
        <v>0</v>
      </c>
      <c r="AP73" s="500">
        <v>0</v>
      </c>
      <c r="AQ73" s="500">
        <v>0</v>
      </c>
      <c r="AR73" s="500">
        <v>0</v>
      </c>
      <c r="AS73" s="500">
        <v>0</v>
      </c>
      <c r="AT73" s="500">
        <v>0</v>
      </c>
      <c r="AU73" s="500">
        <v>0</v>
      </c>
      <c r="AV73" s="500">
        <v>0</v>
      </c>
      <c r="AW73" s="500">
        <v>0</v>
      </c>
      <c r="AX73" s="500">
        <v>0</v>
      </c>
      <c r="AY73" s="500">
        <v>0</v>
      </c>
      <c r="AZ73" s="500">
        <v>0</v>
      </c>
      <c r="BA73" s="500">
        <v>0</v>
      </c>
      <c r="BB73" s="500">
        <v>0</v>
      </c>
    </row>
    <row r="74" spans="1:54">
      <c r="A74" s="497" t="s">
        <v>439</v>
      </c>
      <c r="B74" s="507" t="s">
        <v>1281</v>
      </c>
      <c r="C74" s="500">
        <v>0</v>
      </c>
      <c r="D74" s="500">
        <v>0</v>
      </c>
      <c r="E74" s="500">
        <v>0</v>
      </c>
      <c r="F74" s="500">
        <v>0</v>
      </c>
      <c r="G74" s="500">
        <v>0</v>
      </c>
      <c r="H74" s="500">
        <v>0</v>
      </c>
      <c r="I74" s="500">
        <v>0</v>
      </c>
      <c r="J74" s="500">
        <v>0</v>
      </c>
      <c r="K74" s="500">
        <v>0</v>
      </c>
      <c r="L74" s="500">
        <v>0</v>
      </c>
      <c r="M74" s="500">
        <v>0</v>
      </c>
      <c r="N74" s="500">
        <v>0</v>
      </c>
      <c r="O74" s="500">
        <v>0</v>
      </c>
      <c r="P74" s="500">
        <v>0</v>
      </c>
      <c r="Q74" s="500">
        <v>0</v>
      </c>
      <c r="R74" s="500">
        <v>0</v>
      </c>
      <c r="S74" s="500">
        <v>0</v>
      </c>
      <c r="T74" s="500">
        <v>0</v>
      </c>
      <c r="U74" s="500">
        <v>0</v>
      </c>
      <c r="V74" s="500">
        <v>0</v>
      </c>
      <c r="W74" s="500">
        <v>0</v>
      </c>
      <c r="X74" s="500">
        <v>0</v>
      </c>
      <c r="Y74" s="500">
        <v>0</v>
      </c>
      <c r="Z74" s="500">
        <v>0</v>
      </c>
      <c r="AA74" s="500">
        <v>0</v>
      </c>
      <c r="AB74" s="500">
        <v>0</v>
      </c>
      <c r="AC74" s="500">
        <v>0</v>
      </c>
      <c r="AD74" s="500">
        <v>0</v>
      </c>
      <c r="AE74" s="500">
        <v>0</v>
      </c>
      <c r="AF74" s="500">
        <v>0</v>
      </c>
      <c r="AG74" s="500">
        <v>0</v>
      </c>
      <c r="AH74" s="500">
        <v>0</v>
      </c>
      <c r="AI74" s="500">
        <v>0</v>
      </c>
      <c r="AJ74" s="500">
        <v>0</v>
      </c>
      <c r="AK74" s="500">
        <v>0</v>
      </c>
      <c r="AL74" s="500">
        <v>0</v>
      </c>
      <c r="AM74" s="500">
        <v>0</v>
      </c>
      <c r="AN74" s="500">
        <v>0</v>
      </c>
      <c r="AO74" s="500">
        <v>0</v>
      </c>
      <c r="AP74" s="500">
        <v>0</v>
      </c>
      <c r="AQ74" s="500">
        <v>0</v>
      </c>
      <c r="AR74" s="500">
        <v>0</v>
      </c>
      <c r="AS74" s="500">
        <v>0</v>
      </c>
      <c r="AT74" s="500">
        <v>0</v>
      </c>
      <c r="AU74" s="500">
        <v>0</v>
      </c>
      <c r="AV74" s="500">
        <v>0</v>
      </c>
      <c r="AW74" s="500">
        <v>0</v>
      </c>
      <c r="AX74" s="500">
        <v>0</v>
      </c>
      <c r="AY74" s="500">
        <v>0</v>
      </c>
      <c r="AZ74" s="500">
        <v>0</v>
      </c>
      <c r="BA74" s="500">
        <v>0</v>
      </c>
      <c r="BB74" s="500">
        <v>0</v>
      </c>
    </row>
    <row r="75" spans="1:54">
      <c r="A75" s="497" t="s">
        <v>439</v>
      </c>
      <c r="B75" s="507" t="s">
        <v>1282</v>
      </c>
      <c r="C75" s="500">
        <v>0</v>
      </c>
      <c r="D75" s="500">
        <v>0</v>
      </c>
      <c r="E75" s="500">
        <v>0</v>
      </c>
      <c r="F75" s="500">
        <v>0</v>
      </c>
      <c r="G75" s="500">
        <v>0</v>
      </c>
      <c r="H75" s="500">
        <v>0</v>
      </c>
      <c r="I75" s="500">
        <v>0</v>
      </c>
      <c r="J75" s="500">
        <v>0</v>
      </c>
      <c r="K75" s="500">
        <v>0</v>
      </c>
      <c r="L75" s="500">
        <v>0</v>
      </c>
      <c r="M75" s="500">
        <v>0</v>
      </c>
      <c r="N75" s="500">
        <v>0</v>
      </c>
      <c r="O75" s="500">
        <v>0</v>
      </c>
      <c r="P75" s="500">
        <v>0</v>
      </c>
      <c r="Q75" s="500">
        <v>0</v>
      </c>
      <c r="R75" s="500">
        <v>0</v>
      </c>
      <c r="S75" s="500">
        <v>0</v>
      </c>
      <c r="T75" s="500">
        <v>0</v>
      </c>
      <c r="U75" s="500">
        <v>0</v>
      </c>
      <c r="V75" s="500">
        <v>0</v>
      </c>
      <c r="W75" s="500">
        <v>0</v>
      </c>
      <c r="X75" s="500">
        <v>0</v>
      </c>
      <c r="Y75" s="500">
        <v>0</v>
      </c>
      <c r="Z75" s="500">
        <v>0</v>
      </c>
      <c r="AA75" s="500">
        <v>0</v>
      </c>
      <c r="AB75" s="500">
        <v>0</v>
      </c>
      <c r="AC75" s="500">
        <v>0</v>
      </c>
      <c r="AD75" s="500">
        <v>0</v>
      </c>
      <c r="AE75" s="500">
        <v>0</v>
      </c>
      <c r="AF75" s="500">
        <v>0</v>
      </c>
      <c r="AG75" s="500">
        <v>0</v>
      </c>
      <c r="AH75" s="500">
        <v>0</v>
      </c>
      <c r="AI75" s="500">
        <v>0</v>
      </c>
      <c r="AJ75" s="500">
        <v>0</v>
      </c>
      <c r="AK75" s="500">
        <v>0</v>
      </c>
      <c r="AL75" s="500">
        <v>0</v>
      </c>
      <c r="AM75" s="500">
        <v>0</v>
      </c>
      <c r="AN75" s="500">
        <v>0</v>
      </c>
      <c r="AO75" s="500">
        <v>0</v>
      </c>
      <c r="AP75" s="500">
        <v>0</v>
      </c>
      <c r="AQ75" s="500">
        <v>0</v>
      </c>
      <c r="AR75" s="500">
        <v>0</v>
      </c>
      <c r="AS75" s="500">
        <v>0</v>
      </c>
      <c r="AT75" s="500">
        <v>0</v>
      </c>
      <c r="AU75" s="500">
        <v>0</v>
      </c>
      <c r="AV75" s="500">
        <v>0</v>
      </c>
      <c r="AW75" s="500">
        <v>0</v>
      </c>
      <c r="AX75" s="500">
        <v>0</v>
      </c>
      <c r="AY75" s="500">
        <v>0</v>
      </c>
      <c r="AZ75" s="500">
        <v>0</v>
      </c>
      <c r="BA75" s="500">
        <v>0</v>
      </c>
      <c r="BB75" s="500">
        <v>0</v>
      </c>
    </row>
    <row r="76" spans="1:54">
      <c r="A76" s="497" t="s">
        <v>439</v>
      </c>
      <c r="B76" s="507" t="s">
        <v>1283</v>
      </c>
      <c r="C76" s="500">
        <v>0</v>
      </c>
      <c r="D76" s="500">
        <v>0</v>
      </c>
      <c r="E76" s="500">
        <v>0</v>
      </c>
      <c r="F76" s="500">
        <v>0</v>
      </c>
      <c r="G76" s="500">
        <v>0</v>
      </c>
      <c r="H76" s="500">
        <v>0</v>
      </c>
      <c r="I76" s="500">
        <v>0</v>
      </c>
      <c r="J76" s="500">
        <v>0</v>
      </c>
      <c r="K76" s="500">
        <v>0</v>
      </c>
      <c r="L76" s="500">
        <v>0</v>
      </c>
      <c r="M76" s="500">
        <v>0</v>
      </c>
      <c r="N76" s="500">
        <v>0</v>
      </c>
      <c r="O76" s="500">
        <v>0</v>
      </c>
      <c r="P76" s="500">
        <v>0</v>
      </c>
      <c r="Q76" s="500">
        <v>0</v>
      </c>
      <c r="R76" s="500">
        <v>0</v>
      </c>
      <c r="S76" s="500">
        <v>0</v>
      </c>
      <c r="T76" s="500">
        <v>0</v>
      </c>
      <c r="U76" s="500">
        <v>0</v>
      </c>
      <c r="V76" s="500">
        <v>0</v>
      </c>
      <c r="W76" s="500">
        <v>0</v>
      </c>
      <c r="X76" s="500">
        <v>0</v>
      </c>
      <c r="Y76" s="500">
        <v>0</v>
      </c>
      <c r="Z76" s="500">
        <v>0</v>
      </c>
      <c r="AA76" s="500">
        <v>0</v>
      </c>
      <c r="AB76" s="500">
        <v>0</v>
      </c>
      <c r="AC76" s="500">
        <v>0</v>
      </c>
      <c r="AD76" s="500">
        <v>0</v>
      </c>
      <c r="AE76" s="500">
        <v>0</v>
      </c>
      <c r="AF76" s="500">
        <v>0</v>
      </c>
      <c r="AG76" s="500">
        <v>0</v>
      </c>
      <c r="AH76" s="500">
        <v>0</v>
      </c>
      <c r="AI76" s="500">
        <v>0</v>
      </c>
      <c r="AJ76" s="500">
        <v>0</v>
      </c>
      <c r="AK76" s="500">
        <v>0</v>
      </c>
      <c r="AL76" s="500">
        <v>0</v>
      </c>
      <c r="AM76" s="500">
        <v>0</v>
      </c>
      <c r="AN76" s="500">
        <v>0</v>
      </c>
      <c r="AO76" s="500">
        <v>0</v>
      </c>
      <c r="AP76" s="500">
        <v>0</v>
      </c>
      <c r="AQ76" s="500">
        <v>0</v>
      </c>
      <c r="AR76" s="500">
        <v>0</v>
      </c>
      <c r="AS76" s="500">
        <v>0</v>
      </c>
      <c r="AT76" s="500">
        <v>0</v>
      </c>
      <c r="AU76" s="500">
        <v>0</v>
      </c>
      <c r="AV76" s="500">
        <v>0</v>
      </c>
      <c r="AW76" s="500">
        <v>0</v>
      </c>
      <c r="AX76" s="500">
        <v>0</v>
      </c>
      <c r="AY76" s="500">
        <v>0</v>
      </c>
      <c r="AZ76" s="500">
        <v>0</v>
      </c>
      <c r="BA76" s="500">
        <v>0</v>
      </c>
      <c r="BB76" s="500">
        <v>0</v>
      </c>
    </row>
    <row r="77" spans="1:54">
      <c r="A77" s="497" t="s">
        <v>439</v>
      </c>
      <c r="B77" s="507" t="s">
        <v>1284</v>
      </c>
      <c r="C77" s="500">
        <v>0</v>
      </c>
      <c r="D77" s="500">
        <v>0</v>
      </c>
      <c r="E77" s="500">
        <v>0</v>
      </c>
      <c r="F77" s="500">
        <v>0</v>
      </c>
      <c r="G77" s="500">
        <v>0</v>
      </c>
      <c r="H77" s="500">
        <v>0</v>
      </c>
      <c r="I77" s="500">
        <v>0</v>
      </c>
      <c r="J77" s="500">
        <v>0</v>
      </c>
      <c r="K77" s="500">
        <v>0</v>
      </c>
      <c r="L77" s="500">
        <v>0</v>
      </c>
      <c r="M77" s="500">
        <v>0</v>
      </c>
      <c r="N77" s="500">
        <v>0</v>
      </c>
      <c r="O77" s="500">
        <v>0</v>
      </c>
      <c r="P77" s="500">
        <v>0</v>
      </c>
      <c r="Q77" s="500">
        <v>0</v>
      </c>
      <c r="R77" s="500">
        <v>0</v>
      </c>
      <c r="S77" s="500">
        <v>0</v>
      </c>
      <c r="T77" s="500">
        <v>0</v>
      </c>
      <c r="U77" s="500">
        <v>0</v>
      </c>
      <c r="V77" s="500">
        <v>0</v>
      </c>
      <c r="W77" s="500">
        <v>0</v>
      </c>
      <c r="X77" s="500">
        <v>0</v>
      </c>
      <c r="Y77" s="500">
        <v>0</v>
      </c>
      <c r="Z77" s="500">
        <v>0</v>
      </c>
      <c r="AA77" s="500">
        <v>0</v>
      </c>
      <c r="AB77" s="500">
        <v>0</v>
      </c>
      <c r="AC77" s="500">
        <v>0</v>
      </c>
      <c r="AD77" s="500">
        <v>0</v>
      </c>
      <c r="AE77" s="500">
        <v>0</v>
      </c>
      <c r="AF77" s="500">
        <v>0</v>
      </c>
      <c r="AG77" s="500">
        <v>0</v>
      </c>
      <c r="AH77" s="500">
        <v>0</v>
      </c>
      <c r="AI77" s="500">
        <v>0</v>
      </c>
      <c r="AJ77" s="500">
        <v>0</v>
      </c>
      <c r="AK77" s="500">
        <v>0</v>
      </c>
      <c r="AL77" s="500">
        <v>0</v>
      </c>
      <c r="AM77" s="500">
        <v>0</v>
      </c>
      <c r="AN77" s="500">
        <v>0</v>
      </c>
      <c r="AO77" s="500">
        <v>0</v>
      </c>
      <c r="AP77" s="500">
        <v>0</v>
      </c>
      <c r="AQ77" s="500">
        <v>0</v>
      </c>
      <c r="AR77" s="500">
        <v>0</v>
      </c>
      <c r="AS77" s="500">
        <v>0</v>
      </c>
      <c r="AT77" s="500">
        <v>0</v>
      </c>
      <c r="AU77" s="500">
        <v>0</v>
      </c>
      <c r="AV77" s="500">
        <v>0</v>
      </c>
      <c r="AW77" s="500">
        <v>0</v>
      </c>
      <c r="AX77" s="500">
        <v>0</v>
      </c>
      <c r="AY77" s="500">
        <v>0</v>
      </c>
      <c r="AZ77" s="500">
        <v>0</v>
      </c>
      <c r="BA77" s="500">
        <v>0</v>
      </c>
      <c r="BB77" s="500">
        <v>0</v>
      </c>
    </row>
    <row r="78" spans="1:54">
      <c r="A78" s="497" t="s">
        <v>439</v>
      </c>
      <c r="B78" s="507" t="s">
        <v>1644</v>
      </c>
      <c r="C78" s="500">
        <v>0</v>
      </c>
      <c r="D78" s="500">
        <v>0</v>
      </c>
      <c r="E78" s="500">
        <v>0</v>
      </c>
      <c r="F78" s="500">
        <v>0</v>
      </c>
      <c r="G78" s="500">
        <v>0</v>
      </c>
      <c r="H78" s="500">
        <v>0</v>
      </c>
      <c r="I78" s="500">
        <v>0</v>
      </c>
      <c r="J78" s="500">
        <v>0</v>
      </c>
      <c r="K78" s="500">
        <v>0</v>
      </c>
      <c r="L78" s="500">
        <v>0</v>
      </c>
      <c r="M78" s="500">
        <v>0</v>
      </c>
      <c r="N78" s="500">
        <v>0</v>
      </c>
      <c r="O78" s="500">
        <v>0</v>
      </c>
      <c r="P78" s="500">
        <v>0</v>
      </c>
      <c r="Q78" s="500">
        <v>0</v>
      </c>
      <c r="R78" s="500">
        <v>0</v>
      </c>
      <c r="S78" s="500">
        <v>0</v>
      </c>
      <c r="T78" s="500">
        <v>0</v>
      </c>
      <c r="U78" s="500">
        <v>0</v>
      </c>
      <c r="V78" s="500">
        <v>0</v>
      </c>
      <c r="W78" s="500">
        <v>0</v>
      </c>
      <c r="X78" s="500">
        <v>0</v>
      </c>
      <c r="Y78" s="500">
        <v>0</v>
      </c>
      <c r="Z78" s="500">
        <v>0</v>
      </c>
      <c r="AA78" s="500">
        <v>0</v>
      </c>
      <c r="AB78" s="500">
        <v>0</v>
      </c>
      <c r="AC78" s="500">
        <v>0</v>
      </c>
      <c r="AD78" s="500">
        <v>0</v>
      </c>
      <c r="AE78" s="500">
        <v>0</v>
      </c>
      <c r="AF78" s="500">
        <v>0</v>
      </c>
      <c r="AG78" s="500">
        <v>0</v>
      </c>
      <c r="AH78" s="500">
        <v>0</v>
      </c>
      <c r="AI78" s="500">
        <v>0</v>
      </c>
      <c r="AJ78" s="500">
        <v>0</v>
      </c>
      <c r="AK78" s="500">
        <v>0</v>
      </c>
      <c r="AL78" s="500">
        <v>0</v>
      </c>
      <c r="AM78" s="500">
        <v>0</v>
      </c>
      <c r="AN78" s="500">
        <v>0</v>
      </c>
      <c r="AO78" s="500">
        <v>0</v>
      </c>
      <c r="AP78" s="500">
        <v>0</v>
      </c>
      <c r="AQ78" s="500">
        <v>0</v>
      </c>
      <c r="AR78" s="500">
        <v>0</v>
      </c>
      <c r="AS78" s="500">
        <v>0</v>
      </c>
      <c r="AT78" s="500">
        <v>0</v>
      </c>
      <c r="AU78" s="500">
        <v>0</v>
      </c>
      <c r="AV78" s="500">
        <v>0</v>
      </c>
      <c r="AW78" s="500">
        <v>0</v>
      </c>
      <c r="AX78" s="500">
        <v>0</v>
      </c>
      <c r="AY78" s="500">
        <v>0</v>
      </c>
      <c r="AZ78" s="500">
        <v>0</v>
      </c>
      <c r="BA78" s="500">
        <v>0</v>
      </c>
      <c r="BB78" s="500">
        <v>0</v>
      </c>
    </row>
    <row r="79" spans="1:54">
      <c r="A79" s="497" t="s">
        <v>439</v>
      </c>
      <c r="B79" s="507" t="s">
        <v>1645</v>
      </c>
      <c r="C79" s="500">
        <v>0</v>
      </c>
      <c r="D79" s="500">
        <v>0</v>
      </c>
      <c r="E79" s="500">
        <v>0</v>
      </c>
      <c r="F79" s="500">
        <v>0</v>
      </c>
      <c r="G79" s="500">
        <v>0</v>
      </c>
      <c r="H79" s="500">
        <v>0</v>
      </c>
      <c r="I79" s="500">
        <v>0</v>
      </c>
      <c r="J79" s="500">
        <v>0</v>
      </c>
      <c r="K79" s="500">
        <v>0</v>
      </c>
      <c r="L79" s="500">
        <v>0</v>
      </c>
      <c r="M79" s="500">
        <v>0</v>
      </c>
      <c r="N79" s="500">
        <v>0</v>
      </c>
      <c r="O79" s="500">
        <v>0</v>
      </c>
      <c r="P79" s="500">
        <v>0</v>
      </c>
      <c r="Q79" s="500">
        <v>0</v>
      </c>
      <c r="R79" s="500">
        <v>0</v>
      </c>
      <c r="S79" s="500">
        <v>0</v>
      </c>
      <c r="T79" s="500">
        <v>0</v>
      </c>
      <c r="U79" s="500">
        <v>0</v>
      </c>
      <c r="V79" s="500">
        <v>0</v>
      </c>
      <c r="W79" s="500">
        <v>0</v>
      </c>
      <c r="X79" s="500">
        <v>0</v>
      </c>
      <c r="Y79" s="500">
        <v>0</v>
      </c>
      <c r="Z79" s="500">
        <v>0</v>
      </c>
      <c r="AA79" s="500">
        <v>0</v>
      </c>
      <c r="AB79" s="500">
        <v>0</v>
      </c>
      <c r="AC79" s="500">
        <v>0</v>
      </c>
      <c r="AD79" s="500">
        <v>0</v>
      </c>
      <c r="AE79" s="500">
        <v>0</v>
      </c>
      <c r="AF79" s="500">
        <v>0</v>
      </c>
      <c r="AG79" s="500">
        <v>0</v>
      </c>
      <c r="AH79" s="500">
        <v>0</v>
      </c>
      <c r="AI79" s="500">
        <v>0</v>
      </c>
      <c r="AJ79" s="500">
        <v>0</v>
      </c>
      <c r="AK79" s="500">
        <v>0</v>
      </c>
      <c r="AL79" s="500">
        <v>0</v>
      </c>
      <c r="AM79" s="500">
        <v>0</v>
      </c>
      <c r="AN79" s="500">
        <v>0</v>
      </c>
      <c r="AO79" s="500">
        <v>0</v>
      </c>
      <c r="AP79" s="500">
        <v>0</v>
      </c>
      <c r="AQ79" s="500">
        <v>0</v>
      </c>
      <c r="AR79" s="500">
        <v>0</v>
      </c>
      <c r="AS79" s="500">
        <v>0</v>
      </c>
      <c r="AT79" s="500">
        <v>0</v>
      </c>
      <c r="AU79" s="500">
        <v>0</v>
      </c>
      <c r="AV79" s="500">
        <v>0</v>
      </c>
      <c r="AW79" s="500">
        <v>0</v>
      </c>
      <c r="AX79" s="500">
        <v>0</v>
      </c>
      <c r="AY79" s="500">
        <v>0</v>
      </c>
      <c r="AZ79" s="500">
        <v>0</v>
      </c>
      <c r="BA79" s="500">
        <v>0</v>
      </c>
      <c r="BB79" s="500">
        <v>0</v>
      </c>
    </row>
    <row r="80" spans="1:54">
      <c r="A80" s="497" t="s">
        <v>440</v>
      </c>
      <c r="B80" s="507" t="s">
        <v>1285</v>
      </c>
      <c r="C80" s="500">
        <v>0</v>
      </c>
      <c r="D80" s="500">
        <v>0</v>
      </c>
      <c r="E80" s="500">
        <v>0</v>
      </c>
      <c r="F80" s="500">
        <v>0</v>
      </c>
      <c r="G80" s="500">
        <v>0</v>
      </c>
      <c r="H80" s="500">
        <v>0</v>
      </c>
      <c r="I80" s="500">
        <v>0</v>
      </c>
      <c r="J80" s="500">
        <v>0</v>
      </c>
      <c r="K80" s="500">
        <v>0</v>
      </c>
      <c r="L80" s="500">
        <v>0</v>
      </c>
      <c r="M80" s="500">
        <v>0</v>
      </c>
      <c r="N80" s="500">
        <v>0</v>
      </c>
      <c r="O80" s="500">
        <v>0</v>
      </c>
      <c r="P80" s="500">
        <v>0</v>
      </c>
      <c r="Q80" s="500">
        <v>0</v>
      </c>
      <c r="R80" s="500">
        <v>0</v>
      </c>
      <c r="S80" s="500">
        <v>0</v>
      </c>
      <c r="T80" s="500">
        <v>0</v>
      </c>
      <c r="U80" s="500">
        <v>0</v>
      </c>
      <c r="V80" s="500">
        <v>0</v>
      </c>
      <c r="W80" s="500">
        <v>0</v>
      </c>
      <c r="X80" s="500">
        <v>0</v>
      </c>
      <c r="Y80" s="500">
        <v>0</v>
      </c>
      <c r="Z80" s="500">
        <v>0</v>
      </c>
      <c r="AA80" s="500">
        <v>0</v>
      </c>
      <c r="AB80" s="500">
        <v>0</v>
      </c>
      <c r="AC80" s="500">
        <v>0</v>
      </c>
      <c r="AD80" s="500">
        <v>0</v>
      </c>
      <c r="AE80" s="500">
        <v>0</v>
      </c>
      <c r="AF80" s="500">
        <v>0</v>
      </c>
      <c r="AG80" s="500">
        <v>0</v>
      </c>
      <c r="AH80" s="500">
        <v>0</v>
      </c>
      <c r="AI80" s="500">
        <v>0</v>
      </c>
      <c r="AJ80" s="500">
        <v>0</v>
      </c>
      <c r="AK80" s="500">
        <v>0</v>
      </c>
      <c r="AL80" s="500">
        <v>0</v>
      </c>
      <c r="AM80" s="500">
        <v>0</v>
      </c>
      <c r="AN80" s="500">
        <v>0</v>
      </c>
      <c r="AO80" s="500">
        <v>0</v>
      </c>
      <c r="AP80" s="500">
        <v>0</v>
      </c>
      <c r="AQ80" s="500">
        <v>0</v>
      </c>
      <c r="AR80" s="500">
        <v>0</v>
      </c>
      <c r="AS80" s="500">
        <v>0</v>
      </c>
      <c r="AT80" s="500">
        <v>0</v>
      </c>
      <c r="AU80" s="500">
        <v>0</v>
      </c>
      <c r="AV80" s="500">
        <v>0</v>
      </c>
      <c r="AW80" s="500">
        <v>0</v>
      </c>
      <c r="AX80" s="500">
        <v>0</v>
      </c>
      <c r="AY80" s="500">
        <v>0</v>
      </c>
      <c r="AZ80" s="500">
        <v>0</v>
      </c>
      <c r="BA80" s="500">
        <v>0</v>
      </c>
      <c r="BB80" s="500">
        <v>0</v>
      </c>
    </row>
    <row r="81" spans="1:54">
      <c r="A81" s="497" t="s">
        <v>440</v>
      </c>
      <c r="B81" s="507" t="s">
        <v>1286</v>
      </c>
      <c r="C81" s="500">
        <v>0</v>
      </c>
      <c r="D81" s="500">
        <v>0</v>
      </c>
      <c r="E81" s="500">
        <v>0</v>
      </c>
      <c r="F81" s="500">
        <v>0</v>
      </c>
      <c r="G81" s="500">
        <v>0</v>
      </c>
      <c r="H81" s="500">
        <v>0</v>
      </c>
      <c r="I81" s="500">
        <v>0</v>
      </c>
      <c r="J81" s="500">
        <v>0</v>
      </c>
      <c r="K81" s="500">
        <v>0</v>
      </c>
      <c r="L81" s="500">
        <v>0</v>
      </c>
      <c r="M81" s="500">
        <v>0</v>
      </c>
      <c r="N81" s="500">
        <v>0</v>
      </c>
      <c r="O81" s="500">
        <v>0</v>
      </c>
      <c r="P81" s="500">
        <v>0</v>
      </c>
      <c r="Q81" s="500">
        <v>0</v>
      </c>
      <c r="R81" s="500">
        <v>0</v>
      </c>
      <c r="S81" s="500">
        <v>0</v>
      </c>
      <c r="T81" s="500">
        <v>0</v>
      </c>
      <c r="U81" s="500">
        <v>0</v>
      </c>
      <c r="V81" s="500">
        <v>0</v>
      </c>
      <c r="W81" s="500">
        <v>0</v>
      </c>
      <c r="X81" s="500">
        <v>0</v>
      </c>
      <c r="Y81" s="500">
        <v>0</v>
      </c>
      <c r="Z81" s="500">
        <v>0</v>
      </c>
      <c r="AA81" s="500">
        <v>0</v>
      </c>
      <c r="AB81" s="500">
        <v>0</v>
      </c>
      <c r="AC81" s="500">
        <v>0</v>
      </c>
      <c r="AD81" s="500">
        <v>0</v>
      </c>
      <c r="AE81" s="500">
        <v>0</v>
      </c>
      <c r="AF81" s="500">
        <v>0</v>
      </c>
      <c r="AG81" s="500">
        <v>0</v>
      </c>
      <c r="AH81" s="500">
        <v>0</v>
      </c>
      <c r="AI81" s="500">
        <v>0</v>
      </c>
      <c r="AJ81" s="500">
        <v>0</v>
      </c>
      <c r="AK81" s="500">
        <v>0</v>
      </c>
      <c r="AL81" s="500">
        <v>0</v>
      </c>
      <c r="AM81" s="500">
        <v>0</v>
      </c>
      <c r="AN81" s="500">
        <v>0</v>
      </c>
      <c r="AO81" s="500">
        <v>0</v>
      </c>
      <c r="AP81" s="500">
        <v>0</v>
      </c>
      <c r="AQ81" s="500">
        <v>0</v>
      </c>
      <c r="AR81" s="500">
        <v>0</v>
      </c>
      <c r="AS81" s="500">
        <v>0</v>
      </c>
      <c r="AT81" s="500">
        <v>0</v>
      </c>
      <c r="AU81" s="500">
        <v>0</v>
      </c>
      <c r="AV81" s="500">
        <v>0</v>
      </c>
      <c r="AW81" s="500">
        <v>0</v>
      </c>
      <c r="AX81" s="500">
        <v>0</v>
      </c>
      <c r="AY81" s="500">
        <v>0</v>
      </c>
      <c r="AZ81" s="500">
        <v>0</v>
      </c>
      <c r="BA81" s="500">
        <v>0</v>
      </c>
      <c r="BB81" s="500">
        <v>0</v>
      </c>
    </row>
    <row r="82" spans="1:54">
      <c r="A82" s="497" t="s">
        <v>440</v>
      </c>
      <c r="B82" s="507" t="s">
        <v>1287</v>
      </c>
      <c r="C82" s="500">
        <v>0</v>
      </c>
      <c r="D82" s="500">
        <v>0</v>
      </c>
      <c r="E82" s="500">
        <v>0</v>
      </c>
      <c r="F82" s="500">
        <v>0</v>
      </c>
      <c r="G82" s="500">
        <v>0</v>
      </c>
      <c r="H82" s="500">
        <v>0</v>
      </c>
      <c r="I82" s="500">
        <v>0</v>
      </c>
      <c r="J82" s="500">
        <v>0</v>
      </c>
      <c r="K82" s="500">
        <v>0</v>
      </c>
      <c r="L82" s="500">
        <v>0</v>
      </c>
      <c r="M82" s="500">
        <v>0</v>
      </c>
      <c r="N82" s="500">
        <v>0</v>
      </c>
      <c r="O82" s="500">
        <v>0</v>
      </c>
      <c r="P82" s="500">
        <v>0</v>
      </c>
      <c r="Q82" s="500">
        <v>0</v>
      </c>
      <c r="R82" s="500">
        <v>0</v>
      </c>
      <c r="S82" s="500">
        <v>0</v>
      </c>
      <c r="T82" s="500">
        <v>0</v>
      </c>
      <c r="U82" s="500">
        <v>0</v>
      </c>
      <c r="V82" s="500">
        <v>0</v>
      </c>
      <c r="W82" s="500">
        <v>0</v>
      </c>
      <c r="X82" s="500">
        <v>0</v>
      </c>
      <c r="Y82" s="500">
        <v>0</v>
      </c>
      <c r="Z82" s="500">
        <v>0</v>
      </c>
      <c r="AA82" s="500">
        <v>0</v>
      </c>
      <c r="AB82" s="500">
        <v>0</v>
      </c>
      <c r="AC82" s="500">
        <v>0</v>
      </c>
      <c r="AD82" s="500">
        <v>0</v>
      </c>
      <c r="AE82" s="500">
        <v>0</v>
      </c>
      <c r="AF82" s="500">
        <v>0</v>
      </c>
      <c r="AG82" s="500">
        <v>0</v>
      </c>
      <c r="AH82" s="500">
        <v>0</v>
      </c>
      <c r="AI82" s="500">
        <v>0</v>
      </c>
      <c r="AJ82" s="500">
        <v>0</v>
      </c>
      <c r="AK82" s="500">
        <v>0</v>
      </c>
      <c r="AL82" s="500">
        <v>0</v>
      </c>
      <c r="AM82" s="500">
        <v>0</v>
      </c>
      <c r="AN82" s="500">
        <v>0</v>
      </c>
      <c r="AO82" s="500">
        <v>0</v>
      </c>
      <c r="AP82" s="500">
        <v>0</v>
      </c>
      <c r="AQ82" s="500">
        <v>0</v>
      </c>
      <c r="AR82" s="500">
        <v>0</v>
      </c>
      <c r="AS82" s="500">
        <v>0</v>
      </c>
      <c r="AT82" s="500">
        <v>0</v>
      </c>
      <c r="AU82" s="500">
        <v>0</v>
      </c>
      <c r="AV82" s="500">
        <v>0</v>
      </c>
      <c r="AW82" s="500">
        <v>0</v>
      </c>
      <c r="AX82" s="500">
        <v>0</v>
      </c>
      <c r="AY82" s="500">
        <v>0</v>
      </c>
      <c r="AZ82" s="500">
        <v>0</v>
      </c>
      <c r="BA82" s="500">
        <v>0</v>
      </c>
      <c r="BB82" s="500">
        <v>0</v>
      </c>
    </row>
    <row r="83" spans="1:54">
      <c r="A83" s="497" t="s">
        <v>440</v>
      </c>
      <c r="B83" s="507" t="s">
        <v>1646</v>
      </c>
      <c r="C83" s="500">
        <v>0</v>
      </c>
      <c r="D83" s="500">
        <v>0</v>
      </c>
      <c r="E83" s="500">
        <v>0</v>
      </c>
      <c r="F83" s="500">
        <v>0</v>
      </c>
      <c r="G83" s="500">
        <v>0</v>
      </c>
      <c r="H83" s="500">
        <v>0</v>
      </c>
      <c r="I83" s="500">
        <v>0</v>
      </c>
      <c r="J83" s="500">
        <v>0</v>
      </c>
      <c r="K83" s="500">
        <v>0</v>
      </c>
      <c r="L83" s="500">
        <v>0</v>
      </c>
      <c r="M83" s="500">
        <v>0</v>
      </c>
      <c r="N83" s="500">
        <v>0</v>
      </c>
      <c r="O83" s="500">
        <v>0</v>
      </c>
      <c r="P83" s="500">
        <v>0</v>
      </c>
      <c r="Q83" s="500">
        <v>0</v>
      </c>
      <c r="R83" s="500">
        <v>0</v>
      </c>
      <c r="S83" s="500">
        <v>0</v>
      </c>
      <c r="T83" s="500">
        <v>0</v>
      </c>
      <c r="U83" s="500">
        <v>0</v>
      </c>
      <c r="V83" s="500">
        <v>0</v>
      </c>
      <c r="W83" s="500">
        <v>0</v>
      </c>
      <c r="X83" s="500">
        <v>0</v>
      </c>
      <c r="Y83" s="500">
        <v>0</v>
      </c>
      <c r="Z83" s="500">
        <v>0</v>
      </c>
      <c r="AA83" s="500">
        <v>0</v>
      </c>
      <c r="AB83" s="500">
        <v>0</v>
      </c>
      <c r="AC83" s="500">
        <v>0</v>
      </c>
      <c r="AD83" s="500">
        <v>0</v>
      </c>
      <c r="AE83" s="500">
        <v>0</v>
      </c>
      <c r="AF83" s="500">
        <v>0</v>
      </c>
      <c r="AG83" s="500">
        <v>0</v>
      </c>
      <c r="AH83" s="500">
        <v>0</v>
      </c>
      <c r="AI83" s="500">
        <v>0</v>
      </c>
      <c r="AJ83" s="500">
        <v>0</v>
      </c>
      <c r="AK83" s="500">
        <v>0</v>
      </c>
      <c r="AL83" s="500">
        <v>0</v>
      </c>
      <c r="AM83" s="500">
        <v>0</v>
      </c>
      <c r="AN83" s="500">
        <v>0</v>
      </c>
      <c r="AO83" s="500">
        <v>0</v>
      </c>
      <c r="AP83" s="500">
        <v>0</v>
      </c>
      <c r="AQ83" s="500">
        <v>0</v>
      </c>
      <c r="AR83" s="500">
        <v>0</v>
      </c>
      <c r="AS83" s="500">
        <v>0</v>
      </c>
      <c r="AT83" s="500">
        <v>0</v>
      </c>
      <c r="AU83" s="500">
        <v>0</v>
      </c>
      <c r="AV83" s="500">
        <v>0</v>
      </c>
      <c r="AW83" s="500">
        <v>0</v>
      </c>
      <c r="AX83" s="500">
        <v>0</v>
      </c>
      <c r="AY83" s="500">
        <v>0</v>
      </c>
      <c r="AZ83" s="500">
        <v>0</v>
      </c>
      <c r="BA83" s="500">
        <v>0</v>
      </c>
      <c r="BB83" s="500">
        <v>0</v>
      </c>
    </row>
    <row r="84" spans="1:54">
      <c r="A84" s="497" t="s">
        <v>440</v>
      </c>
      <c r="B84" s="507" t="s">
        <v>1647</v>
      </c>
      <c r="C84" s="500">
        <v>0</v>
      </c>
      <c r="D84" s="500">
        <v>0</v>
      </c>
      <c r="E84" s="500">
        <v>0</v>
      </c>
      <c r="F84" s="500">
        <v>0</v>
      </c>
      <c r="G84" s="500">
        <v>0</v>
      </c>
      <c r="H84" s="500">
        <v>0</v>
      </c>
      <c r="I84" s="500">
        <v>0</v>
      </c>
      <c r="J84" s="500">
        <v>0</v>
      </c>
      <c r="K84" s="500">
        <v>0</v>
      </c>
      <c r="L84" s="500">
        <v>0</v>
      </c>
      <c r="M84" s="500">
        <v>0</v>
      </c>
      <c r="N84" s="500">
        <v>0</v>
      </c>
      <c r="O84" s="500">
        <v>0</v>
      </c>
      <c r="P84" s="500">
        <v>0</v>
      </c>
      <c r="Q84" s="500">
        <v>0</v>
      </c>
      <c r="R84" s="500">
        <v>0</v>
      </c>
      <c r="S84" s="500">
        <v>0</v>
      </c>
      <c r="T84" s="500">
        <v>0</v>
      </c>
      <c r="U84" s="500">
        <v>0</v>
      </c>
      <c r="V84" s="500">
        <v>0</v>
      </c>
      <c r="W84" s="500">
        <v>0</v>
      </c>
      <c r="X84" s="500">
        <v>0</v>
      </c>
      <c r="Y84" s="500">
        <v>0</v>
      </c>
      <c r="Z84" s="500">
        <v>0</v>
      </c>
      <c r="AA84" s="500">
        <v>0</v>
      </c>
      <c r="AB84" s="500">
        <v>0</v>
      </c>
      <c r="AC84" s="500">
        <v>0</v>
      </c>
      <c r="AD84" s="500">
        <v>0</v>
      </c>
      <c r="AE84" s="500">
        <v>0</v>
      </c>
      <c r="AF84" s="500">
        <v>0</v>
      </c>
      <c r="AG84" s="500">
        <v>0</v>
      </c>
      <c r="AH84" s="500">
        <v>0</v>
      </c>
      <c r="AI84" s="500">
        <v>0</v>
      </c>
      <c r="AJ84" s="500">
        <v>0</v>
      </c>
      <c r="AK84" s="500">
        <v>0</v>
      </c>
      <c r="AL84" s="500">
        <v>0</v>
      </c>
      <c r="AM84" s="500">
        <v>0</v>
      </c>
      <c r="AN84" s="500">
        <v>0</v>
      </c>
      <c r="AO84" s="500">
        <v>0</v>
      </c>
      <c r="AP84" s="500">
        <v>0</v>
      </c>
      <c r="AQ84" s="500">
        <v>0</v>
      </c>
      <c r="AR84" s="500">
        <v>0</v>
      </c>
      <c r="AS84" s="500">
        <v>0</v>
      </c>
      <c r="AT84" s="500">
        <v>0</v>
      </c>
      <c r="AU84" s="500">
        <v>0</v>
      </c>
      <c r="AV84" s="500">
        <v>0</v>
      </c>
      <c r="AW84" s="500">
        <v>0</v>
      </c>
      <c r="AX84" s="500">
        <v>0</v>
      </c>
      <c r="AY84" s="500">
        <v>0</v>
      </c>
      <c r="AZ84" s="500">
        <v>0</v>
      </c>
      <c r="BA84" s="500">
        <v>0</v>
      </c>
      <c r="BB84" s="500">
        <v>0</v>
      </c>
    </row>
    <row r="85" spans="1:54">
      <c r="A85" s="497" t="s">
        <v>441</v>
      </c>
      <c r="B85" s="507" t="s">
        <v>1288</v>
      </c>
      <c r="C85" s="500">
        <v>0</v>
      </c>
      <c r="D85" s="500">
        <v>0</v>
      </c>
      <c r="E85" s="500">
        <v>0</v>
      </c>
      <c r="F85" s="500">
        <v>0</v>
      </c>
      <c r="G85" s="500">
        <v>0</v>
      </c>
      <c r="H85" s="500">
        <v>0</v>
      </c>
      <c r="I85" s="500">
        <v>0</v>
      </c>
      <c r="J85" s="500">
        <v>0</v>
      </c>
      <c r="K85" s="500">
        <v>0</v>
      </c>
      <c r="L85" s="500">
        <v>0</v>
      </c>
      <c r="M85" s="500">
        <v>0</v>
      </c>
      <c r="N85" s="500">
        <v>0</v>
      </c>
      <c r="O85" s="500">
        <v>0</v>
      </c>
      <c r="P85" s="500">
        <v>0</v>
      </c>
      <c r="Q85" s="500">
        <v>0</v>
      </c>
      <c r="R85" s="500">
        <v>0</v>
      </c>
      <c r="S85" s="500">
        <v>0</v>
      </c>
      <c r="T85" s="500">
        <v>0</v>
      </c>
      <c r="U85" s="500">
        <v>0</v>
      </c>
      <c r="V85" s="500">
        <v>0</v>
      </c>
      <c r="W85" s="500">
        <v>0</v>
      </c>
      <c r="X85" s="500">
        <v>0</v>
      </c>
      <c r="Y85" s="500">
        <v>0</v>
      </c>
      <c r="Z85" s="500">
        <v>0</v>
      </c>
      <c r="AA85" s="500">
        <v>0</v>
      </c>
      <c r="AB85" s="500">
        <v>0</v>
      </c>
      <c r="AC85" s="500">
        <v>0</v>
      </c>
      <c r="AD85" s="500">
        <v>0</v>
      </c>
      <c r="AE85" s="500">
        <v>0</v>
      </c>
      <c r="AF85" s="500">
        <v>0</v>
      </c>
      <c r="AG85" s="500">
        <v>0</v>
      </c>
      <c r="AH85" s="500">
        <v>0</v>
      </c>
      <c r="AI85" s="500">
        <v>0</v>
      </c>
      <c r="AJ85" s="500">
        <v>0</v>
      </c>
      <c r="AK85" s="500">
        <v>0</v>
      </c>
      <c r="AL85" s="500">
        <v>0</v>
      </c>
      <c r="AM85" s="500">
        <v>0</v>
      </c>
      <c r="AN85" s="500">
        <v>0</v>
      </c>
      <c r="AO85" s="500">
        <v>0</v>
      </c>
      <c r="AP85" s="500">
        <v>0</v>
      </c>
      <c r="AQ85" s="500">
        <v>0</v>
      </c>
      <c r="AR85" s="500">
        <v>0</v>
      </c>
      <c r="AS85" s="500">
        <v>0</v>
      </c>
      <c r="AT85" s="500">
        <v>0</v>
      </c>
      <c r="AU85" s="500">
        <v>0</v>
      </c>
      <c r="AV85" s="500">
        <v>0</v>
      </c>
      <c r="AW85" s="500">
        <v>0</v>
      </c>
      <c r="AX85" s="500">
        <v>0</v>
      </c>
      <c r="AY85" s="500">
        <v>0</v>
      </c>
      <c r="AZ85" s="500">
        <v>0</v>
      </c>
      <c r="BA85" s="500">
        <v>0</v>
      </c>
      <c r="BB85" s="500">
        <v>0</v>
      </c>
    </row>
    <row r="86" spans="1:54">
      <c r="A86" s="497" t="s">
        <v>441</v>
      </c>
      <c r="B86" s="507" t="s">
        <v>1289</v>
      </c>
      <c r="C86" s="500">
        <v>0</v>
      </c>
      <c r="D86" s="500">
        <v>0</v>
      </c>
      <c r="E86" s="500">
        <v>0</v>
      </c>
      <c r="F86" s="500">
        <v>0</v>
      </c>
      <c r="G86" s="500">
        <v>0</v>
      </c>
      <c r="H86" s="500">
        <v>0</v>
      </c>
      <c r="I86" s="500">
        <v>0</v>
      </c>
      <c r="J86" s="500">
        <v>0</v>
      </c>
      <c r="K86" s="500">
        <v>0</v>
      </c>
      <c r="L86" s="500">
        <v>0</v>
      </c>
      <c r="M86" s="500">
        <v>0</v>
      </c>
      <c r="N86" s="500">
        <v>0</v>
      </c>
      <c r="O86" s="500">
        <v>0</v>
      </c>
      <c r="P86" s="500">
        <v>0</v>
      </c>
      <c r="Q86" s="500">
        <v>0</v>
      </c>
      <c r="R86" s="500">
        <v>0</v>
      </c>
      <c r="S86" s="500">
        <v>0</v>
      </c>
      <c r="T86" s="500">
        <v>0</v>
      </c>
      <c r="U86" s="500">
        <v>0</v>
      </c>
      <c r="V86" s="500">
        <v>0</v>
      </c>
      <c r="W86" s="500">
        <v>0</v>
      </c>
      <c r="X86" s="500">
        <v>0</v>
      </c>
      <c r="Y86" s="500">
        <v>0</v>
      </c>
      <c r="Z86" s="500">
        <v>0</v>
      </c>
      <c r="AA86" s="500">
        <v>0</v>
      </c>
      <c r="AB86" s="500">
        <v>0</v>
      </c>
      <c r="AC86" s="500">
        <v>0</v>
      </c>
      <c r="AD86" s="500">
        <v>0</v>
      </c>
      <c r="AE86" s="500">
        <v>0</v>
      </c>
      <c r="AF86" s="500">
        <v>0</v>
      </c>
      <c r="AG86" s="500">
        <v>0</v>
      </c>
      <c r="AH86" s="500">
        <v>0</v>
      </c>
      <c r="AI86" s="500">
        <v>0</v>
      </c>
      <c r="AJ86" s="500">
        <v>0</v>
      </c>
      <c r="AK86" s="500">
        <v>0</v>
      </c>
      <c r="AL86" s="500">
        <v>0</v>
      </c>
      <c r="AM86" s="500">
        <v>0</v>
      </c>
      <c r="AN86" s="500">
        <v>0</v>
      </c>
      <c r="AO86" s="500">
        <v>0</v>
      </c>
      <c r="AP86" s="500">
        <v>0</v>
      </c>
      <c r="AQ86" s="500">
        <v>0</v>
      </c>
      <c r="AR86" s="500">
        <v>0</v>
      </c>
      <c r="AS86" s="500">
        <v>0</v>
      </c>
      <c r="AT86" s="500">
        <v>0</v>
      </c>
      <c r="AU86" s="500">
        <v>0</v>
      </c>
      <c r="AV86" s="500">
        <v>0</v>
      </c>
      <c r="AW86" s="500">
        <v>0</v>
      </c>
      <c r="AX86" s="500">
        <v>0</v>
      </c>
      <c r="AY86" s="500">
        <v>0</v>
      </c>
      <c r="AZ86" s="500">
        <v>0</v>
      </c>
      <c r="BA86" s="500">
        <v>0</v>
      </c>
      <c r="BB86" s="500">
        <v>0</v>
      </c>
    </row>
    <row r="87" spans="1:54">
      <c r="A87" s="497" t="s">
        <v>441</v>
      </c>
      <c r="B87" s="507" t="s">
        <v>1290</v>
      </c>
      <c r="C87" s="500">
        <v>0</v>
      </c>
      <c r="D87" s="500">
        <v>0</v>
      </c>
      <c r="E87" s="500">
        <v>0</v>
      </c>
      <c r="F87" s="500">
        <v>0</v>
      </c>
      <c r="G87" s="500">
        <v>0</v>
      </c>
      <c r="H87" s="500">
        <v>0</v>
      </c>
      <c r="I87" s="500">
        <v>0</v>
      </c>
      <c r="J87" s="500">
        <v>0</v>
      </c>
      <c r="K87" s="500">
        <v>0</v>
      </c>
      <c r="L87" s="500">
        <v>0</v>
      </c>
      <c r="M87" s="500">
        <v>0</v>
      </c>
      <c r="N87" s="500">
        <v>0</v>
      </c>
      <c r="O87" s="500">
        <v>0</v>
      </c>
      <c r="P87" s="500">
        <v>0</v>
      </c>
      <c r="Q87" s="500">
        <v>0</v>
      </c>
      <c r="R87" s="500">
        <v>0</v>
      </c>
      <c r="S87" s="500">
        <v>0</v>
      </c>
      <c r="T87" s="500">
        <v>0</v>
      </c>
      <c r="U87" s="500">
        <v>0</v>
      </c>
      <c r="V87" s="500">
        <v>0</v>
      </c>
      <c r="W87" s="500">
        <v>0</v>
      </c>
      <c r="X87" s="500">
        <v>0</v>
      </c>
      <c r="Y87" s="500">
        <v>0</v>
      </c>
      <c r="Z87" s="500">
        <v>0</v>
      </c>
      <c r="AA87" s="500">
        <v>0</v>
      </c>
      <c r="AB87" s="500">
        <v>0</v>
      </c>
      <c r="AC87" s="500">
        <v>0</v>
      </c>
      <c r="AD87" s="500">
        <v>0</v>
      </c>
      <c r="AE87" s="500">
        <v>0</v>
      </c>
      <c r="AF87" s="500">
        <v>0</v>
      </c>
      <c r="AG87" s="500">
        <v>0</v>
      </c>
      <c r="AH87" s="500">
        <v>0</v>
      </c>
      <c r="AI87" s="500">
        <v>0</v>
      </c>
      <c r="AJ87" s="500">
        <v>0</v>
      </c>
      <c r="AK87" s="500">
        <v>0</v>
      </c>
      <c r="AL87" s="500">
        <v>0</v>
      </c>
      <c r="AM87" s="500">
        <v>0</v>
      </c>
      <c r="AN87" s="500">
        <v>0</v>
      </c>
      <c r="AO87" s="500">
        <v>0</v>
      </c>
      <c r="AP87" s="500">
        <v>0</v>
      </c>
      <c r="AQ87" s="500">
        <v>0</v>
      </c>
      <c r="AR87" s="500">
        <v>0</v>
      </c>
      <c r="AS87" s="500">
        <v>0</v>
      </c>
      <c r="AT87" s="500">
        <v>0</v>
      </c>
      <c r="AU87" s="500">
        <v>0</v>
      </c>
      <c r="AV87" s="500">
        <v>0</v>
      </c>
      <c r="AW87" s="500">
        <v>0</v>
      </c>
      <c r="AX87" s="500">
        <v>0</v>
      </c>
      <c r="AY87" s="500">
        <v>0</v>
      </c>
      <c r="AZ87" s="500">
        <v>0</v>
      </c>
      <c r="BA87" s="500">
        <v>0</v>
      </c>
      <c r="BB87" s="500">
        <v>0</v>
      </c>
    </row>
    <row r="88" spans="1:54">
      <c r="A88" s="497" t="s">
        <v>442</v>
      </c>
      <c r="B88" s="507" t="s">
        <v>1291</v>
      </c>
      <c r="C88" s="500">
        <v>0</v>
      </c>
      <c r="D88" s="500">
        <v>0</v>
      </c>
      <c r="E88" s="500">
        <v>0</v>
      </c>
      <c r="F88" s="500">
        <v>0</v>
      </c>
      <c r="G88" s="500">
        <v>0</v>
      </c>
      <c r="H88" s="500">
        <v>0</v>
      </c>
      <c r="I88" s="500">
        <v>0</v>
      </c>
      <c r="J88" s="500">
        <v>0</v>
      </c>
      <c r="K88" s="500">
        <v>0</v>
      </c>
      <c r="L88" s="500">
        <v>0</v>
      </c>
      <c r="M88" s="500">
        <v>0</v>
      </c>
      <c r="N88" s="500">
        <v>0</v>
      </c>
      <c r="O88" s="500">
        <v>0</v>
      </c>
      <c r="P88" s="500">
        <v>0</v>
      </c>
      <c r="Q88" s="500">
        <v>0</v>
      </c>
      <c r="R88" s="500">
        <v>0</v>
      </c>
      <c r="S88" s="500">
        <v>0</v>
      </c>
      <c r="T88" s="500">
        <v>0</v>
      </c>
      <c r="U88" s="500">
        <v>0</v>
      </c>
      <c r="V88" s="500">
        <v>0</v>
      </c>
      <c r="W88" s="500">
        <v>0</v>
      </c>
      <c r="X88" s="500">
        <v>0</v>
      </c>
      <c r="Y88" s="500">
        <v>0</v>
      </c>
      <c r="Z88" s="500">
        <v>0</v>
      </c>
      <c r="AA88" s="500">
        <v>0</v>
      </c>
      <c r="AB88" s="500">
        <v>0</v>
      </c>
      <c r="AC88" s="500">
        <v>0</v>
      </c>
      <c r="AD88" s="500">
        <v>0</v>
      </c>
      <c r="AE88" s="500">
        <v>0</v>
      </c>
      <c r="AF88" s="500">
        <v>0</v>
      </c>
      <c r="AG88" s="500">
        <v>0</v>
      </c>
      <c r="AH88" s="500">
        <v>0</v>
      </c>
      <c r="AI88" s="500">
        <v>0</v>
      </c>
      <c r="AJ88" s="500">
        <v>0</v>
      </c>
      <c r="AK88" s="500">
        <v>0</v>
      </c>
      <c r="AL88" s="500">
        <v>0</v>
      </c>
      <c r="AM88" s="500">
        <v>0</v>
      </c>
      <c r="AN88" s="500">
        <v>0</v>
      </c>
      <c r="AO88" s="500">
        <v>0</v>
      </c>
      <c r="AP88" s="500">
        <v>0</v>
      </c>
      <c r="AQ88" s="500">
        <v>0</v>
      </c>
      <c r="AR88" s="500">
        <v>0</v>
      </c>
      <c r="AS88" s="500">
        <v>0</v>
      </c>
      <c r="AT88" s="500">
        <v>0</v>
      </c>
      <c r="AU88" s="500">
        <v>0</v>
      </c>
      <c r="AV88" s="500">
        <v>0</v>
      </c>
      <c r="AW88" s="500">
        <v>0</v>
      </c>
      <c r="AX88" s="500">
        <v>0</v>
      </c>
      <c r="AY88" s="500">
        <v>0</v>
      </c>
      <c r="AZ88" s="500">
        <v>0</v>
      </c>
      <c r="BA88" s="500">
        <v>0</v>
      </c>
      <c r="BB88" s="500">
        <v>0</v>
      </c>
    </row>
    <row r="89" spans="1:54">
      <c r="A89" s="497" t="s">
        <v>442</v>
      </c>
      <c r="B89" s="507" t="s">
        <v>1292</v>
      </c>
      <c r="C89" s="500">
        <v>0</v>
      </c>
      <c r="D89" s="500">
        <v>0</v>
      </c>
      <c r="E89" s="500">
        <v>0</v>
      </c>
      <c r="F89" s="500">
        <v>0</v>
      </c>
      <c r="G89" s="500">
        <v>0</v>
      </c>
      <c r="H89" s="500">
        <v>0</v>
      </c>
      <c r="I89" s="500">
        <v>0</v>
      </c>
      <c r="J89" s="500">
        <v>0</v>
      </c>
      <c r="K89" s="500">
        <v>0</v>
      </c>
      <c r="L89" s="500">
        <v>0</v>
      </c>
      <c r="M89" s="500">
        <v>0</v>
      </c>
      <c r="N89" s="500">
        <v>0</v>
      </c>
      <c r="O89" s="500">
        <v>0</v>
      </c>
      <c r="P89" s="500">
        <v>0</v>
      </c>
      <c r="Q89" s="500">
        <v>0</v>
      </c>
      <c r="R89" s="500">
        <v>0</v>
      </c>
      <c r="S89" s="500">
        <v>0</v>
      </c>
      <c r="T89" s="500">
        <v>0</v>
      </c>
      <c r="U89" s="500">
        <v>0</v>
      </c>
      <c r="V89" s="500">
        <v>0</v>
      </c>
      <c r="W89" s="500">
        <v>0</v>
      </c>
      <c r="X89" s="500">
        <v>0</v>
      </c>
      <c r="Y89" s="500">
        <v>0</v>
      </c>
      <c r="Z89" s="500">
        <v>0</v>
      </c>
      <c r="AA89" s="500">
        <v>0</v>
      </c>
      <c r="AB89" s="500">
        <v>0</v>
      </c>
      <c r="AC89" s="500">
        <v>0</v>
      </c>
      <c r="AD89" s="500">
        <v>0</v>
      </c>
      <c r="AE89" s="500">
        <v>0</v>
      </c>
      <c r="AF89" s="500">
        <v>0</v>
      </c>
      <c r="AG89" s="500">
        <v>0</v>
      </c>
      <c r="AH89" s="500">
        <v>0</v>
      </c>
      <c r="AI89" s="500">
        <v>0</v>
      </c>
      <c r="AJ89" s="500">
        <v>0</v>
      </c>
      <c r="AK89" s="500">
        <v>0</v>
      </c>
      <c r="AL89" s="500">
        <v>0</v>
      </c>
      <c r="AM89" s="500">
        <v>0</v>
      </c>
      <c r="AN89" s="500">
        <v>0</v>
      </c>
      <c r="AO89" s="500">
        <v>0</v>
      </c>
      <c r="AP89" s="500">
        <v>0</v>
      </c>
      <c r="AQ89" s="500">
        <v>0</v>
      </c>
      <c r="AR89" s="500">
        <v>0</v>
      </c>
      <c r="AS89" s="500">
        <v>0</v>
      </c>
      <c r="AT89" s="500">
        <v>0</v>
      </c>
      <c r="AU89" s="500">
        <v>0</v>
      </c>
      <c r="AV89" s="500">
        <v>0</v>
      </c>
      <c r="AW89" s="500">
        <v>0</v>
      </c>
      <c r="AX89" s="500">
        <v>0</v>
      </c>
      <c r="AY89" s="500">
        <v>0</v>
      </c>
      <c r="AZ89" s="500">
        <v>0</v>
      </c>
      <c r="BA89" s="500">
        <v>0</v>
      </c>
      <c r="BB89" s="500">
        <v>0</v>
      </c>
    </row>
    <row r="90" spans="1:54">
      <c r="A90" s="497" t="s">
        <v>442</v>
      </c>
      <c r="B90" s="507" t="s">
        <v>1293</v>
      </c>
      <c r="C90" s="500">
        <v>0</v>
      </c>
      <c r="D90" s="500">
        <v>0</v>
      </c>
      <c r="E90" s="500">
        <v>0</v>
      </c>
      <c r="F90" s="500">
        <v>0</v>
      </c>
      <c r="G90" s="500">
        <v>0</v>
      </c>
      <c r="H90" s="500">
        <v>0</v>
      </c>
      <c r="I90" s="500">
        <v>0</v>
      </c>
      <c r="J90" s="500">
        <v>0</v>
      </c>
      <c r="K90" s="500">
        <v>0</v>
      </c>
      <c r="L90" s="500">
        <v>0</v>
      </c>
      <c r="M90" s="500">
        <v>0</v>
      </c>
      <c r="N90" s="500">
        <v>0</v>
      </c>
      <c r="O90" s="500">
        <v>0</v>
      </c>
      <c r="P90" s="500">
        <v>0</v>
      </c>
      <c r="Q90" s="500">
        <v>0</v>
      </c>
      <c r="R90" s="500">
        <v>0</v>
      </c>
      <c r="S90" s="500">
        <v>0</v>
      </c>
      <c r="T90" s="500">
        <v>0</v>
      </c>
      <c r="U90" s="500">
        <v>0</v>
      </c>
      <c r="V90" s="500">
        <v>0</v>
      </c>
      <c r="W90" s="500">
        <v>0</v>
      </c>
      <c r="X90" s="500">
        <v>0</v>
      </c>
      <c r="Y90" s="500">
        <v>0</v>
      </c>
      <c r="Z90" s="500">
        <v>0</v>
      </c>
      <c r="AA90" s="500">
        <v>0</v>
      </c>
      <c r="AB90" s="500">
        <v>0</v>
      </c>
      <c r="AC90" s="500">
        <v>0</v>
      </c>
      <c r="AD90" s="500">
        <v>0</v>
      </c>
      <c r="AE90" s="500">
        <v>0</v>
      </c>
      <c r="AF90" s="500">
        <v>0</v>
      </c>
      <c r="AG90" s="500">
        <v>0</v>
      </c>
      <c r="AH90" s="500">
        <v>0</v>
      </c>
      <c r="AI90" s="500">
        <v>0</v>
      </c>
      <c r="AJ90" s="500">
        <v>0</v>
      </c>
      <c r="AK90" s="500">
        <v>0</v>
      </c>
      <c r="AL90" s="500">
        <v>0</v>
      </c>
      <c r="AM90" s="500">
        <v>0</v>
      </c>
      <c r="AN90" s="500">
        <v>0</v>
      </c>
      <c r="AO90" s="500">
        <v>0</v>
      </c>
      <c r="AP90" s="500">
        <v>0</v>
      </c>
      <c r="AQ90" s="500">
        <v>0</v>
      </c>
      <c r="AR90" s="500">
        <v>0</v>
      </c>
      <c r="AS90" s="500">
        <v>0</v>
      </c>
      <c r="AT90" s="500">
        <v>0</v>
      </c>
      <c r="AU90" s="500">
        <v>0</v>
      </c>
      <c r="AV90" s="500">
        <v>0</v>
      </c>
      <c r="AW90" s="500">
        <v>0</v>
      </c>
      <c r="AX90" s="500">
        <v>0</v>
      </c>
      <c r="AY90" s="500">
        <v>0</v>
      </c>
      <c r="AZ90" s="500">
        <v>0</v>
      </c>
      <c r="BA90" s="500">
        <v>0</v>
      </c>
      <c r="BB90" s="500">
        <v>0</v>
      </c>
    </row>
    <row r="91" spans="1:54">
      <c r="A91" s="497" t="s">
        <v>442</v>
      </c>
      <c r="B91" s="507" t="s">
        <v>1294</v>
      </c>
      <c r="C91" s="500">
        <v>0</v>
      </c>
      <c r="D91" s="500">
        <v>0</v>
      </c>
      <c r="E91" s="500">
        <v>0</v>
      </c>
      <c r="F91" s="500">
        <v>0</v>
      </c>
      <c r="G91" s="500">
        <v>0</v>
      </c>
      <c r="H91" s="500">
        <v>0</v>
      </c>
      <c r="I91" s="500">
        <v>0</v>
      </c>
      <c r="J91" s="500">
        <v>0</v>
      </c>
      <c r="K91" s="500">
        <v>0</v>
      </c>
      <c r="L91" s="500">
        <v>0</v>
      </c>
      <c r="M91" s="500">
        <v>0</v>
      </c>
      <c r="N91" s="500">
        <v>0</v>
      </c>
      <c r="O91" s="500">
        <v>0</v>
      </c>
      <c r="P91" s="500">
        <v>0</v>
      </c>
      <c r="Q91" s="500">
        <v>0</v>
      </c>
      <c r="R91" s="500">
        <v>0</v>
      </c>
      <c r="S91" s="500">
        <v>0</v>
      </c>
      <c r="T91" s="500">
        <v>0</v>
      </c>
      <c r="U91" s="500">
        <v>0</v>
      </c>
      <c r="V91" s="500">
        <v>0</v>
      </c>
      <c r="W91" s="500">
        <v>0</v>
      </c>
      <c r="X91" s="500">
        <v>0</v>
      </c>
      <c r="Y91" s="500">
        <v>0</v>
      </c>
      <c r="Z91" s="500">
        <v>0</v>
      </c>
      <c r="AA91" s="500">
        <v>0</v>
      </c>
      <c r="AB91" s="500">
        <v>0</v>
      </c>
      <c r="AC91" s="500">
        <v>0</v>
      </c>
      <c r="AD91" s="500">
        <v>0</v>
      </c>
      <c r="AE91" s="500">
        <v>0</v>
      </c>
      <c r="AF91" s="500">
        <v>0</v>
      </c>
      <c r="AG91" s="500">
        <v>0</v>
      </c>
      <c r="AH91" s="500">
        <v>0</v>
      </c>
      <c r="AI91" s="500">
        <v>0</v>
      </c>
      <c r="AJ91" s="500">
        <v>0</v>
      </c>
      <c r="AK91" s="500">
        <v>0</v>
      </c>
      <c r="AL91" s="500">
        <v>0</v>
      </c>
      <c r="AM91" s="500">
        <v>0</v>
      </c>
      <c r="AN91" s="500">
        <v>0</v>
      </c>
      <c r="AO91" s="500">
        <v>0</v>
      </c>
      <c r="AP91" s="500">
        <v>0</v>
      </c>
      <c r="AQ91" s="500">
        <v>0</v>
      </c>
      <c r="AR91" s="500">
        <v>0</v>
      </c>
      <c r="AS91" s="500">
        <v>0</v>
      </c>
      <c r="AT91" s="500">
        <v>0</v>
      </c>
      <c r="AU91" s="500">
        <v>0</v>
      </c>
      <c r="AV91" s="500">
        <v>0</v>
      </c>
      <c r="AW91" s="500">
        <v>0</v>
      </c>
      <c r="AX91" s="500">
        <v>0</v>
      </c>
      <c r="AY91" s="500">
        <v>0</v>
      </c>
      <c r="AZ91" s="500">
        <v>0</v>
      </c>
      <c r="BA91" s="500">
        <v>0</v>
      </c>
      <c r="BB91" s="500">
        <v>0</v>
      </c>
    </row>
    <row r="92" spans="1:54">
      <c r="A92" s="497" t="s">
        <v>442</v>
      </c>
      <c r="B92" s="507" t="s">
        <v>1648</v>
      </c>
      <c r="C92" s="500">
        <v>0</v>
      </c>
      <c r="D92" s="500">
        <v>0</v>
      </c>
      <c r="E92" s="500">
        <v>0</v>
      </c>
      <c r="F92" s="500">
        <v>0</v>
      </c>
      <c r="G92" s="500">
        <v>0</v>
      </c>
      <c r="H92" s="500">
        <v>0</v>
      </c>
      <c r="I92" s="500">
        <v>0</v>
      </c>
      <c r="J92" s="500">
        <v>0</v>
      </c>
      <c r="K92" s="500">
        <v>0</v>
      </c>
      <c r="L92" s="500">
        <v>0</v>
      </c>
      <c r="M92" s="500">
        <v>0</v>
      </c>
      <c r="N92" s="500">
        <v>0</v>
      </c>
      <c r="O92" s="500">
        <v>0</v>
      </c>
      <c r="P92" s="500">
        <v>0</v>
      </c>
      <c r="Q92" s="500">
        <v>0</v>
      </c>
      <c r="R92" s="500">
        <v>0</v>
      </c>
      <c r="S92" s="500">
        <v>0</v>
      </c>
      <c r="T92" s="500">
        <v>0</v>
      </c>
      <c r="U92" s="500">
        <v>0</v>
      </c>
      <c r="V92" s="500">
        <v>0</v>
      </c>
      <c r="W92" s="500">
        <v>0</v>
      </c>
      <c r="X92" s="500">
        <v>0</v>
      </c>
      <c r="Y92" s="500">
        <v>0</v>
      </c>
      <c r="Z92" s="500">
        <v>0</v>
      </c>
      <c r="AA92" s="500">
        <v>0</v>
      </c>
      <c r="AB92" s="500">
        <v>0</v>
      </c>
      <c r="AC92" s="500">
        <v>0</v>
      </c>
      <c r="AD92" s="500">
        <v>0</v>
      </c>
      <c r="AE92" s="500">
        <v>0</v>
      </c>
      <c r="AF92" s="500">
        <v>0</v>
      </c>
      <c r="AG92" s="500">
        <v>0</v>
      </c>
      <c r="AH92" s="500">
        <v>0</v>
      </c>
      <c r="AI92" s="500">
        <v>0</v>
      </c>
      <c r="AJ92" s="500">
        <v>0</v>
      </c>
      <c r="AK92" s="500">
        <v>0</v>
      </c>
      <c r="AL92" s="500">
        <v>0</v>
      </c>
      <c r="AM92" s="500">
        <v>0</v>
      </c>
      <c r="AN92" s="500">
        <v>0</v>
      </c>
      <c r="AO92" s="500">
        <v>0</v>
      </c>
      <c r="AP92" s="500">
        <v>0</v>
      </c>
      <c r="AQ92" s="500">
        <v>0</v>
      </c>
      <c r="AR92" s="500">
        <v>0</v>
      </c>
      <c r="AS92" s="500">
        <v>0</v>
      </c>
      <c r="AT92" s="500">
        <v>0</v>
      </c>
      <c r="AU92" s="500">
        <v>0</v>
      </c>
      <c r="AV92" s="500">
        <v>0</v>
      </c>
      <c r="AW92" s="500">
        <v>0</v>
      </c>
      <c r="AX92" s="500">
        <v>0</v>
      </c>
      <c r="AY92" s="500">
        <v>0</v>
      </c>
      <c r="AZ92" s="500">
        <v>0</v>
      </c>
      <c r="BA92" s="500">
        <v>0</v>
      </c>
      <c r="BB92" s="500">
        <v>0</v>
      </c>
    </row>
    <row r="93" spans="1:54">
      <c r="A93" s="497" t="s">
        <v>442</v>
      </c>
      <c r="B93" s="507" t="s">
        <v>1649</v>
      </c>
      <c r="C93" s="500">
        <v>0</v>
      </c>
      <c r="D93" s="500">
        <v>0</v>
      </c>
      <c r="E93" s="500">
        <v>0</v>
      </c>
      <c r="F93" s="500">
        <v>0</v>
      </c>
      <c r="G93" s="500">
        <v>0</v>
      </c>
      <c r="H93" s="500">
        <v>0</v>
      </c>
      <c r="I93" s="500">
        <v>0</v>
      </c>
      <c r="J93" s="500">
        <v>0</v>
      </c>
      <c r="K93" s="500">
        <v>0</v>
      </c>
      <c r="L93" s="500">
        <v>0</v>
      </c>
      <c r="M93" s="500">
        <v>0</v>
      </c>
      <c r="N93" s="500">
        <v>0</v>
      </c>
      <c r="O93" s="500">
        <v>0</v>
      </c>
      <c r="P93" s="500">
        <v>0</v>
      </c>
      <c r="Q93" s="500">
        <v>0</v>
      </c>
      <c r="R93" s="500">
        <v>0</v>
      </c>
      <c r="S93" s="500">
        <v>0</v>
      </c>
      <c r="T93" s="500">
        <v>0</v>
      </c>
      <c r="U93" s="500">
        <v>0</v>
      </c>
      <c r="V93" s="500">
        <v>0</v>
      </c>
      <c r="W93" s="500">
        <v>0</v>
      </c>
      <c r="X93" s="500">
        <v>0</v>
      </c>
      <c r="Y93" s="500">
        <v>0</v>
      </c>
      <c r="Z93" s="500">
        <v>0</v>
      </c>
      <c r="AA93" s="500">
        <v>0</v>
      </c>
      <c r="AB93" s="500">
        <v>0</v>
      </c>
      <c r="AC93" s="500">
        <v>0</v>
      </c>
      <c r="AD93" s="500">
        <v>0</v>
      </c>
      <c r="AE93" s="500">
        <v>0</v>
      </c>
      <c r="AF93" s="500">
        <v>0</v>
      </c>
      <c r="AG93" s="500">
        <v>0</v>
      </c>
      <c r="AH93" s="500">
        <v>0</v>
      </c>
      <c r="AI93" s="500">
        <v>0</v>
      </c>
      <c r="AJ93" s="500">
        <v>0</v>
      </c>
      <c r="AK93" s="500">
        <v>0</v>
      </c>
      <c r="AL93" s="500">
        <v>0</v>
      </c>
      <c r="AM93" s="500">
        <v>0</v>
      </c>
      <c r="AN93" s="500">
        <v>0</v>
      </c>
      <c r="AO93" s="500">
        <v>0</v>
      </c>
      <c r="AP93" s="500">
        <v>0</v>
      </c>
      <c r="AQ93" s="500">
        <v>0</v>
      </c>
      <c r="AR93" s="500">
        <v>0</v>
      </c>
      <c r="AS93" s="500">
        <v>0</v>
      </c>
      <c r="AT93" s="500">
        <v>0</v>
      </c>
      <c r="AU93" s="500">
        <v>0</v>
      </c>
      <c r="AV93" s="500">
        <v>0</v>
      </c>
      <c r="AW93" s="500">
        <v>0</v>
      </c>
      <c r="AX93" s="500">
        <v>0</v>
      </c>
      <c r="AY93" s="500">
        <v>0</v>
      </c>
      <c r="AZ93" s="500">
        <v>0</v>
      </c>
      <c r="BA93" s="500">
        <v>0</v>
      </c>
      <c r="BB93" s="500">
        <v>0</v>
      </c>
    </row>
    <row r="94" spans="1:54">
      <c r="A94" s="497" t="s">
        <v>443</v>
      </c>
      <c r="B94" s="507" t="s">
        <v>1299</v>
      </c>
      <c r="C94" s="500">
        <v>0</v>
      </c>
      <c r="D94" s="500">
        <v>0</v>
      </c>
      <c r="E94" s="500">
        <v>0</v>
      </c>
      <c r="F94" s="500">
        <v>0</v>
      </c>
      <c r="G94" s="500">
        <v>0</v>
      </c>
      <c r="H94" s="500">
        <v>0</v>
      </c>
      <c r="I94" s="500">
        <v>0</v>
      </c>
      <c r="J94" s="500">
        <v>0</v>
      </c>
      <c r="K94" s="500">
        <v>0</v>
      </c>
      <c r="L94" s="500">
        <v>0</v>
      </c>
      <c r="M94" s="500">
        <v>0</v>
      </c>
      <c r="N94" s="500">
        <v>0</v>
      </c>
      <c r="O94" s="500">
        <v>0</v>
      </c>
      <c r="P94" s="500">
        <v>0</v>
      </c>
      <c r="Q94" s="500">
        <v>0</v>
      </c>
      <c r="R94" s="500">
        <v>0</v>
      </c>
      <c r="S94" s="500">
        <v>0</v>
      </c>
      <c r="T94" s="500">
        <v>0</v>
      </c>
      <c r="U94" s="500">
        <v>0</v>
      </c>
      <c r="V94" s="500">
        <v>0</v>
      </c>
      <c r="W94" s="500">
        <v>0</v>
      </c>
      <c r="X94" s="500">
        <v>0</v>
      </c>
      <c r="Y94" s="500">
        <v>0</v>
      </c>
      <c r="Z94" s="500">
        <v>0</v>
      </c>
      <c r="AA94" s="500">
        <v>0</v>
      </c>
      <c r="AB94" s="500">
        <v>0</v>
      </c>
      <c r="AC94" s="500">
        <v>0</v>
      </c>
      <c r="AD94" s="500">
        <v>0</v>
      </c>
      <c r="AE94" s="500">
        <v>0</v>
      </c>
      <c r="AF94" s="500">
        <v>0</v>
      </c>
      <c r="AG94" s="500">
        <v>0</v>
      </c>
      <c r="AH94" s="500">
        <v>0</v>
      </c>
      <c r="AI94" s="500">
        <v>0</v>
      </c>
      <c r="AJ94" s="500">
        <v>0</v>
      </c>
      <c r="AK94" s="500">
        <v>0</v>
      </c>
      <c r="AL94" s="500">
        <v>0</v>
      </c>
      <c r="AM94" s="500">
        <v>0</v>
      </c>
      <c r="AN94" s="500">
        <v>0</v>
      </c>
      <c r="AO94" s="500">
        <v>0</v>
      </c>
      <c r="AP94" s="500">
        <v>0</v>
      </c>
      <c r="AQ94" s="500">
        <v>0</v>
      </c>
      <c r="AR94" s="500">
        <v>0</v>
      </c>
      <c r="AS94" s="500">
        <v>0</v>
      </c>
      <c r="AT94" s="500">
        <v>0</v>
      </c>
      <c r="AU94" s="500">
        <v>0</v>
      </c>
      <c r="AV94" s="500">
        <v>0</v>
      </c>
      <c r="AW94" s="500">
        <v>0</v>
      </c>
      <c r="AX94" s="500">
        <v>0</v>
      </c>
      <c r="AY94" s="500">
        <v>0</v>
      </c>
      <c r="AZ94" s="500">
        <v>0</v>
      </c>
      <c r="BA94" s="500">
        <v>0</v>
      </c>
      <c r="BB94" s="500">
        <v>0</v>
      </c>
    </row>
    <row r="95" spans="1:54">
      <c r="A95" s="497" t="s">
        <v>443</v>
      </c>
      <c r="B95" s="507" t="s">
        <v>1298</v>
      </c>
      <c r="C95" s="500">
        <v>0</v>
      </c>
      <c r="D95" s="500">
        <v>0</v>
      </c>
      <c r="E95" s="500">
        <v>0</v>
      </c>
      <c r="F95" s="500">
        <v>0</v>
      </c>
      <c r="G95" s="500">
        <v>0</v>
      </c>
      <c r="H95" s="500">
        <v>0</v>
      </c>
      <c r="I95" s="500">
        <v>0</v>
      </c>
      <c r="J95" s="500">
        <v>0</v>
      </c>
      <c r="K95" s="500">
        <v>0</v>
      </c>
      <c r="L95" s="500">
        <v>0</v>
      </c>
      <c r="M95" s="500">
        <v>0</v>
      </c>
      <c r="N95" s="500">
        <v>0</v>
      </c>
      <c r="O95" s="500">
        <v>0</v>
      </c>
      <c r="P95" s="500">
        <v>0</v>
      </c>
      <c r="Q95" s="500">
        <v>0</v>
      </c>
      <c r="R95" s="500">
        <v>0</v>
      </c>
      <c r="S95" s="500">
        <v>0</v>
      </c>
      <c r="T95" s="500">
        <v>0</v>
      </c>
      <c r="U95" s="500">
        <v>0</v>
      </c>
      <c r="V95" s="500">
        <v>0</v>
      </c>
      <c r="W95" s="500">
        <v>0</v>
      </c>
      <c r="X95" s="500">
        <v>0</v>
      </c>
      <c r="Y95" s="500">
        <v>0</v>
      </c>
      <c r="Z95" s="500">
        <v>0</v>
      </c>
      <c r="AA95" s="500">
        <v>0</v>
      </c>
      <c r="AB95" s="500">
        <v>0</v>
      </c>
      <c r="AC95" s="500">
        <v>0</v>
      </c>
      <c r="AD95" s="500">
        <v>0</v>
      </c>
      <c r="AE95" s="500">
        <v>0</v>
      </c>
      <c r="AF95" s="500">
        <v>0</v>
      </c>
      <c r="AG95" s="500">
        <v>0</v>
      </c>
      <c r="AH95" s="500">
        <v>0</v>
      </c>
      <c r="AI95" s="500">
        <v>0</v>
      </c>
      <c r="AJ95" s="500">
        <v>0</v>
      </c>
      <c r="AK95" s="500">
        <v>0</v>
      </c>
      <c r="AL95" s="500">
        <v>0</v>
      </c>
      <c r="AM95" s="500">
        <v>0</v>
      </c>
      <c r="AN95" s="500">
        <v>0</v>
      </c>
      <c r="AO95" s="500">
        <v>0</v>
      </c>
      <c r="AP95" s="500">
        <v>0</v>
      </c>
      <c r="AQ95" s="500">
        <v>0</v>
      </c>
      <c r="AR95" s="500">
        <v>0</v>
      </c>
      <c r="AS95" s="500">
        <v>0</v>
      </c>
      <c r="AT95" s="500">
        <v>0</v>
      </c>
      <c r="AU95" s="500">
        <v>0</v>
      </c>
      <c r="AV95" s="500">
        <v>0</v>
      </c>
      <c r="AW95" s="500">
        <v>0</v>
      </c>
      <c r="AX95" s="500">
        <v>0</v>
      </c>
      <c r="AY95" s="500">
        <v>0</v>
      </c>
      <c r="AZ95" s="500">
        <v>0</v>
      </c>
      <c r="BA95" s="500">
        <v>0</v>
      </c>
      <c r="BB95" s="500">
        <v>0</v>
      </c>
    </row>
    <row r="96" spans="1:54">
      <c r="A96" s="497" t="s">
        <v>443</v>
      </c>
      <c r="B96" s="507" t="s">
        <v>1295</v>
      </c>
      <c r="C96" s="500">
        <v>0</v>
      </c>
      <c r="D96" s="500">
        <v>0</v>
      </c>
      <c r="E96" s="500">
        <v>0</v>
      </c>
      <c r="F96" s="500">
        <v>0</v>
      </c>
      <c r="G96" s="500">
        <v>0</v>
      </c>
      <c r="H96" s="500">
        <v>0</v>
      </c>
      <c r="I96" s="500">
        <v>0</v>
      </c>
      <c r="J96" s="500">
        <v>0</v>
      </c>
      <c r="K96" s="500">
        <v>0</v>
      </c>
      <c r="L96" s="500">
        <v>0</v>
      </c>
      <c r="M96" s="500">
        <v>0</v>
      </c>
      <c r="N96" s="500">
        <v>0</v>
      </c>
      <c r="O96" s="500">
        <v>0</v>
      </c>
      <c r="P96" s="500">
        <v>0</v>
      </c>
      <c r="Q96" s="500">
        <v>0</v>
      </c>
      <c r="R96" s="500">
        <v>0</v>
      </c>
      <c r="S96" s="500">
        <v>0</v>
      </c>
      <c r="T96" s="500">
        <v>0</v>
      </c>
      <c r="U96" s="500">
        <v>0</v>
      </c>
      <c r="V96" s="500">
        <v>0</v>
      </c>
      <c r="W96" s="500">
        <v>0</v>
      </c>
      <c r="X96" s="500">
        <v>0</v>
      </c>
      <c r="Y96" s="500">
        <v>0</v>
      </c>
      <c r="Z96" s="500">
        <v>0</v>
      </c>
      <c r="AA96" s="500">
        <v>0</v>
      </c>
      <c r="AB96" s="500">
        <v>0</v>
      </c>
      <c r="AC96" s="500">
        <v>0</v>
      </c>
      <c r="AD96" s="500">
        <v>0</v>
      </c>
      <c r="AE96" s="500">
        <v>0</v>
      </c>
      <c r="AF96" s="500">
        <v>0</v>
      </c>
      <c r="AG96" s="500">
        <v>0</v>
      </c>
      <c r="AH96" s="500">
        <v>0</v>
      </c>
      <c r="AI96" s="500">
        <v>0</v>
      </c>
      <c r="AJ96" s="500">
        <v>0</v>
      </c>
      <c r="AK96" s="500">
        <v>0</v>
      </c>
      <c r="AL96" s="500">
        <v>0</v>
      </c>
      <c r="AM96" s="500">
        <v>0</v>
      </c>
      <c r="AN96" s="500">
        <v>0</v>
      </c>
      <c r="AO96" s="500">
        <v>0</v>
      </c>
      <c r="AP96" s="500">
        <v>0</v>
      </c>
      <c r="AQ96" s="500">
        <v>0</v>
      </c>
      <c r="AR96" s="500">
        <v>0</v>
      </c>
      <c r="AS96" s="500">
        <v>0</v>
      </c>
      <c r="AT96" s="500">
        <v>0</v>
      </c>
      <c r="AU96" s="500">
        <v>0</v>
      </c>
      <c r="AV96" s="500">
        <v>0</v>
      </c>
      <c r="AW96" s="500">
        <v>0</v>
      </c>
      <c r="AX96" s="500">
        <v>0</v>
      </c>
      <c r="AY96" s="500">
        <v>0</v>
      </c>
      <c r="AZ96" s="500">
        <v>0</v>
      </c>
      <c r="BA96" s="500">
        <v>0</v>
      </c>
      <c r="BB96" s="500">
        <v>0</v>
      </c>
    </row>
    <row r="97" spans="1:54">
      <c r="A97" s="497" t="s">
        <v>443</v>
      </c>
      <c r="B97" s="507" t="s">
        <v>1296</v>
      </c>
      <c r="C97" s="500">
        <v>0</v>
      </c>
      <c r="D97" s="500">
        <v>0</v>
      </c>
      <c r="E97" s="500">
        <v>0</v>
      </c>
      <c r="F97" s="500">
        <v>0</v>
      </c>
      <c r="G97" s="500">
        <v>0</v>
      </c>
      <c r="H97" s="500">
        <v>0</v>
      </c>
      <c r="I97" s="500">
        <v>0</v>
      </c>
      <c r="J97" s="500">
        <v>0</v>
      </c>
      <c r="K97" s="500">
        <v>0</v>
      </c>
      <c r="L97" s="500">
        <v>0</v>
      </c>
      <c r="M97" s="500">
        <v>0</v>
      </c>
      <c r="N97" s="500">
        <v>0</v>
      </c>
      <c r="O97" s="500">
        <v>0</v>
      </c>
      <c r="P97" s="500">
        <v>0</v>
      </c>
      <c r="Q97" s="500">
        <v>0</v>
      </c>
      <c r="R97" s="500">
        <v>0</v>
      </c>
      <c r="S97" s="500">
        <v>0</v>
      </c>
      <c r="T97" s="500">
        <v>0</v>
      </c>
      <c r="U97" s="500">
        <v>0</v>
      </c>
      <c r="V97" s="500">
        <v>0</v>
      </c>
      <c r="W97" s="500">
        <v>0</v>
      </c>
      <c r="X97" s="500">
        <v>0</v>
      </c>
      <c r="Y97" s="500">
        <v>0</v>
      </c>
      <c r="Z97" s="500">
        <v>0</v>
      </c>
      <c r="AA97" s="500">
        <v>0</v>
      </c>
      <c r="AB97" s="500">
        <v>0</v>
      </c>
      <c r="AC97" s="500">
        <v>0</v>
      </c>
      <c r="AD97" s="500">
        <v>0</v>
      </c>
      <c r="AE97" s="500">
        <v>0</v>
      </c>
      <c r="AF97" s="500">
        <v>0</v>
      </c>
      <c r="AG97" s="500">
        <v>0</v>
      </c>
      <c r="AH97" s="500">
        <v>0</v>
      </c>
      <c r="AI97" s="500">
        <v>0</v>
      </c>
      <c r="AJ97" s="500">
        <v>0</v>
      </c>
      <c r="AK97" s="500">
        <v>0</v>
      </c>
      <c r="AL97" s="500">
        <v>0</v>
      </c>
      <c r="AM97" s="500">
        <v>0</v>
      </c>
      <c r="AN97" s="500">
        <v>0</v>
      </c>
      <c r="AO97" s="500">
        <v>0</v>
      </c>
      <c r="AP97" s="500">
        <v>0</v>
      </c>
      <c r="AQ97" s="500">
        <v>0</v>
      </c>
      <c r="AR97" s="500">
        <v>0</v>
      </c>
      <c r="AS97" s="500">
        <v>0</v>
      </c>
      <c r="AT97" s="500">
        <v>0</v>
      </c>
      <c r="AU97" s="500">
        <v>0</v>
      </c>
      <c r="AV97" s="500">
        <v>0</v>
      </c>
      <c r="AW97" s="500">
        <v>0</v>
      </c>
      <c r="AX97" s="500">
        <v>0</v>
      </c>
      <c r="AY97" s="500">
        <v>0</v>
      </c>
      <c r="AZ97" s="500">
        <v>0</v>
      </c>
      <c r="BA97" s="500">
        <v>0</v>
      </c>
      <c r="BB97" s="500">
        <v>0</v>
      </c>
    </row>
    <row r="98" spans="1:54">
      <c r="A98" s="497" t="s">
        <v>443</v>
      </c>
      <c r="B98" s="507" t="s">
        <v>1297</v>
      </c>
      <c r="C98" s="500">
        <v>0</v>
      </c>
      <c r="D98" s="500">
        <v>0</v>
      </c>
      <c r="E98" s="500">
        <v>0</v>
      </c>
      <c r="F98" s="500">
        <v>0</v>
      </c>
      <c r="G98" s="500">
        <v>0</v>
      </c>
      <c r="H98" s="500">
        <v>0</v>
      </c>
      <c r="I98" s="500">
        <v>0</v>
      </c>
      <c r="J98" s="500">
        <v>0</v>
      </c>
      <c r="K98" s="500">
        <v>0</v>
      </c>
      <c r="L98" s="500">
        <v>0</v>
      </c>
      <c r="M98" s="500">
        <v>0</v>
      </c>
      <c r="N98" s="500">
        <v>0</v>
      </c>
      <c r="O98" s="500">
        <v>0</v>
      </c>
      <c r="P98" s="500">
        <v>0</v>
      </c>
      <c r="Q98" s="500">
        <v>0</v>
      </c>
      <c r="R98" s="500">
        <v>0</v>
      </c>
      <c r="S98" s="500">
        <v>0</v>
      </c>
      <c r="T98" s="500">
        <v>0</v>
      </c>
      <c r="U98" s="500">
        <v>0</v>
      </c>
      <c r="V98" s="500">
        <v>0</v>
      </c>
      <c r="W98" s="500">
        <v>0</v>
      </c>
      <c r="X98" s="500">
        <v>0</v>
      </c>
      <c r="Y98" s="500">
        <v>0</v>
      </c>
      <c r="Z98" s="500">
        <v>0</v>
      </c>
      <c r="AA98" s="500">
        <v>0</v>
      </c>
      <c r="AB98" s="500">
        <v>0</v>
      </c>
      <c r="AC98" s="500">
        <v>0</v>
      </c>
      <c r="AD98" s="500">
        <v>0</v>
      </c>
      <c r="AE98" s="500">
        <v>0</v>
      </c>
      <c r="AF98" s="500">
        <v>0</v>
      </c>
      <c r="AG98" s="500">
        <v>0</v>
      </c>
      <c r="AH98" s="500">
        <v>0</v>
      </c>
      <c r="AI98" s="500">
        <v>0</v>
      </c>
      <c r="AJ98" s="500">
        <v>0</v>
      </c>
      <c r="AK98" s="500">
        <v>0</v>
      </c>
      <c r="AL98" s="500">
        <v>0</v>
      </c>
      <c r="AM98" s="500">
        <v>0</v>
      </c>
      <c r="AN98" s="500">
        <v>0</v>
      </c>
      <c r="AO98" s="500">
        <v>0</v>
      </c>
      <c r="AP98" s="500">
        <v>0</v>
      </c>
      <c r="AQ98" s="500">
        <v>0</v>
      </c>
      <c r="AR98" s="500">
        <v>0</v>
      </c>
      <c r="AS98" s="500">
        <v>0</v>
      </c>
      <c r="AT98" s="500">
        <v>0</v>
      </c>
      <c r="AU98" s="500">
        <v>0</v>
      </c>
      <c r="AV98" s="500">
        <v>0</v>
      </c>
      <c r="AW98" s="500">
        <v>0</v>
      </c>
      <c r="AX98" s="500">
        <v>0</v>
      </c>
      <c r="AY98" s="500">
        <v>0</v>
      </c>
      <c r="AZ98" s="500">
        <v>0</v>
      </c>
      <c r="BA98" s="500">
        <v>0</v>
      </c>
      <c r="BB98" s="500">
        <v>0</v>
      </c>
    </row>
    <row r="99" spans="1:54">
      <c r="A99" s="497" t="s">
        <v>444</v>
      </c>
      <c r="B99" s="507" t="s">
        <v>1300</v>
      </c>
      <c r="C99" s="500">
        <v>0</v>
      </c>
      <c r="D99" s="500">
        <v>0</v>
      </c>
      <c r="E99" s="500">
        <v>0</v>
      </c>
      <c r="F99" s="500">
        <v>0</v>
      </c>
      <c r="G99" s="500">
        <v>0</v>
      </c>
      <c r="H99" s="500">
        <v>0</v>
      </c>
      <c r="I99" s="500">
        <v>0</v>
      </c>
      <c r="J99" s="500">
        <v>0</v>
      </c>
      <c r="K99" s="500">
        <v>0</v>
      </c>
      <c r="L99" s="500">
        <v>0</v>
      </c>
      <c r="M99" s="500">
        <v>0</v>
      </c>
      <c r="N99" s="500">
        <v>0</v>
      </c>
      <c r="O99" s="500">
        <v>0</v>
      </c>
      <c r="P99" s="500">
        <v>0</v>
      </c>
      <c r="Q99" s="500">
        <v>0</v>
      </c>
      <c r="R99" s="500">
        <v>0</v>
      </c>
      <c r="S99" s="500">
        <v>0</v>
      </c>
      <c r="T99" s="500">
        <v>0</v>
      </c>
      <c r="U99" s="500">
        <v>0</v>
      </c>
      <c r="V99" s="500">
        <v>0</v>
      </c>
      <c r="W99" s="500">
        <v>0</v>
      </c>
      <c r="X99" s="500">
        <v>0</v>
      </c>
      <c r="Y99" s="500">
        <v>0</v>
      </c>
      <c r="Z99" s="500">
        <v>0</v>
      </c>
      <c r="AA99" s="500">
        <v>0</v>
      </c>
      <c r="AB99" s="500">
        <v>0</v>
      </c>
      <c r="AC99" s="500">
        <v>0</v>
      </c>
      <c r="AD99" s="500">
        <v>0</v>
      </c>
      <c r="AE99" s="500">
        <v>0</v>
      </c>
      <c r="AF99" s="500">
        <v>0</v>
      </c>
      <c r="AG99" s="500">
        <v>0</v>
      </c>
      <c r="AH99" s="500">
        <v>0</v>
      </c>
      <c r="AI99" s="500">
        <v>0</v>
      </c>
      <c r="AJ99" s="500">
        <v>0</v>
      </c>
      <c r="AK99" s="500">
        <v>0</v>
      </c>
      <c r="AL99" s="500">
        <v>0</v>
      </c>
      <c r="AM99" s="500">
        <v>0</v>
      </c>
      <c r="AN99" s="500">
        <v>0</v>
      </c>
      <c r="AO99" s="500">
        <v>0</v>
      </c>
      <c r="AP99" s="500">
        <v>0</v>
      </c>
      <c r="AQ99" s="500">
        <v>0</v>
      </c>
      <c r="AR99" s="500">
        <v>0</v>
      </c>
      <c r="AS99" s="500">
        <v>0</v>
      </c>
      <c r="AT99" s="500">
        <v>0</v>
      </c>
      <c r="AU99" s="500">
        <v>0</v>
      </c>
      <c r="AV99" s="500">
        <v>0</v>
      </c>
      <c r="AW99" s="500">
        <v>0</v>
      </c>
      <c r="AX99" s="500">
        <v>0</v>
      </c>
      <c r="AY99" s="500">
        <v>0</v>
      </c>
      <c r="AZ99" s="500">
        <v>0</v>
      </c>
      <c r="BA99" s="500">
        <v>0</v>
      </c>
      <c r="BB99" s="500">
        <v>0</v>
      </c>
    </row>
    <row r="100" spans="1:54">
      <c r="A100" s="497" t="s">
        <v>444</v>
      </c>
      <c r="B100" s="507" t="s">
        <v>1301</v>
      </c>
      <c r="C100" s="500">
        <v>0</v>
      </c>
      <c r="D100" s="500">
        <v>0</v>
      </c>
      <c r="E100" s="500">
        <v>0</v>
      </c>
      <c r="F100" s="500">
        <v>0</v>
      </c>
      <c r="G100" s="500">
        <v>0</v>
      </c>
      <c r="H100" s="500">
        <v>0</v>
      </c>
      <c r="I100" s="500">
        <v>0</v>
      </c>
      <c r="J100" s="500">
        <v>0</v>
      </c>
      <c r="K100" s="500">
        <v>0</v>
      </c>
      <c r="L100" s="500">
        <v>0</v>
      </c>
      <c r="M100" s="500">
        <v>0</v>
      </c>
      <c r="N100" s="500">
        <v>0</v>
      </c>
      <c r="O100" s="500">
        <v>0</v>
      </c>
      <c r="P100" s="500">
        <v>0</v>
      </c>
      <c r="Q100" s="500">
        <v>0</v>
      </c>
      <c r="R100" s="500">
        <v>0</v>
      </c>
      <c r="S100" s="500">
        <v>0</v>
      </c>
      <c r="T100" s="500">
        <v>0</v>
      </c>
      <c r="U100" s="500">
        <v>0</v>
      </c>
      <c r="V100" s="500">
        <v>0</v>
      </c>
      <c r="W100" s="500">
        <v>0</v>
      </c>
      <c r="X100" s="500">
        <v>0</v>
      </c>
      <c r="Y100" s="500">
        <v>0</v>
      </c>
      <c r="Z100" s="500">
        <v>0</v>
      </c>
      <c r="AA100" s="500">
        <v>0</v>
      </c>
      <c r="AB100" s="500">
        <v>0</v>
      </c>
      <c r="AC100" s="500">
        <v>0</v>
      </c>
      <c r="AD100" s="500">
        <v>0</v>
      </c>
      <c r="AE100" s="500">
        <v>0</v>
      </c>
      <c r="AF100" s="500">
        <v>0</v>
      </c>
      <c r="AG100" s="500">
        <v>0</v>
      </c>
      <c r="AH100" s="500">
        <v>0</v>
      </c>
      <c r="AI100" s="500">
        <v>0</v>
      </c>
      <c r="AJ100" s="500">
        <v>0</v>
      </c>
      <c r="AK100" s="500">
        <v>0</v>
      </c>
      <c r="AL100" s="500">
        <v>0</v>
      </c>
      <c r="AM100" s="500">
        <v>0</v>
      </c>
      <c r="AN100" s="500">
        <v>0</v>
      </c>
      <c r="AO100" s="500">
        <v>0</v>
      </c>
      <c r="AP100" s="500">
        <v>0</v>
      </c>
      <c r="AQ100" s="500">
        <v>0</v>
      </c>
      <c r="AR100" s="500">
        <v>0</v>
      </c>
      <c r="AS100" s="500">
        <v>0</v>
      </c>
      <c r="AT100" s="500">
        <v>0</v>
      </c>
      <c r="AU100" s="500">
        <v>0</v>
      </c>
      <c r="AV100" s="500">
        <v>0</v>
      </c>
      <c r="AW100" s="500">
        <v>0</v>
      </c>
      <c r="AX100" s="500">
        <v>0</v>
      </c>
      <c r="AY100" s="500">
        <v>0</v>
      </c>
      <c r="AZ100" s="500">
        <v>0</v>
      </c>
      <c r="BA100" s="500">
        <v>0</v>
      </c>
      <c r="BB100" s="500">
        <v>0</v>
      </c>
    </row>
    <row r="101" spans="1:54">
      <c r="A101" s="497" t="s">
        <v>444</v>
      </c>
      <c r="B101" s="507" t="s">
        <v>1650</v>
      </c>
      <c r="C101" s="500">
        <v>0</v>
      </c>
      <c r="D101" s="500">
        <v>0</v>
      </c>
      <c r="E101" s="500">
        <v>0</v>
      </c>
      <c r="F101" s="500">
        <v>0</v>
      </c>
      <c r="G101" s="500">
        <v>0</v>
      </c>
      <c r="H101" s="500">
        <v>0</v>
      </c>
      <c r="I101" s="500">
        <v>0</v>
      </c>
      <c r="J101" s="500">
        <v>0</v>
      </c>
      <c r="K101" s="500">
        <v>0</v>
      </c>
      <c r="L101" s="500">
        <v>0</v>
      </c>
      <c r="M101" s="500">
        <v>0</v>
      </c>
      <c r="N101" s="500">
        <v>0</v>
      </c>
      <c r="O101" s="500">
        <v>0</v>
      </c>
      <c r="P101" s="500">
        <v>0</v>
      </c>
      <c r="Q101" s="500">
        <v>0</v>
      </c>
      <c r="R101" s="500">
        <v>0</v>
      </c>
      <c r="S101" s="500">
        <v>0</v>
      </c>
      <c r="T101" s="500">
        <v>0</v>
      </c>
      <c r="U101" s="500">
        <v>0</v>
      </c>
      <c r="V101" s="500">
        <v>0</v>
      </c>
      <c r="W101" s="500">
        <v>0</v>
      </c>
      <c r="X101" s="500">
        <v>0</v>
      </c>
      <c r="Y101" s="500">
        <v>0</v>
      </c>
      <c r="Z101" s="500">
        <v>0</v>
      </c>
      <c r="AA101" s="500">
        <v>0</v>
      </c>
      <c r="AB101" s="500">
        <v>0</v>
      </c>
      <c r="AC101" s="500">
        <v>0</v>
      </c>
      <c r="AD101" s="500">
        <v>0</v>
      </c>
      <c r="AE101" s="500">
        <v>0</v>
      </c>
      <c r="AF101" s="500">
        <v>0</v>
      </c>
      <c r="AG101" s="500">
        <v>0</v>
      </c>
      <c r="AH101" s="500">
        <v>0</v>
      </c>
      <c r="AI101" s="500">
        <v>0</v>
      </c>
      <c r="AJ101" s="500">
        <v>0</v>
      </c>
      <c r="AK101" s="500">
        <v>0</v>
      </c>
      <c r="AL101" s="500">
        <v>0</v>
      </c>
      <c r="AM101" s="500">
        <v>0</v>
      </c>
      <c r="AN101" s="500">
        <v>0</v>
      </c>
      <c r="AO101" s="500">
        <v>0</v>
      </c>
      <c r="AP101" s="500">
        <v>0</v>
      </c>
      <c r="AQ101" s="500">
        <v>0</v>
      </c>
      <c r="AR101" s="500">
        <v>0</v>
      </c>
      <c r="AS101" s="500">
        <v>0</v>
      </c>
      <c r="AT101" s="500">
        <v>0</v>
      </c>
      <c r="AU101" s="500">
        <v>0</v>
      </c>
      <c r="AV101" s="500">
        <v>0</v>
      </c>
      <c r="AW101" s="500">
        <v>0</v>
      </c>
      <c r="AX101" s="500">
        <v>0</v>
      </c>
      <c r="AY101" s="500">
        <v>0</v>
      </c>
      <c r="AZ101" s="500">
        <v>0</v>
      </c>
      <c r="BA101" s="500">
        <v>0</v>
      </c>
      <c r="BB101" s="500">
        <v>0</v>
      </c>
    </row>
    <row r="102" spans="1:54">
      <c r="A102" s="497" t="s">
        <v>444</v>
      </c>
      <c r="B102" s="507" t="s">
        <v>1651</v>
      </c>
      <c r="C102" s="500">
        <v>0</v>
      </c>
      <c r="D102" s="500">
        <v>0</v>
      </c>
      <c r="E102" s="500">
        <v>0</v>
      </c>
      <c r="F102" s="500">
        <v>0</v>
      </c>
      <c r="G102" s="500">
        <v>0</v>
      </c>
      <c r="H102" s="500">
        <v>0</v>
      </c>
      <c r="I102" s="500">
        <v>0</v>
      </c>
      <c r="J102" s="500">
        <v>0</v>
      </c>
      <c r="K102" s="500">
        <v>0</v>
      </c>
      <c r="L102" s="500">
        <v>0</v>
      </c>
      <c r="M102" s="500">
        <v>0</v>
      </c>
      <c r="N102" s="500">
        <v>0</v>
      </c>
      <c r="O102" s="500">
        <v>0</v>
      </c>
      <c r="P102" s="500">
        <v>0</v>
      </c>
      <c r="Q102" s="500">
        <v>0</v>
      </c>
      <c r="R102" s="500">
        <v>0</v>
      </c>
      <c r="S102" s="500">
        <v>0</v>
      </c>
      <c r="T102" s="500">
        <v>0</v>
      </c>
      <c r="U102" s="500">
        <v>0</v>
      </c>
      <c r="V102" s="500">
        <v>0</v>
      </c>
      <c r="W102" s="500">
        <v>0</v>
      </c>
      <c r="X102" s="500">
        <v>0</v>
      </c>
      <c r="Y102" s="500">
        <v>0</v>
      </c>
      <c r="Z102" s="500">
        <v>0</v>
      </c>
      <c r="AA102" s="500">
        <v>0</v>
      </c>
      <c r="AB102" s="500">
        <v>0</v>
      </c>
      <c r="AC102" s="500">
        <v>0</v>
      </c>
      <c r="AD102" s="500">
        <v>0</v>
      </c>
      <c r="AE102" s="500">
        <v>0</v>
      </c>
      <c r="AF102" s="500">
        <v>0</v>
      </c>
      <c r="AG102" s="500">
        <v>0</v>
      </c>
      <c r="AH102" s="500">
        <v>0</v>
      </c>
      <c r="AI102" s="500">
        <v>0</v>
      </c>
      <c r="AJ102" s="500">
        <v>0</v>
      </c>
      <c r="AK102" s="500">
        <v>0</v>
      </c>
      <c r="AL102" s="500">
        <v>0</v>
      </c>
      <c r="AM102" s="500">
        <v>0</v>
      </c>
      <c r="AN102" s="500">
        <v>0</v>
      </c>
      <c r="AO102" s="500">
        <v>0</v>
      </c>
      <c r="AP102" s="500">
        <v>0</v>
      </c>
      <c r="AQ102" s="500">
        <v>0</v>
      </c>
      <c r="AR102" s="500">
        <v>0</v>
      </c>
      <c r="AS102" s="500">
        <v>0</v>
      </c>
      <c r="AT102" s="500">
        <v>0</v>
      </c>
      <c r="AU102" s="500">
        <v>0</v>
      </c>
      <c r="AV102" s="500">
        <v>0</v>
      </c>
      <c r="AW102" s="500">
        <v>0</v>
      </c>
      <c r="AX102" s="500">
        <v>0</v>
      </c>
      <c r="AY102" s="500">
        <v>0</v>
      </c>
      <c r="AZ102" s="500">
        <v>0</v>
      </c>
      <c r="BA102" s="500">
        <v>0</v>
      </c>
      <c r="BB102" s="500">
        <v>0</v>
      </c>
    </row>
    <row r="103" spans="1:54">
      <c r="A103" s="497" t="s">
        <v>445</v>
      </c>
      <c r="B103" s="507" t="s">
        <v>1302</v>
      </c>
      <c r="C103" s="500">
        <v>0</v>
      </c>
      <c r="D103" s="500">
        <v>0</v>
      </c>
      <c r="E103" s="500">
        <v>0</v>
      </c>
      <c r="F103" s="500">
        <v>0</v>
      </c>
      <c r="G103" s="500">
        <v>0</v>
      </c>
      <c r="H103" s="500">
        <v>0</v>
      </c>
      <c r="I103" s="500">
        <v>0</v>
      </c>
      <c r="J103" s="500">
        <v>0</v>
      </c>
      <c r="K103" s="500">
        <v>0</v>
      </c>
      <c r="L103" s="500">
        <v>0</v>
      </c>
      <c r="M103" s="500">
        <v>0</v>
      </c>
      <c r="N103" s="500">
        <v>0</v>
      </c>
      <c r="O103" s="500">
        <v>0</v>
      </c>
      <c r="P103" s="500">
        <v>0</v>
      </c>
      <c r="Q103" s="500">
        <v>0</v>
      </c>
      <c r="R103" s="500">
        <v>0</v>
      </c>
      <c r="S103" s="500">
        <v>0</v>
      </c>
      <c r="T103" s="500">
        <v>0</v>
      </c>
      <c r="U103" s="500">
        <v>0</v>
      </c>
      <c r="V103" s="500">
        <v>0</v>
      </c>
      <c r="W103" s="500">
        <v>0</v>
      </c>
      <c r="X103" s="500">
        <v>0</v>
      </c>
      <c r="Y103" s="500">
        <v>0</v>
      </c>
      <c r="Z103" s="500">
        <v>0</v>
      </c>
      <c r="AA103" s="500">
        <v>0</v>
      </c>
      <c r="AB103" s="500">
        <v>0</v>
      </c>
      <c r="AC103" s="500">
        <v>0</v>
      </c>
      <c r="AD103" s="500">
        <v>0</v>
      </c>
      <c r="AE103" s="500">
        <v>0</v>
      </c>
      <c r="AF103" s="500">
        <v>0</v>
      </c>
      <c r="AG103" s="500">
        <v>0</v>
      </c>
      <c r="AH103" s="500">
        <v>0</v>
      </c>
      <c r="AI103" s="500">
        <v>0</v>
      </c>
      <c r="AJ103" s="500">
        <v>0</v>
      </c>
      <c r="AK103" s="500">
        <v>0</v>
      </c>
      <c r="AL103" s="500">
        <v>0</v>
      </c>
      <c r="AM103" s="500">
        <v>0</v>
      </c>
      <c r="AN103" s="500">
        <v>0</v>
      </c>
      <c r="AO103" s="500">
        <v>0</v>
      </c>
      <c r="AP103" s="500">
        <v>0</v>
      </c>
      <c r="AQ103" s="500">
        <v>0</v>
      </c>
      <c r="AR103" s="500">
        <v>0</v>
      </c>
      <c r="AS103" s="500">
        <v>0</v>
      </c>
      <c r="AT103" s="500">
        <v>0</v>
      </c>
      <c r="AU103" s="500">
        <v>0</v>
      </c>
      <c r="AV103" s="500">
        <v>0</v>
      </c>
      <c r="AW103" s="500">
        <v>0</v>
      </c>
      <c r="AX103" s="500">
        <v>0</v>
      </c>
      <c r="AY103" s="500">
        <v>0</v>
      </c>
      <c r="AZ103" s="500">
        <v>0</v>
      </c>
      <c r="BA103" s="500">
        <v>0</v>
      </c>
      <c r="BB103" s="500">
        <v>0</v>
      </c>
    </row>
    <row r="104" spans="1:54">
      <c r="A104" s="497" t="s">
        <v>445</v>
      </c>
      <c r="B104" s="507" t="s">
        <v>1316</v>
      </c>
      <c r="C104" s="500">
        <v>0</v>
      </c>
      <c r="D104" s="500">
        <v>0</v>
      </c>
      <c r="E104" s="500">
        <v>0</v>
      </c>
      <c r="F104" s="500">
        <v>0</v>
      </c>
      <c r="G104" s="500">
        <v>0</v>
      </c>
      <c r="H104" s="500">
        <v>0</v>
      </c>
      <c r="I104" s="500">
        <v>0</v>
      </c>
      <c r="J104" s="500">
        <v>0</v>
      </c>
      <c r="K104" s="500">
        <v>0</v>
      </c>
      <c r="L104" s="500">
        <v>0</v>
      </c>
      <c r="M104" s="500">
        <v>0</v>
      </c>
      <c r="N104" s="500">
        <v>0</v>
      </c>
      <c r="O104" s="500">
        <v>0</v>
      </c>
      <c r="P104" s="500">
        <v>0</v>
      </c>
      <c r="Q104" s="500">
        <v>0</v>
      </c>
      <c r="R104" s="500">
        <v>0</v>
      </c>
      <c r="S104" s="500">
        <v>0</v>
      </c>
      <c r="T104" s="500">
        <v>0</v>
      </c>
      <c r="U104" s="500">
        <v>0</v>
      </c>
      <c r="V104" s="500">
        <v>0</v>
      </c>
      <c r="W104" s="500">
        <v>0</v>
      </c>
      <c r="X104" s="500">
        <v>0</v>
      </c>
      <c r="Y104" s="500">
        <v>0</v>
      </c>
      <c r="Z104" s="500">
        <v>0</v>
      </c>
      <c r="AA104" s="500">
        <v>0</v>
      </c>
      <c r="AB104" s="500">
        <v>0</v>
      </c>
      <c r="AC104" s="500">
        <v>0</v>
      </c>
      <c r="AD104" s="500">
        <v>0</v>
      </c>
      <c r="AE104" s="500">
        <v>0</v>
      </c>
      <c r="AF104" s="500">
        <v>0</v>
      </c>
      <c r="AG104" s="500">
        <v>0</v>
      </c>
      <c r="AH104" s="500">
        <v>0</v>
      </c>
      <c r="AI104" s="500">
        <v>0</v>
      </c>
      <c r="AJ104" s="500">
        <v>0</v>
      </c>
      <c r="AK104" s="500">
        <v>0</v>
      </c>
      <c r="AL104" s="500">
        <v>0</v>
      </c>
      <c r="AM104" s="500">
        <v>0</v>
      </c>
      <c r="AN104" s="500">
        <v>0</v>
      </c>
      <c r="AO104" s="500">
        <v>0</v>
      </c>
      <c r="AP104" s="500">
        <v>0</v>
      </c>
      <c r="AQ104" s="500">
        <v>0</v>
      </c>
      <c r="AR104" s="500">
        <v>0</v>
      </c>
      <c r="AS104" s="500">
        <v>0</v>
      </c>
      <c r="AT104" s="500">
        <v>0</v>
      </c>
      <c r="AU104" s="500">
        <v>0</v>
      </c>
      <c r="AV104" s="500">
        <v>0</v>
      </c>
      <c r="AW104" s="500">
        <v>0</v>
      </c>
      <c r="AX104" s="500">
        <v>0</v>
      </c>
      <c r="AY104" s="500">
        <v>0</v>
      </c>
      <c r="AZ104" s="500">
        <v>0</v>
      </c>
      <c r="BA104" s="500">
        <v>0</v>
      </c>
      <c r="BB104" s="500">
        <v>0</v>
      </c>
    </row>
    <row r="105" spans="1:54">
      <c r="A105" s="497" t="s">
        <v>445</v>
      </c>
      <c r="B105" s="507" t="s">
        <v>1303</v>
      </c>
      <c r="C105" s="500">
        <v>0</v>
      </c>
      <c r="D105" s="500">
        <v>0</v>
      </c>
      <c r="E105" s="500">
        <v>0</v>
      </c>
      <c r="F105" s="500">
        <v>0</v>
      </c>
      <c r="G105" s="500">
        <v>0</v>
      </c>
      <c r="H105" s="500">
        <v>0</v>
      </c>
      <c r="I105" s="500">
        <v>0</v>
      </c>
      <c r="J105" s="500">
        <v>0</v>
      </c>
      <c r="K105" s="500">
        <v>0</v>
      </c>
      <c r="L105" s="500">
        <v>0</v>
      </c>
      <c r="M105" s="500">
        <v>0</v>
      </c>
      <c r="N105" s="500">
        <v>0</v>
      </c>
      <c r="O105" s="500">
        <v>0</v>
      </c>
      <c r="P105" s="500">
        <v>0</v>
      </c>
      <c r="Q105" s="500">
        <v>0</v>
      </c>
      <c r="R105" s="500">
        <v>0</v>
      </c>
      <c r="S105" s="500">
        <v>0</v>
      </c>
      <c r="T105" s="500">
        <v>0</v>
      </c>
      <c r="U105" s="500">
        <v>0</v>
      </c>
      <c r="V105" s="500">
        <v>0</v>
      </c>
      <c r="W105" s="500">
        <v>0</v>
      </c>
      <c r="X105" s="500">
        <v>0</v>
      </c>
      <c r="Y105" s="500">
        <v>0</v>
      </c>
      <c r="Z105" s="500">
        <v>0</v>
      </c>
      <c r="AA105" s="500">
        <v>0</v>
      </c>
      <c r="AB105" s="500">
        <v>0</v>
      </c>
      <c r="AC105" s="500">
        <v>0</v>
      </c>
      <c r="AD105" s="500">
        <v>0</v>
      </c>
      <c r="AE105" s="500">
        <v>0</v>
      </c>
      <c r="AF105" s="500">
        <v>0</v>
      </c>
      <c r="AG105" s="500">
        <v>0</v>
      </c>
      <c r="AH105" s="500">
        <v>0</v>
      </c>
      <c r="AI105" s="500">
        <v>0</v>
      </c>
      <c r="AJ105" s="500">
        <v>0</v>
      </c>
      <c r="AK105" s="500">
        <v>0</v>
      </c>
      <c r="AL105" s="500">
        <v>0</v>
      </c>
      <c r="AM105" s="500">
        <v>0</v>
      </c>
      <c r="AN105" s="500">
        <v>0</v>
      </c>
      <c r="AO105" s="500">
        <v>0</v>
      </c>
      <c r="AP105" s="500">
        <v>0</v>
      </c>
      <c r="AQ105" s="500">
        <v>0</v>
      </c>
      <c r="AR105" s="500">
        <v>0</v>
      </c>
      <c r="AS105" s="500">
        <v>0</v>
      </c>
      <c r="AT105" s="500">
        <v>0</v>
      </c>
      <c r="AU105" s="500">
        <v>0</v>
      </c>
      <c r="AV105" s="500">
        <v>0</v>
      </c>
      <c r="AW105" s="500">
        <v>0</v>
      </c>
      <c r="AX105" s="500">
        <v>0</v>
      </c>
      <c r="AY105" s="500">
        <v>0</v>
      </c>
      <c r="AZ105" s="500">
        <v>0</v>
      </c>
      <c r="BA105" s="500">
        <v>0</v>
      </c>
      <c r="BB105" s="500">
        <v>0</v>
      </c>
    </row>
    <row r="106" spans="1:54">
      <c r="A106" s="497" t="s">
        <v>445</v>
      </c>
      <c r="B106" s="507" t="s">
        <v>1304</v>
      </c>
      <c r="C106" s="500">
        <v>0</v>
      </c>
      <c r="D106" s="500">
        <v>0</v>
      </c>
      <c r="E106" s="500">
        <v>0</v>
      </c>
      <c r="F106" s="500">
        <v>0</v>
      </c>
      <c r="G106" s="500">
        <v>0</v>
      </c>
      <c r="H106" s="500">
        <v>0</v>
      </c>
      <c r="I106" s="500">
        <v>0</v>
      </c>
      <c r="J106" s="500">
        <v>0</v>
      </c>
      <c r="K106" s="500">
        <v>0</v>
      </c>
      <c r="L106" s="500">
        <v>0</v>
      </c>
      <c r="M106" s="500">
        <v>0</v>
      </c>
      <c r="N106" s="500">
        <v>0</v>
      </c>
      <c r="O106" s="500">
        <v>0</v>
      </c>
      <c r="P106" s="500">
        <v>0</v>
      </c>
      <c r="Q106" s="500">
        <v>0</v>
      </c>
      <c r="R106" s="500">
        <v>0</v>
      </c>
      <c r="S106" s="500">
        <v>0</v>
      </c>
      <c r="T106" s="500">
        <v>0</v>
      </c>
      <c r="U106" s="500">
        <v>0</v>
      </c>
      <c r="V106" s="500">
        <v>0</v>
      </c>
      <c r="W106" s="500">
        <v>0</v>
      </c>
      <c r="X106" s="500">
        <v>0</v>
      </c>
      <c r="Y106" s="500">
        <v>0</v>
      </c>
      <c r="Z106" s="500">
        <v>0</v>
      </c>
      <c r="AA106" s="500">
        <v>0</v>
      </c>
      <c r="AB106" s="500">
        <v>0</v>
      </c>
      <c r="AC106" s="500">
        <v>0</v>
      </c>
      <c r="AD106" s="500">
        <v>0</v>
      </c>
      <c r="AE106" s="500">
        <v>0</v>
      </c>
      <c r="AF106" s="500">
        <v>0</v>
      </c>
      <c r="AG106" s="500">
        <v>0</v>
      </c>
      <c r="AH106" s="500">
        <v>0</v>
      </c>
      <c r="AI106" s="500">
        <v>0</v>
      </c>
      <c r="AJ106" s="500">
        <v>0</v>
      </c>
      <c r="AK106" s="500">
        <v>0</v>
      </c>
      <c r="AL106" s="500">
        <v>0</v>
      </c>
      <c r="AM106" s="500">
        <v>0</v>
      </c>
      <c r="AN106" s="500">
        <v>0</v>
      </c>
      <c r="AO106" s="500">
        <v>0</v>
      </c>
      <c r="AP106" s="500">
        <v>0</v>
      </c>
      <c r="AQ106" s="500">
        <v>0</v>
      </c>
      <c r="AR106" s="500">
        <v>0</v>
      </c>
      <c r="AS106" s="500">
        <v>0</v>
      </c>
      <c r="AT106" s="500">
        <v>0</v>
      </c>
      <c r="AU106" s="500">
        <v>0</v>
      </c>
      <c r="AV106" s="500">
        <v>0</v>
      </c>
      <c r="AW106" s="500">
        <v>0</v>
      </c>
      <c r="AX106" s="500">
        <v>0</v>
      </c>
      <c r="AY106" s="500">
        <v>0</v>
      </c>
      <c r="AZ106" s="500">
        <v>0</v>
      </c>
      <c r="BA106" s="500">
        <v>0</v>
      </c>
      <c r="BB106" s="500">
        <v>0</v>
      </c>
    </row>
    <row r="107" spans="1:54">
      <c r="A107" s="497" t="s">
        <v>445</v>
      </c>
      <c r="B107" s="507" t="s">
        <v>1305</v>
      </c>
      <c r="C107" s="500">
        <v>0</v>
      </c>
      <c r="D107" s="500">
        <v>0</v>
      </c>
      <c r="E107" s="500">
        <v>0</v>
      </c>
      <c r="F107" s="500">
        <v>0</v>
      </c>
      <c r="G107" s="500">
        <v>0</v>
      </c>
      <c r="H107" s="500">
        <v>0</v>
      </c>
      <c r="I107" s="500">
        <v>0</v>
      </c>
      <c r="J107" s="500">
        <v>0</v>
      </c>
      <c r="K107" s="500">
        <v>0</v>
      </c>
      <c r="L107" s="500">
        <v>0</v>
      </c>
      <c r="M107" s="500">
        <v>0</v>
      </c>
      <c r="N107" s="500">
        <v>0</v>
      </c>
      <c r="O107" s="500">
        <v>0</v>
      </c>
      <c r="P107" s="500">
        <v>0</v>
      </c>
      <c r="Q107" s="500">
        <v>0</v>
      </c>
      <c r="R107" s="500">
        <v>0</v>
      </c>
      <c r="S107" s="500">
        <v>0</v>
      </c>
      <c r="T107" s="500">
        <v>0</v>
      </c>
      <c r="U107" s="500">
        <v>0</v>
      </c>
      <c r="V107" s="500">
        <v>0</v>
      </c>
      <c r="W107" s="500">
        <v>0</v>
      </c>
      <c r="X107" s="500">
        <v>0</v>
      </c>
      <c r="Y107" s="500">
        <v>0</v>
      </c>
      <c r="Z107" s="500">
        <v>0</v>
      </c>
      <c r="AA107" s="500">
        <v>0</v>
      </c>
      <c r="AB107" s="500">
        <v>0</v>
      </c>
      <c r="AC107" s="500">
        <v>0</v>
      </c>
      <c r="AD107" s="500">
        <v>0</v>
      </c>
      <c r="AE107" s="500">
        <v>0</v>
      </c>
      <c r="AF107" s="500">
        <v>0</v>
      </c>
      <c r="AG107" s="500">
        <v>0</v>
      </c>
      <c r="AH107" s="500">
        <v>0</v>
      </c>
      <c r="AI107" s="500">
        <v>0</v>
      </c>
      <c r="AJ107" s="500">
        <v>0</v>
      </c>
      <c r="AK107" s="500">
        <v>0</v>
      </c>
      <c r="AL107" s="500">
        <v>0</v>
      </c>
      <c r="AM107" s="500">
        <v>0</v>
      </c>
      <c r="AN107" s="500">
        <v>0</v>
      </c>
      <c r="AO107" s="500">
        <v>0</v>
      </c>
      <c r="AP107" s="500">
        <v>0</v>
      </c>
      <c r="AQ107" s="500">
        <v>0</v>
      </c>
      <c r="AR107" s="500">
        <v>0</v>
      </c>
      <c r="AS107" s="500">
        <v>0</v>
      </c>
      <c r="AT107" s="500">
        <v>0</v>
      </c>
      <c r="AU107" s="500">
        <v>0</v>
      </c>
      <c r="AV107" s="500">
        <v>0</v>
      </c>
      <c r="AW107" s="500">
        <v>0</v>
      </c>
      <c r="AX107" s="500">
        <v>0</v>
      </c>
      <c r="AY107" s="500">
        <v>0</v>
      </c>
      <c r="AZ107" s="500">
        <v>0</v>
      </c>
      <c r="BA107" s="500">
        <v>0</v>
      </c>
      <c r="BB107" s="500">
        <v>0</v>
      </c>
    </row>
    <row r="108" spans="1:54">
      <c r="A108" s="497" t="s">
        <v>445</v>
      </c>
      <c r="B108" s="507" t="s">
        <v>1306</v>
      </c>
      <c r="C108" s="500">
        <v>0</v>
      </c>
      <c r="D108" s="500">
        <v>0</v>
      </c>
      <c r="E108" s="500">
        <v>0</v>
      </c>
      <c r="F108" s="500">
        <v>0</v>
      </c>
      <c r="G108" s="500">
        <v>0</v>
      </c>
      <c r="H108" s="500">
        <v>0</v>
      </c>
      <c r="I108" s="500">
        <v>0</v>
      </c>
      <c r="J108" s="500">
        <v>0</v>
      </c>
      <c r="K108" s="500">
        <v>0</v>
      </c>
      <c r="L108" s="500">
        <v>0</v>
      </c>
      <c r="M108" s="500">
        <v>0</v>
      </c>
      <c r="N108" s="500">
        <v>0</v>
      </c>
      <c r="O108" s="500">
        <v>0</v>
      </c>
      <c r="P108" s="500">
        <v>0</v>
      </c>
      <c r="Q108" s="500">
        <v>0</v>
      </c>
      <c r="R108" s="500">
        <v>0</v>
      </c>
      <c r="S108" s="500">
        <v>0</v>
      </c>
      <c r="T108" s="500">
        <v>0</v>
      </c>
      <c r="U108" s="500">
        <v>0</v>
      </c>
      <c r="V108" s="500">
        <v>0</v>
      </c>
      <c r="W108" s="500">
        <v>0</v>
      </c>
      <c r="X108" s="500">
        <v>0</v>
      </c>
      <c r="Y108" s="500">
        <v>0</v>
      </c>
      <c r="Z108" s="500">
        <v>0</v>
      </c>
      <c r="AA108" s="500">
        <v>0</v>
      </c>
      <c r="AB108" s="500">
        <v>0</v>
      </c>
      <c r="AC108" s="500">
        <v>0</v>
      </c>
      <c r="AD108" s="500">
        <v>0</v>
      </c>
      <c r="AE108" s="500">
        <v>0</v>
      </c>
      <c r="AF108" s="500">
        <v>0</v>
      </c>
      <c r="AG108" s="500">
        <v>0</v>
      </c>
      <c r="AH108" s="500">
        <v>0</v>
      </c>
      <c r="AI108" s="500">
        <v>0</v>
      </c>
      <c r="AJ108" s="500">
        <v>0</v>
      </c>
      <c r="AK108" s="500">
        <v>0</v>
      </c>
      <c r="AL108" s="500">
        <v>0</v>
      </c>
      <c r="AM108" s="500">
        <v>0</v>
      </c>
      <c r="AN108" s="500">
        <v>0</v>
      </c>
      <c r="AO108" s="500">
        <v>0</v>
      </c>
      <c r="AP108" s="500">
        <v>0</v>
      </c>
      <c r="AQ108" s="500">
        <v>0</v>
      </c>
      <c r="AR108" s="500">
        <v>0</v>
      </c>
      <c r="AS108" s="500">
        <v>0</v>
      </c>
      <c r="AT108" s="500">
        <v>0</v>
      </c>
      <c r="AU108" s="500">
        <v>0</v>
      </c>
      <c r="AV108" s="500">
        <v>0</v>
      </c>
      <c r="AW108" s="500">
        <v>0</v>
      </c>
      <c r="AX108" s="500">
        <v>0</v>
      </c>
      <c r="AY108" s="500">
        <v>0</v>
      </c>
      <c r="AZ108" s="500">
        <v>0</v>
      </c>
      <c r="BA108" s="500">
        <v>0</v>
      </c>
      <c r="BB108" s="500">
        <v>0</v>
      </c>
    </row>
    <row r="109" spans="1:54">
      <c r="A109" s="497" t="s">
        <v>445</v>
      </c>
      <c r="B109" s="507" t="s">
        <v>1307</v>
      </c>
      <c r="C109" s="500">
        <v>0</v>
      </c>
      <c r="D109" s="500">
        <v>0</v>
      </c>
      <c r="E109" s="500">
        <v>0</v>
      </c>
      <c r="F109" s="500">
        <v>0</v>
      </c>
      <c r="G109" s="500">
        <v>0</v>
      </c>
      <c r="H109" s="500">
        <v>0</v>
      </c>
      <c r="I109" s="500">
        <v>0</v>
      </c>
      <c r="J109" s="500">
        <v>0</v>
      </c>
      <c r="K109" s="500">
        <v>0</v>
      </c>
      <c r="L109" s="500">
        <v>0</v>
      </c>
      <c r="M109" s="500">
        <v>0</v>
      </c>
      <c r="N109" s="500">
        <v>0</v>
      </c>
      <c r="O109" s="500">
        <v>0</v>
      </c>
      <c r="P109" s="500">
        <v>0</v>
      </c>
      <c r="Q109" s="500">
        <v>0</v>
      </c>
      <c r="R109" s="500">
        <v>0</v>
      </c>
      <c r="S109" s="500">
        <v>0</v>
      </c>
      <c r="T109" s="500">
        <v>0</v>
      </c>
      <c r="U109" s="500">
        <v>0</v>
      </c>
      <c r="V109" s="500">
        <v>0</v>
      </c>
      <c r="W109" s="500">
        <v>0</v>
      </c>
      <c r="X109" s="500">
        <v>0</v>
      </c>
      <c r="Y109" s="500">
        <v>0</v>
      </c>
      <c r="Z109" s="500">
        <v>0</v>
      </c>
      <c r="AA109" s="500">
        <v>0</v>
      </c>
      <c r="AB109" s="500">
        <v>0</v>
      </c>
      <c r="AC109" s="500">
        <v>0</v>
      </c>
      <c r="AD109" s="500">
        <v>0</v>
      </c>
      <c r="AE109" s="500">
        <v>0</v>
      </c>
      <c r="AF109" s="500">
        <v>0</v>
      </c>
      <c r="AG109" s="500">
        <v>0</v>
      </c>
      <c r="AH109" s="500">
        <v>0</v>
      </c>
      <c r="AI109" s="500">
        <v>0</v>
      </c>
      <c r="AJ109" s="500">
        <v>0</v>
      </c>
      <c r="AK109" s="500">
        <v>0</v>
      </c>
      <c r="AL109" s="500">
        <v>0</v>
      </c>
      <c r="AM109" s="500">
        <v>0</v>
      </c>
      <c r="AN109" s="500">
        <v>0</v>
      </c>
      <c r="AO109" s="500">
        <v>0</v>
      </c>
      <c r="AP109" s="500">
        <v>0</v>
      </c>
      <c r="AQ109" s="500">
        <v>0</v>
      </c>
      <c r="AR109" s="500">
        <v>0</v>
      </c>
      <c r="AS109" s="500">
        <v>0</v>
      </c>
      <c r="AT109" s="500">
        <v>0</v>
      </c>
      <c r="AU109" s="500">
        <v>0</v>
      </c>
      <c r="AV109" s="500">
        <v>0</v>
      </c>
      <c r="AW109" s="500">
        <v>0</v>
      </c>
      <c r="AX109" s="500">
        <v>0</v>
      </c>
      <c r="AY109" s="500">
        <v>0</v>
      </c>
      <c r="AZ109" s="500">
        <v>0</v>
      </c>
      <c r="BA109" s="500">
        <v>0</v>
      </c>
      <c r="BB109" s="500">
        <v>0</v>
      </c>
    </row>
    <row r="110" spans="1:54">
      <c r="A110" s="497" t="s">
        <v>445</v>
      </c>
      <c r="B110" s="507" t="s">
        <v>1308</v>
      </c>
      <c r="C110" s="500">
        <v>0</v>
      </c>
      <c r="D110" s="500">
        <v>0</v>
      </c>
      <c r="E110" s="500">
        <v>0</v>
      </c>
      <c r="F110" s="500">
        <v>0</v>
      </c>
      <c r="G110" s="500">
        <v>0</v>
      </c>
      <c r="H110" s="500">
        <v>0</v>
      </c>
      <c r="I110" s="500">
        <v>0</v>
      </c>
      <c r="J110" s="500">
        <v>0</v>
      </c>
      <c r="K110" s="500">
        <v>0</v>
      </c>
      <c r="L110" s="500">
        <v>0</v>
      </c>
      <c r="M110" s="500">
        <v>0</v>
      </c>
      <c r="N110" s="500">
        <v>0</v>
      </c>
      <c r="O110" s="500">
        <v>0</v>
      </c>
      <c r="P110" s="500">
        <v>0</v>
      </c>
      <c r="Q110" s="500">
        <v>0</v>
      </c>
      <c r="R110" s="500">
        <v>0</v>
      </c>
      <c r="S110" s="500">
        <v>0</v>
      </c>
      <c r="T110" s="500">
        <v>0</v>
      </c>
      <c r="U110" s="500">
        <v>0</v>
      </c>
      <c r="V110" s="500">
        <v>0</v>
      </c>
      <c r="W110" s="500">
        <v>0</v>
      </c>
      <c r="X110" s="500">
        <v>0</v>
      </c>
      <c r="Y110" s="500">
        <v>0</v>
      </c>
      <c r="Z110" s="500">
        <v>0</v>
      </c>
      <c r="AA110" s="500">
        <v>0</v>
      </c>
      <c r="AB110" s="500">
        <v>0</v>
      </c>
      <c r="AC110" s="500">
        <v>0</v>
      </c>
      <c r="AD110" s="500">
        <v>0</v>
      </c>
      <c r="AE110" s="500">
        <v>0</v>
      </c>
      <c r="AF110" s="500">
        <v>0</v>
      </c>
      <c r="AG110" s="500">
        <v>0</v>
      </c>
      <c r="AH110" s="500">
        <v>0</v>
      </c>
      <c r="AI110" s="500">
        <v>0</v>
      </c>
      <c r="AJ110" s="500">
        <v>0</v>
      </c>
      <c r="AK110" s="500">
        <v>0</v>
      </c>
      <c r="AL110" s="500">
        <v>0</v>
      </c>
      <c r="AM110" s="500">
        <v>0</v>
      </c>
      <c r="AN110" s="500">
        <v>0</v>
      </c>
      <c r="AO110" s="500">
        <v>0</v>
      </c>
      <c r="AP110" s="500">
        <v>0</v>
      </c>
      <c r="AQ110" s="500">
        <v>0</v>
      </c>
      <c r="AR110" s="500">
        <v>0</v>
      </c>
      <c r="AS110" s="500">
        <v>0</v>
      </c>
      <c r="AT110" s="500">
        <v>0</v>
      </c>
      <c r="AU110" s="500">
        <v>0</v>
      </c>
      <c r="AV110" s="500">
        <v>0</v>
      </c>
      <c r="AW110" s="500">
        <v>0</v>
      </c>
      <c r="AX110" s="500">
        <v>0</v>
      </c>
      <c r="AY110" s="500">
        <v>0</v>
      </c>
      <c r="AZ110" s="500">
        <v>0</v>
      </c>
      <c r="BA110" s="500">
        <v>0</v>
      </c>
      <c r="BB110" s="500">
        <v>0</v>
      </c>
    </row>
    <row r="111" spans="1:54">
      <c r="A111" s="497" t="s">
        <v>445</v>
      </c>
      <c r="B111" s="507" t="s">
        <v>1309</v>
      </c>
      <c r="C111" s="500">
        <v>0</v>
      </c>
      <c r="D111" s="500">
        <v>0</v>
      </c>
      <c r="E111" s="500">
        <v>0</v>
      </c>
      <c r="F111" s="500">
        <v>0</v>
      </c>
      <c r="G111" s="500">
        <v>0</v>
      </c>
      <c r="H111" s="500">
        <v>0</v>
      </c>
      <c r="I111" s="500">
        <v>0</v>
      </c>
      <c r="J111" s="500">
        <v>0</v>
      </c>
      <c r="K111" s="500">
        <v>0</v>
      </c>
      <c r="L111" s="500">
        <v>0</v>
      </c>
      <c r="M111" s="500">
        <v>0</v>
      </c>
      <c r="N111" s="500">
        <v>0</v>
      </c>
      <c r="O111" s="500">
        <v>0</v>
      </c>
      <c r="P111" s="500">
        <v>0</v>
      </c>
      <c r="Q111" s="500">
        <v>0</v>
      </c>
      <c r="R111" s="500">
        <v>0</v>
      </c>
      <c r="S111" s="500">
        <v>0</v>
      </c>
      <c r="T111" s="500">
        <v>0</v>
      </c>
      <c r="U111" s="500">
        <v>0</v>
      </c>
      <c r="V111" s="500">
        <v>0</v>
      </c>
      <c r="W111" s="500">
        <v>0</v>
      </c>
      <c r="X111" s="500">
        <v>0</v>
      </c>
      <c r="Y111" s="500">
        <v>0</v>
      </c>
      <c r="Z111" s="500">
        <v>0</v>
      </c>
      <c r="AA111" s="500">
        <v>0</v>
      </c>
      <c r="AB111" s="500">
        <v>0</v>
      </c>
      <c r="AC111" s="500">
        <v>0</v>
      </c>
      <c r="AD111" s="500">
        <v>0</v>
      </c>
      <c r="AE111" s="500">
        <v>0</v>
      </c>
      <c r="AF111" s="500">
        <v>0</v>
      </c>
      <c r="AG111" s="500">
        <v>0</v>
      </c>
      <c r="AH111" s="500">
        <v>0</v>
      </c>
      <c r="AI111" s="500">
        <v>0</v>
      </c>
      <c r="AJ111" s="500">
        <v>0</v>
      </c>
      <c r="AK111" s="500">
        <v>0</v>
      </c>
      <c r="AL111" s="500">
        <v>0</v>
      </c>
      <c r="AM111" s="500">
        <v>0</v>
      </c>
      <c r="AN111" s="500">
        <v>0</v>
      </c>
      <c r="AO111" s="500">
        <v>0</v>
      </c>
      <c r="AP111" s="500">
        <v>0</v>
      </c>
      <c r="AQ111" s="500">
        <v>0</v>
      </c>
      <c r="AR111" s="500">
        <v>0</v>
      </c>
      <c r="AS111" s="500">
        <v>0</v>
      </c>
      <c r="AT111" s="500">
        <v>0</v>
      </c>
      <c r="AU111" s="500">
        <v>0</v>
      </c>
      <c r="AV111" s="500">
        <v>0</v>
      </c>
      <c r="AW111" s="500">
        <v>0</v>
      </c>
      <c r="AX111" s="500">
        <v>0</v>
      </c>
      <c r="AY111" s="500">
        <v>0</v>
      </c>
      <c r="AZ111" s="500">
        <v>0</v>
      </c>
      <c r="BA111" s="500">
        <v>0</v>
      </c>
      <c r="BB111" s="500">
        <v>0</v>
      </c>
    </row>
    <row r="112" spans="1:54">
      <c r="A112" s="497" t="s">
        <v>445</v>
      </c>
      <c r="B112" s="507" t="s">
        <v>1310</v>
      </c>
      <c r="C112" s="500">
        <v>0</v>
      </c>
      <c r="D112" s="500">
        <v>0</v>
      </c>
      <c r="E112" s="500">
        <v>0</v>
      </c>
      <c r="F112" s="500">
        <v>0</v>
      </c>
      <c r="G112" s="500">
        <v>0</v>
      </c>
      <c r="H112" s="500">
        <v>0</v>
      </c>
      <c r="I112" s="500">
        <v>0</v>
      </c>
      <c r="J112" s="500">
        <v>0</v>
      </c>
      <c r="K112" s="500">
        <v>0</v>
      </c>
      <c r="L112" s="500">
        <v>0</v>
      </c>
      <c r="M112" s="500">
        <v>0</v>
      </c>
      <c r="N112" s="500">
        <v>0</v>
      </c>
      <c r="O112" s="500">
        <v>0</v>
      </c>
      <c r="P112" s="500">
        <v>0</v>
      </c>
      <c r="Q112" s="500">
        <v>0</v>
      </c>
      <c r="R112" s="500">
        <v>0</v>
      </c>
      <c r="S112" s="500">
        <v>0</v>
      </c>
      <c r="T112" s="500">
        <v>0</v>
      </c>
      <c r="U112" s="500">
        <v>0</v>
      </c>
      <c r="V112" s="500">
        <v>0</v>
      </c>
      <c r="W112" s="500">
        <v>0</v>
      </c>
      <c r="X112" s="500">
        <v>0</v>
      </c>
      <c r="Y112" s="500">
        <v>0</v>
      </c>
      <c r="Z112" s="500">
        <v>0</v>
      </c>
      <c r="AA112" s="500">
        <v>0</v>
      </c>
      <c r="AB112" s="500">
        <v>0</v>
      </c>
      <c r="AC112" s="500">
        <v>0</v>
      </c>
      <c r="AD112" s="500">
        <v>0</v>
      </c>
      <c r="AE112" s="500">
        <v>0</v>
      </c>
      <c r="AF112" s="500">
        <v>0</v>
      </c>
      <c r="AG112" s="500">
        <v>0</v>
      </c>
      <c r="AH112" s="500">
        <v>0</v>
      </c>
      <c r="AI112" s="500">
        <v>0</v>
      </c>
      <c r="AJ112" s="500">
        <v>0</v>
      </c>
      <c r="AK112" s="500">
        <v>0</v>
      </c>
      <c r="AL112" s="500">
        <v>0</v>
      </c>
      <c r="AM112" s="500">
        <v>0</v>
      </c>
      <c r="AN112" s="500">
        <v>0</v>
      </c>
      <c r="AO112" s="500">
        <v>0</v>
      </c>
      <c r="AP112" s="500">
        <v>0</v>
      </c>
      <c r="AQ112" s="500">
        <v>0</v>
      </c>
      <c r="AR112" s="500">
        <v>0</v>
      </c>
      <c r="AS112" s="500">
        <v>0</v>
      </c>
      <c r="AT112" s="500">
        <v>0</v>
      </c>
      <c r="AU112" s="500">
        <v>0</v>
      </c>
      <c r="AV112" s="500">
        <v>0</v>
      </c>
      <c r="AW112" s="500">
        <v>0</v>
      </c>
      <c r="AX112" s="500">
        <v>0</v>
      </c>
      <c r="AY112" s="500">
        <v>0</v>
      </c>
      <c r="AZ112" s="500">
        <v>0</v>
      </c>
      <c r="BA112" s="500">
        <v>0</v>
      </c>
      <c r="BB112" s="500">
        <v>0</v>
      </c>
    </row>
    <row r="113" spans="1:54">
      <c r="A113" s="497" t="s">
        <v>445</v>
      </c>
      <c r="B113" s="507" t="s">
        <v>1311</v>
      </c>
      <c r="C113" s="500">
        <v>0</v>
      </c>
      <c r="D113" s="500">
        <v>0</v>
      </c>
      <c r="E113" s="500">
        <v>0</v>
      </c>
      <c r="F113" s="500">
        <v>0</v>
      </c>
      <c r="G113" s="500">
        <v>0</v>
      </c>
      <c r="H113" s="500">
        <v>0</v>
      </c>
      <c r="I113" s="500">
        <v>0</v>
      </c>
      <c r="J113" s="500">
        <v>0</v>
      </c>
      <c r="K113" s="500">
        <v>0</v>
      </c>
      <c r="L113" s="500">
        <v>0</v>
      </c>
      <c r="M113" s="500">
        <v>0</v>
      </c>
      <c r="N113" s="500">
        <v>0</v>
      </c>
      <c r="O113" s="500">
        <v>0</v>
      </c>
      <c r="P113" s="500">
        <v>0</v>
      </c>
      <c r="Q113" s="500">
        <v>0</v>
      </c>
      <c r="R113" s="500">
        <v>0</v>
      </c>
      <c r="S113" s="500">
        <v>0</v>
      </c>
      <c r="T113" s="500">
        <v>0</v>
      </c>
      <c r="U113" s="500">
        <v>0</v>
      </c>
      <c r="V113" s="500">
        <v>0</v>
      </c>
      <c r="W113" s="500">
        <v>0</v>
      </c>
      <c r="X113" s="500">
        <v>0</v>
      </c>
      <c r="Y113" s="500">
        <v>0</v>
      </c>
      <c r="Z113" s="500">
        <v>0</v>
      </c>
      <c r="AA113" s="500">
        <v>0</v>
      </c>
      <c r="AB113" s="500">
        <v>0</v>
      </c>
      <c r="AC113" s="500">
        <v>0</v>
      </c>
      <c r="AD113" s="500">
        <v>0</v>
      </c>
      <c r="AE113" s="500">
        <v>0</v>
      </c>
      <c r="AF113" s="500">
        <v>0</v>
      </c>
      <c r="AG113" s="500">
        <v>0</v>
      </c>
      <c r="AH113" s="500">
        <v>0</v>
      </c>
      <c r="AI113" s="500">
        <v>0</v>
      </c>
      <c r="AJ113" s="500">
        <v>0</v>
      </c>
      <c r="AK113" s="500">
        <v>0</v>
      </c>
      <c r="AL113" s="500">
        <v>0</v>
      </c>
      <c r="AM113" s="500">
        <v>0</v>
      </c>
      <c r="AN113" s="500">
        <v>0</v>
      </c>
      <c r="AO113" s="500">
        <v>0</v>
      </c>
      <c r="AP113" s="500">
        <v>0</v>
      </c>
      <c r="AQ113" s="500">
        <v>0</v>
      </c>
      <c r="AR113" s="500">
        <v>0</v>
      </c>
      <c r="AS113" s="500">
        <v>0</v>
      </c>
      <c r="AT113" s="500">
        <v>0</v>
      </c>
      <c r="AU113" s="500">
        <v>0</v>
      </c>
      <c r="AV113" s="500">
        <v>0</v>
      </c>
      <c r="AW113" s="500">
        <v>0</v>
      </c>
      <c r="AX113" s="500">
        <v>0</v>
      </c>
      <c r="AY113" s="500">
        <v>0</v>
      </c>
      <c r="AZ113" s="500">
        <v>0</v>
      </c>
      <c r="BA113" s="500">
        <v>0</v>
      </c>
      <c r="BB113" s="500">
        <v>0</v>
      </c>
    </row>
    <row r="114" spans="1:54">
      <c r="A114" s="497" t="s">
        <v>445</v>
      </c>
      <c r="B114" s="507" t="s">
        <v>1312</v>
      </c>
      <c r="C114" s="500">
        <v>0</v>
      </c>
      <c r="D114" s="500">
        <v>0</v>
      </c>
      <c r="E114" s="500">
        <v>0</v>
      </c>
      <c r="F114" s="500">
        <v>0</v>
      </c>
      <c r="G114" s="500">
        <v>0</v>
      </c>
      <c r="H114" s="500">
        <v>0</v>
      </c>
      <c r="I114" s="500">
        <v>0</v>
      </c>
      <c r="J114" s="500">
        <v>0</v>
      </c>
      <c r="K114" s="500">
        <v>0</v>
      </c>
      <c r="L114" s="500">
        <v>0</v>
      </c>
      <c r="M114" s="500">
        <v>0</v>
      </c>
      <c r="N114" s="500">
        <v>0</v>
      </c>
      <c r="O114" s="500">
        <v>0</v>
      </c>
      <c r="P114" s="500">
        <v>0</v>
      </c>
      <c r="Q114" s="500">
        <v>0</v>
      </c>
      <c r="R114" s="500">
        <v>0</v>
      </c>
      <c r="S114" s="500">
        <v>0</v>
      </c>
      <c r="T114" s="500">
        <v>0</v>
      </c>
      <c r="U114" s="500">
        <v>0</v>
      </c>
      <c r="V114" s="500">
        <v>0</v>
      </c>
      <c r="W114" s="500">
        <v>0</v>
      </c>
      <c r="X114" s="500">
        <v>0</v>
      </c>
      <c r="Y114" s="500">
        <v>0</v>
      </c>
      <c r="Z114" s="500">
        <v>0</v>
      </c>
      <c r="AA114" s="500">
        <v>0</v>
      </c>
      <c r="AB114" s="500">
        <v>0</v>
      </c>
      <c r="AC114" s="500">
        <v>0</v>
      </c>
      <c r="AD114" s="500">
        <v>0</v>
      </c>
      <c r="AE114" s="500">
        <v>0</v>
      </c>
      <c r="AF114" s="500">
        <v>0</v>
      </c>
      <c r="AG114" s="500">
        <v>0</v>
      </c>
      <c r="AH114" s="500">
        <v>0</v>
      </c>
      <c r="AI114" s="500">
        <v>0</v>
      </c>
      <c r="AJ114" s="500">
        <v>0</v>
      </c>
      <c r="AK114" s="500">
        <v>0</v>
      </c>
      <c r="AL114" s="500">
        <v>0</v>
      </c>
      <c r="AM114" s="500">
        <v>0</v>
      </c>
      <c r="AN114" s="500">
        <v>0</v>
      </c>
      <c r="AO114" s="500">
        <v>0</v>
      </c>
      <c r="AP114" s="500">
        <v>0</v>
      </c>
      <c r="AQ114" s="500">
        <v>0</v>
      </c>
      <c r="AR114" s="500">
        <v>0</v>
      </c>
      <c r="AS114" s="500">
        <v>0</v>
      </c>
      <c r="AT114" s="500">
        <v>0</v>
      </c>
      <c r="AU114" s="500">
        <v>0</v>
      </c>
      <c r="AV114" s="500">
        <v>0</v>
      </c>
      <c r="AW114" s="500">
        <v>0</v>
      </c>
      <c r="AX114" s="500">
        <v>0</v>
      </c>
      <c r="AY114" s="500">
        <v>0</v>
      </c>
      <c r="AZ114" s="500">
        <v>0</v>
      </c>
      <c r="BA114" s="500">
        <v>0</v>
      </c>
      <c r="BB114" s="500">
        <v>0</v>
      </c>
    </row>
    <row r="115" spans="1:54">
      <c r="A115" s="497" t="s">
        <v>445</v>
      </c>
      <c r="B115" s="507" t="s">
        <v>1313</v>
      </c>
      <c r="C115" s="500">
        <v>0</v>
      </c>
      <c r="D115" s="500">
        <v>0</v>
      </c>
      <c r="E115" s="500">
        <v>0</v>
      </c>
      <c r="F115" s="500">
        <v>0</v>
      </c>
      <c r="G115" s="500">
        <v>0</v>
      </c>
      <c r="H115" s="500">
        <v>0</v>
      </c>
      <c r="I115" s="500">
        <v>0</v>
      </c>
      <c r="J115" s="500">
        <v>0</v>
      </c>
      <c r="K115" s="500">
        <v>0</v>
      </c>
      <c r="L115" s="500">
        <v>0</v>
      </c>
      <c r="M115" s="500">
        <v>0</v>
      </c>
      <c r="N115" s="500">
        <v>0</v>
      </c>
      <c r="O115" s="500">
        <v>0</v>
      </c>
      <c r="P115" s="500">
        <v>0</v>
      </c>
      <c r="Q115" s="500">
        <v>0</v>
      </c>
      <c r="R115" s="500">
        <v>0</v>
      </c>
      <c r="S115" s="500">
        <v>0</v>
      </c>
      <c r="T115" s="500">
        <v>0</v>
      </c>
      <c r="U115" s="500">
        <v>0</v>
      </c>
      <c r="V115" s="500">
        <v>0</v>
      </c>
      <c r="W115" s="500">
        <v>0</v>
      </c>
      <c r="X115" s="500">
        <v>0</v>
      </c>
      <c r="Y115" s="500">
        <v>0</v>
      </c>
      <c r="Z115" s="500">
        <v>0</v>
      </c>
      <c r="AA115" s="500">
        <v>0</v>
      </c>
      <c r="AB115" s="500">
        <v>0</v>
      </c>
      <c r="AC115" s="500">
        <v>0</v>
      </c>
      <c r="AD115" s="500">
        <v>0</v>
      </c>
      <c r="AE115" s="500">
        <v>0</v>
      </c>
      <c r="AF115" s="500">
        <v>0</v>
      </c>
      <c r="AG115" s="500">
        <v>0</v>
      </c>
      <c r="AH115" s="500">
        <v>0</v>
      </c>
      <c r="AI115" s="500">
        <v>0</v>
      </c>
      <c r="AJ115" s="500">
        <v>0</v>
      </c>
      <c r="AK115" s="500">
        <v>0</v>
      </c>
      <c r="AL115" s="500">
        <v>0</v>
      </c>
      <c r="AM115" s="500">
        <v>0</v>
      </c>
      <c r="AN115" s="500">
        <v>0</v>
      </c>
      <c r="AO115" s="500">
        <v>0</v>
      </c>
      <c r="AP115" s="500">
        <v>0</v>
      </c>
      <c r="AQ115" s="500">
        <v>0</v>
      </c>
      <c r="AR115" s="500">
        <v>0</v>
      </c>
      <c r="AS115" s="500">
        <v>0</v>
      </c>
      <c r="AT115" s="500">
        <v>0</v>
      </c>
      <c r="AU115" s="500">
        <v>0</v>
      </c>
      <c r="AV115" s="500">
        <v>0</v>
      </c>
      <c r="AW115" s="500">
        <v>0</v>
      </c>
      <c r="AX115" s="500">
        <v>0</v>
      </c>
      <c r="AY115" s="500">
        <v>0</v>
      </c>
      <c r="AZ115" s="500">
        <v>0</v>
      </c>
      <c r="BA115" s="500">
        <v>0</v>
      </c>
      <c r="BB115" s="500">
        <v>0</v>
      </c>
    </row>
    <row r="116" spans="1:54">
      <c r="A116" s="497" t="s">
        <v>445</v>
      </c>
      <c r="B116" s="507" t="s">
        <v>1314</v>
      </c>
      <c r="C116" s="500">
        <v>0</v>
      </c>
      <c r="D116" s="500">
        <v>0</v>
      </c>
      <c r="E116" s="500">
        <v>0</v>
      </c>
      <c r="F116" s="500">
        <v>0</v>
      </c>
      <c r="G116" s="500">
        <v>0</v>
      </c>
      <c r="H116" s="500">
        <v>0</v>
      </c>
      <c r="I116" s="500">
        <v>0</v>
      </c>
      <c r="J116" s="500">
        <v>0</v>
      </c>
      <c r="K116" s="500">
        <v>0</v>
      </c>
      <c r="L116" s="500">
        <v>0</v>
      </c>
      <c r="M116" s="500">
        <v>0</v>
      </c>
      <c r="N116" s="500">
        <v>0</v>
      </c>
      <c r="O116" s="500">
        <v>0</v>
      </c>
      <c r="P116" s="500">
        <v>0</v>
      </c>
      <c r="Q116" s="500">
        <v>0</v>
      </c>
      <c r="R116" s="500">
        <v>0</v>
      </c>
      <c r="S116" s="500">
        <v>0</v>
      </c>
      <c r="T116" s="500">
        <v>0</v>
      </c>
      <c r="U116" s="500">
        <v>0</v>
      </c>
      <c r="V116" s="500">
        <v>0</v>
      </c>
      <c r="W116" s="500">
        <v>0</v>
      </c>
      <c r="X116" s="500">
        <v>0</v>
      </c>
      <c r="Y116" s="500">
        <v>0</v>
      </c>
      <c r="Z116" s="500">
        <v>0</v>
      </c>
      <c r="AA116" s="500">
        <v>0</v>
      </c>
      <c r="AB116" s="500">
        <v>0</v>
      </c>
      <c r="AC116" s="500">
        <v>0</v>
      </c>
      <c r="AD116" s="500">
        <v>0</v>
      </c>
      <c r="AE116" s="500">
        <v>0</v>
      </c>
      <c r="AF116" s="500">
        <v>0</v>
      </c>
      <c r="AG116" s="500">
        <v>0</v>
      </c>
      <c r="AH116" s="500">
        <v>0</v>
      </c>
      <c r="AI116" s="500">
        <v>0</v>
      </c>
      <c r="AJ116" s="500">
        <v>0</v>
      </c>
      <c r="AK116" s="500">
        <v>0</v>
      </c>
      <c r="AL116" s="500">
        <v>0</v>
      </c>
      <c r="AM116" s="500">
        <v>0</v>
      </c>
      <c r="AN116" s="500">
        <v>0</v>
      </c>
      <c r="AO116" s="500">
        <v>0</v>
      </c>
      <c r="AP116" s="500">
        <v>0</v>
      </c>
      <c r="AQ116" s="500">
        <v>0</v>
      </c>
      <c r="AR116" s="500">
        <v>0</v>
      </c>
      <c r="AS116" s="500">
        <v>0</v>
      </c>
      <c r="AT116" s="500">
        <v>0</v>
      </c>
      <c r="AU116" s="500">
        <v>0</v>
      </c>
      <c r="AV116" s="500">
        <v>0</v>
      </c>
      <c r="AW116" s="500">
        <v>0</v>
      </c>
      <c r="AX116" s="500">
        <v>0</v>
      </c>
      <c r="AY116" s="500">
        <v>0</v>
      </c>
      <c r="AZ116" s="500">
        <v>0</v>
      </c>
      <c r="BA116" s="500">
        <v>0</v>
      </c>
      <c r="BB116" s="500">
        <v>0</v>
      </c>
    </row>
    <row r="117" spans="1:54">
      <c r="A117" s="497" t="s">
        <v>445</v>
      </c>
      <c r="B117" s="507" t="s">
        <v>1315</v>
      </c>
      <c r="C117" s="500">
        <v>0</v>
      </c>
      <c r="D117" s="500">
        <v>0</v>
      </c>
      <c r="E117" s="500">
        <v>0</v>
      </c>
      <c r="F117" s="500">
        <v>0</v>
      </c>
      <c r="G117" s="500">
        <v>0</v>
      </c>
      <c r="H117" s="500">
        <v>0</v>
      </c>
      <c r="I117" s="500">
        <v>0</v>
      </c>
      <c r="J117" s="500">
        <v>0</v>
      </c>
      <c r="K117" s="500">
        <v>0</v>
      </c>
      <c r="L117" s="500">
        <v>0</v>
      </c>
      <c r="M117" s="500">
        <v>0</v>
      </c>
      <c r="N117" s="500">
        <v>0</v>
      </c>
      <c r="O117" s="500">
        <v>0</v>
      </c>
      <c r="P117" s="500">
        <v>0</v>
      </c>
      <c r="Q117" s="500">
        <v>0</v>
      </c>
      <c r="R117" s="500">
        <v>0</v>
      </c>
      <c r="S117" s="500">
        <v>0</v>
      </c>
      <c r="T117" s="500">
        <v>0</v>
      </c>
      <c r="U117" s="500">
        <v>0</v>
      </c>
      <c r="V117" s="500">
        <v>0</v>
      </c>
      <c r="W117" s="500">
        <v>0</v>
      </c>
      <c r="X117" s="500">
        <v>0</v>
      </c>
      <c r="Y117" s="500">
        <v>0</v>
      </c>
      <c r="Z117" s="500">
        <v>0</v>
      </c>
      <c r="AA117" s="500">
        <v>0</v>
      </c>
      <c r="AB117" s="500">
        <v>0</v>
      </c>
      <c r="AC117" s="500">
        <v>0</v>
      </c>
      <c r="AD117" s="500">
        <v>0</v>
      </c>
      <c r="AE117" s="500">
        <v>0</v>
      </c>
      <c r="AF117" s="500">
        <v>0</v>
      </c>
      <c r="AG117" s="500">
        <v>0</v>
      </c>
      <c r="AH117" s="500">
        <v>0</v>
      </c>
      <c r="AI117" s="500">
        <v>0</v>
      </c>
      <c r="AJ117" s="500">
        <v>0</v>
      </c>
      <c r="AK117" s="500">
        <v>0</v>
      </c>
      <c r="AL117" s="500">
        <v>0</v>
      </c>
      <c r="AM117" s="500">
        <v>0</v>
      </c>
      <c r="AN117" s="500">
        <v>0</v>
      </c>
      <c r="AO117" s="500">
        <v>0</v>
      </c>
      <c r="AP117" s="500">
        <v>0</v>
      </c>
      <c r="AQ117" s="500">
        <v>0</v>
      </c>
      <c r="AR117" s="500">
        <v>0</v>
      </c>
      <c r="AS117" s="500">
        <v>0</v>
      </c>
      <c r="AT117" s="500">
        <v>0</v>
      </c>
      <c r="AU117" s="500">
        <v>0</v>
      </c>
      <c r="AV117" s="500">
        <v>0</v>
      </c>
      <c r="AW117" s="500">
        <v>0</v>
      </c>
      <c r="AX117" s="500">
        <v>0</v>
      </c>
      <c r="AY117" s="500">
        <v>0</v>
      </c>
      <c r="AZ117" s="500">
        <v>0</v>
      </c>
      <c r="BA117" s="500">
        <v>0</v>
      </c>
      <c r="BB117" s="500">
        <v>0</v>
      </c>
    </row>
    <row r="118" spans="1:54">
      <c r="A118" s="497" t="s">
        <v>445</v>
      </c>
      <c r="B118" s="507" t="s">
        <v>1652</v>
      </c>
      <c r="C118" s="500">
        <v>0</v>
      </c>
      <c r="D118" s="500">
        <v>0</v>
      </c>
      <c r="E118" s="500">
        <v>0</v>
      </c>
      <c r="F118" s="500">
        <v>0</v>
      </c>
      <c r="G118" s="500">
        <v>0</v>
      </c>
      <c r="H118" s="500">
        <v>0</v>
      </c>
      <c r="I118" s="500">
        <v>0</v>
      </c>
      <c r="J118" s="500">
        <v>0</v>
      </c>
      <c r="K118" s="500">
        <v>0</v>
      </c>
      <c r="L118" s="500">
        <v>0</v>
      </c>
      <c r="M118" s="500">
        <v>0</v>
      </c>
      <c r="N118" s="500">
        <v>0</v>
      </c>
      <c r="O118" s="500">
        <v>0</v>
      </c>
      <c r="P118" s="500">
        <v>0</v>
      </c>
      <c r="Q118" s="500">
        <v>0</v>
      </c>
      <c r="R118" s="500">
        <v>0</v>
      </c>
      <c r="S118" s="500">
        <v>0</v>
      </c>
      <c r="T118" s="500">
        <v>0</v>
      </c>
      <c r="U118" s="500">
        <v>0</v>
      </c>
      <c r="V118" s="500">
        <v>0</v>
      </c>
      <c r="W118" s="500">
        <v>0</v>
      </c>
      <c r="X118" s="500">
        <v>0</v>
      </c>
      <c r="Y118" s="500">
        <v>0</v>
      </c>
      <c r="Z118" s="500">
        <v>0</v>
      </c>
      <c r="AA118" s="500">
        <v>0</v>
      </c>
      <c r="AB118" s="500">
        <v>0</v>
      </c>
      <c r="AC118" s="500">
        <v>0</v>
      </c>
      <c r="AD118" s="500">
        <v>0</v>
      </c>
      <c r="AE118" s="500">
        <v>0</v>
      </c>
      <c r="AF118" s="500">
        <v>0</v>
      </c>
      <c r="AG118" s="500">
        <v>0</v>
      </c>
      <c r="AH118" s="500">
        <v>0</v>
      </c>
      <c r="AI118" s="500">
        <v>0</v>
      </c>
      <c r="AJ118" s="500">
        <v>0</v>
      </c>
      <c r="AK118" s="500">
        <v>0</v>
      </c>
      <c r="AL118" s="500">
        <v>0</v>
      </c>
      <c r="AM118" s="500">
        <v>0</v>
      </c>
      <c r="AN118" s="500">
        <v>0</v>
      </c>
      <c r="AO118" s="500">
        <v>0</v>
      </c>
      <c r="AP118" s="500">
        <v>0</v>
      </c>
      <c r="AQ118" s="500">
        <v>0</v>
      </c>
      <c r="AR118" s="500">
        <v>0</v>
      </c>
      <c r="AS118" s="500">
        <v>0</v>
      </c>
      <c r="AT118" s="500">
        <v>0</v>
      </c>
      <c r="AU118" s="500">
        <v>0</v>
      </c>
      <c r="AV118" s="500">
        <v>0</v>
      </c>
      <c r="AW118" s="500">
        <v>0</v>
      </c>
      <c r="AX118" s="500">
        <v>0</v>
      </c>
      <c r="AY118" s="500">
        <v>0</v>
      </c>
      <c r="AZ118" s="500">
        <v>0</v>
      </c>
      <c r="BA118" s="500">
        <v>0</v>
      </c>
      <c r="BB118" s="500">
        <v>0</v>
      </c>
    </row>
    <row r="119" spans="1:54">
      <c r="A119" s="497" t="s">
        <v>445</v>
      </c>
      <c r="B119" s="507" t="s">
        <v>1653</v>
      </c>
      <c r="C119" s="500">
        <v>0</v>
      </c>
      <c r="D119" s="500">
        <v>0</v>
      </c>
      <c r="E119" s="500">
        <v>0</v>
      </c>
      <c r="F119" s="500">
        <v>0</v>
      </c>
      <c r="G119" s="500">
        <v>0</v>
      </c>
      <c r="H119" s="500">
        <v>0</v>
      </c>
      <c r="I119" s="500">
        <v>0</v>
      </c>
      <c r="J119" s="500">
        <v>0</v>
      </c>
      <c r="K119" s="500">
        <v>0</v>
      </c>
      <c r="L119" s="500">
        <v>0</v>
      </c>
      <c r="M119" s="500">
        <v>0</v>
      </c>
      <c r="N119" s="500">
        <v>0</v>
      </c>
      <c r="O119" s="500">
        <v>0</v>
      </c>
      <c r="P119" s="500">
        <v>0</v>
      </c>
      <c r="Q119" s="500">
        <v>0</v>
      </c>
      <c r="R119" s="500">
        <v>0</v>
      </c>
      <c r="S119" s="500">
        <v>0</v>
      </c>
      <c r="T119" s="500">
        <v>0</v>
      </c>
      <c r="U119" s="500">
        <v>0</v>
      </c>
      <c r="V119" s="500">
        <v>0</v>
      </c>
      <c r="W119" s="500">
        <v>0</v>
      </c>
      <c r="X119" s="500">
        <v>0</v>
      </c>
      <c r="Y119" s="500">
        <v>0</v>
      </c>
      <c r="Z119" s="500">
        <v>0</v>
      </c>
      <c r="AA119" s="500">
        <v>0</v>
      </c>
      <c r="AB119" s="500">
        <v>0</v>
      </c>
      <c r="AC119" s="500">
        <v>0</v>
      </c>
      <c r="AD119" s="500">
        <v>0</v>
      </c>
      <c r="AE119" s="500">
        <v>0</v>
      </c>
      <c r="AF119" s="500">
        <v>0</v>
      </c>
      <c r="AG119" s="500">
        <v>0</v>
      </c>
      <c r="AH119" s="500">
        <v>0</v>
      </c>
      <c r="AI119" s="500">
        <v>0</v>
      </c>
      <c r="AJ119" s="500">
        <v>0</v>
      </c>
      <c r="AK119" s="500">
        <v>0</v>
      </c>
      <c r="AL119" s="500">
        <v>0</v>
      </c>
      <c r="AM119" s="500">
        <v>0</v>
      </c>
      <c r="AN119" s="500">
        <v>0</v>
      </c>
      <c r="AO119" s="500">
        <v>0</v>
      </c>
      <c r="AP119" s="500">
        <v>0</v>
      </c>
      <c r="AQ119" s="500">
        <v>0</v>
      </c>
      <c r="AR119" s="500">
        <v>0</v>
      </c>
      <c r="AS119" s="500">
        <v>0</v>
      </c>
      <c r="AT119" s="500">
        <v>0</v>
      </c>
      <c r="AU119" s="500">
        <v>0</v>
      </c>
      <c r="AV119" s="500">
        <v>0</v>
      </c>
      <c r="AW119" s="500">
        <v>0</v>
      </c>
      <c r="AX119" s="500">
        <v>0</v>
      </c>
      <c r="AY119" s="500">
        <v>0</v>
      </c>
      <c r="AZ119" s="500">
        <v>0</v>
      </c>
      <c r="BA119" s="500">
        <v>0</v>
      </c>
      <c r="BB119" s="500">
        <v>0</v>
      </c>
    </row>
    <row r="120" spans="1:54">
      <c r="A120" s="497" t="s">
        <v>446</v>
      </c>
      <c r="B120" s="507" t="s">
        <v>1318</v>
      </c>
      <c r="C120" s="500">
        <v>0</v>
      </c>
      <c r="D120" s="500">
        <v>0</v>
      </c>
      <c r="E120" s="500">
        <v>0</v>
      </c>
      <c r="F120" s="500">
        <v>0</v>
      </c>
      <c r="G120" s="500">
        <v>0</v>
      </c>
      <c r="H120" s="500">
        <v>0</v>
      </c>
      <c r="I120" s="500">
        <v>0</v>
      </c>
      <c r="J120" s="500">
        <v>0</v>
      </c>
      <c r="K120" s="500">
        <v>0</v>
      </c>
      <c r="L120" s="500">
        <v>0</v>
      </c>
      <c r="M120" s="500">
        <v>0</v>
      </c>
      <c r="N120" s="500">
        <v>0</v>
      </c>
      <c r="O120" s="500">
        <v>0</v>
      </c>
      <c r="P120" s="500">
        <v>0</v>
      </c>
      <c r="Q120" s="500">
        <v>0</v>
      </c>
      <c r="R120" s="500">
        <v>0</v>
      </c>
      <c r="S120" s="500">
        <v>0</v>
      </c>
      <c r="T120" s="500">
        <v>0</v>
      </c>
      <c r="U120" s="500">
        <v>0</v>
      </c>
      <c r="V120" s="500">
        <v>0</v>
      </c>
      <c r="W120" s="500">
        <v>0</v>
      </c>
      <c r="X120" s="500">
        <v>0</v>
      </c>
      <c r="Y120" s="500">
        <v>0</v>
      </c>
      <c r="Z120" s="500">
        <v>0</v>
      </c>
      <c r="AA120" s="500">
        <v>0</v>
      </c>
      <c r="AB120" s="500">
        <v>0</v>
      </c>
      <c r="AC120" s="500">
        <v>0</v>
      </c>
      <c r="AD120" s="500">
        <v>0</v>
      </c>
      <c r="AE120" s="500">
        <v>0</v>
      </c>
      <c r="AF120" s="500">
        <v>0</v>
      </c>
      <c r="AG120" s="500">
        <v>0</v>
      </c>
      <c r="AH120" s="500">
        <v>0</v>
      </c>
      <c r="AI120" s="500">
        <v>0</v>
      </c>
      <c r="AJ120" s="500">
        <v>0</v>
      </c>
      <c r="AK120" s="500">
        <v>0</v>
      </c>
      <c r="AL120" s="500">
        <v>0</v>
      </c>
      <c r="AM120" s="500">
        <v>0</v>
      </c>
      <c r="AN120" s="500">
        <v>0</v>
      </c>
      <c r="AO120" s="500">
        <v>0</v>
      </c>
      <c r="AP120" s="500">
        <v>0</v>
      </c>
      <c r="AQ120" s="500">
        <v>0</v>
      </c>
      <c r="AR120" s="500">
        <v>0</v>
      </c>
      <c r="AS120" s="500">
        <v>0</v>
      </c>
      <c r="AT120" s="500">
        <v>0</v>
      </c>
      <c r="AU120" s="500">
        <v>0</v>
      </c>
      <c r="AV120" s="500">
        <v>0</v>
      </c>
      <c r="AW120" s="500">
        <v>0</v>
      </c>
      <c r="AX120" s="500">
        <v>0</v>
      </c>
      <c r="AY120" s="500">
        <v>0</v>
      </c>
      <c r="AZ120" s="500">
        <v>0</v>
      </c>
      <c r="BA120" s="500">
        <v>0</v>
      </c>
      <c r="BB120" s="500">
        <v>0</v>
      </c>
    </row>
    <row r="121" spans="1:54">
      <c r="A121" s="497" t="s">
        <v>446</v>
      </c>
      <c r="B121" s="507" t="s">
        <v>1317</v>
      </c>
      <c r="C121" s="500">
        <v>0</v>
      </c>
      <c r="D121" s="500">
        <v>0</v>
      </c>
      <c r="E121" s="500">
        <v>0</v>
      </c>
      <c r="F121" s="500">
        <v>0</v>
      </c>
      <c r="G121" s="500">
        <v>0</v>
      </c>
      <c r="H121" s="500">
        <v>0</v>
      </c>
      <c r="I121" s="500">
        <v>0</v>
      </c>
      <c r="J121" s="500">
        <v>0</v>
      </c>
      <c r="K121" s="500">
        <v>0</v>
      </c>
      <c r="L121" s="500">
        <v>0</v>
      </c>
      <c r="M121" s="500">
        <v>0</v>
      </c>
      <c r="N121" s="500">
        <v>0</v>
      </c>
      <c r="O121" s="500">
        <v>0</v>
      </c>
      <c r="P121" s="500">
        <v>0</v>
      </c>
      <c r="Q121" s="500">
        <v>0</v>
      </c>
      <c r="R121" s="500">
        <v>0</v>
      </c>
      <c r="S121" s="500">
        <v>0</v>
      </c>
      <c r="T121" s="500">
        <v>0</v>
      </c>
      <c r="U121" s="500">
        <v>0</v>
      </c>
      <c r="V121" s="500">
        <v>0</v>
      </c>
      <c r="W121" s="500">
        <v>0</v>
      </c>
      <c r="X121" s="500">
        <v>0</v>
      </c>
      <c r="Y121" s="500">
        <v>0</v>
      </c>
      <c r="Z121" s="500">
        <v>0</v>
      </c>
      <c r="AA121" s="500">
        <v>0</v>
      </c>
      <c r="AB121" s="500">
        <v>0</v>
      </c>
      <c r="AC121" s="500">
        <v>0</v>
      </c>
      <c r="AD121" s="500">
        <v>0</v>
      </c>
      <c r="AE121" s="500">
        <v>0</v>
      </c>
      <c r="AF121" s="500">
        <v>0</v>
      </c>
      <c r="AG121" s="500">
        <v>0</v>
      </c>
      <c r="AH121" s="500">
        <v>0</v>
      </c>
      <c r="AI121" s="500">
        <v>0</v>
      </c>
      <c r="AJ121" s="500">
        <v>0</v>
      </c>
      <c r="AK121" s="500">
        <v>0</v>
      </c>
      <c r="AL121" s="500">
        <v>0</v>
      </c>
      <c r="AM121" s="500">
        <v>0</v>
      </c>
      <c r="AN121" s="500">
        <v>0</v>
      </c>
      <c r="AO121" s="500">
        <v>0</v>
      </c>
      <c r="AP121" s="500">
        <v>0</v>
      </c>
      <c r="AQ121" s="500">
        <v>0</v>
      </c>
      <c r="AR121" s="500">
        <v>0</v>
      </c>
      <c r="AS121" s="500">
        <v>0</v>
      </c>
      <c r="AT121" s="500">
        <v>0</v>
      </c>
      <c r="AU121" s="500">
        <v>0</v>
      </c>
      <c r="AV121" s="500">
        <v>0</v>
      </c>
      <c r="AW121" s="500">
        <v>0</v>
      </c>
      <c r="AX121" s="500">
        <v>0</v>
      </c>
      <c r="AY121" s="500">
        <v>0</v>
      </c>
      <c r="AZ121" s="500">
        <v>0</v>
      </c>
      <c r="BA121" s="500">
        <v>0</v>
      </c>
      <c r="BB121" s="500">
        <v>0</v>
      </c>
    </row>
    <row r="122" spans="1:54">
      <c r="A122" s="497" t="s">
        <v>446</v>
      </c>
      <c r="B122" s="507" t="s">
        <v>1654</v>
      </c>
      <c r="C122" s="500">
        <v>0</v>
      </c>
      <c r="D122" s="500">
        <v>0</v>
      </c>
      <c r="E122" s="500">
        <v>0</v>
      </c>
      <c r="F122" s="500">
        <v>0</v>
      </c>
      <c r="G122" s="500">
        <v>0</v>
      </c>
      <c r="H122" s="500">
        <v>0</v>
      </c>
      <c r="I122" s="500">
        <v>0</v>
      </c>
      <c r="J122" s="500">
        <v>0</v>
      </c>
      <c r="K122" s="500">
        <v>0</v>
      </c>
      <c r="L122" s="500">
        <v>0</v>
      </c>
      <c r="M122" s="500">
        <v>0</v>
      </c>
      <c r="N122" s="500">
        <v>0</v>
      </c>
      <c r="O122" s="500">
        <v>0</v>
      </c>
      <c r="P122" s="500">
        <v>0</v>
      </c>
      <c r="Q122" s="500">
        <v>0</v>
      </c>
      <c r="R122" s="500">
        <v>0</v>
      </c>
      <c r="S122" s="500">
        <v>0</v>
      </c>
      <c r="T122" s="500">
        <v>0</v>
      </c>
      <c r="U122" s="500">
        <v>0</v>
      </c>
      <c r="V122" s="500">
        <v>0</v>
      </c>
      <c r="W122" s="500">
        <v>0</v>
      </c>
      <c r="X122" s="500">
        <v>0</v>
      </c>
      <c r="Y122" s="500">
        <v>0</v>
      </c>
      <c r="Z122" s="500">
        <v>0</v>
      </c>
      <c r="AA122" s="500">
        <v>0</v>
      </c>
      <c r="AB122" s="500">
        <v>0</v>
      </c>
      <c r="AC122" s="500">
        <v>0</v>
      </c>
      <c r="AD122" s="500">
        <v>0</v>
      </c>
      <c r="AE122" s="500">
        <v>0</v>
      </c>
      <c r="AF122" s="500">
        <v>0</v>
      </c>
      <c r="AG122" s="500">
        <v>0</v>
      </c>
      <c r="AH122" s="500">
        <v>0</v>
      </c>
      <c r="AI122" s="500">
        <v>0</v>
      </c>
      <c r="AJ122" s="500">
        <v>0</v>
      </c>
      <c r="AK122" s="500">
        <v>0</v>
      </c>
      <c r="AL122" s="500">
        <v>0</v>
      </c>
      <c r="AM122" s="500">
        <v>0</v>
      </c>
      <c r="AN122" s="500">
        <v>0</v>
      </c>
      <c r="AO122" s="500">
        <v>0</v>
      </c>
      <c r="AP122" s="500">
        <v>0</v>
      </c>
      <c r="AQ122" s="500">
        <v>0</v>
      </c>
      <c r="AR122" s="500">
        <v>0</v>
      </c>
      <c r="AS122" s="500">
        <v>0</v>
      </c>
      <c r="AT122" s="500">
        <v>0</v>
      </c>
      <c r="AU122" s="500">
        <v>0</v>
      </c>
      <c r="AV122" s="500">
        <v>0</v>
      </c>
      <c r="AW122" s="500">
        <v>0</v>
      </c>
      <c r="AX122" s="500">
        <v>0</v>
      </c>
      <c r="AY122" s="500">
        <v>0</v>
      </c>
      <c r="AZ122" s="500">
        <v>0</v>
      </c>
      <c r="BA122" s="500">
        <v>0</v>
      </c>
      <c r="BB122" s="500">
        <v>0</v>
      </c>
    </row>
    <row r="123" spans="1:54">
      <c r="A123" s="497" t="s">
        <v>520</v>
      </c>
      <c r="B123" s="507" t="s">
        <v>1516</v>
      </c>
      <c r="C123" s="500">
        <v>0</v>
      </c>
      <c r="D123" s="500">
        <v>0</v>
      </c>
      <c r="E123" s="500">
        <v>0</v>
      </c>
      <c r="F123" s="500">
        <v>0</v>
      </c>
      <c r="G123" s="500">
        <v>0</v>
      </c>
      <c r="H123" s="500">
        <v>0</v>
      </c>
      <c r="I123" s="500">
        <v>0</v>
      </c>
      <c r="J123" s="500">
        <v>0</v>
      </c>
      <c r="K123" s="500">
        <v>0</v>
      </c>
      <c r="L123" s="500">
        <v>0</v>
      </c>
      <c r="M123" s="500">
        <v>0</v>
      </c>
      <c r="N123" s="500">
        <v>0</v>
      </c>
      <c r="O123" s="500">
        <v>0</v>
      </c>
      <c r="P123" s="500">
        <v>0</v>
      </c>
      <c r="Q123" s="500">
        <v>0</v>
      </c>
      <c r="R123" s="500">
        <v>0</v>
      </c>
      <c r="S123" s="500">
        <v>0</v>
      </c>
      <c r="T123" s="500">
        <v>0</v>
      </c>
      <c r="U123" s="500">
        <v>0</v>
      </c>
      <c r="V123" s="500">
        <v>0</v>
      </c>
      <c r="W123" s="500">
        <v>0</v>
      </c>
      <c r="X123" s="500">
        <v>0</v>
      </c>
      <c r="Y123" s="500">
        <v>0</v>
      </c>
      <c r="Z123" s="500">
        <v>0</v>
      </c>
      <c r="AA123" s="500">
        <v>0</v>
      </c>
      <c r="AB123" s="500">
        <v>0</v>
      </c>
      <c r="AC123" s="500">
        <v>0</v>
      </c>
      <c r="AD123" s="500">
        <v>0</v>
      </c>
      <c r="AE123" s="500">
        <v>0</v>
      </c>
      <c r="AF123" s="500">
        <v>0</v>
      </c>
      <c r="AG123" s="500">
        <v>0</v>
      </c>
      <c r="AH123" s="500">
        <v>0</v>
      </c>
      <c r="AI123" s="500">
        <v>0</v>
      </c>
      <c r="AJ123" s="500">
        <v>0</v>
      </c>
      <c r="AK123" s="500">
        <v>0</v>
      </c>
      <c r="AL123" s="500">
        <v>0</v>
      </c>
      <c r="AM123" s="500">
        <v>0</v>
      </c>
      <c r="AN123" s="500">
        <v>0</v>
      </c>
      <c r="AO123" s="500">
        <v>0</v>
      </c>
      <c r="AP123" s="500">
        <v>0</v>
      </c>
      <c r="AQ123" s="500">
        <v>0</v>
      </c>
      <c r="AR123" s="500">
        <v>0</v>
      </c>
      <c r="AS123" s="500">
        <v>0</v>
      </c>
      <c r="AT123" s="500">
        <v>0</v>
      </c>
      <c r="AU123" s="500">
        <v>0</v>
      </c>
      <c r="AV123" s="500">
        <v>0</v>
      </c>
      <c r="AW123" s="500">
        <v>0</v>
      </c>
      <c r="AX123" s="500">
        <v>0</v>
      </c>
      <c r="AY123" s="500">
        <v>0</v>
      </c>
      <c r="AZ123" s="500">
        <v>0</v>
      </c>
      <c r="BA123" s="500">
        <v>0</v>
      </c>
      <c r="BB123" s="500">
        <v>0</v>
      </c>
    </row>
    <row r="124" spans="1:54">
      <c r="A124" s="497" t="s">
        <v>520</v>
      </c>
      <c r="B124" s="507" t="s">
        <v>1518</v>
      </c>
      <c r="C124" s="500">
        <v>0</v>
      </c>
      <c r="D124" s="500">
        <v>0</v>
      </c>
      <c r="E124" s="500">
        <v>0</v>
      </c>
      <c r="F124" s="500">
        <v>0</v>
      </c>
      <c r="G124" s="500">
        <v>0</v>
      </c>
      <c r="H124" s="500">
        <v>0</v>
      </c>
      <c r="I124" s="500">
        <v>0</v>
      </c>
      <c r="J124" s="500">
        <v>0</v>
      </c>
      <c r="K124" s="500">
        <v>0</v>
      </c>
      <c r="L124" s="500">
        <v>0</v>
      </c>
      <c r="M124" s="500">
        <v>0</v>
      </c>
      <c r="N124" s="500">
        <v>0</v>
      </c>
      <c r="O124" s="500">
        <v>0</v>
      </c>
      <c r="P124" s="500">
        <v>0</v>
      </c>
      <c r="Q124" s="500">
        <v>0</v>
      </c>
      <c r="R124" s="500">
        <v>0</v>
      </c>
      <c r="S124" s="500">
        <v>0</v>
      </c>
      <c r="T124" s="500">
        <v>0</v>
      </c>
      <c r="U124" s="500">
        <v>0</v>
      </c>
      <c r="V124" s="500">
        <v>0</v>
      </c>
      <c r="W124" s="500">
        <v>0</v>
      </c>
      <c r="X124" s="500">
        <v>0</v>
      </c>
      <c r="Y124" s="500">
        <v>0</v>
      </c>
      <c r="Z124" s="500">
        <v>0</v>
      </c>
      <c r="AA124" s="500">
        <v>0</v>
      </c>
      <c r="AB124" s="500">
        <v>0</v>
      </c>
      <c r="AC124" s="500">
        <v>0</v>
      </c>
      <c r="AD124" s="500">
        <v>0</v>
      </c>
      <c r="AE124" s="500">
        <v>0</v>
      </c>
      <c r="AF124" s="500">
        <v>0</v>
      </c>
      <c r="AG124" s="500">
        <v>0</v>
      </c>
      <c r="AH124" s="500">
        <v>0</v>
      </c>
      <c r="AI124" s="500">
        <v>0</v>
      </c>
      <c r="AJ124" s="500">
        <v>0</v>
      </c>
      <c r="AK124" s="500">
        <v>0</v>
      </c>
      <c r="AL124" s="500">
        <v>0</v>
      </c>
      <c r="AM124" s="500">
        <v>0</v>
      </c>
      <c r="AN124" s="500">
        <v>0</v>
      </c>
      <c r="AO124" s="500">
        <v>0</v>
      </c>
      <c r="AP124" s="500">
        <v>0</v>
      </c>
      <c r="AQ124" s="500">
        <v>0</v>
      </c>
      <c r="AR124" s="500">
        <v>0</v>
      </c>
      <c r="AS124" s="500">
        <v>0</v>
      </c>
      <c r="AT124" s="500">
        <v>0</v>
      </c>
      <c r="AU124" s="500">
        <v>0</v>
      </c>
      <c r="AV124" s="500">
        <v>0</v>
      </c>
      <c r="AW124" s="500">
        <v>0</v>
      </c>
      <c r="AX124" s="500">
        <v>0</v>
      </c>
      <c r="AY124" s="500">
        <v>0</v>
      </c>
      <c r="AZ124" s="500">
        <v>0</v>
      </c>
      <c r="BA124" s="500">
        <v>0</v>
      </c>
      <c r="BB124" s="500">
        <v>0</v>
      </c>
    </row>
    <row r="125" spans="1:54">
      <c r="A125" s="497" t="s">
        <v>520</v>
      </c>
      <c r="B125" s="507" t="s">
        <v>1517</v>
      </c>
      <c r="C125" s="500">
        <v>0</v>
      </c>
      <c r="D125" s="500">
        <v>0</v>
      </c>
      <c r="E125" s="500">
        <v>0</v>
      </c>
      <c r="F125" s="500">
        <v>0</v>
      </c>
      <c r="G125" s="500">
        <v>0</v>
      </c>
      <c r="H125" s="500">
        <v>0</v>
      </c>
      <c r="I125" s="500">
        <v>0</v>
      </c>
      <c r="J125" s="500">
        <v>0</v>
      </c>
      <c r="K125" s="500">
        <v>0</v>
      </c>
      <c r="L125" s="500">
        <v>0</v>
      </c>
      <c r="M125" s="500">
        <v>0</v>
      </c>
      <c r="N125" s="500">
        <v>0</v>
      </c>
      <c r="O125" s="500">
        <v>0</v>
      </c>
      <c r="P125" s="500">
        <v>0</v>
      </c>
      <c r="Q125" s="500">
        <v>0</v>
      </c>
      <c r="R125" s="500">
        <v>0</v>
      </c>
      <c r="S125" s="500">
        <v>0</v>
      </c>
      <c r="T125" s="500">
        <v>0</v>
      </c>
      <c r="U125" s="500">
        <v>0</v>
      </c>
      <c r="V125" s="500">
        <v>0</v>
      </c>
      <c r="W125" s="500">
        <v>0</v>
      </c>
      <c r="X125" s="500">
        <v>0</v>
      </c>
      <c r="Y125" s="500">
        <v>0</v>
      </c>
      <c r="Z125" s="500">
        <v>0</v>
      </c>
      <c r="AA125" s="500">
        <v>0</v>
      </c>
      <c r="AB125" s="500">
        <v>0</v>
      </c>
      <c r="AC125" s="500">
        <v>0</v>
      </c>
      <c r="AD125" s="500">
        <v>0</v>
      </c>
      <c r="AE125" s="500">
        <v>0</v>
      </c>
      <c r="AF125" s="500">
        <v>0</v>
      </c>
      <c r="AG125" s="500">
        <v>0</v>
      </c>
      <c r="AH125" s="500">
        <v>0</v>
      </c>
      <c r="AI125" s="500">
        <v>0</v>
      </c>
      <c r="AJ125" s="500">
        <v>0</v>
      </c>
      <c r="AK125" s="500">
        <v>0</v>
      </c>
      <c r="AL125" s="500">
        <v>0</v>
      </c>
      <c r="AM125" s="500">
        <v>0</v>
      </c>
      <c r="AN125" s="500">
        <v>0</v>
      </c>
      <c r="AO125" s="500">
        <v>0</v>
      </c>
      <c r="AP125" s="500">
        <v>0</v>
      </c>
      <c r="AQ125" s="500">
        <v>0</v>
      </c>
      <c r="AR125" s="500">
        <v>0</v>
      </c>
      <c r="AS125" s="500">
        <v>0</v>
      </c>
      <c r="AT125" s="500">
        <v>0</v>
      </c>
      <c r="AU125" s="500">
        <v>0</v>
      </c>
      <c r="AV125" s="500">
        <v>0</v>
      </c>
      <c r="AW125" s="500">
        <v>0</v>
      </c>
      <c r="AX125" s="500">
        <v>0</v>
      </c>
      <c r="AY125" s="500">
        <v>0</v>
      </c>
      <c r="AZ125" s="500">
        <v>0</v>
      </c>
      <c r="BA125" s="500">
        <v>0</v>
      </c>
      <c r="BB125" s="500">
        <v>0</v>
      </c>
    </row>
    <row r="126" spans="1:54">
      <c r="A126" s="497" t="s">
        <v>520</v>
      </c>
      <c r="B126" s="507" t="s">
        <v>1523</v>
      </c>
      <c r="C126" s="500">
        <v>0</v>
      </c>
      <c r="D126" s="500">
        <v>0</v>
      </c>
      <c r="E126" s="500">
        <v>0</v>
      </c>
      <c r="F126" s="500">
        <v>0</v>
      </c>
      <c r="G126" s="500">
        <v>0</v>
      </c>
      <c r="H126" s="500">
        <v>0</v>
      </c>
      <c r="I126" s="500">
        <v>0</v>
      </c>
      <c r="J126" s="500">
        <v>0</v>
      </c>
      <c r="K126" s="500">
        <v>0</v>
      </c>
      <c r="L126" s="500">
        <v>0</v>
      </c>
      <c r="M126" s="500">
        <v>0</v>
      </c>
      <c r="N126" s="500">
        <v>0</v>
      </c>
      <c r="O126" s="500">
        <v>0</v>
      </c>
      <c r="P126" s="500">
        <v>0</v>
      </c>
      <c r="Q126" s="500">
        <v>0</v>
      </c>
      <c r="R126" s="500">
        <v>0</v>
      </c>
      <c r="S126" s="500">
        <v>0</v>
      </c>
      <c r="T126" s="500">
        <v>0</v>
      </c>
      <c r="U126" s="500">
        <v>0</v>
      </c>
      <c r="V126" s="500">
        <v>0</v>
      </c>
      <c r="W126" s="500">
        <v>0</v>
      </c>
      <c r="X126" s="500">
        <v>0</v>
      </c>
      <c r="Y126" s="500">
        <v>0</v>
      </c>
      <c r="Z126" s="500">
        <v>0</v>
      </c>
      <c r="AA126" s="500">
        <v>0</v>
      </c>
      <c r="AB126" s="500">
        <v>0</v>
      </c>
      <c r="AC126" s="500">
        <v>0</v>
      </c>
      <c r="AD126" s="500">
        <v>0</v>
      </c>
      <c r="AE126" s="500">
        <v>0</v>
      </c>
      <c r="AF126" s="500">
        <v>0</v>
      </c>
      <c r="AG126" s="500">
        <v>0</v>
      </c>
      <c r="AH126" s="500">
        <v>0</v>
      </c>
      <c r="AI126" s="500">
        <v>0</v>
      </c>
      <c r="AJ126" s="500">
        <v>0</v>
      </c>
      <c r="AK126" s="500">
        <v>0</v>
      </c>
      <c r="AL126" s="500">
        <v>0</v>
      </c>
      <c r="AM126" s="500">
        <v>0</v>
      </c>
      <c r="AN126" s="500">
        <v>0</v>
      </c>
      <c r="AO126" s="500">
        <v>0</v>
      </c>
      <c r="AP126" s="500">
        <v>0</v>
      </c>
      <c r="AQ126" s="500">
        <v>0</v>
      </c>
      <c r="AR126" s="500">
        <v>0</v>
      </c>
      <c r="AS126" s="500">
        <v>0</v>
      </c>
      <c r="AT126" s="500">
        <v>0</v>
      </c>
      <c r="AU126" s="500">
        <v>0</v>
      </c>
      <c r="AV126" s="500">
        <v>0</v>
      </c>
      <c r="AW126" s="500">
        <v>0</v>
      </c>
      <c r="AX126" s="500">
        <v>0</v>
      </c>
      <c r="AY126" s="500">
        <v>0</v>
      </c>
      <c r="AZ126" s="500">
        <v>0</v>
      </c>
      <c r="BA126" s="500">
        <v>0</v>
      </c>
      <c r="BB126" s="500">
        <v>0</v>
      </c>
    </row>
    <row r="127" spans="1:54">
      <c r="A127" s="497" t="s">
        <v>520</v>
      </c>
      <c r="B127" s="507" t="s">
        <v>1519</v>
      </c>
      <c r="C127" s="500">
        <v>0</v>
      </c>
      <c r="D127" s="500">
        <v>0</v>
      </c>
      <c r="E127" s="500">
        <v>0</v>
      </c>
      <c r="F127" s="500">
        <v>0</v>
      </c>
      <c r="G127" s="500">
        <v>0</v>
      </c>
      <c r="H127" s="500">
        <v>0</v>
      </c>
      <c r="I127" s="500">
        <v>0</v>
      </c>
      <c r="J127" s="500">
        <v>0</v>
      </c>
      <c r="K127" s="500">
        <v>0</v>
      </c>
      <c r="L127" s="500">
        <v>0</v>
      </c>
      <c r="M127" s="500">
        <v>0</v>
      </c>
      <c r="N127" s="500">
        <v>0</v>
      </c>
      <c r="O127" s="500">
        <v>0</v>
      </c>
      <c r="P127" s="500">
        <v>0</v>
      </c>
      <c r="Q127" s="500">
        <v>0</v>
      </c>
      <c r="R127" s="500">
        <v>0</v>
      </c>
      <c r="S127" s="500">
        <v>0</v>
      </c>
      <c r="T127" s="500">
        <v>0</v>
      </c>
      <c r="U127" s="500">
        <v>0</v>
      </c>
      <c r="V127" s="500">
        <v>0</v>
      </c>
      <c r="W127" s="500">
        <v>0</v>
      </c>
      <c r="X127" s="500">
        <v>0</v>
      </c>
      <c r="Y127" s="500">
        <v>0</v>
      </c>
      <c r="Z127" s="500">
        <v>0</v>
      </c>
      <c r="AA127" s="500">
        <v>0</v>
      </c>
      <c r="AB127" s="500">
        <v>0</v>
      </c>
      <c r="AC127" s="500">
        <v>0</v>
      </c>
      <c r="AD127" s="500">
        <v>0</v>
      </c>
      <c r="AE127" s="500">
        <v>0</v>
      </c>
      <c r="AF127" s="500">
        <v>0</v>
      </c>
      <c r="AG127" s="500">
        <v>0</v>
      </c>
      <c r="AH127" s="500">
        <v>0</v>
      </c>
      <c r="AI127" s="500">
        <v>0</v>
      </c>
      <c r="AJ127" s="500">
        <v>0</v>
      </c>
      <c r="AK127" s="500">
        <v>0</v>
      </c>
      <c r="AL127" s="500">
        <v>0</v>
      </c>
      <c r="AM127" s="500">
        <v>0</v>
      </c>
      <c r="AN127" s="500">
        <v>0</v>
      </c>
      <c r="AO127" s="500">
        <v>0</v>
      </c>
      <c r="AP127" s="500">
        <v>0</v>
      </c>
      <c r="AQ127" s="500">
        <v>0</v>
      </c>
      <c r="AR127" s="500">
        <v>0</v>
      </c>
      <c r="AS127" s="500">
        <v>0</v>
      </c>
      <c r="AT127" s="500">
        <v>0</v>
      </c>
      <c r="AU127" s="500">
        <v>0</v>
      </c>
      <c r="AV127" s="500">
        <v>0</v>
      </c>
      <c r="AW127" s="500">
        <v>0</v>
      </c>
      <c r="AX127" s="500">
        <v>0</v>
      </c>
      <c r="AY127" s="500">
        <v>0</v>
      </c>
      <c r="AZ127" s="500">
        <v>0</v>
      </c>
      <c r="BA127" s="500">
        <v>0</v>
      </c>
      <c r="BB127" s="500">
        <v>0</v>
      </c>
    </row>
    <row r="128" spans="1:54">
      <c r="A128" s="497" t="s">
        <v>520</v>
      </c>
      <c r="B128" s="507" t="s">
        <v>1520</v>
      </c>
      <c r="C128" s="500">
        <v>0</v>
      </c>
      <c r="D128" s="500">
        <v>0</v>
      </c>
      <c r="E128" s="500">
        <v>0</v>
      </c>
      <c r="F128" s="500">
        <v>0</v>
      </c>
      <c r="G128" s="500">
        <v>0</v>
      </c>
      <c r="H128" s="500">
        <v>0</v>
      </c>
      <c r="I128" s="500">
        <v>0</v>
      </c>
      <c r="J128" s="500">
        <v>0</v>
      </c>
      <c r="K128" s="500">
        <v>0</v>
      </c>
      <c r="L128" s="500">
        <v>0</v>
      </c>
      <c r="M128" s="500">
        <v>0</v>
      </c>
      <c r="N128" s="500">
        <v>0</v>
      </c>
      <c r="O128" s="500">
        <v>0</v>
      </c>
      <c r="P128" s="500">
        <v>0</v>
      </c>
      <c r="Q128" s="500">
        <v>0</v>
      </c>
      <c r="R128" s="500">
        <v>0</v>
      </c>
      <c r="S128" s="500">
        <v>0</v>
      </c>
      <c r="T128" s="500">
        <v>0</v>
      </c>
      <c r="U128" s="500">
        <v>0</v>
      </c>
      <c r="V128" s="500">
        <v>0</v>
      </c>
      <c r="W128" s="500">
        <v>0</v>
      </c>
      <c r="X128" s="500">
        <v>0</v>
      </c>
      <c r="Y128" s="500">
        <v>0</v>
      </c>
      <c r="Z128" s="500">
        <v>0</v>
      </c>
      <c r="AA128" s="500">
        <v>0</v>
      </c>
      <c r="AB128" s="500">
        <v>0</v>
      </c>
      <c r="AC128" s="500">
        <v>0</v>
      </c>
      <c r="AD128" s="500">
        <v>0</v>
      </c>
      <c r="AE128" s="500">
        <v>0</v>
      </c>
      <c r="AF128" s="500">
        <v>0</v>
      </c>
      <c r="AG128" s="500">
        <v>0</v>
      </c>
      <c r="AH128" s="500">
        <v>0</v>
      </c>
      <c r="AI128" s="500">
        <v>0</v>
      </c>
      <c r="AJ128" s="500">
        <v>0</v>
      </c>
      <c r="AK128" s="500">
        <v>0</v>
      </c>
      <c r="AL128" s="500">
        <v>0</v>
      </c>
      <c r="AM128" s="500">
        <v>0</v>
      </c>
      <c r="AN128" s="500">
        <v>0</v>
      </c>
      <c r="AO128" s="500">
        <v>0</v>
      </c>
      <c r="AP128" s="500">
        <v>0</v>
      </c>
      <c r="AQ128" s="500">
        <v>0</v>
      </c>
      <c r="AR128" s="500">
        <v>0</v>
      </c>
      <c r="AS128" s="500">
        <v>0</v>
      </c>
      <c r="AT128" s="500">
        <v>0</v>
      </c>
      <c r="AU128" s="500">
        <v>0</v>
      </c>
      <c r="AV128" s="500">
        <v>0</v>
      </c>
      <c r="AW128" s="500">
        <v>0</v>
      </c>
      <c r="AX128" s="500">
        <v>0</v>
      </c>
      <c r="AY128" s="500">
        <v>0</v>
      </c>
      <c r="AZ128" s="500">
        <v>0</v>
      </c>
      <c r="BA128" s="500">
        <v>0</v>
      </c>
      <c r="BB128" s="500">
        <v>0</v>
      </c>
    </row>
    <row r="129" spans="1:54">
      <c r="A129" s="497" t="s">
        <v>520</v>
      </c>
      <c r="B129" s="507" t="s">
        <v>1521</v>
      </c>
      <c r="C129" s="500">
        <v>0</v>
      </c>
      <c r="D129" s="500">
        <v>0</v>
      </c>
      <c r="E129" s="500">
        <v>0</v>
      </c>
      <c r="F129" s="500">
        <v>0</v>
      </c>
      <c r="G129" s="500">
        <v>0</v>
      </c>
      <c r="H129" s="500">
        <v>0</v>
      </c>
      <c r="I129" s="500">
        <v>0</v>
      </c>
      <c r="J129" s="500">
        <v>0</v>
      </c>
      <c r="K129" s="500">
        <v>0</v>
      </c>
      <c r="L129" s="500">
        <v>0</v>
      </c>
      <c r="M129" s="500">
        <v>0</v>
      </c>
      <c r="N129" s="500">
        <v>0</v>
      </c>
      <c r="O129" s="500">
        <v>0</v>
      </c>
      <c r="P129" s="500">
        <v>0</v>
      </c>
      <c r="Q129" s="500">
        <v>0</v>
      </c>
      <c r="R129" s="500">
        <v>0</v>
      </c>
      <c r="S129" s="500">
        <v>0</v>
      </c>
      <c r="T129" s="500">
        <v>0</v>
      </c>
      <c r="U129" s="500">
        <v>0</v>
      </c>
      <c r="V129" s="500">
        <v>0</v>
      </c>
      <c r="W129" s="500">
        <v>0</v>
      </c>
      <c r="X129" s="500">
        <v>0</v>
      </c>
      <c r="Y129" s="500">
        <v>0</v>
      </c>
      <c r="Z129" s="500">
        <v>0</v>
      </c>
      <c r="AA129" s="500">
        <v>0</v>
      </c>
      <c r="AB129" s="500">
        <v>0</v>
      </c>
      <c r="AC129" s="500">
        <v>0</v>
      </c>
      <c r="AD129" s="500">
        <v>0</v>
      </c>
      <c r="AE129" s="500">
        <v>0</v>
      </c>
      <c r="AF129" s="500">
        <v>0</v>
      </c>
      <c r="AG129" s="500">
        <v>0</v>
      </c>
      <c r="AH129" s="500">
        <v>0</v>
      </c>
      <c r="AI129" s="500">
        <v>0</v>
      </c>
      <c r="AJ129" s="500">
        <v>0</v>
      </c>
      <c r="AK129" s="500">
        <v>0</v>
      </c>
      <c r="AL129" s="500">
        <v>0</v>
      </c>
      <c r="AM129" s="500">
        <v>0</v>
      </c>
      <c r="AN129" s="500">
        <v>0</v>
      </c>
      <c r="AO129" s="500">
        <v>0</v>
      </c>
      <c r="AP129" s="500">
        <v>0</v>
      </c>
      <c r="AQ129" s="500">
        <v>0</v>
      </c>
      <c r="AR129" s="500">
        <v>0</v>
      </c>
      <c r="AS129" s="500">
        <v>0</v>
      </c>
      <c r="AT129" s="500">
        <v>0</v>
      </c>
      <c r="AU129" s="500">
        <v>0</v>
      </c>
      <c r="AV129" s="500">
        <v>0</v>
      </c>
      <c r="AW129" s="500">
        <v>0</v>
      </c>
      <c r="AX129" s="500">
        <v>0</v>
      </c>
      <c r="AY129" s="500">
        <v>0</v>
      </c>
      <c r="AZ129" s="500">
        <v>0</v>
      </c>
      <c r="BA129" s="500">
        <v>0</v>
      </c>
      <c r="BB129" s="500">
        <v>0</v>
      </c>
    </row>
    <row r="130" spans="1:54">
      <c r="A130" s="497" t="s">
        <v>520</v>
      </c>
      <c r="B130" s="507" t="s">
        <v>1655</v>
      </c>
      <c r="C130" s="500">
        <v>0</v>
      </c>
      <c r="D130" s="500">
        <v>0</v>
      </c>
      <c r="E130" s="500">
        <v>0</v>
      </c>
      <c r="F130" s="500">
        <v>0</v>
      </c>
      <c r="G130" s="500">
        <v>0</v>
      </c>
      <c r="H130" s="500">
        <v>0</v>
      </c>
      <c r="I130" s="500">
        <v>0</v>
      </c>
      <c r="J130" s="500">
        <v>0</v>
      </c>
      <c r="K130" s="500">
        <v>0</v>
      </c>
      <c r="L130" s="500">
        <v>0</v>
      </c>
      <c r="M130" s="500">
        <v>0</v>
      </c>
      <c r="N130" s="500">
        <v>0</v>
      </c>
      <c r="O130" s="500">
        <v>0</v>
      </c>
      <c r="P130" s="500">
        <v>0</v>
      </c>
      <c r="Q130" s="500">
        <v>0</v>
      </c>
      <c r="R130" s="500">
        <v>0</v>
      </c>
      <c r="S130" s="500">
        <v>0</v>
      </c>
      <c r="T130" s="500">
        <v>0</v>
      </c>
      <c r="U130" s="500">
        <v>0</v>
      </c>
      <c r="V130" s="500">
        <v>0</v>
      </c>
      <c r="W130" s="500">
        <v>0</v>
      </c>
      <c r="X130" s="500">
        <v>0</v>
      </c>
      <c r="Y130" s="500">
        <v>0</v>
      </c>
      <c r="Z130" s="500">
        <v>0</v>
      </c>
      <c r="AA130" s="500">
        <v>0</v>
      </c>
      <c r="AB130" s="500">
        <v>0</v>
      </c>
      <c r="AC130" s="500">
        <v>0</v>
      </c>
      <c r="AD130" s="500">
        <v>0</v>
      </c>
      <c r="AE130" s="500">
        <v>0</v>
      </c>
      <c r="AF130" s="500">
        <v>0</v>
      </c>
      <c r="AG130" s="500">
        <v>0</v>
      </c>
      <c r="AH130" s="500">
        <v>0</v>
      </c>
      <c r="AI130" s="500">
        <v>0</v>
      </c>
      <c r="AJ130" s="500">
        <v>0</v>
      </c>
      <c r="AK130" s="500">
        <v>0</v>
      </c>
      <c r="AL130" s="500">
        <v>0</v>
      </c>
      <c r="AM130" s="500">
        <v>0</v>
      </c>
      <c r="AN130" s="500">
        <v>0</v>
      </c>
      <c r="AO130" s="500">
        <v>0</v>
      </c>
      <c r="AP130" s="500">
        <v>0</v>
      </c>
      <c r="AQ130" s="500">
        <v>0</v>
      </c>
      <c r="AR130" s="500">
        <v>0</v>
      </c>
      <c r="AS130" s="500">
        <v>0</v>
      </c>
      <c r="AT130" s="500">
        <v>0</v>
      </c>
      <c r="AU130" s="500">
        <v>0</v>
      </c>
      <c r="AV130" s="500">
        <v>0</v>
      </c>
      <c r="AW130" s="500">
        <v>0</v>
      </c>
      <c r="AX130" s="500">
        <v>0</v>
      </c>
      <c r="AY130" s="500">
        <v>0</v>
      </c>
      <c r="AZ130" s="500">
        <v>0</v>
      </c>
      <c r="BA130" s="500">
        <v>0</v>
      </c>
      <c r="BB130" s="500">
        <v>0</v>
      </c>
    </row>
    <row r="131" spans="1:54">
      <c r="A131" s="497" t="s">
        <v>520</v>
      </c>
      <c r="B131" s="507" t="s">
        <v>1656</v>
      </c>
      <c r="C131" s="500">
        <v>0</v>
      </c>
      <c r="D131" s="500">
        <v>0</v>
      </c>
      <c r="E131" s="500">
        <v>0</v>
      </c>
      <c r="F131" s="500">
        <v>0</v>
      </c>
      <c r="G131" s="500">
        <v>0</v>
      </c>
      <c r="H131" s="500">
        <v>0</v>
      </c>
      <c r="I131" s="500">
        <v>0</v>
      </c>
      <c r="J131" s="500">
        <v>0</v>
      </c>
      <c r="K131" s="500">
        <v>0</v>
      </c>
      <c r="L131" s="500">
        <v>0</v>
      </c>
      <c r="M131" s="500">
        <v>0</v>
      </c>
      <c r="N131" s="500">
        <v>0</v>
      </c>
      <c r="O131" s="500">
        <v>0</v>
      </c>
      <c r="P131" s="500">
        <v>0</v>
      </c>
      <c r="Q131" s="500">
        <v>0</v>
      </c>
      <c r="R131" s="500">
        <v>0</v>
      </c>
      <c r="S131" s="500">
        <v>0</v>
      </c>
      <c r="T131" s="500">
        <v>0</v>
      </c>
      <c r="U131" s="500">
        <v>0</v>
      </c>
      <c r="V131" s="500">
        <v>0</v>
      </c>
      <c r="W131" s="500">
        <v>0</v>
      </c>
      <c r="X131" s="500">
        <v>0</v>
      </c>
      <c r="Y131" s="500">
        <v>0</v>
      </c>
      <c r="Z131" s="500">
        <v>0</v>
      </c>
      <c r="AA131" s="500">
        <v>0</v>
      </c>
      <c r="AB131" s="500">
        <v>0</v>
      </c>
      <c r="AC131" s="500">
        <v>0</v>
      </c>
      <c r="AD131" s="500">
        <v>0</v>
      </c>
      <c r="AE131" s="500">
        <v>0</v>
      </c>
      <c r="AF131" s="500">
        <v>0</v>
      </c>
      <c r="AG131" s="500">
        <v>0</v>
      </c>
      <c r="AH131" s="500">
        <v>0</v>
      </c>
      <c r="AI131" s="500">
        <v>0</v>
      </c>
      <c r="AJ131" s="500">
        <v>0</v>
      </c>
      <c r="AK131" s="500">
        <v>0</v>
      </c>
      <c r="AL131" s="500">
        <v>0</v>
      </c>
      <c r="AM131" s="500">
        <v>0</v>
      </c>
      <c r="AN131" s="500">
        <v>0</v>
      </c>
      <c r="AO131" s="500">
        <v>0</v>
      </c>
      <c r="AP131" s="500">
        <v>0</v>
      </c>
      <c r="AQ131" s="500">
        <v>0</v>
      </c>
      <c r="AR131" s="500">
        <v>0</v>
      </c>
      <c r="AS131" s="500">
        <v>0</v>
      </c>
      <c r="AT131" s="500">
        <v>0</v>
      </c>
      <c r="AU131" s="500">
        <v>0</v>
      </c>
      <c r="AV131" s="500">
        <v>0</v>
      </c>
      <c r="AW131" s="500">
        <v>0</v>
      </c>
      <c r="AX131" s="500">
        <v>0</v>
      </c>
      <c r="AY131" s="500">
        <v>0</v>
      </c>
      <c r="AZ131" s="500">
        <v>0</v>
      </c>
      <c r="BA131" s="500">
        <v>0</v>
      </c>
      <c r="BB131" s="500">
        <v>0</v>
      </c>
    </row>
    <row r="132" spans="1:54">
      <c r="A132" s="497" t="s">
        <v>520</v>
      </c>
      <c r="B132" s="507" t="s">
        <v>1512</v>
      </c>
      <c r="C132" s="500">
        <v>0</v>
      </c>
      <c r="D132" s="500">
        <v>0</v>
      </c>
      <c r="E132" s="500">
        <v>0</v>
      </c>
      <c r="F132" s="500">
        <v>0</v>
      </c>
      <c r="G132" s="500">
        <v>0</v>
      </c>
      <c r="H132" s="500">
        <v>0</v>
      </c>
      <c r="I132" s="500">
        <v>0</v>
      </c>
      <c r="J132" s="500">
        <v>0</v>
      </c>
      <c r="K132" s="500">
        <v>0</v>
      </c>
      <c r="L132" s="500">
        <v>0</v>
      </c>
      <c r="M132" s="500">
        <v>0</v>
      </c>
      <c r="N132" s="500">
        <v>0</v>
      </c>
      <c r="O132" s="500">
        <v>0</v>
      </c>
      <c r="P132" s="500">
        <v>0</v>
      </c>
      <c r="Q132" s="500">
        <v>0</v>
      </c>
      <c r="R132" s="500">
        <v>0</v>
      </c>
      <c r="S132" s="500">
        <v>0</v>
      </c>
      <c r="T132" s="500">
        <v>0</v>
      </c>
      <c r="U132" s="500">
        <v>0</v>
      </c>
      <c r="V132" s="500">
        <v>0</v>
      </c>
      <c r="W132" s="500">
        <v>0</v>
      </c>
      <c r="X132" s="500">
        <v>0</v>
      </c>
      <c r="Y132" s="500">
        <v>0</v>
      </c>
      <c r="Z132" s="500">
        <v>0</v>
      </c>
      <c r="AA132" s="500">
        <v>0</v>
      </c>
      <c r="AB132" s="500">
        <v>0</v>
      </c>
      <c r="AC132" s="500">
        <v>0</v>
      </c>
      <c r="AD132" s="500">
        <v>0</v>
      </c>
      <c r="AE132" s="500">
        <v>0</v>
      </c>
      <c r="AF132" s="500">
        <v>0</v>
      </c>
      <c r="AG132" s="500">
        <v>0</v>
      </c>
      <c r="AH132" s="500">
        <v>0</v>
      </c>
      <c r="AI132" s="500">
        <v>0</v>
      </c>
      <c r="AJ132" s="500">
        <v>0</v>
      </c>
      <c r="AK132" s="500">
        <v>0</v>
      </c>
      <c r="AL132" s="500">
        <v>0</v>
      </c>
      <c r="AM132" s="500">
        <v>0</v>
      </c>
      <c r="AN132" s="500">
        <v>0</v>
      </c>
      <c r="AO132" s="500">
        <v>0</v>
      </c>
      <c r="AP132" s="500">
        <v>0</v>
      </c>
      <c r="AQ132" s="500">
        <v>0</v>
      </c>
      <c r="AR132" s="500">
        <v>0</v>
      </c>
      <c r="AS132" s="500">
        <v>0</v>
      </c>
      <c r="AT132" s="500">
        <v>0</v>
      </c>
      <c r="AU132" s="500">
        <v>0</v>
      </c>
      <c r="AV132" s="500">
        <v>0</v>
      </c>
      <c r="AW132" s="500">
        <v>0</v>
      </c>
      <c r="AX132" s="500">
        <v>0</v>
      </c>
      <c r="AY132" s="500">
        <v>0</v>
      </c>
      <c r="AZ132" s="500">
        <v>0</v>
      </c>
      <c r="BA132" s="500">
        <v>0</v>
      </c>
      <c r="BB132" s="500">
        <v>0</v>
      </c>
    </row>
    <row r="133" spans="1:54">
      <c r="A133" s="497" t="s">
        <v>520</v>
      </c>
      <c r="B133" s="507" t="s">
        <v>1515</v>
      </c>
      <c r="C133" s="500">
        <v>0</v>
      </c>
      <c r="D133" s="500">
        <v>0</v>
      </c>
      <c r="E133" s="500">
        <v>0</v>
      </c>
      <c r="F133" s="500">
        <v>0</v>
      </c>
      <c r="G133" s="500">
        <v>0</v>
      </c>
      <c r="H133" s="500">
        <v>0</v>
      </c>
      <c r="I133" s="500">
        <v>0</v>
      </c>
      <c r="J133" s="500">
        <v>0</v>
      </c>
      <c r="K133" s="500">
        <v>0</v>
      </c>
      <c r="L133" s="500">
        <v>0</v>
      </c>
      <c r="M133" s="500">
        <v>0</v>
      </c>
      <c r="N133" s="500">
        <v>0</v>
      </c>
      <c r="O133" s="500">
        <v>0</v>
      </c>
      <c r="P133" s="500">
        <v>0</v>
      </c>
      <c r="Q133" s="500">
        <v>0</v>
      </c>
      <c r="R133" s="500">
        <v>0</v>
      </c>
      <c r="S133" s="500">
        <v>0</v>
      </c>
      <c r="T133" s="500">
        <v>0</v>
      </c>
      <c r="U133" s="500">
        <v>0</v>
      </c>
      <c r="V133" s="500">
        <v>0</v>
      </c>
      <c r="W133" s="500">
        <v>0</v>
      </c>
      <c r="X133" s="500">
        <v>0</v>
      </c>
      <c r="Y133" s="500">
        <v>0</v>
      </c>
      <c r="Z133" s="500">
        <v>0</v>
      </c>
      <c r="AA133" s="500">
        <v>0</v>
      </c>
      <c r="AB133" s="500">
        <v>0</v>
      </c>
      <c r="AC133" s="500">
        <v>0</v>
      </c>
      <c r="AD133" s="500">
        <v>0</v>
      </c>
      <c r="AE133" s="500">
        <v>0</v>
      </c>
      <c r="AF133" s="500">
        <v>0</v>
      </c>
      <c r="AG133" s="500">
        <v>0</v>
      </c>
      <c r="AH133" s="500">
        <v>0</v>
      </c>
      <c r="AI133" s="500">
        <v>0</v>
      </c>
      <c r="AJ133" s="500">
        <v>0</v>
      </c>
      <c r="AK133" s="500">
        <v>0</v>
      </c>
      <c r="AL133" s="500">
        <v>0</v>
      </c>
      <c r="AM133" s="500">
        <v>0</v>
      </c>
      <c r="AN133" s="500">
        <v>0</v>
      </c>
      <c r="AO133" s="500">
        <v>0</v>
      </c>
      <c r="AP133" s="500">
        <v>0</v>
      </c>
      <c r="AQ133" s="500">
        <v>0</v>
      </c>
      <c r="AR133" s="500">
        <v>0</v>
      </c>
      <c r="AS133" s="500">
        <v>0</v>
      </c>
      <c r="AT133" s="500">
        <v>0</v>
      </c>
      <c r="AU133" s="500">
        <v>0</v>
      </c>
      <c r="AV133" s="500">
        <v>0</v>
      </c>
      <c r="AW133" s="500">
        <v>0</v>
      </c>
      <c r="AX133" s="500">
        <v>0</v>
      </c>
      <c r="AY133" s="500">
        <v>0</v>
      </c>
      <c r="AZ133" s="500">
        <v>0</v>
      </c>
      <c r="BA133" s="500">
        <v>0</v>
      </c>
      <c r="BB133" s="500">
        <v>0</v>
      </c>
    </row>
    <row r="134" spans="1:54">
      <c r="A134" s="497" t="s">
        <v>1587</v>
      </c>
      <c r="B134" s="507" t="s">
        <v>1522</v>
      </c>
      <c r="C134" s="500">
        <v>0</v>
      </c>
      <c r="D134" s="500">
        <v>0</v>
      </c>
      <c r="E134" s="500">
        <v>0</v>
      </c>
      <c r="F134" s="500">
        <v>0</v>
      </c>
      <c r="G134" s="500">
        <v>0</v>
      </c>
      <c r="H134" s="500">
        <v>0</v>
      </c>
      <c r="I134" s="500">
        <v>0</v>
      </c>
      <c r="J134" s="500">
        <v>0</v>
      </c>
      <c r="K134" s="500">
        <v>0</v>
      </c>
      <c r="L134" s="500">
        <v>0</v>
      </c>
      <c r="M134" s="500">
        <v>0</v>
      </c>
      <c r="N134" s="500">
        <v>0</v>
      </c>
      <c r="O134" s="500">
        <v>0</v>
      </c>
      <c r="P134" s="500">
        <v>0</v>
      </c>
      <c r="Q134" s="500">
        <v>0</v>
      </c>
      <c r="R134" s="500">
        <v>0</v>
      </c>
      <c r="S134" s="500">
        <v>0</v>
      </c>
      <c r="T134" s="500">
        <v>0</v>
      </c>
      <c r="U134" s="500">
        <v>0</v>
      </c>
      <c r="V134" s="500">
        <v>0</v>
      </c>
      <c r="W134" s="500">
        <v>0</v>
      </c>
      <c r="X134" s="500">
        <v>0</v>
      </c>
      <c r="Y134" s="500">
        <v>0</v>
      </c>
      <c r="Z134" s="500">
        <v>0</v>
      </c>
      <c r="AA134" s="500">
        <v>0</v>
      </c>
      <c r="AB134" s="500">
        <v>0</v>
      </c>
      <c r="AC134" s="500">
        <v>0</v>
      </c>
      <c r="AD134" s="500">
        <v>0</v>
      </c>
      <c r="AE134" s="500">
        <v>0</v>
      </c>
      <c r="AF134" s="500">
        <v>0</v>
      </c>
      <c r="AG134" s="500">
        <v>0</v>
      </c>
      <c r="AH134" s="500">
        <v>0</v>
      </c>
      <c r="AI134" s="500">
        <v>0</v>
      </c>
      <c r="AJ134" s="500">
        <v>0</v>
      </c>
      <c r="AK134" s="500">
        <v>0</v>
      </c>
      <c r="AL134" s="500">
        <v>0</v>
      </c>
      <c r="AM134" s="500">
        <v>0</v>
      </c>
      <c r="AN134" s="500">
        <v>0</v>
      </c>
      <c r="AO134" s="500">
        <v>0</v>
      </c>
      <c r="AP134" s="500">
        <v>0</v>
      </c>
      <c r="AQ134" s="500">
        <v>0</v>
      </c>
      <c r="AR134" s="500">
        <v>0</v>
      </c>
      <c r="AS134" s="500">
        <v>0</v>
      </c>
      <c r="AT134" s="500">
        <v>0</v>
      </c>
      <c r="AU134" s="500">
        <v>0</v>
      </c>
      <c r="AV134" s="500">
        <v>0</v>
      </c>
      <c r="AW134" s="500">
        <v>0</v>
      </c>
      <c r="AX134" s="500">
        <v>0</v>
      </c>
      <c r="AY134" s="500">
        <v>0</v>
      </c>
      <c r="AZ134" s="500">
        <v>0</v>
      </c>
      <c r="BA134" s="500">
        <v>0</v>
      </c>
      <c r="BB134" s="500">
        <v>0</v>
      </c>
    </row>
    <row r="135" spans="1:54">
      <c r="A135" s="497" t="s">
        <v>447</v>
      </c>
      <c r="B135" s="507" t="s">
        <v>1319</v>
      </c>
      <c r="C135" s="500">
        <v>0</v>
      </c>
      <c r="D135" s="500">
        <v>0</v>
      </c>
      <c r="E135" s="500">
        <v>0</v>
      </c>
      <c r="F135" s="500">
        <v>0</v>
      </c>
      <c r="G135" s="500">
        <v>0</v>
      </c>
      <c r="H135" s="500">
        <v>0</v>
      </c>
      <c r="I135" s="500">
        <v>0</v>
      </c>
      <c r="J135" s="500">
        <v>0</v>
      </c>
      <c r="K135" s="500">
        <v>0</v>
      </c>
      <c r="L135" s="500">
        <v>0</v>
      </c>
      <c r="M135" s="500">
        <v>0</v>
      </c>
      <c r="N135" s="500">
        <v>0</v>
      </c>
      <c r="O135" s="500">
        <v>0</v>
      </c>
      <c r="P135" s="500">
        <v>0</v>
      </c>
      <c r="Q135" s="500">
        <v>0</v>
      </c>
      <c r="R135" s="500">
        <v>0</v>
      </c>
      <c r="S135" s="500">
        <v>0</v>
      </c>
      <c r="T135" s="500">
        <v>0</v>
      </c>
      <c r="U135" s="500">
        <v>0</v>
      </c>
      <c r="V135" s="500">
        <v>0</v>
      </c>
      <c r="W135" s="500">
        <v>0</v>
      </c>
      <c r="X135" s="500">
        <v>0</v>
      </c>
      <c r="Y135" s="500">
        <v>0</v>
      </c>
      <c r="Z135" s="500">
        <v>0</v>
      </c>
      <c r="AA135" s="500">
        <v>0</v>
      </c>
      <c r="AB135" s="500">
        <v>0</v>
      </c>
      <c r="AC135" s="500">
        <v>0</v>
      </c>
      <c r="AD135" s="500">
        <v>0</v>
      </c>
      <c r="AE135" s="500">
        <v>0</v>
      </c>
      <c r="AF135" s="500">
        <v>0</v>
      </c>
      <c r="AG135" s="500">
        <v>0</v>
      </c>
      <c r="AH135" s="500">
        <v>0</v>
      </c>
      <c r="AI135" s="500">
        <v>0</v>
      </c>
      <c r="AJ135" s="500">
        <v>0</v>
      </c>
      <c r="AK135" s="500">
        <v>0</v>
      </c>
      <c r="AL135" s="500">
        <v>0</v>
      </c>
      <c r="AM135" s="500">
        <v>0</v>
      </c>
      <c r="AN135" s="500">
        <v>0</v>
      </c>
      <c r="AO135" s="500">
        <v>0</v>
      </c>
      <c r="AP135" s="500">
        <v>0</v>
      </c>
      <c r="AQ135" s="500">
        <v>0</v>
      </c>
      <c r="AR135" s="500">
        <v>0</v>
      </c>
      <c r="AS135" s="500">
        <v>0</v>
      </c>
      <c r="AT135" s="500">
        <v>0</v>
      </c>
      <c r="AU135" s="500">
        <v>0</v>
      </c>
      <c r="AV135" s="500">
        <v>0</v>
      </c>
      <c r="AW135" s="500">
        <v>0</v>
      </c>
      <c r="AX135" s="500">
        <v>0</v>
      </c>
      <c r="AY135" s="500">
        <v>0</v>
      </c>
      <c r="AZ135" s="500">
        <v>0</v>
      </c>
      <c r="BA135" s="500">
        <v>0</v>
      </c>
      <c r="BB135" s="500">
        <v>0</v>
      </c>
    </row>
    <row r="136" spans="1:54">
      <c r="A136" s="497" t="s">
        <v>447</v>
      </c>
      <c r="B136" s="507" t="s">
        <v>1320</v>
      </c>
      <c r="C136" s="500">
        <v>0</v>
      </c>
      <c r="D136" s="500">
        <v>0</v>
      </c>
      <c r="E136" s="500">
        <v>0</v>
      </c>
      <c r="F136" s="500">
        <v>0</v>
      </c>
      <c r="G136" s="500">
        <v>0</v>
      </c>
      <c r="H136" s="500">
        <v>0</v>
      </c>
      <c r="I136" s="500">
        <v>0</v>
      </c>
      <c r="J136" s="500">
        <v>0</v>
      </c>
      <c r="K136" s="500">
        <v>0</v>
      </c>
      <c r="L136" s="500">
        <v>0</v>
      </c>
      <c r="M136" s="500">
        <v>0</v>
      </c>
      <c r="N136" s="500">
        <v>0</v>
      </c>
      <c r="O136" s="500">
        <v>0</v>
      </c>
      <c r="P136" s="500">
        <v>0</v>
      </c>
      <c r="Q136" s="500">
        <v>0</v>
      </c>
      <c r="R136" s="500">
        <v>0</v>
      </c>
      <c r="S136" s="500">
        <v>0</v>
      </c>
      <c r="T136" s="500">
        <v>0</v>
      </c>
      <c r="U136" s="500">
        <v>0</v>
      </c>
      <c r="V136" s="500">
        <v>0</v>
      </c>
      <c r="W136" s="500">
        <v>0</v>
      </c>
      <c r="X136" s="500">
        <v>0</v>
      </c>
      <c r="Y136" s="500">
        <v>0</v>
      </c>
      <c r="Z136" s="500">
        <v>0</v>
      </c>
      <c r="AA136" s="500">
        <v>0</v>
      </c>
      <c r="AB136" s="500">
        <v>0</v>
      </c>
      <c r="AC136" s="500">
        <v>0</v>
      </c>
      <c r="AD136" s="500">
        <v>0</v>
      </c>
      <c r="AE136" s="500">
        <v>0</v>
      </c>
      <c r="AF136" s="500">
        <v>0</v>
      </c>
      <c r="AG136" s="500">
        <v>0</v>
      </c>
      <c r="AH136" s="500">
        <v>0</v>
      </c>
      <c r="AI136" s="500">
        <v>0</v>
      </c>
      <c r="AJ136" s="500">
        <v>0</v>
      </c>
      <c r="AK136" s="500">
        <v>0</v>
      </c>
      <c r="AL136" s="500">
        <v>0</v>
      </c>
      <c r="AM136" s="500">
        <v>0</v>
      </c>
      <c r="AN136" s="500">
        <v>0</v>
      </c>
      <c r="AO136" s="500">
        <v>0</v>
      </c>
      <c r="AP136" s="500">
        <v>0</v>
      </c>
      <c r="AQ136" s="500">
        <v>0</v>
      </c>
      <c r="AR136" s="500">
        <v>0</v>
      </c>
      <c r="AS136" s="500">
        <v>0</v>
      </c>
      <c r="AT136" s="500">
        <v>0</v>
      </c>
      <c r="AU136" s="500">
        <v>0</v>
      </c>
      <c r="AV136" s="500">
        <v>0</v>
      </c>
      <c r="AW136" s="500">
        <v>0</v>
      </c>
      <c r="AX136" s="500">
        <v>0</v>
      </c>
      <c r="AY136" s="500">
        <v>0</v>
      </c>
      <c r="AZ136" s="500">
        <v>0</v>
      </c>
      <c r="BA136" s="500">
        <v>0</v>
      </c>
      <c r="BB136" s="500">
        <v>0</v>
      </c>
    </row>
    <row r="137" spans="1:54">
      <c r="A137" s="497" t="s">
        <v>447</v>
      </c>
      <c r="B137" s="507" t="s">
        <v>1321</v>
      </c>
      <c r="C137" s="500">
        <v>0</v>
      </c>
      <c r="D137" s="500">
        <v>0</v>
      </c>
      <c r="E137" s="500">
        <v>0</v>
      </c>
      <c r="F137" s="500">
        <v>0</v>
      </c>
      <c r="G137" s="500">
        <v>0</v>
      </c>
      <c r="H137" s="500">
        <v>0</v>
      </c>
      <c r="I137" s="500">
        <v>0</v>
      </c>
      <c r="J137" s="500">
        <v>0</v>
      </c>
      <c r="K137" s="500">
        <v>0</v>
      </c>
      <c r="L137" s="500">
        <v>0</v>
      </c>
      <c r="M137" s="500">
        <v>0</v>
      </c>
      <c r="N137" s="500">
        <v>0</v>
      </c>
      <c r="O137" s="500">
        <v>0</v>
      </c>
      <c r="P137" s="500">
        <v>0</v>
      </c>
      <c r="Q137" s="500">
        <v>0</v>
      </c>
      <c r="R137" s="500">
        <v>0</v>
      </c>
      <c r="S137" s="500">
        <v>0</v>
      </c>
      <c r="T137" s="500">
        <v>0</v>
      </c>
      <c r="U137" s="500">
        <v>0</v>
      </c>
      <c r="V137" s="500">
        <v>0</v>
      </c>
      <c r="W137" s="500">
        <v>0</v>
      </c>
      <c r="X137" s="500">
        <v>0</v>
      </c>
      <c r="Y137" s="500">
        <v>0</v>
      </c>
      <c r="Z137" s="500">
        <v>0</v>
      </c>
      <c r="AA137" s="500">
        <v>0</v>
      </c>
      <c r="AB137" s="500">
        <v>0</v>
      </c>
      <c r="AC137" s="500">
        <v>0</v>
      </c>
      <c r="AD137" s="500">
        <v>0</v>
      </c>
      <c r="AE137" s="500">
        <v>0</v>
      </c>
      <c r="AF137" s="500">
        <v>0</v>
      </c>
      <c r="AG137" s="500">
        <v>0</v>
      </c>
      <c r="AH137" s="500">
        <v>0</v>
      </c>
      <c r="AI137" s="500">
        <v>0</v>
      </c>
      <c r="AJ137" s="500">
        <v>0</v>
      </c>
      <c r="AK137" s="500">
        <v>0</v>
      </c>
      <c r="AL137" s="500">
        <v>0</v>
      </c>
      <c r="AM137" s="500">
        <v>0</v>
      </c>
      <c r="AN137" s="500">
        <v>0</v>
      </c>
      <c r="AO137" s="500">
        <v>0</v>
      </c>
      <c r="AP137" s="500">
        <v>0</v>
      </c>
      <c r="AQ137" s="500">
        <v>0</v>
      </c>
      <c r="AR137" s="500">
        <v>0</v>
      </c>
      <c r="AS137" s="500">
        <v>0</v>
      </c>
      <c r="AT137" s="500">
        <v>0</v>
      </c>
      <c r="AU137" s="500">
        <v>0</v>
      </c>
      <c r="AV137" s="500">
        <v>0</v>
      </c>
      <c r="AW137" s="500">
        <v>0</v>
      </c>
      <c r="AX137" s="500">
        <v>0</v>
      </c>
      <c r="AY137" s="500">
        <v>0</v>
      </c>
      <c r="AZ137" s="500">
        <v>0</v>
      </c>
      <c r="BA137" s="500">
        <v>0</v>
      </c>
      <c r="BB137" s="500">
        <v>0</v>
      </c>
    </row>
    <row r="138" spans="1:54">
      <c r="A138" s="497" t="s">
        <v>448</v>
      </c>
      <c r="B138" s="507" t="s">
        <v>1322</v>
      </c>
      <c r="C138" s="500">
        <v>0</v>
      </c>
      <c r="D138" s="500">
        <v>0</v>
      </c>
      <c r="E138" s="500">
        <v>0</v>
      </c>
      <c r="F138" s="500">
        <v>0</v>
      </c>
      <c r="G138" s="500">
        <v>0</v>
      </c>
      <c r="H138" s="500">
        <v>0</v>
      </c>
      <c r="I138" s="500">
        <v>0</v>
      </c>
      <c r="J138" s="500">
        <v>0</v>
      </c>
      <c r="K138" s="500">
        <v>0</v>
      </c>
      <c r="L138" s="500">
        <v>0</v>
      </c>
      <c r="M138" s="500">
        <v>0</v>
      </c>
      <c r="N138" s="500">
        <v>0</v>
      </c>
      <c r="O138" s="500">
        <v>0</v>
      </c>
      <c r="P138" s="500">
        <v>0</v>
      </c>
      <c r="Q138" s="500">
        <v>0</v>
      </c>
      <c r="R138" s="500">
        <v>0</v>
      </c>
      <c r="S138" s="500">
        <v>0</v>
      </c>
      <c r="T138" s="500">
        <v>0</v>
      </c>
      <c r="U138" s="500">
        <v>0</v>
      </c>
      <c r="V138" s="500">
        <v>0</v>
      </c>
      <c r="W138" s="500">
        <v>0</v>
      </c>
      <c r="X138" s="500">
        <v>0</v>
      </c>
      <c r="Y138" s="500">
        <v>0</v>
      </c>
      <c r="Z138" s="500">
        <v>0</v>
      </c>
      <c r="AA138" s="500">
        <v>0</v>
      </c>
      <c r="AB138" s="500">
        <v>0</v>
      </c>
      <c r="AC138" s="500">
        <v>0</v>
      </c>
      <c r="AD138" s="500">
        <v>0</v>
      </c>
      <c r="AE138" s="500">
        <v>0</v>
      </c>
      <c r="AF138" s="500">
        <v>0</v>
      </c>
      <c r="AG138" s="500">
        <v>0</v>
      </c>
      <c r="AH138" s="500">
        <v>0</v>
      </c>
      <c r="AI138" s="500">
        <v>0</v>
      </c>
      <c r="AJ138" s="500">
        <v>0</v>
      </c>
      <c r="AK138" s="500">
        <v>0</v>
      </c>
      <c r="AL138" s="500">
        <v>0</v>
      </c>
      <c r="AM138" s="500">
        <v>0</v>
      </c>
      <c r="AN138" s="500">
        <v>0</v>
      </c>
      <c r="AO138" s="500">
        <v>0</v>
      </c>
      <c r="AP138" s="500">
        <v>0</v>
      </c>
      <c r="AQ138" s="500">
        <v>0</v>
      </c>
      <c r="AR138" s="500">
        <v>0</v>
      </c>
      <c r="AS138" s="500">
        <v>0</v>
      </c>
      <c r="AT138" s="500">
        <v>0</v>
      </c>
      <c r="AU138" s="500">
        <v>0</v>
      </c>
      <c r="AV138" s="500">
        <v>0</v>
      </c>
      <c r="AW138" s="500">
        <v>0</v>
      </c>
      <c r="AX138" s="500">
        <v>0</v>
      </c>
      <c r="AY138" s="500">
        <v>0</v>
      </c>
      <c r="AZ138" s="500">
        <v>0</v>
      </c>
      <c r="BA138" s="500">
        <v>0</v>
      </c>
      <c r="BB138" s="500">
        <v>0</v>
      </c>
    </row>
    <row r="139" spans="1:54">
      <c r="A139" s="497" t="s">
        <v>448</v>
      </c>
      <c r="B139" s="507" t="s">
        <v>1323</v>
      </c>
      <c r="C139" s="500">
        <v>0</v>
      </c>
      <c r="D139" s="500">
        <v>0</v>
      </c>
      <c r="E139" s="500">
        <v>0</v>
      </c>
      <c r="F139" s="500">
        <v>0</v>
      </c>
      <c r="G139" s="500">
        <v>0</v>
      </c>
      <c r="H139" s="500">
        <v>0</v>
      </c>
      <c r="I139" s="500">
        <v>0</v>
      </c>
      <c r="J139" s="500">
        <v>0</v>
      </c>
      <c r="K139" s="500">
        <v>0</v>
      </c>
      <c r="L139" s="500">
        <v>0</v>
      </c>
      <c r="M139" s="500">
        <v>0</v>
      </c>
      <c r="N139" s="500">
        <v>0</v>
      </c>
      <c r="O139" s="500">
        <v>0</v>
      </c>
      <c r="P139" s="500">
        <v>0</v>
      </c>
      <c r="Q139" s="500">
        <v>0</v>
      </c>
      <c r="R139" s="500">
        <v>0</v>
      </c>
      <c r="S139" s="500">
        <v>0</v>
      </c>
      <c r="T139" s="500">
        <v>0</v>
      </c>
      <c r="U139" s="500">
        <v>0</v>
      </c>
      <c r="V139" s="500">
        <v>0</v>
      </c>
      <c r="W139" s="500">
        <v>0</v>
      </c>
      <c r="X139" s="500">
        <v>0</v>
      </c>
      <c r="Y139" s="500">
        <v>0</v>
      </c>
      <c r="Z139" s="500">
        <v>0</v>
      </c>
      <c r="AA139" s="500">
        <v>0</v>
      </c>
      <c r="AB139" s="500">
        <v>0</v>
      </c>
      <c r="AC139" s="500">
        <v>0</v>
      </c>
      <c r="AD139" s="500">
        <v>0</v>
      </c>
      <c r="AE139" s="500">
        <v>0</v>
      </c>
      <c r="AF139" s="500">
        <v>0</v>
      </c>
      <c r="AG139" s="500">
        <v>0</v>
      </c>
      <c r="AH139" s="500">
        <v>0</v>
      </c>
      <c r="AI139" s="500">
        <v>0</v>
      </c>
      <c r="AJ139" s="500">
        <v>0</v>
      </c>
      <c r="AK139" s="500">
        <v>0</v>
      </c>
      <c r="AL139" s="500">
        <v>0</v>
      </c>
      <c r="AM139" s="500">
        <v>0</v>
      </c>
      <c r="AN139" s="500">
        <v>0</v>
      </c>
      <c r="AO139" s="500">
        <v>0</v>
      </c>
      <c r="AP139" s="500">
        <v>0</v>
      </c>
      <c r="AQ139" s="500">
        <v>0</v>
      </c>
      <c r="AR139" s="500">
        <v>0</v>
      </c>
      <c r="AS139" s="500">
        <v>0</v>
      </c>
      <c r="AT139" s="500">
        <v>0</v>
      </c>
      <c r="AU139" s="500">
        <v>0</v>
      </c>
      <c r="AV139" s="500">
        <v>0</v>
      </c>
      <c r="AW139" s="500">
        <v>0</v>
      </c>
      <c r="AX139" s="500">
        <v>0</v>
      </c>
      <c r="AY139" s="500">
        <v>0</v>
      </c>
      <c r="AZ139" s="500">
        <v>0</v>
      </c>
      <c r="BA139" s="500">
        <v>0</v>
      </c>
      <c r="BB139" s="500">
        <v>0</v>
      </c>
    </row>
    <row r="140" spans="1:54">
      <c r="A140" s="497" t="s">
        <v>448</v>
      </c>
      <c r="B140" s="507" t="s">
        <v>1324</v>
      </c>
      <c r="C140" s="500">
        <v>0</v>
      </c>
      <c r="D140" s="500">
        <v>0</v>
      </c>
      <c r="E140" s="500">
        <v>0</v>
      </c>
      <c r="F140" s="500">
        <v>0</v>
      </c>
      <c r="G140" s="500">
        <v>0</v>
      </c>
      <c r="H140" s="500">
        <v>0</v>
      </c>
      <c r="I140" s="500">
        <v>0</v>
      </c>
      <c r="J140" s="500">
        <v>0</v>
      </c>
      <c r="K140" s="500">
        <v>0</v>
      </c>
      <c r="L140" s="500">
        <v>0</v>
      </c>
      <c r="M140" s="500">
        <v>0</v>
      </c>
      <c r="N140" s="500">
        <v>0</v>
      </c>
      <c r="O140" s="500">
        <v>0</v>
      </c>
      <c r="P140" s="500">
        <v>0</v>
      </c>
      <c r="Q140" s="500">
        <v>0</v>
      </c>
      <c r="R140" s="500">
        <v>0</v>
      </c>
      <c r="S140" s="500">
        <v>0</v>
      </c>
      <c r="T140" s="500">
        <v>0</v>
      </c>
      <c r="U140" s="500">
        <v>0</v>
      </c>
      <c r="V140" s="500">
        <v>0</v>
      </c>
      <c r="W140" s="500">
        <v>0</v>
      </c>
      <c r="X140" s="500">
        <v>0</v>
      </c>
      <c r="Y140" s="500">
        <v>0</v>
      </c>
      <c r="Z140" s="500">
        <v>0</v>
      </c>
      <c r="AA140" s="500">
        <v>0</v>
      </c>
      <c r="AB140" s="500">
        <v>0</v>
      </c>
      <c r="AC140" s="500">
        <v>0</v>
      </c>
      <c r="AD140" s="500">
        <v>0</v>
      </c>
      <c r="AE140" s="500">
        <v>0</v>
      </c>
      <c r="AF140" s="500">
        <v>0</v>
      </c>
      <c r="AG140" s="500">
        <v>0</v>
      </c>
      <c r="AH140" s="500">
        <v>0</v>
      </c>
      <c r="AI140" s="500">
        <v>0</v>
      </c>
      <c r="AJ140" s="500">
        <v>0</v>
      </c>
      <c r="AK140" s="500">
        <v>0</v>
      </c>
      <c r="AL140" s="500">
        <v>0</v>
      </c>
      <c r="AM140" s="500">
        <v>0</v>
      </c>
      <c r="AN140" s="500">
        <v>0</v>
      </c>
      <c r="AO140" s="500">
        <v>0</v>
      </c>
      <c r="AP140" s="500">
        <v>0</v>
      </c>
      <c r="AQ140" s="500">
        <v>0</v>
      </c>
      <c r="AR140" s="500">
        <v>0</v>
      </c>
      <c r="AS140" s="500">
        <v>0</v>
      </c>
      <c r="AT140" s="500">
        <v>0</v>
      </c>
      <c r="AU140" s="500">
        <v>0</v>
      </c>
      <c r="AV140" s="500">
        <v>0</v>
      </c>
      <c r="AW140" s="500">
        <v>0</v>
      </c>
      <c r="AX140" s="500">
        <v>0</v>
      </c>
      <c r="AY140" s="500">
        <v>0</v>
      </c>
      <c r="AZ140" s="500">
        <v>0</v>
      </c>
      <c r="BA140" s="500">
        <v>0</v>
      </c>
      <c r="BB140" s="500">
        <v>0</v>
      </c>
    </row>
    <row r="141" spans="1:54">
      <c r="A141" s="497" t="s">
        <v>448</v>
      </c>
      <c r="B141" s="507" t="s">
        <v>1325</v>
      </c>
      <c r="C141" s="500">
        <v>0</v>
      </c>
      <c r="D141" s="500">
        <v>0</v>
      </c>
      <c r="E141" s="500">
        <v>0</v>
      </c>
      <c r="F141" s="500">
        <v>0</v>
      </c>
      <c r="G141" s="500">
        <v>0</v>
      </c>
      <c r="H141" s="500">
        <v>0</v>
      </c>
      <c r="I141" s="500">
        <v>0</v>
      </c>
      <c r="J141" s="500">
        <v>0</v>
      </c>
      <c r="K141" s="500">
        <v>0</v>
      </c>
      <c r="L141" s="500">
        <v>0</v>
      </c>
      <c r="M141" s="500">
        <v>0</v>
      </c>
      <c r="N141" s="500">
        <v>0</v>
      </c>
      <c r="O141" s="500">
        <v>0</v>
      </c>
      <c r="P141" s="500">
        <v>0</v>
      </c>
      <c r="Q141" s="500">
        <v>0</v>
      </c>
      <c r="R141" s="500">
        <v>0</v>
      </c>
      <c r="S141" s="500">
        <v>0</v>
      </c>
      <c r="T141" s="500">
        <v>0</v>
      </c>
      <c r="U141" s="500">
        <v>0</v>
      </c>
      <c r="V141" s="500">
        <v>0</v>
      </c>
      <c r="W141" s="500">
        <v>0</v>
      </c>
      <c r="X141" s="500">
        <v>0</v>
      </c>
      <c r="Y141" s="500">
        <v>0</v>
      </c>
      <c r="Z141" s="500">
        <v>0</v>
      </c>
      <c r="AA141" s="500">
        <v>0</v>
      </c>
      <c r="AB141" s="500">
        <v>0</v>
      </c>
      <c r="AC141" s="500">
        <v>0</v>
      </c>
      <c r="AD141" s="500">
        <v>0</v>
      </c>
      <c r="AE141" s="500">
        <v>0</v>
      </c>
      <c r="AF141" s="500">
        <v>0</v>
      </c>
      <c r="AG141" s="500">
        <v>0</v>
      </c>
      <c r="AH141" s="500">
        <v>0</v>
      </c>
      <c r="AI141" s="500">
        <v>0</v>
      </c>
      <c r="AJ141" s="500">
        <v>0</v>
      </c>
      <c r="AK141" s="500">
        <v>0</v>
      </c>
      <c r="AL141" s="500">
        <v>0</v>
      </c>
      <c r="AM141" s="500">
        <v>0</v>
      </c>
      <c r="AN141" s="500">
        <v>0</v>
      </c>
      <c r="AO141" s="500">
        <v>0</v>
      </c>
      <c r="AP141" s="500">
        <v>0</v>
      </c>
      <c r="AQ141" s="500">
        <v>0</v>
      </c>
      <c r="AR141" s="500">
        <v>0</v>
      </c>
      <c r="AS141" s="500">
        <v>0</v>
      </c>
      <c r="AT141" s="500">
        <v>0</v>
      </c>
      <c r="AU141" s="500">
        <v>0</v>
      </c>
      <c r="AV141" s="500">
        <v>0</v>
      </c>
      <c r="AW141" s="500">
        <v>0</v>
      </c>
      <c r="AX141" s="500">
        <v>0</v>
      </c>
      <c r="AY141" s="500">
        <v>0</v>
      </c>
      <c r="AZ141" s="500">
        <v>0</v>
      </c>
      <c r="BA141" s="500">
        <v>0</v>
      </c>
      <c r="BB141" s="500">
        <v>0</v>
      </c>
    </row>
    <row r="142" spans="1:54">
      <c r="A142" s="497" t="s">
        <v>448</v>
      </c>
      <c r="B142" s="507" t="s">
        <v>1657</v>
      </c>
      <c r="C142" s="500">
        <v>0</v>
      </c>
      <c r="D142" s="500">
        <v>0</v>
      </c>
      <c r="E142" s="500">
        <v>0</v>
      </c>
      <c r="F142" s="500">
        <v>0</v>
      </c>
      <c r="G142" s="500">
        <v>0</v>
      </c>
      <c r="H142" s="500">
        <v>0</v>
      </c>
      <c r="I142" s="500">
        <v>0</v>
      </c>
      <c r="J142" s="500">
        <v>0</v>
      </c>
      <c r="K142" s="500">
        <v>0</v>
      </c>
      <c r="L142" s="500">
        <v>0</v>
      </c>
      <c r="M142" s="500">
        <v>0</v>
      </c>
      <c r="N142" s="500">
        <v>0</v>
      </c>
      <c r="O142" s="500">
        <v>0</v>
      </c>
      <c r="P142" s="500">
        <v>0</v>
      </c>
      <c r="Q142" s="500">
        <v>0</v>
      </c>
      <c r="R142" s="500">
        <v>0</v>
      </c>
      <c r="S142" s="500">
        <v>0</v>
      </c>
      <c r="T142" s="500">
        <v>0</v>
      </c>
      <c r="U142" s="500">
        <v>0</v>
      </c>
      <c r="V142" s="500">
        <v>0</v>
      </c>
      <c r="W142" s="500">
        <v>0</v>
      </c>
      <c r="X142" s="500">
        <v>0</v>
      </c>
      <c r="Y142" s="500">
        <v>0</v>
      </c>
      <c r="Z142" s="500">
        <v>0</v>
      </c>
      <c r="AA142" s="500">
        <v>0</v>
      </c>
      <c r="AB142" s="500">
        <v>0</v>
      </c>
      <c r="AC142" s="500">
        <v>0</v>
      </c>
      <c r="AD142" s="500">
        <v>0</v>
      </c>
      <c r="AE142" s="500">
        <v>0</v>
      </c>
      <c r="AF142" s="500">
        <v>0</v>
      </c>
      <c r="AG142" s="500">
        <v>0</v>
      </c>
      <c r="AH142" s="500">
        <v>0</v>
      </c>
      <c r="AI142" s="500">
        <v>0</v>
      </c>
      <c r="AJ142" s="500">
        <v>0</v>
      </c>
      <c r="AK142" s="500">
        <v>0</v>
      </c>
      <c r="AL142" s="500">
        <v>0</v>
      </c>
      <c r="AM142" s="500">
        <v>0</v>
      </c>
      <c r="AN142" s="500">
        <v>0</v>
      </c>
      <c r="AO142" s="500">
        <v>0</v>
      </c>
      <c r="AP142" s="500">
        <v>0</v>
      </c>
      <c r="AQ142" s="500">
        <v>0</v>
      </c>
      <c r="AR142" s="500">
        <v>0</v>
      </c>
      <c r="AS142" s="500">
        <v>0</v>
      </c>
      <c r="AT142" s="500">
        <v>0</v>
      </c>
      <c r="AU142" s="500">
        <v>0</v>
      </c>
      <c r="AV142" s="500">
        <v>0</v>
      </c>
      <c r="AW142" s="500">
        <v>0</v>
      </c>
      <c r="AX142" s="500">
        <v>0</v>
      </c>
      <c r="AY142" s="500">
        <v>0</v>
      </c>
      <c r="AZ142" s="500">
        <v>0</v>
      </c>
      <c r="BA142" s="500">
        <v>0</v>
      </c>
      <c r="BB142" s="500">
        <v>0</v>
      </c>
    </row>
    <row r="143" spans="1:54">
      <c r="A143" s="497" t="s">
        <v>448</v>
      </c>
      <c r="B143" s="507" t="s">
        <v>1326</v>
      </c>
      <c r="C143" s="500">
        <v>0</v>
      </c>
      <c r="D143" s="500">
        <v>0</v>
      </c>
      <c r="E143" s="500">
        <v>0</v>
      </c>
      <c r="F143" s="500">
        <v>0</v>
      </c>
      <c r="G143" s="500">
        <v>0</v>
      </c>
      <c r="H143" s="500">
        <v>0</v>
      </c>
      <c r="I143" s="500">
        <v>0</v>
      </c>
      <c r="J143" s="500">
        <v>0</v>
      </c>
      <c r="K143" s="500">
        <v>0</v>
      </c>
      <c r="L143" s="500">
        <v>0</v>
      </c>
      <c r="M143" s="500">
        <v>0</v>
      </c>
      <c r="N143" s="500">
        <v>0</v>
      </c>
      <c r="O143" s="500">
        <v>0</v>
      </c>
      <c r="P143" s="500">
        <v>0</v>
      </c>
      <c r="Q143" s="500">
        <v>0</v>
      </c>
      <c r="R143" s="500">
        <v>0</v>
      </c>
      <c r="S143" s="500">
        <v>0</v>
      </c>
      <c r="T143" s="500">
        <v>0</v>
      </c>
      <c r="U143" s="500">
        <v>0</v>
      </c>
      <c r="V143" s="500">
        <v>0</v>
      </c>
      <c r="W143" s="500">
        <v>0</v>
      </c>
      <c r="X143" s="500">
        <v>0</v>
      </c>
      <c r="Y143" s="500">
        <v>0</v>
      </c>
      <c r="Z143" s="500">
        <v>0</v>
      </c>
      <c r="AA143" s="500">
        <v>0</v>
      </c>
      <c r="AB143" s="500">
        <v>0</v>
      </c>
      <c r="AC143" s="500">
        <v>0</v>
      </c>
      <c r="AD143" s="500">
        <v>0</v>
      </c>
      <c r="AE143" s="500">
        <v>0</v>
      </c>
      <c r="AF143" s="500">
        <v>0</v>
      </c>
      <c r="AG143" s="500">
        <v>0</v>
      </c>
      <c r="AH143" s="500">
        <v>0</v>
      </c>
      <c r="AI143" s="500">
        <v>0</v>
      </c>
      <c r="AJ143" s="500">
        <v>0</v>
      </c>
      <c r="AK143" s="500">
        <v>0</v>
      </c>
      <c r="AL143" s="500">
        <v>0</v>
      </c>
      <c r="AM143" s="500">
        <v>0</v>
      </c>
      <c r="AN143" s="500">
        <v>0</v>
      </c>
      <c r="AO143" s="500">
        <v>0</v>
      </c>
      <c r="AP143" s="500">
        <v>0</v>
      </c>
      <c r="AQ143" s="500">
        <v>0</v>
      </c>
      <c r="AR143" s="500">
        <v>0</v>
      </c>
      <c r="AS143" s="500">
        <v>0</v>
      </c>
      <c r="AT143" s="500">
        <v>0</v>
      </c>
      <c r="AU143" s="500">
        <v>0</v>
      </c>
      <c r="AV143" s="500">
        <v>0</v>
      </c>
      <c r="AW143" s="500">
        <v>0</v>
      </c>
      <c r="AX143" s="500">
        <v>0</v>
      </c>
      <c r="AY143" s="500">
        <v>0</v>
      </c>
      <c r="AZ143" s="500">
        <v>0</v>
      </c>
      <c r="BA143" s="500">
        <v>0</v>
      </c>
      <c r="BB143" s="500">
        <v>0</v>
      </c>
    </row>
    <row r="144" spans="1:54">
      <c r="A144" s="497" t="s">
        <v>448</v>
      </c>
      <c r="B144" s="507" t="s">
        <v>1327</v>
      </c>
      <c r="C144" s="500">
        <v>0</v>
      </c>
      <c r="D144" s="500">
        <v>0</v>
      </c>
      <c r="E144" s="500">
        <v>0</v>
      </c>
      <c r="F144" s="500">
        <v>0</v>
      </c>
      <c r="G144" s="500">
        <v>0</v>
      </c>
      <c r="H144" s="500">
        <v>0</v>
      </c>
      <c r="I144" s="500">
        <v>0</v>
      </c>
      <c r="J144" s="500">
        <v>0</v>
      </c>
      <c r="K144" s="500">
        <v>0</v>
      </c>
      <c r="L144" s="500">
        <v>0</v>
      </c>
      <c r="M144" s="500">
        <v>0</v>
      </c>
      <c r="N144" s="500">
        <v>0</v>
      </c>
      <c r="O144" s="500">
        <v>0</v>
      </c>
      <c r="P144" s="500">
        <v>0</v>
      </c>
      <c r="Q144" s="500">
        <v>0</v>
      </c>
      <c r="R144" s="500">
        <v>0</v>
      </c>
      <c r="S144" s="500">
        <v>0</v>
      </c>
      <c r="T144" s="500">
        <v>0</v>
      </c>
      <c r="U144" s="500">
        <v>0</v>
      </c>
      <c r="V144" s="500">
        <v>0</v>
      </c>
      <c r="W144" s="500">
        <v>0</v>
      </c>
      <c r="X144" s="500">
        <v>0</v>
      </c>
      <c r="Y144" s="500">
        <v>0</v>
      </c>
      <c r="Z144" s="500">
        <v>0</v>
      </c>
      <c r="AA144" s="500">
        <v>0</v>
      </c>
      <c r="AB144" s="500">
        <v>0</v>
      </c>
      <c r="AC144" s="500">
        <v>0</v>
      </c>
      <c r="AD144" s="500">
        <v>0</v>
      </c>
      <c r="AE144" s="500">
        <v>0</v>
      </c>
      <c r="AF144" s="500">
        <v>0</v>
      </c>
      <c r="AG144" s="500">
        <v>0</v>
      </c>
      <c r="AH144" s="500">
        <v>0</v>
      </c>
      <c r="AI144" s="500">
        <v>0</v>
      </c>
      <c r="AJ144" s="500">
        <v>0</v>
      </c>
      <c r="AK144" s="500">
        <v>0</v>
      </c>
      <c r="AL144" s="500">
        <v>0</v>
      </c>
      <c r="AM144" s="500">
        <v>0</v>
      </c>
      <c r="AN144" s="500">
        <v>0</v>
      </c>
      <c r="AO144" s="500">
        <v>0</v>
      </c>
      <c r="AP144" s="500">
        <v>0</v>
      </c>
      <c r="AQ144" s="500">
        <v>0</v>
      </c>
      <c r="AR144" s="500">
        <v>0</v>
      </c>
      <c r="AS144" s="500">
        <v>0</v>
      </c>
      <c r="AT144" s="500">
        <v>0</v>
      </c>
      <c r="AU144" s="500">
        <v>0</v>
      </c>
      <c r="AV144" s="500">
        <v>0</v>
      </c>
      <c r="AW144" s="500">
        <v>0</v>
      </c>
      <c r="AX144" s="500">
        <v>0</v>
      </c>
      <c r="AY144" s="500">
        <v>0</v>
      </c>
      <c r="AZ144" s="500">
        <v>0</v>
      </c>
      <c r="BA144" s="500">
        <v>0</v>
      </c>
      <c r="BB144" s="500">
        <v>0</v>
      </c>
    </row>
    <row r="145" spans="1:54">
      <c r="A145" s="497" t="s">
        <v>448</v>
      </c>
      <c r="B145" s="507" t="s">
        <v>1658</v>
      </c>
      <c r="C145" s="500">
        <v>0</v>
      </c>
      <c r="D145" s="500">
        <v>0</v>
      </c>
      <c r="E145" s="500">
        <v>0</v>
      </c>
      <c r="F145" s="500">
        <v>0</v>
      </c>
      <c r="G145" s="500">
        <v>0</v>
      </c>
      <c r="H145" s="500">
        <v>0</v>
      </c>
      <c r="I145" s="500">
        <v>0</v>
      </c>
      <c r="J145" s="500">
        <v>0</v>
      </c>
      <c r="K145" s="500">
        <v>0</v>
      </c>
      <c r="L145" s="500">
        <v>0</v>
      </c>
      <c r="M145" s="500">
        <v>0</v>
      </c>
      <c r="N145" s="500">
        <v>0</v>
      </c>
      <c r="O145" s="500">
        <v>0</v>
      </c>
      <c r="P145" s="500">
        <v>0</v>
      </c>
      <c r="Q145" s="500">
        <v>0</v>
      </c>
      <c r="R145" s="500">
        <v>0</v>
      </c>
      <c r="S145" s="500">
        <v>0</v>
      </c>
      <c r="T145" s="500">
        <v>0</v>
      </c>
      <c r="U145" s="500">
        <v>0</v>
      </c>
      <c r="V145" s="500">
        <v>0</v>
      </c>
      <c r="W145" s="500">
        <v>0</v>
      </c>
      <c r="X145" s="500">
        <v>0</v>
      </c>
      <c r="Y145" s="500">
        <v>0</v>
      </c>
      <c r="Z145" s="500">
        <v>0</v>
      </c>
      <c r="AA145" s="500">
        <v>0</v>
      </c>
      <c r="AB145" s="500">
        <v>0</v>
      </c>
      <c r="AC145" s="500">
        <v>0</v>
      </c>
      <c r="AD145" s="500">
        <v>0</v>
      </c>
      <c r="AE145" s="500">
        <v>0</v>
      </c>
      <c r="AF145" s="500">
        <v>0</v>
      </c>
      <c r="AG145" s="500">
        <v>0</v>
      </c>
      <c r="AH145" s="500">
        <v>0</v>
      </c>
      <c r="AI145" s="500">
        <v>0</v>
      </c>
      <c r="AJ145" s="500">
        <v>0</v>
      </c>
      <c r="AK145" s="500">
        <v>0</v>
      </c>
      <c r="AL145" s="500">
        <v>0</v>
      </c>
      <c r="AM145" s="500">
        <v>0</v>
      </c>
      <c r="AN145" s="500">
        <v>0</v>
      </c>
      <c r="AO145" s="500">
        <v>0</v>
      </c>
      <c r="AP145" s="500">
        <v>0</v>
      </c>
      <c r="AQ145" s="500">
        <v>0</v>
      </c>
      <c r="AR145" s="500">
        <v>0</v>
      </c>
      <c r="AS145" s="500">
        <v>0</v>
      </c>
      <c r="AT145" s="500">
        <v>0</v>
      </c>
      <c r="AU145" s="500">
        <v>0</v>
      </c>
      <c r="AV145" s="500">
        <v>0</v>
      </c>
      <c r="AW145" s="500">
        <v>0</v>
      </c>
      <c r="AX145" s="500">
        <v>0</v>
      </c>
      <c r="AY145" s="500">
        <v>0</v>
      </c>
      <c r="AZ145" s="500">
        <v>0</v>
      </c>
      <c r="BA145" s="500">
        <v>0</v>
      </c>
      <c r="BB145" s="500">
        <v>0</v>
      </c>
    </row>
    <row r="146" spans="1:54">
      <c r="A146" s="497" t="s">
        <v>449</v>
      </c>
      <c r="B146" s="507" t="s">
        <v>1328</v>
      </c>
      <c r="C146" s="500">
        <v>0</v>
      </c>
      <c r="D146" s="500">
        <v>0</v>
      </c>
      <c r="E146" s="500">
        <v>0</v>
      </c>
      <c r="F146" s="500">
        <v>0</v>
      </c>
      <c r="G146" s="500">
        <v>0</v>
      </c>
      <c r="H146" s="500">
        <v>0</v>
      </c>
      <c r="I146" s="500">
        <v>0</v>
      </c>
      <c r="J146" s="500">
        <v>0</v>
      </c>
      <c r="K146" s="500">
        <v>0</v>
      </c>
      <c r="L146" s="500">
        <v>0</v>
      </c>
      <c r="M146" s="500">
        <v>0</v>
      </c>
      <c r="N146" s="500">
        <v>0</v>
      </c>
      <c r="O146" s="500">
        <v>0</v>
      </c>
      <c r="P146" s="500">
        <v>0</v>
      </c>
      <c r="Q146" s="500">
        <v>0</v>
      </c>
      <c r="R146" s="500">
        <v>0</v>
      </c>
      <c r="S146" s="500">
        <v>0</v>
      </c>
      <c r="T146" s="500">
        <v>0</v>
      </c>
      <c r="U146" s="500">
        <v>0</v>
      </c>
      <c r="V146" s="500">
        <v>0</v>
      </c>
      <c r="W146" s="500">
        <v>0</v>
      </c>
      <c r="X146" s="500">
        <v>0</v>
      </c>
      <c r="Y146" s="500">
        <v>0</v>
      </c>
      <c r="Z146" s="500">
        <v>0</v>
      </c>
      <c r="AA146" s="500">
        <v>0</v>
      </c>
      <c r="AB146" s="500">
        <v>0</v>
      </c>
      <c r="AC146" s="500">
        <v>0</v>
      </c>
      <c r="AD146" s="500">
        <v>0</v>
      </c>
      <c r="AE146" s="500">
        <v>0</v>
      </c>
      <c r="AF146" s="500">
        <v>0</v>
      </c>
      <c r="AG146" s="500">
        <v>0</v>
      </c>
      <c r="AH146" s="500">
        <v>0</v>
      </c>
      <c r="AI146" s="500">
        <v>0</v>
      </c>
      <c r="AJ146" s="500">
        <v>0</v>
      </c>
      <c r="AK146" s="500">
        <v>0</v>
      </c>
      <c r="AL146" s="500">
        <v>0</v>
      </c>
      <c r="AM146" s="500">
        <v>0</v>
      </c>
      <c r="AN146" s="500">
        <v>0</v>
      </c>
      <c r="AO146" s="500">
        <v>0</v>
      </c>
      <c r="AP146" s="500">
        <v>0</v>
      </c>
      <c r="AQ146" s="500">
        <v>0</v>
      </c>
      <c r="AR146" s="500">
        <v>0</v>
      </c>
      <c r="AS146" s="500">
        <v>0</v>
      </c>
      <c r="AT146" s="500">
        <v>0</v>
      </c>
      <c r="AU146" s="500">
        <v>0</v>
      </c>
      <c r="AV146" s="500">
        <v>0</v>
      </c>
      <c r="AW146" s="500">
        <v>0</v>
      </c>
      <c r="AX146" s="500">
        <v>0</v>
      </c>
      <c r="AY146" s="500">
        <v>0</v>
      </c>
      <c r="AZ146" s="500">
        <v>0</v>
      </c>
      <c r="BA146" s="500">
        <v>0</v>
      </c>
      <c r="BB146" s="500">
        <v>0</v>
      </c>
    </row>
    <row r="147" spans="1:54">
      <c r="A147" s="497" t="s">
        <v>449</v>
      </c>
      <c r="B147" s="507" t="s">
        <v>1329</v>
      </c>
      <c r="C147" s="500">
        <v>0</v>
      </c>
      <c r="D147" s="500">
        <v>0</v>
      </c>
      <c r="E147" s="500">
        <v>0</v>
      </c>
      <c r="F147" s="500">
        <v>0</v>
      </c>
      <c r="G147" s="500">
        <v>0</v>
      </c>
      <c r="H147" s="500">
        <v>0</v>
      </c>
      <c r="I147" s="500">
        <v>0</v>
      </c>
      <c r="J147" s="500">
        <v>0</v>
      </c>
      <c r="K147" s="500">
        <v>0</v>
      </c>
      <c r="L147" s="500">
        <v>0</v>
      </c>
      <c r="M147" s="500">
        <v>0</v>
      </c>
      <c r="N147" s="500">
        <v>0</v>
      </c>
      <c r="O147" s="500">
        <v>0</v>
      </c>
      <c r="P147" s="500">
        <v>0</v>
      </c>
      <c r="Q147" s="500">
        <v>0</v>
      </c>
      <c r="R147" s="500">
        <v>0</v>
      </c>
      <c r="S147" s="500">
        <v>0</v>
      </c>
      <c r="T147" s="500">
        <v>0</v>
      </c>
      <c r="U147" s="500">
        <v>0</v>
      </c>
      <c r="V147" s="500">
        <v>0</v>
      </c>
      <c r="W147" s="500">
        <v>0</v>
      </c>
      <c r="X147" s="500">
        <v>0</v>
      </c>
      <c r="Y147" s="500">
        <v>0</v>
      </c>
      <c r="Z147" s="500">
        <v>0</v>
      </c>
      <c r="AA147" s="500">
        <v>0</v>
      </c>
      <c r="AB147" s="500">
        <v>0</v>
      </c>
      <c r="AC147" s="500">
        <v>0</v>
      </c>
      <c r="AD147" s="500">
        <v>0</v>
      </c>
      <c r="AE147" s="500">
        <v>0</v>
      </c>
      <c r="AF147" s="500">
        <v>0</v>
      </c>
      <c r="AG147" s="500">
        <v>0</v>
      </c>
      <c r="AH147" s="500">
        <v>0</v>
      </c>
      <c r="AI147" s="500">
        <v>0</v>
      </c>
      <c r="AJ147" s="500">
        <v>0</v>
      </c>
      <c r="AK147" s="500">
        <v>0</v>
      </c>
      <c r="AL147" s="500">
        <v>0</v>
      </c>
      <c r="AM147" s="500">
        <v>0</v>
      </c>
      <c r="AN147" s="500">
        <v>0</v>
      </c>
      <c r="AO147" s="500">
        <v>0</v>
      </c>
      <c r="AP147" s="500">
        <v>0</v>
      </c>
      <c r="AQ147" s="500">
        <v>0</v>
      </c>
      <c r="AR147" s="500">
        <v>0</v>
      </c>
      <c r="AS147" s="500">
        <v>0</v>
      </c>
      <c r="AT147" s="500">
        <v>0</v>
      </c>
      <c r="AU147" s="500">
        <v>0</v>
      </c>
      <c r="AV147" s="500">
        <v>0</v>
      </c>
      <c r="AW147" s="500">
        <v>0</v>
      </c>
      <c r="AX147" s="500">
        <v>0</v>
      </c>
      <c r="AY147" s="500">
        <v>0</v>
      </c>
      <c r="AZ147" s="500">
        <v>0</v>
      </c>
      <c r="BA147" s="500">
        <v>0</v>
      </c>
      <c r="BB147" s="500">
        <v>0</v>
      </c>
    </row>
    <row r="148" spans="1:54">
      <c r="A148" s="497" t="s">
        <v>449</v>
      </c>
      <c r="B148" s="507" t="s">
        <v>1330</v>
      </c>
      <c r="C148" s="500">
        <v>0</v>
      </c>
      <c r="D148" s="500">
        <v>0</v>
      </c>
      <c r="E148" s="500">
        <v>0</v>
      </c>
      <c r="F148" s="500">
        <v>0</v>
      </c>
      <c r="G148" s="500">
        <v>0</v>
      </c>
      <c r="H148" s="500">
        <v>0</v>
      </c>
      <c r="I148" s="500">
        <v>0</v>
      </c>
      <c r="J148" s="500">
        <v>0</v>
      </c>
      <c r="K148" s="500">
        <v>0</v>
      </c>
      <c r="L148" s="500">
        <v>0</v>
      </c>
      <c r="M148" s="500">
        <v>0</v>
      </c>
      <c r="N148" s="500">
        <v>0</v>
      </c>
      <c r="O148" s="500">
        <v>0</v>
      </c>
      <c r="P148" s="500">
        <v>0</v>
      </c>
      <c r="Q148" s="500">
        <v>0</v>
      </c>
      <c r="R148" s="500">
        <v>0</v>
      </c>
      <c r="S148" s="500">
        <v>0</v>
      </c>
      <c r="T148" s="500">
        <v>0</v>
      </c>
      <c r="U148" s="500">
        <v>0</v>
      </c>
      <c r="V148" s="500">
        <v>0</v>
      </c>
      <c r="W148" s="500">
        <v>0</v>
      </c>
      <c r="X148" s="500">
        <v>0</v>
      </c>
      <c r="Y148" s="500">
        <v>0</v>
      </c>
      <c r="Z148" s="500">
        <v>0</v>
      </c>
      <c r="AA148" s="500">
        <v>0</v>
      </c>
      <c r="AB148" s="500">
        <v>0</v>
      </c>
      <c r="AC148" s="500">
        <v>0</v>
      </c>
      <c r="AD148" s="500">
        <v>0</v>
      </c>
      <c r="AE148" s="500">
        <v>0</v>
      </c>
      <c r="AF148" s="500">
        <v>0</v>
      </c>
      <c r="AG148" s="500">
        <v>0</v>
      </c>
      <c r="AH148" s="500">
        <v>0</v>
      </c>
      <c r="AI148" s="500">
        <v>0</v>
      </c>
      <c r="AJ148" s="500">
        <v>0</v>
      </c>
      <c r="AK148" s="500">
        <v>0</v>
      </c>
      <c r="AL148" s="500">
        <v>0</v>
      </c>
      <c r="AM148" s="500">
        <v>0</v>
      </c>
      <c r="AN148" s="500">
        <v>0</v>
      </c>
      <c r="AO148" s="500">
        <v>0</v>
      </c>
      <c r="AP148" s="500">
        <v>0</v>
      </c>
      <c r="AQ148" s="500">
        <v>0</v>
      </c>
      <c r="AR148" s="500">
        <v>0</v>
      </c>
      <c r="AS148" s="500">
        <v>0</v>
      </c>
      <c r="AT148" s="500">
        <v>0</v>
      </c>
      <c r="AU148" s="500">
        <v>0</v>
      </c>
      <c r="AV148" s="500">
        <v>0</v>
      </c>
      <c r="AW148" s="500">
        <v>0</v>
      </c>
      <c r="AX148" s="500">
        <v>0</v>
      </c>
      <c r="AY148" s="500">
        <v>0</v>
      </c>
      <c r="AZ148" s="500">
        <v>0</v>
      </c>
      <c r="BA148" s="500">
        <v>0</v>
      </c>
      <c r="BB148" s="500">
        <v>0</v>
      </c>
    </row>
    <row r="149" spans="1:54">
      <c r="A149" s="497" t="s">
        <v>449</v>
      </c>
      <c r="B149" s="507" t="s">
        <v>1331</v>
      </c>
      <c r="C149" s="500">
        <v>0</v>
      </c>
      <c r="D149" s="500">
        <v>0</v>
      </c>
      <c r="E149" s="500">
        <v>0</v>
      </c>
      <c r="F149" s="500">
        <v>0</v>
      </c>
      <c r="G149" s="500">
        <v>0</v>
      </c>
      <c r="H149" s="500">
        <v>0</v>
      </c>
      <c r="I149" s="500">
        <v>0</v>
      </c>
      <c r="J149" s="500">
        <v>0</v>
      </c>
      <c r="K149" s="500">
        <v>0</v>
      </c>
      <c r="L149" s="500">
        <v>0</v>
      </c>
      <c r="M149" s="500">
        <v>0</v>
      </c>
      <c r="N149" s="500">
        <v>0</v>
      </c>
      <c r="O149" s="500">
        <v>0</v>
      </c>
      <c r="P149" s="500">
        <v>0</v>
      </c>
      <c r="Q149" s="500">
        <v>0</v>
      </c>
      <c r="R149" s="500">
        <v>0</v>
      </c>
      <c r="S149" s="500">
        <v>0</v>
      </c>
      <c r="T149" s="500">
        <v>0</v>
      </c>
      <c r="U149" s="500">
        <v>0</v>
      </c>
      <c r="V149" s="500">
        <v>0</v>
      </c>
      <c r="W149" s="500">
        <v>0</v>
      </c>
      <c r="X149" s="500">
        <v>0</v>
      </c>
      <c r="Y149" s="500">
        <v>0</v>
      </c>
      <c r="Z149" s="500">
        <v>0</v>
      </c>
      <c r="AA149" s="500">
        <v>0</v>
      </c>
      <c r="AB149" s="500">
        <v>0</v>
      </c>
      <c r="AC149" s="500">
        <v>0</v>
      </c>
      <c r="AD149" s="500">
        <v>0</v>
      </c>
      <c r="AE149" s="500">
        <v>0</v>
      </c>
      <c r="AF149" s="500">
        <v>0</v>
      </c>
      <c r="AG149" s="500">
        <v>0</v>
      </c>
      <c r="AH149" s="500">
        <v>0</v>
      </c>
      <c r="AI149" s="500">
        <v>0</v>
      </c>
      <c r="AJ149" s="500">
        <v>0</v>
      </c>
      <c r="AK149" s="500">
        <v>0</v>
      </c>
      <c r="AL149" s="500">
        <v>0</v>
      </c>
      <c r="AM149" s="500">
        <v>0</v>
      </c>
      <c r="AN149" s="500">
        <v>0</v>
      </c>
      <c r="AO149" s="500">
        <v>0</v>
      </c>
      <c r="AP149" s="500">
        <v>0</v>
      </c>
      <c r="AQ149" s="500">
        <v>0</v>
      </c>
      <c r="AR149" s="500">
        <v>0</v>
      </c>
      <c r="AS149" s="500">
        <v>0</v>
      </c>
      <c r="AT149" s="500">
        <v>0</v>
      </c>
      <c r="AU149" s="500">
        <v>0</v>
      </c>
      <c r="AV149" s="500">
        <v>0</v>
      </c>
      <c r="AW149" s="500">
        <v>0</v>
      </c>
      <c r="AX149" s="500">
        <v>0</v>
      </c>
      <c r="AY149" s="500">
        <v>0</v>
      </c>
      <c r="AZ149" s="500">
        <v>0</v>
      </c>
      <c r="BA149" s="500">
        <v>0</v>
      </c>
      <c r="BB149" s="500">
        <v>0</v>
      </c>
    </row>
    <row r="150" spans="1:54">
      <c r="A150" s="497" t="s">
        <v>449</v>
      </c>
      <c r="B150" s="507" t="s">
        <v>1332</v>
      </c>
      <c r="C150" s="500">
        <v>0</v>
      </c>
      <c r="D150" s="500">
        <v>0</v>
      </c>
      <c r="E150" s="500">
        <v>0</v>
      </c>
      <c r="F150" s="500">
        <v>0</v>
      </c>
      <c r="G150" s="500">
        <v>0</v>
      </c>
      <c r="H150" s="500">
        <v>0</v>
      </c>
      <c r="I150" s="500">
        <v>0</v>
      </c>
      <c r="J150" s="500">
        <v>0</v>
      </c>
      <c r="K150" s="500">
        <v>0</v>
      </c>
      <c r="L150" s="500">
        <v>0</v>
      </c>
      <c r="M150" s="500">
        <v>0</v>
      </c>
      <c r="N150" s="500">
        <v>0</v>
      </c>
      <c r="O150" s="500">
        <v>0</v>
      </c>
      <c r="P150" s="500">
        <v>0</v>
      </c>
      <c r="Q150" s="500">
        <v>0</v>
      </c>
      <c r="R150" s="500">
        <v>0</v>
      </c>
      <c r="S150" s="500">
        <v>0</v>
      </c>
      <c r="T150" s="500">
        <v>0</v>
      </c>
      <c r="U150" s="500">
        <v>0</v>
      </c>
      <c r="V150" s="500">
        <v>0</v>
      </c>
      <c r="W150" s="500">
        <v>0</v>
      </c>
      <c r="X150" s="500">
        <v>0</v>
      </c>
      <c r="Y150" s="500">
        <v>0</v>
      </c>
      <c r="Z150" s="500">
        <v>0</v>
      </c>
      <c r="AA150" s="500">
        <v>0</v>
      </c>
      <c r="AB150" s="500">
        <v>0</v>
      </c>
      <c r="AC150" s="500">
        <v>0</v>
      </c>
      <c r="AD150" s="500">
        <v>0</v>
      </c>
      <c r="AE150" s="500">
        <v>0</v>
      </c>
      <c r="AF150" s="500">
        <v>0</v>
      </c>
      <c r="AG150" s="500">
        <v>0</v>
      </c>
      <c r="AH150" s="500">
        <v>0</v>
      </c>
      <c r="AI150" s="500">
        <v>0</v>
      </c>
      <c r="AJ150" s="500">
        <v>0</v>
      </c>
      <c r="AK150" s="500">
        <v>0</v>
      </c>
      <c r="AL150" s="500">
        <v>0</v>
      </c>
      <c r="AM150" s="500">
        <v>0</v>
      </c>
      <c r="AN150" s="500">
        <v>0</v>
      </c>
      <c r="AO150" s="500">
        <v>0</v>
      </c>
      <c r="AP150" s="500">
        <v>0</v>
      </c>
      <c r="AQ150" s="500">
        <v>0</v>
      </c>
      <c r="AR150" s="500">
        <v>0</v>
      </c>
      <c r="AS150" s="500">
        <v>0</v>
      </c>
      <c r="AT150" s="500">
        <v>0</v>
      </c>
      <c r="AU150" s="500">
        <v>0</v>
      </c>
      <c r="AV150" s="500">
        <v>0</v>
      </c>
      <c r="AW150" s="500">
        <v>0</v>
      </c>
      <c r="AX150" s="500">
        <v>0</v>
      </c>
      <c r="AY150" s="500">
        <v>0</v>
      </c>
      <c r="AZ150" s="500">
        <v>0</v>
      </c>
      <c r="BA150" s="500">
        <v>0</v>
      </c>
      <c r="BB150" s="500">
        <v>0</v>
      </c>
    </row>
    <row r="151" spans="1:54">
      <c r="A151" s="497" t="s">
        <v>449</v>
      </c>
      <c r="B151" s="507" t="s">
        <v>1333</v>
      </c>
      <c r="C151" s="500">
        <v>0</v>
      </c>
      <c r="D151" s="500">
        <v>0</v>
      </c>
      <c r="E151" s="500">
        <v>0</v>
      </c>
      <c r="F151" s="500">
        <v>0</v>
      </c>
      <c r="G151" s="500">
        <v>0</v>
      </c>
      <c r="H151" s="500">
        <v>0</v>
      </c>
      <c r="I151" s="500">
        <v>0</v>
      </c>
      <c r="J151" s="500">
        <v>0</v>
      </c>
      <c r="K151" s="500">
        <v>0</v>
      </c>
      <c r="L151" s="500">
        <v>0</v>
      </c>
      <c r="M151" s="500">
        <v>0</v>
      </c>
      <c r="N151" s="500">
        <v>0</v>
      </c>
      <c r="O151" s="500">
        <v>0</v>
      </c>
      <c r="P151" s="500">
        <v>0</v>
      </c>
      <c r="Q151" s="500">
        <v>0</v>
      </c>
      <c r="R151" s="500">
        <v>0</v>
      </c>
      <c r="S151" s="500">
        <v>0</v>
      </c>
      <c r="T151" s="500">
        <v>0</v>
      </c>
      <c r="U151" s="500">
        <v>0</v>
      </c>
      <c r="V151" s="500">
        <v>0</v>
      </c>
      <c r="W151" s="500">
        <v>0</v>
      </c>
      <c r="X151" s="500">
        <v>0</v>
      </c>
      <c r="Y151" s="500">
        <v>0</v>
      </c>
      <c r="Z151" s="500">
        <v>0</v>
      </c>
      <c r="AA151" s="500">
        <v>0</v>
      </c>
      <c r="AB151" s="500">
        <v>0</v>
      </c>
      <c r="AC151" s="500">
        <v>0</v>
      </c>
      <c r="AD151" s="500">
        <v>0</v>
      </c>
      <c r="AE151" s="500">
        <v>0</v>
      </c>
      <c r="AF151" s="500">
        <v>0</v>
      </c>
      <c r="AG151" s="500">
        <v>0</v>
      </c>
      <c r="AH151" s="500">
        <v>0</v>
      </c>
      <c r="AI151" s="500">
        <v>0</v>
      </c>
      <c r="AJ151" s="500">
        <v>0</v>
      </c>
      <c r="AK151" s="500">
        <v>0</v>
      </c>
      <c r="AL151" s="500">
        <v>0</v>
      </c>
      <c r="AM151" s="500">
        <v>0</v>
      </c>
      <c r="AN151" s="500">
        <v>0</v>
      </c>
      <c r="AO151" s="500">
        <v>0</v>
      </c>
      <c r="AP151" s="500">
        <v>0</v>
      </c>
      <c r="AQ151" s="500">
        <v>0</v>
      </c>
      <c r="AR151" s="500">
        <v>0</v>
      </c>
      <c r="AS151" s="500">
        <v>0</v>
      </c>
      <c r="AT151" s="500">
        <v>0</v>
      </c>
      <c r="AU151" s="500">
        <v>0</v>
      </c>
      <c r="AV151" s="500">
        <v>0</v>
      </c>
      <c r="AW151" s="500">
        <v>0</v>
      </c>
      <c r="AX151" s="500">
        <v>0</v>
      </c>
      <c r="AY151" s="500">
        <v>0</v>
      </c>
      <c r="AZ151" s="500">
        <v>0</v>
      </c>
      <c r="BA151" s="500">
        <v>0</v>
      </c>
      <c r="BB151" s="500">
        <v>0</v>
      </c>
    </row>
    <row r="152" spans="1:54">
      <c r="A152" s="497" t="s">
        <v>449</v>
      </c>
      <c r="B152" s="507" t="s">
        <v>1334</v>
      </c>
      <c r="C152" s="500">
        <v>0</v>
      </c>
      <c r="D152" s="500">
        <v>0</v>
      </c>
      <c r="E152" s="500">
        <v>0</v>
      </c>
      <c r="F152" s="500">
        <v>0</v>
      </c>
      <c r="G152" s="500">
        <v>0</v>
      </c>
      <c r="H152" s="500">
        <v>0</v>
      </c>
      <c r="I152" s="500">
        <v>0</v>
      </c>
      <c r="J152" s="500">
        <v>0</v>
      </c>
      <c r="K152" s="500">
        <v>0</v>
      </c>
      <c r="L152" s="500">
        <v>0</v>
      </c>
      <c r="M152" s="500">
        <v>0</v>
      </c>
      <c r="N152" s="500">
        <v>0</v>
      </c>
      <c r="O152" s="500">
        <v>0</v>
      </c>
      <c r="P152" s="500">
        <v>0</v>
      </c>
      <c r="Q152" s="500">
        <v>0</v>
      </c>
      <c r="R152" s="500">
        <v>0</v>
      </c>
      <c r="S152" s="500">
        <v>0</v>
      </c>
      <c r="T152" s="500">
        <v>0</v>
      </c>
      <c r="U152" s="500">
        <v>0</v>
      </c>
      <c r="V152" s="500">
        <v>0</v>
      </c>
      <c r="W152" s="500">
        <v>0</v>
      </c>
      <c r="X152" s="500">
        <v>0</v>
      </c>
      <c r="Y152" s="500">
        <v>0</v>
      </c>
      <c r="Z152" s="500">
        <v>0</v>
      </c>
      <c r="AA152" s="500">
        <v>0</v>
      </c>
      <c r="AB152" s="500">
        <v>0</v>
      </c>
      <c r="AC152" s="500">
        <v>0</v>
      </c>
      <c r="AD152" s="500">
        <v>0</v>
      </c>
      <c r="AE152" s="500">
        <v>0</v>
      </c>
      <c r="AF152" s="500">
        <v>0</v>
      </c>
      <c r="AG152" s="500">
        <v>0</v>
      </c>
      <c r="AH152" s="500">
        <v>0</v>
      </c>
      <c r="AI152" s="500">
        <v>0</v>
      </c>
      <c r="AJ152" s="500">
        <v>0</v>
      </c>
      <c r="AK152" s="500">
        <v>0</v>
      </c>
      <c r="AL152" s="500">
        <v>0</v>
      </c>
      <c r="AM152" s="500">
        <v>0</v>
      </c>
      <c r="AN152" s="500">
        <v>0</v>
      </c>
      <c r="AO152" s="500">
        <v>0</v>
      </c>
      <c r="AP152" s="500">
        <v>0</v>
      </c>
      <c r="AQ152" s="500">
        <v>0</v>
      </c>
      <c r="AR152" s="500">
        <v>0</v>
      </c>
      <c r="AS152" s="500">
        <v>0</v>
      </c>
      <c r="AT152" s="500">
        <v>0</v>
      </c>
      <c r="AU152" s="500">
        <v>0</v>
      </c>
      <c r="AV152" s="500">
        <v>0</v>
      </c>
      <c r="AW152" s="500">
        <v>0</v>
      </c>
      <c r="AX152" s="500">
        <v>0</v>
      </c>
      <c r="AY152" s="500">
        <v>0</v>
      </c>
      <c r="AZ152" s="500">
        <v>0</v>
      </c>
      <c r="BA152" s="500">
        <v>0</v>
      </c>
      <c r="BB152" s="500">
        <v>0</v>
      </c>
    </row>
    <row r="153" spans="1:54">
      <c r="A153" s="497" t="s">
        <v>449</v>
      </c>
      <c r="B153" s="507" t="s">
        <v>1335</v>
      </c>
      <c r="C153" s="500">
        <v>0</v>
      </c>
      <c r="D153" s="500">
        <v>0</v>
      </c>
      <c r="E153" s="500">
        <v>0</v>
      </c>
      <c r="F153" s="500">
        <v>0</v>
      </c>
      <c r="G153" s="500">
        <v>0</v>
      </c>
      <c r="H153" s="500">
        <v>0</v>
      </c>
      <c r="I153" s="500">
        <v>0</v>
      </c>
      <c r="J153" s="500">
        <v>0</v>
      </c>
      <c r="K153" s="500">
        <v>0</v>
      </c>
      <c r="L153" s="500">
        <v>0</v>
      </c>
      <c r="M153" s="500">
        <v>0</v>
      </c>
      <c r="N153" s="500">
        <v>0</v>
      </c>
      <c r="O153" s="500">
        <v>0</v>
      </c>
      <c r="P153" s="500">
        <v>0</v>
      </c>
      <c r="Q153" s="500">
        <v>0</v>
      </c>
      <c r="R153" s="500">
        <v>0</v>
      </c>
      <c r="S153" s="500">
        <v>0</v>
      </c>
      <c r="T153" s="500">
        <v>0</v>
      </c>
      <c r="U153" s="500">
        <v>0</v>
      </c>
      <c r="V153" s="500">
        <v>0</v>
      </c>
      <c r="W153" s="500">
        <v>0</v>
      </c>
      <c r="X153" s="500">
        <v>0</v>
      </c>
      <c r="Y153" s="500">
        <v>0</v>
      </c>
      <c r="Z153" s="500">
        <v>0</v>
      </c>
      <c r="AA153" s="500">
        <v>0</v>
      </c>
      <c r="AB153" s="500">
        <v>0</v>
      </c>
      <c r="AC153" s="500">
        <v>0</v>
      </c>
      <c r="AD153" s="500">
        <v>0</v>
      </c>
      <c r="AE153" s="500">
        <v>0</v>
      </c>
      <c r="AF153" s="500">
        <v>0</v>
      </c>
      <c r="AG153" s="500">
        <v>0</v>
      </c>
      <c r="AH153" s="500">
        <v>0</v>
      </c>
      <c r="AI153" s="500">
        <v>0</v>
      </c>
      <c r="AJ153" s="500">
        <v>0</v>
      </c>
      <c r="AK153" s="500">
        <v>0</v>
      </c>
      <c r="AL153" s="500">
        <v>0</v>
      </c>
      <c r="AM153" s="500">
        <v>0</v>
      </c>
      <c r="AN153" s="500">
        <v>0</v>
      </c>
      <c r="AO153" s="500">
        <v>0</v>
      </c>
      <c r="AP153" s="500">
        <v>0</v>
      </c>
      <c r="AQ153" s="500">
        <v>0</v>
      </c>
      <c r="AR153" s="500">
        <v>0</v>
      </c>
      <c r="AS153" s="500">
        <v>0</v>
      </c>
      <c r="AT153" s="500">
        <v>0</v>
      </c>
      <c r="AU153" s="500">
        <v>0</v>
      </c>
      <c r="AV153" s="500">
        <v>0</v>
      </c>
      <c r="AW153" s="500">
        <v>0</v>
      </c>
      <c r="AX153" s="500">
        <v>0</v>
      </c>
      <c r="AY153" s="500">
        <v>0</v>
      </c>
      <c r="AZ153" s="500">
        <v>0</v>
      </c>
      <c r="BA153" s="500">
        <v>0</v>
      </c>
      <c r="BB153" s="500">
        <v>0</v>
      </c>
    </row>
    <row r="154" spans="1:54">
      <c r="A154" s="497" t="s">
        <v>449</v>
      </c>
      <c r="B154" s="507" t="s">
        <v>1336</v>
      </c>
      <c r="C154" s="500">
        <v>0</v>
      </c>
      <c r="D154" s="500">
        <v>0</v>
      </c>
      <c r="E154" s="500">
        <v>0</v>
      </c>
      <c r="F154" s="500">
        <v>0</v>
      </c>
      <c r="G154" s="500">
        <v>0</v>
      </c>
      <c r="H154" s="500">
        <v>0</v>
      </c>
      <c r="I154" s="500">
        <v>0</v>
      </c>
      <c r="J154" s="500">
        <v>0</v>
      </c>
      <c r="K154" s="500">
        <v>0</v>
      </c>
      <c r="L154" s="500">
        <v>0</v>
      </c>
      <c r="M154" s="500">
        <v>0</v>
      </c>
      <c r="N154" s="500">
        <v>0</v>
      </c>
      <c r="O154" s="500">
        <v>0</v>
      </c>
      <c r="P154" s="500">
        <v>0</v>
      </c>
      <c r="Q154" s="500">
        <v>0</v>
      </c>
      <c r="R154" s="500">
        <v>0</v>
      </c>
      <c r="S154" s="500">
        <v>0</v>
      </c>
      <c r="T154" s="500">
        <v>0</v>
      </c>
      <c r="U154" s="500">
        <v>0</v>
      </c>
      <c r="V154" s="500">
        <v>0</v>
      </c>
      <c r="W154" s="500">
        <v>0</v>
      </c>
      <c r="X154" s="500">
        <v>0</v>
      </c>
      <c r="Y154" s="500">
        <v>0</v>
      </c>
      <c r="Z154" s="500">
        <v>0</v>
      </c>
      <c r="AA154" s="500">
        <v>0</v>
      </c>
      <c r="AB154" s="500">
        <v>0</v>
      </c>
      <c r="AC154" s="500">
        <v>0</v>
      </c>
      <c r="AD154" s="500">
        <v>0</v>
      </c>
      <c r="AE154" s="500">
        <v>0</v>
      </c>
      <c r="AF154" s="500">
        <v>0</v>
      </c>
      <c r="AG154" s="500">
        <v>0</v>
      </c>
      <c r="AH154" s="500">
        <v>0</v>
      </c>
      <c r="AI154" s="500">
        <v>0</v>
      </c>
      <c r="AJ154" s="500">
        <v>0</v>
      </c>
      <c r="AK154" s="500">
        <v>0</v>
      </c>
      <c r="AL154" s="500">
        <v>0</v>
      </c>
      <c r="AM154" s="500">
        <v>0</v>
      </c>
      <c r="AN154" s="500">
        <v>0</v>
      </c>
      <c r="AO154" s="500">
        <v>0</v>
      </c>
      <c r="AP154" s="500">
        <v>0</v>
      </c>
      <c r="AQ154" s="500">
        <v>0</v>
      </c>
      <c r="AR154" s="500">
        <v>0</v>
      </c>
      <c r="AS154" s="500">
        <v>0</v>
      </c>
      <c r="AT154" s="500">
        <v>0</v>
      </c>
      <c r="AU154" s="500">
        <v>0</v>
      </c>
      <c r="AV154" s="500">
        <v>0</v>
      </c>
      <c r="AW154" s="500">
        <v>0</v>
      </c>
      <c r="AX154" s="500">
        <v>0</v>
      </c>
      <c r="AY154" s="500">
        <v>0</v>
      </c>
      <c r="AZ154" s="500">
        <v>0</v>
      </c>
      <c r="BA154" s="500">
        <v>0</v>
      </c>
      <c r="BB154" s="500">
        <v>0</v>
      </c>
    </row>
    <row r="155" spans="1:54">
      <c r="A155" s="497" t="s">
        <v>450</v>
      </c>
      <c r="B155" s="507" t="s">
        <v>1337</v>
      </c>
      <c r="C155" s="500">
        <v>0</v>
      </c>
      <c r="D155" s="500">
        <v>0</v>
      </c>
      <c r="E155" s="500">
        <v>0</v>
      </c>
      <c r="F155" s="500">
        <v>0</v>
      </c>
      <c r="G155" s="500">
        <v>0</v>
      </c>
      <c r="H155" s="500">
        <v>0</v>
      </c>
      <c r="I155" s="500">
        <v>0</v>
      </c>
      <c r="J155" s="500">
        <v>0</v>
      </c>
      <c r="K155" s="500">
        <v>0</v>
      </c>
      <c r="L155" s="500">
        <v>0</v>
      </c>
      <c r="M155" s="500">
        <v>0</v>
      </c>
      <c r="N155" s="500">
        <v>0</v>
      </c>
      <c r="O155" s="500">
        <v>0</v>
      </c>
      <c r="P155" s="500">
        <v>0</v>
      </c>
      <c r="Q155" s="500">
        <v>0</v>
      </c>
      <c r="R155" s="500">
        <v>0</v>
      </c>
      <c r="S155" s="500">
        <v>0</v>
      </c>
      <c r="T155" s="500">
        <v>0</v>
      </c>
      <c r="U155" s="500">
        <v>0</v>
      </c>
      <c r="V155" s="500">
        <v>0</v>
      </c>
      <c r="W155" s="500">
        <v>0</v>
      </c>
      <c r="X155" s="500">
        <v>0</v>
      </c>
      <c r="Y155" s="500">
        <v>0</v>
      </c>
      <c r="Z155" s="500">
        <v>0</v>
      </c>
      <c r="AA155" s="500">
        <v>0</v>
      </c>
      <c r="AB155" s="500">
        <v>0</v>
      </c>
      <c r="AC155" s="500">
        <v>0</v>
      </c>
      <c r="AD155" s="500">
        <v>0</v>
      </c>
      <c r="AE155" s="500">
        <v>0</v>
      </c>
      <c r="AF155" s="500">
        <v>0</v>
      </c>
      <c r="AG155" s="500">
        <v>0</v>
      </c>
      <c r="AH155" s="500">
        <v>0</v>
      </c>
      <c r="AI155" s="500">
        <v>0</v>
      </c>
      <c r="AJ155" s="500">
        <v>0</v>
      </c>
      <c r="AK155" s="500">
        <v>0</v>
      </c>
      <c r="AL155" s="500">
        <v>0</v>
      </c>
      <c r="AM155" s="500">
        <v>0</v>
      </c>
      <c r="AN155" s="500">
        <v>0</v>
      </c>
      <c r="AO155" s="500">
        <v>0</v>
      </c>
      <c r="AP155" s="500">
        <v>0</v>
      </c>
      <c r="AQ155" s="500">
        <v>0</v>
      </c>
      <c r="AR155" s="500">
        <v>0</v>
      </c>
      <c r="AS155" s="500">
        <v>0</v>
      </c>
      <c r="AT155" s="500">
        <v>0</v>
      </c>
      <c r="AU155" s="500">
        <v>0</v>
      </c>
      <c r="AV155" s="500">
        <v>0</v>
      </c>
      <c r="AW155" s="500">
        <v>0</v>
      </c>
      <c r="AX155" s="500">
        <v>0</v>
      </c>
      <c r="AY155" s="500">
        <v>0</v>
      </c>
      <c r="AZ155" s="500">
        <v>0</v>
      </c>
      <c r="BA155" s="500">
        <v>0</v>
      </c>
      <c r="BB155" s="500">
        <v>0</v>
      </c>
    </row>
    <row r="156" spans="1:54">
      <c r="A156" s="497" t="s">
        <v>450</v>
      </c>
      <c r="B156" s="507" t="s">
        <v>1340</v>
      </c>
      <c r="C156" s="500">
        <v>0</v>
      </c>
      <c r="D156" s="500">
        <v>0</v>
      </c>
      <c r="E156" s="500">
        <v>0</v>
      </c>
      <c r="F156" s="500">
        <v>0</v>
      </c>
      <c r="G156" s="500">
        <v>0</v>
      </c>
      <c r="H156" s="500">
        <v>0</v>
      </c>
      <c r="I156" s="500">
        <v>0</v>
      </c>
      <c r="J156" s="500">
        <v>0</v>
      </c>
      <c r="K156" s="500">
        <v>0</v>
      </c>
      <c r="L156" s="500">
        <v>0</v>
      </c>
      <c r="M156" s="500">
        <v>0</v>
      </c>
      <c r="N156" s="500">
        <v>0</v>
      </c>
      <c r="O156" s="500">
        <v>0</v>
      </c>
      <c r="P156" s="500">
        <v>0</v>
      </c>
      <c r="Q156" s="500">
        <v>0</v>
      </c>
      <c r="R156" s="500">
        <v>0</v>
      </c>
      <c r="S156" s="500">
        <v>0</v>
      </c>
      <c r="T156" s="500">
        <v>0</v>
      </c>
      <c r="U156" s="500">
        <v>0</v>
      </c>
      <c r="V156" s="500">
        <v>0</v>
      </c>
      <c r="W156" s="500">
        <v>0</v>
      </c>
      <c r="X156" s="500">
        <v>0</v>
      </c>
      <c r="Y156" s="500">
        <v>0</v>
      </c>
      <c r="Z156" s="500">
        <v>0</v>
      </c>
      <c r="AA156" s="500">
        <v>0</v>
      </c>
      <c r="AB156" s="500">
        <v>0</v>
      </c>
      <c r="AC156" s="500">
        <v>0</v>
      </c>
      <c r="AD156" s="500">
        <v>0</v>
      </c>
      <c r="AE156" s="500">
        <v>0</v>
      </c>
      <c r="AF156" s="500">
        <v>0</v>
      </c>
      <c r="AG156" s="500">
        <v>0</v>
      </c>
      <c r="AH156" s="500">
        <v>0</v>
      </c>
      <c r="AI156" s="500">
        <v>0</v>
      </c>
      <c r="AJ156" s="500">
        <v>0</v>
      </c>
      <c r="AK156" s="500">
        <v>0</v>
      </c>
      <c r="AL156" s="500">
        <v>0</v>
      </c>
      <c r="AM156" s="500">
        <v>0</v>
      </c>
      <c r="AN156" s="500">
        <v>0</v>
      </c>
      <c r="AO156" s="500">
        <v>0</v>
      </c>
      <c r="AP156" s="500">
        <v>0</v>
      </c>
      <c r="AQ156" s="500">
        <v>0</v>
      </c>
      <c r="AR156" s="500">
        <v>0</v>
      </c>
      <c r="AS156" s="500">
        <v>0</v>
      </c>
      <c r="AT156" s="500">
        <v>0</v>
      </c>
      <c r="AU156" s="500">
        <v>0</v>
      </c>
      <c r="AV156" s="500">
        <v>0</v>
      </c>
      <c r="AW156" s="500">
        <v>0</v>
      </c>
      <c r="AX156" s="500">
        <v>0</v>
      </c>
      <c r="AY156" s="500">
        <v>0</v>
      </c>
      <c r="AZ156" s="500">
        <v>0</v>
      </c>
      <c r="BA156" s="500">
        <v>0</v>
      </c>
      <c r="BB156" s="500">
        <v>0</v>
      </c>
    </row>
    <row r="157" spans="1:54">
      <c r="A157" s="497" t="s">
        <v>450</v>
      </c>
      <c r="B157" s="507" t="s">
        <v>1338</v>
      </c>
      <c r="C157" s="500">
        <v>0</v>
      </c>
      <c r="D157" s="500">
        <v>0</v>
      </c>
      <c r="E157" s="500">
        <v>0</v>
      </c>
      <c r="F157" s="500">
        <v>0</v>
      </c>
      <c r="G157" s="500">
        <v>0</v>
      </c>
      <c r="H157" s="500">
        <v>0</v>
      </c>
      <c r="I157" s="500">
        <v>0</v>
      </c>
      <c r="J157" s="500">
        <v>0</v>
      </c>
      <c r="K157" s="500">
        <v>0</v>
      </c>
      <c r="L157" s="500">
        <v>0</v>
      </c>
      <c r="M157" s="500">
        <v>0</v>
      </c>
      <c r="N157" s="500">
        <v>0</v>
      </c>
      <c r="O157" s="500">
        <v>0</v>
      </c>
      <c r="P157" s="500">
        <v>0</v>
      </c>
      <c r="Q157" s="500">
        <v>0</v>
      </c>
      <c r="R157" s="500">
        <v>0</v>
      </c>
      <c r="S157" s="500">
        <v>0</v>
      </c>
      <c r="T157" s="500">
        <v>0</v>
      </c>
      <c r="U157" s="500">
        <v>0</v>
      </c>
      <c r="V157" s="500">
        <v>0</v>
      </c>
      <c r="W157" s="500">
        <v>0</v>
      </c>
      <c r="X157" s="500">
        <v>0</v>
      </c>
      <c r="Y157" s="500">
        <v>0</v>
      </c>
      <c r="Z157" s="500">
        <v>0</v>
      </c>
      <c r="AA157" s="500">
        <v>0</v>
      </c>
      <c r="AB157" s="500">
        <v>0</v>
      </c>
      <c r="AC157" s="500">
        <v>0</v>
      </c>
      <c r="AD157" s="500">
        <v>0</v>
      </c>
      <c r="AE157" s="500">
        <v>0</v>
      </c>
      <c r="AF157" s="500">
        <v>0</v>
      </c>
      <c r="AG157" s="500">
        <v>0</v>
      </c>
      <c r="AH157" s="500">
        <v>0</v>
      </c>
      <c r="AI157" s="500">
        <v>0</v>
      </c>
      <c r="AJ157" s="500">
        <v>0</v>
      </c>
      <c r="AK157" s="500">
        <v>0</v>
      </c>
      <c r="AL157" s="500">
        <v>0</v>
      </c>
      <c r="AM157" s="500">
        <v>0</v>
      </c>
      <c r="AN157" s="500">
        <v>0</v>
      </c>
      <c r="AO157" s="500">
        <v>0</v>
      </c>
      <c r="AP157" s="500">
        <v>0</v>
      </c>
      <c r="AQ157" s="500">
        <v>0</v>
      </c>
      <c r="AR157" s="500">
        <v>0</v>
      </c>
      <c r="AS157" s="500">
        <v>0</v>
      </c>
      <c r="AT157" s="500">
        <v>0</v>
      </c>
      <c r="AU157" s="500">
        <v>0</v>
      </c>
      <c r="AV157" s="500">
        <v>0</v>
      </c>
      <c r="AW157" s="500">
        <v>0</v>
      </c>
      <c r="AX157" s="500">
        <v>0</v>
      </c>
      <c r="AY157" s="500">
        <v>0</v>
      </c>
      <c r="AZ157" s="500">
        <v>0</v>
      </c>
      <c r="BA157" s="500">
        <v>0</v>
      </c>
      <c r="BB157" s="500">
        <v>0</v>
      </c>
    </row>
    <row r="158" spans="1:54">
      <c r="A158" s="497" t="s">
        <v>450</v>
      </c>
      <c r="B158" s="507" t="s">
        <v>1339</v>
      </c>
      <c r="C158" s="500">
        <v>0</v>
      </c>
      <c r="D158" s="500">
        <v>0</v>
      </c>
      <c r="E158" s="500">
        <v>0</v>
      </c>
      <c r="F158" s="500">
        <v>0</v>
      </c>
      <c r="G158" s="500">
        <v>0</v>
      </c>
      <c r="H158" s="500">
        <v>0</v>
      </c>
      <c r="I158" s="500">
        <v>0</v>
      </c>
      <c r="J158" s="500">
        <v>0</v>
      </c>
      <c r="K158" s="500">
        <v>0</v>
      </c>
      <c r="L158" s="500">
        <v>0</v>
      </c>
      <c r="M158" s="500">
        <v>0</v>
      </c>
      <c r="N158" s="500">
        <v>0</v>
      </c>
      <c r="O158" s="500">
        <v>0</v>
      </c>
      <c r="P158" s="500">
        <v>0</v>
      </c>
      <c r="Q158" s="500">
        <v>0</v>
      </c>
      <c r="R158" s="500">
        <v>0</v>
      </c>
      <c r="S158" s="500">
        <v>0</v>
      </c>
      <c r="T158" s="500">
        <v>0</v>
      </c>
      <c r="U158" s="500">
        <v>0</v>
      </c>
      <c r="V158" s="500">
        <v>0</v>
      </c>
      <c r="W158" s="500">
        <v>0</v>
      </c>
      <c r="X158" s="500">
        <v>0</v>
      </c>
      <c r="Y158" s="500">
        <v>0</v>
      </c>
      <c r="Z158" s="500">
        <v>0</v>
      </c>
      <c r="AA158" s="500">
        <v>0</v>
      </c>
      <c r="AB158" s="500">
        <v>0</v>
      </c>
      <c r="AC158" s="500">
        <v>0</v>
      </c>
      <c r="AD158" s="500">
        <v>0</v>
      </c>
      <c r="AE158" s="500">
        <v>0</v>
      </c>
      <c r="AF158" s="500">
        <v>0</v>
      </c>
      <c r="AG158" s="500">
        <v>0</v>
      </c>
      <c r="AH158" s="500">
        <v>0</v>
      </c>
      <c r="AI158" s="500">
        <v>0</v>
      </c>
      <c r="AJ158" s="500">
        <v>0</v>
      </c>
      <c r="AK158" s="500">
        <v>0</v>
      </c>
      <c r="AL158" s="500">
        <v>0</v>
      </c>
      <c r="AM158" s="500">
        <v>0</v>
      </c>
      <c r="AN158" s="500">
        <v>0</v>
      </c>
      <c r="AO158" s="500">
        <v>0</v>
      </c>
      <c r="AP158" s="500">
        <v>0</v>
      </c>
      <c r="AQ158" s="500">
        <v>0</v>
      </c>
      <c r="AR158" s="500">
        <v>0</v>
      </c>
      <c r="AS158" s="500">
        <v>0</v>
      </c>
      <c r="AT158" s="500">
        <v>0</v>
      </c>
      <c r="AU158" s="500">
        <v>0</v>
      </c>
      <c r="AV158" s="500">
        <v>0</v>
      </c>
      <c r="AW158" s="500">
        <v>0</v>
      </c>
      <c r="AX158" s="500">
        <v>0</v>
      </c>
      <c r="AY158" s="500">
        <v>0</v>
      </c>
      <c r="AZ158" s="500">
        <v>0</v>
      </c>
      <c r="BA158" s="500">
        <v>0</v>
      </c>
      <c r="BB158" s="500">
        <v>0</v>
      </c>
    </row>
    <row r="159" spans="1:54">
      <c r="A159" s="497" t="s">
        <v>451</v>
      </c>
      <c r="B159" s="507" t="s">
        <v>1659</v>
      </c>
      <c r="C159" s="500">
        <v>0</v>
      </c>
      <c r="D159" s="500">
        <v>0</v>
      </c>
      <c r="E159" s="500">
        <v>0</v>
      </c>
      <c r="F159" s="500">
        <v>0</v>
      </c>
      <c r="G159" s="500">
        <v>0</v>
      </c>
      <c r="H159" s="500">
        <v>0</v>
      </c>
      <c r="I159" s="500">
        <v>0</v>
      </c>
      <c r="J159" s="500">
        <v>0</v>
      </c>
      <c r="K159" s="500">
        <v>0</v>
      </c>
      <c r="L159" s="500">
        <v>0</v>
      </c>
      <c r="M159" s="500">
        <v>0</v>
      </c>
      <c r="N159" s="500">
        <v>0</v>
      </c>
      <c r="O159" s="500">
        <v>0</v>
      </c>
      <c r="P159" s="500">
        <v>0</v>
      </c>
      <c r="Q159" s="500">
        <v>0</v>
      </c>
      <c r="R159" s="500">
        <v>0</v>
      </c>
      <c r="S159" s="500">
        <v>0</v>
      </c>
      <c r="T159" s="500">
        <v>0</v>
      </c>
      <c r="U159" s="500">
        <v>0</v>
      </c>
      <c r="V159" s="500">
        <v>0</v>
      </c>
      <c r="W159" s="500">
        <v>0</v>
      </c>
      <c r="X159" s="500">
        <v>0</v>
      </c>
      <c r="Y159" s="500">
        <v>0</v>
      </c>
      <c r="Z159" s="500">
        <v>0</v>
      </c>
      <c r="AA159" s="500">
        <v>0</v>
      </c>
      <c r="AB159" s="500">
        <v>0</v>
      </c>
      <c r="AC159" s="500">
        <v>0</v>
      </c>
      <c r="AD159" s="500">
        <v>0</v>
      </c>
      <c r="AE159" s="500">
        <v>0</v>
      </c>
      <c r="AF159" s="500">
        <v>0</v>
      </c>
      <c r="AG159" s="500">
        <v>0</v>
      </c>
      <c r="AH159" s="500">
        <v>0</v>
      </c>
      <c r="AI159" s="500">
        <v>0</v>
      </c>
      <c r="AJ159" s="500">
        <v>0</v>
      </c>
      <c r="AK159" s="500">
        <v>0</v>
      </c>
      <c r="AL159" s="500">
        <v>0</v>
      </c>
      <c r="AM159" s="500">
        <v>0</v>
      </c>
      <c r="AN159" s="500">
        <v>0</v>
      </c>
      <c r="AO159" s="500">
        <v>0</v>
      </c>
      <c r="AP159" s="500">
        <v>0</v>
      </c>
      <c r="AQ159" s="500">
        <v>0</v>
      </c>
      <c r="AR159" s="500">
        <v>0</v>
      </c>
      <c r="AS159" s="500">
        <v>0</v>
      </c>
      <c r="AT159" s="500">
        <v>0</v>
      </c>
      <c r="AU159" s="500">
        <v>0</v>
      </c>
      <c r="AV159" s="500">
        <v>0</v>
      </c>
      <c r="AW159" s="500">
        <v>0</v>
      </c>
      <c r="AX159" s="500">
        <v>0</v>
      </c>
      <c r="AY159" s="500">
        <v>0</v>
      </c>
      <c r="AZ159" s="500">
        <v>0</v>
      </c>
      <c r="BA159" s="500">
        <v>0</v>
      </c>
      <c r="BB159" s="500">
        <v>0</v>
      </c>
    </row>
    <row r="160" spans="1:54">
      <c r="A160" s="497" t="s">
        <v>451</v>
      </c>
      <c r="B160" s="507" t="s">
        <v>1341</v>
      </c>
      <c r="C160" s="500">
        <v>0</v>
      </c>
      <c r="D160" s="500">
        <v>0</v>
      </c>
      <c r="E160" s="500">
        <v>0</v>
      </c>
      <c r="F160" s="500">
        <v>0</v>
      </c>
      <c r="G160" s="500">
        <v>0</v>
      </c>
      <c r="H160" s="500">
        <v>0</v>
      </c>
      <c r="I160" s="500">
        <v>0</v>
      </c>
      <c r="J160" s="500">
        <v>0</v>
      </c>
      <c r="K160" s="500">
        <v>0</v>
      </c>
      <c r="L160" s="500">
        <v>0</v>
      </c>
      <c r="M160" s="500">
        <v>0</v>
      </c>
      <c r="N160" s="500">
        <v>0</v>
      </c>
      <c r="O160" s="500">
        <v>0</v>
      </c>
      <c r="P160" s="500">
        <v>0</v>
      </c>
      <c r="Q160" s="500">
        <v>0</v>
      </c>
      <c r="R160" s="500">
        <v>0</v>
      </c>
      <c r="S160" s="500">
        <v>0</v>
      </c>
      <c r="T160" s="500">
        <v>0</v>
      </c>
      <c r="U160" s="500">
        <v>0</v>
      </c>
      <c r="V160" s="500">
        <v>0</v>
      </c>
      <c r="W160" s="500">
        <v>0</v>
      </c>
      <c r="X160" s="500">
        <v>0</v>
      </c>
      <c r="Y160" s="500">
        <v>0</v>
      </c>
      <c r="Z160" s="500">
        <v>0</v>
      </c>
      <c r="AA160" s="500">
        <v>0</v>
      </c>
      <c r="AB160" s="500">
        <v>0</v>
      </c>
      <c r="AC160" s="500">
        <v>0</v>
      </c>
      <c r="AD160" s="500">
        <v>0</v>
      </c>
      <c r="AE160" s="500">
        <v>0</v>
      </c>
      <c r="AF160" s="500">
        <v>0</v>
      </c>
      <c r="AG160" s="500">
        <v>0</v>
      </c>
      <c r="AH160" s="500">
        <v>0</v>
      </c>
      <c r="AI160" s="500">
        <v>0</v>
      </c>
      <c r="AJ160" s="500">
        <v>0</v>
      </c>
      <c r="AK160" s="500">
        <v>0</v>
      </c>
      <c r="AL160" s="500">
        <v>0</v>
      </c>
      <c r="AM160" s="500">
        <v>0</v>
      </c>
      <c r="AN160" s="500">
        <v>0</v>
      </c>
      <c r="AO160" s="500">
        <v>0</v>
      </c>
      <c r="AP160" s="500">
        <v>0</v>
      </c>
      <c r="AQ160" s="500">
        <v>0</v>
      </c>
      <c r="AR160" s="500">
        <v>0</v>
      </c>
      <c r="AS160" s="500">
        <v>0</v>
      </c>
      <c r="AT160" s="500">
        <v>0</v>
      </c>
      <c r="AU160" s="500">
        <v>0</v>
      </c>
      <c r="AV160" s="500">
        <v>0</v>
      </c>
      <c r="AW160" s="500">
        <v>0</v>
      </c>
      <c r="AX160" s="500">
        <v>0</v>
      </c>
      <c r="AY160" s="500">
        <v>0</v>
      </c>
      <c r="AZ160" s="500">
        <v>0</v>
      </c>
      <c r="BA160" s="500">
        <v>0</v>
      </c>
      <c r="BB160" s="500">
        <v>0</v>
      </c>
    </row>
    <row r="161" spans="1:54">
      <c r="A161" s="497" t="s">
        <v>451</v>
      </c>
      <c r="B161" s="507" t="s">
        <v>1660</v>
      </c>
      <c r="C161" s="500">
        <v>0</v>
      </c>
      <c r="D161" s="500">
        <v>0</v>
      </c>
      <c r="E161" s="500">
        <v>0</v>
      </c>
      <c r="F161" s="500">
        <v>0</v>
      </c>
      <c r="G161" s="500">
        <v>0</v>
      </c>
      <c r="H161" s="500">
        <v>0</v>
      </c>
      <c r="I161" s="500">
        <v>0</v>
      </c>
      <c r="J161" s="500">
        <v>0</v>
      </c>
      <c r="K161" s="500">
        <v>0</v>
      </c>
      <c r="L161" s="500">
        <v>0</v>
      </c>
      <c r="M161" s="500">
        <v>0</v>
      </c>
      <c r="N161" s="500">
        <v>0</v>
      </c>
      <c r="O161" s="500">
        <v>0</v>
      </c>
      <c r="P161" s="500">
        <v>0</v>
      </c>
      <c r="Q161" s="500">
        <v>0</v>
      </c>
      <c r="R161" s="500">
        <v>0</v>
      </c>
      <c r="S161" s="500">
        <v>0</v>
      </c>
      <c r="T161" s="500">
        <v>0</v>
      </c>
      <c r="U161" s="500">
        <v>0</v>
      </c>
      <c r="V161" s="500">
        <v>0</v>
      </c>
      <c r="W161" s="500">
        <v>0</v>
      </c>
      <c r="X161" s="500">
        <v>0</v>
      </c>
      <c r="Y161" s="500">
        <v>0</v>
      </c>
      <c r="Z161" s="500">
        <v>0</v>
      </c>
      <c r="AA161" s="500">
        <v>0</v>
      </c>
      <c r="AB161" s="500">
        <v>0</v>
      </c>
      <c r="AC161" s="500">
        <v>0</v>
      </c>
      <c r="AD161" s="500">
        <v>0</v>
      </c>
      <c r="AE161" s="500">
        <v>0</v>
      </c>
      <c r="AF161" s="500">
        <v>0</v>
      </c>
      <c r="AG161" s="500">
        <v>0</v>
      </c>
      <c r="AH161" s="500">
        <v>0</v>
      </c>
      <c r="AI161" s="500">
        <v>0</v>
      </c>
      <c r="AJ161" s="500">
        <v>0</v>
      </c>
      <c r="AK161" s="500">
        <v>0</v>
      </c>
      <c r="AL161" s="500">
        <v>0</v>
      </c>
      <c r="AM161" s="500">
        <v>0</v>
      </c>
      <c r="AN161" s="500">
        <v>0</v>
      </c>
      <c r="AO161" s="500">
        <v>0</v>
      </c>
      <c r="AP161" s="500">
        <v>0</v>
      </c>
      <c r="AQ161" s="500">
        <v>0</v>
      </c>
      <c r="AR161" s="500">
        <v>0</v>
      </c>
      <c r="AS161" s="500">
        <v>0</v>
      </c>
      <c r="AT161" s="500">
        <v>0</v>
      </c>
      <c r="AU161" s="500">
        <v>0</v>
      </c>
      <c r="AV161" s="500">
        <v>0</v>
      </c>
      <c r="AW161" s="500">
        <v>0</v>
      </c>
      <c r="AX161" s="500">
        <v>0</v>
      </c>
      <c r="AY161" s="500">
        <v>0</v>
      </c>
      <c r="AZ161" s="500">
        <v>0</v>
      </c>
      <c r="BA161" s="500">
        <v>0</v>
      </c>
      <c r="BB161" s="500">
        <v>0</v>
      </c>
    </row>
    <row r="162" spans="1:54">
      <c r="A162" s="497" t="s">
        <v>452</v>
      </c>
      <c r="B162" s="507" t="s">
        <v>1661</v>
      </c>
      <c r="C162" s="500">
        <v>0</v>
      </c>
      <c r="D162" s="500">
        <v>0</v>
      </c>
      <c r="E162" s="500">
        <v>0</v>
      </c>
      <c r="F162" s="500">
        <v>0</v>
      </c>
      <c r="G162" s="500">
        <v>0</v>
      </c>
      <c r="H162" s="500">
        <v>0</v>
      </c>
      <c r="I162" s="500">
        <v>0</v>
      </c>
      <c r="J162" s="500">
        <v>0</v>
      </c>
      <c r="K162" s="500">
        <v>0</v>
      </c>
      <c r="L162" s="500">
        <v>0</v>
      </c>
      <c r="M162" s="500">
        <v>0</v>
      </c>
      <c r="N162" s="500">
        <v>0</v>
      </c>
      <c r="O162" s="500">
        <v>0</v>
      </c>
      <c r="P162" s="500">
        <v>0</v>
      </c>
      <c r="Q162" s="500">
        <v>0</v>
      </c>
      <c r="R162" s="500">
        <v>0</v>
      </c>
      <c r="S162" s="500">
        <v>0</v>
      </c>
      <c r="T162" s="500">
        <v>0</v>
      </c>
      <c r="U162" s="500">
        <v>0</v>
      </c>
      <c r="V162" s="500">
        <v>0</v>
      </c>
      <c r="W162" s="500">
        <v>0</v>
      </c>
      <c r="X162" s="500">
        <v>0</v>
      </c>
      <c r="Y162" s="500">
        <v>0</v>
      </c>
      <c r="Z162" s="500">
        <v>0</v>
      </c>
      <c r="AA162" s="500">
        <v>0</v>
      </c>
      <c r="AB162" s="500">
        <v>0</v>
      </c>
      <c r="AC162" s="500">
        <v>0</v>
      </c>
      <c r="AD162" s="500">
        <v>0</v>
      </c>
      <c r="AE162" s="500">
        <v>0</v>
      </c>
      <c r="AF162" s="500">
        <v>0</v>
      </c>
      <c r="AG162" s="500">
        <v>0</v>
      </c>
      <c r="AH162" s="500">
        <v>0</v>
      </c>
      <c r="AI162" s="500">
        <v>0</v>
      </c>
      <c r="AJ162" s="500">
        <v>0</v>
      </c>
      <c r="AK162" s="500">
        <v>0</v>
      </c>
      <c r="AL162" s="500">
        <v>0</v>
      </c>
      <c r="AM162" s="500">
        <v>0</v>
      </c>
      <c r="AN162" s="500">
        <v>0</v>
      </c>
      <c r="AO162" s="500">
        <v>0</v>
      </c>
      <c r="AP162" s="500">
        <v>0</v>
      </c>
      <c r="AQ162" s="500">
        <v>0</v>
      </c>
      <c r="AR162" s="500">
        <v>0</v>
      </c>
      <c r="AS162" s="500">
        <v>0</v>
      </c>
      <c r="AT162" s="500">
        <v>0</v>
      </c>
      <c r="AU162" s="500">
        <v>0</v>
      </c>
      <c r="AV162" s="500">
        <v>0</v>
      </c>
      <c r="AW162" s="500">
        <v>0</v>
      </c>
      <c r="AX162" s="500">
        <v>0</v>
      </c>
      <c r="AY162" s="500">
        <v>0</v>
      </c>
      <c r="AZ162" s="500">
        <v>0</v>
      </c>
      <c r="BA162" s="500">
        <v>0</v>
      </c>
      <c r="BB162" s="500">
        <v>0</v>
      </c>
    </row>
    <row r="163" spans="1:54">
      <c r="A163" s="497" t="s">
        <v>452</v>
      </c>
      <c r="B163" s="507" t="s">
        <v>1662</v>
      </c>
      <c r="C163" s="500">
        <v>0</v>
      </c>
      <c r="D163" s="500">
        <v>0</v>
      </c>
      <c r="E163" s="500">
        <v>0</v>
      </c>
      <c r="F163" s="500">
        <v>0</v>
      </c>
      <c r="G163" s="500">
        <v>0</v>
      </c>
      <c r="H163" s="500">
        <v>0</v>
      </c>
      <c r="I163" s="500">
        <v>0</v>
      </c>
      <c r="J163" s="500">
        <v>0</v>
      </c>
      <c r="K163" s="500">
        <v>0</v>
      </c>
      <c r="L163" s="500">
        <v>0</v>
      </c>
      <c r="M163" s="500">
        <v>0</v>
      </c>
      <c r="N163" s="500">
        <v>0</v>
      </c>
      <c r="O163" s="500">
        <v>0</v>
      </c>
      <c r="P163" s="500">
        <v>0</v>
      </c>
      <c r="Q163" s="500">
        <v>0</v>
      </c>
      <c r="R163" s="500">
        <v>0</v>
      </c>
      <c r="S163" s="500">
        <v>0</v>
      </c>
      <c r="T163" s="500">
        <v>0</v>
      </c>
      <c r="U163" s="500">
        <v>0</v>
      </c>
      <c r="V163" s="500">
        <v>0</v>
      </c>
      <c r="W163" s="500">
        <v>0</v>
      </c>
      <c r="X163" s="500">
        <v>0</v>
      </c>
      <c r="Y163" s="500">
        <v>0</v>
      </c>
      <c r="Z163" s="500">
        <v>0</v>
      </c>
      <c r="AA163" s="500">
        <v>0</v>
      </c>
      <c r="AB163" s="500">
        <v>0</v>
      </c>
      <c r="AC163" s="500">
        <v>0</v>
      </c>
      <c r="AD163" s="500">
        <v>0</v>
      </c>
      <c r="AE163" s="500">
        <v>0</v>
      </c>
      <c r="AF163" s="500">
        <v>0</v>
      </c>
      <c r="AG163" s="500">
        <v>0</v>
      </c>
      <c r="AH163" s="500">
        <v>0</v>
      </c>
      <c r="AI163" s="500">
        <v>0</v>
      </c>
      <c r="AJ163" s="500">
        <v>0</v>
      </c>
      <c r="AK163" s="500">
        <v>0</v>
      </c>
      <c r="AL163" s="500">
        <v>0</v>
      </c>
      <c r="AM163" s="500">
        <v>0</v>
      </c>
      <c r="AN163" s="500">
        <v>0</v>
      </c>
      <c r="AO163" s="500">
        <v>0</v>
      </c>
      <c r="AP163" s="500">
        <v>0</v>
      </c>
      <c r="AQ163" s="500">
        <v>0</v>
      </c>
      <c r="AR163" s="500">
        <v>0</v>
      </c>
      <c r="AS163" s="500">
        <v>0</v>
      </c>
      <c r="AT163" s="500">
        <v>0</v>
      </c>
      <c r="AU163" s="500">
        <v>0</v>
      </c>
      <c r="AV163" s="500">
        <v>0</v>
      </c>
      <c r="AW163" s="500">
        <v>0</v>
      </c>
      <c r="AX163" s="500">
        <v>0</v>
      </c>
      <c r="AY163" s="500">
        <v>0</v>
      </c>
      <c r="AZ163" s="500">
        <v>0</v>
      </c>
      <c r="BA163" s="500">
        <v>0</v>
      </c>
      <c r="BB163" s="500">
        <v>0</v>
      </c>
    </row>
    <row r="164" spans="1:54">
      <c r="A164" s="497" t="s">
        <v>452</v>
      </c>
      <c r="B164" s="507" t="s">
        <v>1342</v>
      </c>
      <c r="C164" s="500">
        <v>0</v>
      </c>
      <c r="D164" s="500">
        <v>0</v>
      </c>
      <c r="E164" s="500">
        <v>0</v>
      </c>
      <c r="F164" s="500">
        <v>0</v>
      </c>
      <c r="G164" s="500">
        <v>0</v>
      </c>
      <c r="H164" s="500">
        <v>0</v>
      </c>
      <c r="I164" s="500">
        <v>0</v>
      </c>
      <c r="J164" s="500">
        <v>0</v>
      </c>
      <c r="K164" s="500">
        <v>0</v>
      </c>
      <c r="L164" s="500">
        <v>0</v>
      </c>
      <c r="M164" s="500">
        <v>0</v>
      </c>
      <c r="N164" s="500">
        <v>0</v>
      </c>
      <c r="O164" s="500">
        <v>0</v>
      </c>
      <c r="P164" s="500">
        <v>0</v>
      </c>
      <c r="Q164" s="500">
        <v>0</v>
      </c>
      <c r="R164" s="500">
        <v>0</v>
      </c>
      <c r="S164" s="500">
        <v>0</v>
      </c>
      <c r="T164" s="500">
        <v>0</v>
      </c>
      <c r="U164" s="500">
        <v>0</v>
      </c>
      <c r="V164" s="500">
        <v>0</v>
      </c>
      <c r="W164" s="500">
        <v>0</v>
      </c>
      <c r="X164" s="500">
        <v>0</v>
      </c>
      <c r="Y164" s="500">
        <v>0</v>
      </c>
      <c r="Z164" s="500">
        <v>0</v>
      </c>
      <c r="AA164" s="500">
        <v>0</v>
      </c>
      <c r="AB164" s="500">
        <v>0</v>
      </c>
      <c r="AC164" s="500">
        <v>0</v>
      </c>
      <c r="AD164" s="500">
        <v>0</v>
      </c>
      <c r="AE164" s="500">
        <v>0</v>
      </c>
      <c r="AF164" s="500">
        <v>0</v>
      </c>
      <c r="AG164" s="500">
        <v>0</v>
      </c>
      <c r="AH164" s="500">
        <v>0</v>
      </c>
      <c r="AI164" s="500">
        <v>0</v>
      </c>
      <c r="AJ164" s="500">
        <v>0</v>
      </c>
      <c r="AK164" s="500">
        <v>0</v>
      </c>
      <c r="AL164" s="500">
        <v>0</v>
      </c>
      <c r="AM164" s="500">
        <v>0</v>
      </c>
      <c r="AN164" s="500">
        <v>0</v>
      </c>
      <c r="AO164" s="500">
        <v>0</v>
      </c>
      <c r="AP164" s="500">
        <v>0</v>
      </c>
      <c r="AQ164" s="500">
        <v>0</v>
      </c>
      <c r="AR164" s="500">
        <v>0</v>
      </c>
      <c r="AS164" s="500">
        <v>0</v>
      </c>
      <c r="AT164" s="500">
        <v>0</v>
      </c>
      <c r="AU164" s="500">
        <v>0</v>
      </c>
      <c r="AV164" s="500">
        <v>0</v>
      </c>
      <c r="AW164" s="500">
        <v>0</v>
      </c>
      <c r="AX164" s="500">
        <v>0</v>
      </c>
      <c r="AY164" s="500">
        <v>0</v>
      </c>
      <c r="AZ164" s="500">
        <v>0</v>
      </c>
      <c r="BA164" s="500">
        <v>0</v>
      </c>
      <c r="BB164" s="500">
        <v>0</v>
      </c>
    </row>
    <row r="165" spans="1:54">
      <c r="A165" s="497" t="s">
        <v>453</v>
      </c>
      <c r="B165" s="507" t="s">
        <v>1663</v>
      </c>
      <c r="C165" s="500">
        <v>0</v>
      </c>
      <c r="D165" s="500">
        <v>0</v>
      </c>
      <c r="E165" s="500">
        <v>0</v>
      </c>
      <c r="F165" s="500">
        <v>0</v>
      </c>
      <c r="G165" s="500">
        <v>0</v>
      </c>
      <c r="H165" s="500">
        <v>0</v>
      </c>
      <c r="I165" s="500">
        <v>0</v>
      </c>
      <c r="J165" s="500">
        <v>0</v>
      </c>
      <c r="K165" s="500">
        <v>0</v>
      </c>
      <c r="L165" s="500">
        <v>0</v>
      </c>
      <c r="M165" s="500">
        <v>0</v>
      </c>
      <c r="N165" s="500">
        <v>0</v>
      </c>
      <c r="O165" s="500">
        <v>0</v>
      </c>
      <c r="P165" s="500">
        <v>0</v>
      </c>
      <c r="Q165" s="500">
        <v>0</v>
      </c>
      <c r="R165" s="500">
        <v>0</v>
      </c>
      <c r="S165" s="500">
        <v>0</v>
      </c>
      <c r="T165" s="500">
        <v>0</v>
      </c>
      <c r="U165" s="500">
        <v>0</v>
      </c>
      <c r="V165" s="500">
        <v>0</v>
      </c>
      <c r="W165" s="500">
        <v>0</v>
      </c>
      <c r="X165" s="500">
        <v>0</v>
      </c>
      <c r="Y165" s="500">
        <v>0</v>
      </c>
      <c r="Z165" s="500">
        <v>0</v>
      </c>
      <c r="AA165" s="500">
        <v>0</v>
      </c>
      <c r="AB165" s="500">
        <v>0</v>
      </c>
      <c r="AC165" s="500">
        <v>0</v>
      </c>
      <c r="AD165" s="500">
        <v>0</v>
      </c>
      <c r="AE165" s="500">
        <v>0</v>
      </c>
      <c r="AF165" s="500">
        <v>0</v>
      </c>
      <c r="AG165" s="500">
        <v>0</v>
      </c>
      <c r="AH165" s="500">
        <v>0</v>
      </c>
      <c r="AI165" s="500">
        <v>0</v>
      </c>
      <c r="AJ165" s="500">
        <v>0</v>
      </c>
      <c r="AK165" s="500">
        <v>0</v>
      </c>
      <c r="AL165" s="500">
        <v>0</v>
      </c>
      <c r="AM165" s="500">
        <v>0</v>
      </c>
      <c r="AN165" s="500">
        <v>0</v>
      </c>
      <c r="AO165" s="500">
        <v>0</v>
      </c>
      <c r="AP165" s="500">
        <v>0</v>
      </c>
      <c r="AQ165" s="500">
        <v>0</v>
      </c>
      <c r="AR165" s="500">
        <v>0</v>
      </c>
      <c r="AS165" s="500">
        <v>0</v>
      </c>
      <c r="AT165" s="500">
        <v>0</v>
      </c>
      <c r="AU165" s="500">
        <v>0</v>
      </c>
      <c r="AV165" s="500">
        <v>0</v>
      </c>
      <c r="AW165" s="500">
        <v>0</v>
      </c>
      <c r="AX165" s="500">
        <v>0</v>
      </c>
      <c r="AY165" s="500">
        <v>0</v>
      </c>
      <c r="AZ165" s="500">
        <v>0</v>
      </c>
      <c r="BA165" s="500">
        <v>0</v>
      </c>
      <c r="BB165" s="500">
        <v>0</v>
      </c>
    </row>
    <row r="166" spans="1:54">
      <c r="A166" s="497" t="s">
        <v>453</v>
      </c>
      <c r="B166" s="507" t="s">
        <v>1343</v>
      </c>
      <c r="C166" s="500">
        <v>0</v>
      </c>
      <c r="D166" s="500">
        <v>0</v>
      </c>
      <c r="E166" s="500">
        <v>0</v>
      </c>
      <c r="F166" s="500">
        <v>0</v>
      </c>
      <c r="G166" s="500">
        <v>0</v>
      </c>
      <c r="H166" s="500">
        <v>0</v>
      </c>
      <c r="I166" s="500">
        <v>0</v>
      </c>
      <c r="J166" s="500">
        <v>0</v>
      </c>
      <c r="K166" s="500">
        <v>0</v>
      </c>
      <c r="L166" s="500">
        <v>0</v>
      </c>
      <c r="M166" s="500">
        <v>0</v>
      </c>
      <c r="N166" s="500">
        <v>0</v>
      </c>
      <c r="O166" s="500">
        <v>0</v>
      </c>
      <c r="P166" s="500">
        <v>0</v>
      </c>
      <c r="Q166" s="500">
        <v>0</v>
      </c>
      <c r="R166" s="500">
        <v>0</v>
      </c>
      <c r="S166" s="500">
        <v>0</v>
      </c>
      <c r="T166" s="500">
        <v>0</v>
      </c>
      <c r="U166" s="500">
        <v>0</v>
      </c>
      <c r="V166" s="500">
        <v>0</v>
      </c>
      <c r="W166" s="500">
        <v>0</v>
      </c>
      <c r="X166" s="500">
        <v>0</v>
      </c>
      <c r="Y166" s="500">
        <v>0</v>
      </c>
      <c r="Z166" s="500">
        <v>0</v>
      </c>
      <c r="AA166" s="500">
        <v>0</v>
      </c>
      <c r="AB166" s="500">
        <v>0</v>
      </c>
      <c r="AC166" s="500">
        <v>0</v>
      </c>
      <c r="AD166" s="500">
        <v>0</v>
      </c>
      <c r="AE166" s="500">
        <v>0</v>
      </c>
      <c r="AF166" s="500">
        <v>0</v>
      </c>
      <c r="AG166" s="500">
        <v>0</v>
      </c>
      <c r="AH166" s="500">
        <v>0</v>
      </c>
      <c r="AI166" s="500">
        <v>0</v>
      </c>
      <c r="AJ166" s="500">
        <v>0</v>
      </c>
      <c r="AK166" s="500">
        <v>0</v>
      </c>
      <c r="AL166" s="500">
        <v>0</v>
      </c>
      <c r="AM166" s="500">
        <v>0</v>
      </c>
      <c r="AN166" s="500">
        <v>0</v>
      </c>
      <c r="AO166" s="500">
        <v>0</v>
      </c>
      <c r="AP166" s="500">
        <v>0</v>
      </c>
      <c r="AQ166" s="500">
        <v>0</v>
      </c>
      <c r="AR166" s="500">
        <v>0</v>
      </c>
      <c r="AS166" s="500">
        <v>0</v>
      </c>
      <c r="AT166" s="500">
        <v>0</v>
      </c>
      <c r="AU166" s="500">
        <v>0</v>
      </c>
      <c r="AV166" s="500">
        <v>0</v>
      </c>
      <c r="AW166" s="500">
        <v>0</v>
      </c>
      <c r="AX166" s="500">
        <v>0</v>
      </c>
      <c r="AY166" s="500">
        <v>0</v>
      </c>
      <c r="AZ166" s="500">
        <v>0</v>
      </c>
      <c r="BA166" s="500">
        <v>0</v>
      </c>
      <c r="BB166" s="500">
        <v>0</v>
      </c>
    </row>
    <row r="167" spans="1:54">
      <c r="A167" s="497" t="s">
        <v>454</v>
      </c>
      <c r="B167" s="507" t="s">
        <v>1344</v>
      </c>
      <c r="C167" s="500">
        <v>0</v>
      </c>
      <c r="D167" s="500">
        <v>0</v>
      </c>
      <c r="E167" s="500">
        <v>0</v>
      </c>
      <c r="F167" s="500">
        <v>0</v>
      </c>
      <c r="G167" s="500">
        <v>0</v>
      </c>
      <c r="H167" s="500">
        <v>0</v>
      </c>
      <c r="I167" s="500">
        <v>0</v>
      </c>
      <c r="J167" s="500">
        <v>0</v>
      </c>
      <c r="K167" s="500">
        <v>0</v>
      </c>
      <c r="L167" s="500">
        <v>0</v>
      </c>
      <c r="M167" s="500">
        <v>0</v>
      </c>
      <c r="N167" s="500">
        <v>0</v>
      </c>
      <c r="O167" s="500">
        <v>0</v>
      </c>
      <c r="P167" s="500">
        <v>0</v>
      </c>
      <c r="Q167" s="500">
        <v>0</v>
      </c>
      <c r="R167" s="500">
        <v>0</v>
      </c>
      <c r="S167" s="500">
        <v>0</v>
      </c>
      <c r="T167" s="500">
        <v>0</v>
      </c>
      <c r="U167" s="500">
        <v>0</v>
      </c>
      <c r="V167" s="500">
        <v>0</v>
      </c>
      <c r="W167" s="500">
        <v>0</v>
      </c>
      <c r="X167" s="500">
        <v>0</v>
      </c>
      <c r="Y167" s="500">
        <v>0</v>
      </c>
      <c r="Z167" s="500">
        <v>0</v>
      </c>
      <c r="AA167" s="500">
        <v>0</v>
      </c>
      <c r="AB167" s="500">
        <v>0</v>
      </c>
      <c r="AC167" s="500">
        <v>0</v>
      </c>
      <c r="AD167" s="500">
        <v>0</v>
      </c>
      <c r="AE167" s="500">
        <v>0</v>
      </c>
      <c r="AF167" s="500">
        <v>0</v>
      </c>
      <c r="AG167" s="500">
        <v>0</v>
      </c>
      <c r="AH167" s="500">
        <v>0</v>
      </c>
      <c r="AI167" s="500">
        <v>0</v>
      </c>
      <c r="AJ167" s="500">
        <v>0</v>
      </c>
      <c r="AK167" s="500">
        <v>0</v>
      </c>
      <c r="AL167" s="500">
        <v>0</v>
      </c>
      <c r="AM167" s="500">
        <v>0</v>
      </c>
      <c r="AN167" s="500">
        <v>0</v>
      </c>
      <c r="AO167" s="500">
        <v>0</v>
      </c>
      <c r="AP167" s="500">
        <v>0</v>
      </c>
      <c r="AQ167" s="500">
        <v>0</v>
      </c>
      <c r="AR167" s="500">
        <v>0</v>
      </c>
      <c r="AS167" s="500">
        <v>0</v>
      </c>
      <c r="AT167" s="500">
        <v>0</v>
      </c>
      <c r="AU167" s="500">
        <v>0</v>
      </c>
      <c r="AV167" s="500">
        <v>0</v>
      </c>
      <c r="AW167" s="500">
        <v>0</v>
      </c>
      <c r="AX167" s="500">
        <v>0</v>
      </c>
      <c r="AY167" s="500">
        <v>0</v>
      </c>
      <c r="AZ167" s="500">
        <v>0</v>
      </c>
      <c r="BA167" s="500">
        <v>0</v>
      </c>
      <c r="BB167" s="500">
        <v>0</v>
      </c>
    </row>
    <row r="168" spans="1:54">
      <c r="A168" s="497" t="s">
        <v>454</v>
      </c>
      <c r="B168" s="507" t="s">
        <v>1346</v>
      </c>
      <c r="C168" s="500">
        <v>0</v>
      </c>
      <c r="D168" s="500">
        <v>0</v>
      </c>
      <c r="E168" s="500">
        <v>0</v>
      </c>
      <c r="F168" s="500">
        <v>0</v>
      </c>
      <c r="G168" s="500">
        <v>0</v>
      </c>
      <c r="H168" s="500">
        <v>0</v>
      </c>
      <c r="I168" s="500">
        <v>0</v>
      </c>
      <c r="J168" s="500">
        <v>0</v>
      </c>
      <c r="K168" s="500">
        <v>0</v>
      </c>
      <c r="L168" s="500">
        <v>0</v>
      </c>
      <c r="M168" s="500">
        <v>0</v>
      </c>
      <c r="N168" s="500">
        <v>0</v>
      </c>
      <c r="O168" s="500">
        <v>0</v>
      </c>
      <c r="P168" s="500">
        <v>0</v>
      </c>
      <c r="Q168" s="500">
        <v>0</v>
      </c>
      <c r="R168" s="500">
        <v>0</v>
      </c>
      <c r="S168" s="500">
        <v>0</v>
      </c>
      <c r="T168" s="500">
        <v>0</v>
      </c>
      <c r="U168" s="500">
        <v>0</v>
      </c>
      <c r="V168" s="500">
        <v>0</v>
      </c>
      <c r="W168" s="500">
        <v>0</v>
      </c>
      <c r="X168" s="500">
        <v>0</v>
      </c>
      <c r="Y168" s="500">
        <v>0</v>
      </c>
      <c r="Z168" s="500">
        <v>0</v>
      </c>
      <c r="AA168" s="500">
        <v>0</v>
      </c>
      <c r="AB168" s="500">
        <v>0</v>
      </c>
      <c r="AC168" s="500">
        <v>0</v>
      </c>
      <c r="AD168" s="500">
        <v>0</v>
      </c>
      <c r="AE168" s="500">
        <v>0</v>
      </c>
      <c r="AF168" s="500">
        <v>0</v>
      </c>
      <c r="AG168" s="500">
        <v>0</v>
      </c>
      <c r="AH168" s="500">
        <v>0</v>
      </c>
      <c r="AI168" s="500">
        <v>0</v>
      </c>
      <c r="AJ168" s="500">
        <v>0</v>
      </c>
      <c r="AK168" s="500">
        <v>0</v>
      </c>
      <c r="AL168" s="500">
        <v>0</v>
      </c>
      <c r="AM168" s="500">
        <v>0</v>
      </c>
      <c r="AN168" s="500">
        <v>0</v>
      </c>
      <c r="AO168" s="500">
        <v>0</v>
      </c>
      <c r="AP168" s="500">
        <v>0</v>
      </c>
      <c r="AQ168" s="500">
        <v>0</v>
      </c>
      <c r="AR168" s="500">
        <v>0</v>
      </c>
      <c r="AS168" s="500">
        <v>0</v>
      </c>
      <c r="AT168" s="500">
        <v>0</v>
      </c>
      <c r="AU168" s="500">
        <v>0</v>
      </c>
      <c r="AV168" s="500">
        <v>0</v>
      </c>
      <c r="AW168" s="500">
        <v>0</v>
      </c>
      <c r="AX168" s="500">
        <v>0</v>
      </c>
      <c r="AY168" s="500">
        <v>0</v>
      </c>
      <c r="AZ168" s="500">
        <v>0</v>
      </c>
      <c r="BA168" s="500">
        <v>0</v>
      </c>
      <c r="BB168" s="500">
        <v>0</v>
      </c>
    </row>
    <row r="169" spans="1:54">
      <c r="A169" s="497" t="s">
        <v>454</v>
      </c>
      <c r="B169" s="507" t="s">
        <v>1345</v>
      </c>
      <c r="C169" s="500">
        <v>0</v>
      </c>
      <c r="D169" s="500">
        <v>0</v>
      </c>
      <c r="E169" s="500">
        <v>0</v>
      </c>
      <c r="F169" s="500">
        <v>0</v>
      </c>
      <c r="G169" s="500">
        <v>0</v>
      </c>
      <c r="H169" s="500">
        <v>0</v>
      </c>
      <c r="I169" s="500">
        <v>0</v>
      </c>
      <c r="J169" s="500">
        <v>0</v>
      </c>
      <c r="K169" s="500">
        <v>0</v>
      </c>
      <c r="L169" s="500">
        <v>0</v>
      </c>
      <c r="M169" s="500">
        <v>0</v>
      </c>
      <c r="N169" s="500">
        <v>0</v>
      </c>
      <c r="O169" s="500">
        <v>0</v>
      </c>
      <c r="P169" s="500">
        <v>0</v>
      </c>
      <c r="Q169" s="500">
        <v>0</v>
      </c>
      <c r="R169" s="500">
        <v>0</v>
      </c>
      <c r="S169" s="500">
        <v>0</v>
      </c>
      <c r="T169" s="500">
        <v>0</v>
      </c>
      <c r="U169" s="500">
        <v>0</v>
      </c>
      <c r="V169" s="500">
        <v>0</v>
      </c>
      <c r="W169" s="500">
        <v>0</v>
      </c>
      <c r="X169" s="500">
        <v>0</v>
      </c>
      <c r="Y169" s="500">
        <v>0</v>
      </c>
      <c r="Z169" s="500">
        <v>0</v>
      </c>
      <c r="AA169" s="500">
        <v>0</v>
      </c>
      <c r="AB169" s="500">
        <v>0</v>
      </c>
      <c r="AC169" s="500">
        <v>0</v>
      </c>
      <c r="AD169" s="500">
        <v>0</v>
      </c>
      <c r="AE169" s="500">
        <v>0</v>
      </c>
      <c r="AF169" s="500">
        <v>0</v>
      </c>
      <c r="AG169" s="500">
        <v>0</v>
      </c>
      <c r="AH169" s="500">
        <v>0</v>
      </c>
      <c r="AI169" s="500">
        <v>0</v>
      </c>
      <c r="AJ169" s="500">
        <v>0</v>
      </c>
      <c r="AK169" s="500">
        <v>0</v>
      </c>
      <c r="AL169" s="500">
        <v>0</v>
      </c>
      <c r="AM169" s="500">
        <v>0</v>
      </c>
      <c r="AN169" s="500">
        <v>0</v>
      </c>
      <c r="AO169" s="500">
        <v>0</v>
      </c>
      <c r="AP169" s="500">
        <v>0</v>
      </c>
      <c r="AQ169" s="500">
        <v>0</v>
      </c>
      <c r="AR169" s="500">
        <v>0</v>
      </c>
      <c r="AS169" s="500">
        <v>0</v>
      </c>
      <c r="AT169" s="500">
        <v>0</v>
      </c>
      <c r="AU169" s="500">
        <v>0</v>
      </c>
      <c r="AV169" s="500">
        <v>0</v>
      </c>
      <c r="AW169" s="500">
        <v>0</v>
      </c>
      <c r="AX169" s="500">
        <v>0</v>
      </c>
      <c r="AY169" s="500">
        <v>0</v>
      </c>
      <c r="AZ169" s="500">
        <v>0</v>
      </c>
      <c r="BA169" s="500">
        <v>0</v>
      </c>
      <c r="BB169" s="500">
        <v>0</v>
      </c>
    </row>
    <row r="170" spans="1:54">
      <c r="A170" s="497" t="s">
        <v>455</v>
      </c>
      <c r="B170" s="507" t="s">
        <v>1347</v>
      </c>
      <c r="C170" s="500">
        <v>0</v>
      </c>
      <c r="D170" s="500">
        <v>0</v>
      </c>
      <c r="E170" s="500">
        <v>0</v>
      </c>
      <c r="F170" s="500">
        <v>0</v>
      </c>
      <c r="G170" s="500">
        <v>0</v>
      </c>
      <c r="H170" s="500">
        <v>0</v>
      </c>
      <c r="I170" s="500">
        <v>0</v>
      </c>
      <c r="J170" s="500">
        <v>0</v>
      </c>
      <c r="K170" s="500">
        <v>0</v>
      </c>
      <c r="L170" s="500">
        <v>0</v>
      </c>
      <c r="M170" s="500">
        <v>0</v>
      </c>
      <c r="N170" s="500">
        <v>0</v>
      </c>
      <c r="O170" s="500">
        <v>0</v>
      </c>
      <c r="P170" s="500">
        <v>0</v>
      </c>
      <c r="Q170" s="500">
        <v>0</v>
      </c>
      <c r="R170" s="500">
        <v>0</v>
      </c>
      <c r="S170" s="500">
        <v>0</v>
      </c>
      <c r="T170" s="500">
        <v>0</v>
      </c>
      <c r="U170" s="500">
        <v>0</v>
      </c>
      <c r="V170" s="500">
        <v>0</v>
      </c>
      <c r="W170" s="500">
        <v>0</v>
      </c>
      <c r="X170" s="500">
        <v>0</v>
      </c>
      <c r="Y170" s="500">
        <v>0</v>
      </c>
      <c r="Z170" s="500">
        <v>0</v>
      </c>
      <c r="AA170" s="500">
        <v>0</v>
      </c>
      <c r="AB170" s="500">
        <v>0</v>
      </c>
      <c r="AC170" s="500">
        <v>0</v>
      </c>
      <c r="AD170" s="500">
        <v>0</v>
      </c>
      <c r="AE170" s="500">
        <v>0</v>
      </c>
      <c r="AF170" s="500">
        <v>0</v>
      </c>
      <c r="AG170" s="500">
        <v>0</v>
      </c>
      <c r="AH170" s="500">
        <v>0</v>
      </c>
      <c r="AI170" s="500">
        <v>0</v>
      </c>
      <c r="AJ170" s="500">
        <v>0</v>
      </c>
      <c r="AK170" s="500">
        <v>0</v>
      </c>
      <c r="AL170" s="500">
        <v>0</v>
      </c>
      <c r="AM170" s="500">
        <v>0</v>
      </c>
      <c r="AN170" s="500">
        <v>0</v>
      </c>
      <c r="AO170" s="500">
        <v>0</v>
      </c>
      <c r="AP170" s="500">
        <v>0</v>
      </c>
      <c r="AQ170" s="500">
        <v>0</v>
      </c>
      <c r="AR170" s="500">
        <v>0</v>
      </c>
      <c r="AS170" s="500">
        <v>0</v>
      </c>
      <c r="AT170" s="500">
        <v>0</v>
      </c>
      <c r="AU170" s="500">
        <v>0</v>
      </c>
      <c r="AV170" s="500">
        <v>0</v>
      </c>
      <c r="AW170" s="500">
        <v>0</v>
      </c>
      <c r="AX170" s="500">
        <v>0</v>
      </c>
      <c r="AY170" s="500">
        <v>0</v>
      </c>
      <c r="AZ170" s="500">
        <v>0</v>
      </c>
      <c r="BA170" s="500">
        <v>0</v>
      </c>
      <c r="BB170" s="500">
        <v>0</v>
      </c>
    </row>
    <row r="171" spans="1:54">
      <c r="A171" s="497" t="s">
        <v>455</v>
      </c>
      <c r="B171" s="507" t="s">
        <v>1349</v>
      </c>
      <c r="C171" s="500">
        <v>0</v>
      </c>
      <c r="D171" s="500">
        <v>0</v>
      </c>
      <c r="E171" s="500">
        <v>0</v>
      </c>
      <c r="F171" s="500">
        <v>0</v>
      </c>
      <c r="G171" s="500">
        <v>0</v>
      </c>
      <c r="H171" s="500">
        <v>0</v>
      </c>
      <c r="I171" s="500">
        <v>0</v>
      </c>
      <c r="J171" s="500">
        <v>0</v>
      </c>
      <c r="K171" s="500">
        <v>0</v>
      </c>
      <c r="L171" s="500">
        <v>0</v>
      </c>
      <c r="M171" s="500">
        <v>0</v>
      </c>
      <c r="N171" s="500">
        <v>0</v>
      </c>
      <c r="O171" s="500">
        <v>0</v>
      </c>
      <c r="P171" s="500">
        <v>0</v>
      </c>
      <c r="Q171" s="500">
        <v>0</v>
      </c>
      <c r="R171" s="500">
        <v>0</v>
      </c>
      <c r="S171" s="500">
        <v>0</v>
      </c>
      <c r="T171" s="500">
        <v>0</v>
      </c>
      <c r="U171" s="500">
        <v>0</v>
      </c>
      <c r="V171" s="500">
        <v>0</v>
      </c>
      <c r="W171" s="500">
        <v>0</v>
      </c>
      <c r="X171" s="500">
        <v>0</v>
      </c>
      <c r="Y171" s="500">
        <v>0</v>
      </c>
      <c r="Z171" s="500">
        <v>0</v>
      </c>
      <c r="AA171" s="500">
        <v>0</v>
      </c>
      <c r="AB171" s="500">
        <v>0</v>
      </c>
      <c r="AC171" s="500">
        <v>0</v>
      </c>
      <c r="AD171" s="500">
        <v>0</v>
      </c>
      <c r="AE171" s="500">
        <v>0</v>
      </c>
      <c r="AF171" s="500">
        <v>0</v>
      </c>
      <c r="AG171" s="500">
        <v>0</v>
      </c>
      <c r="AH171" s="500">
        <v>0</v>
      </c>
      <c r="AI171" s="500">
        <v>0</v>
      </c>
      <c r="AJ171" s="500">
        <v>0</v>
      </c>
      <c r="AK171" s="500">
        <v>0</v>
      </c>
      <c r="AL171" s="500">
        <v>0</v>
      </c>
      <c r="AM171" s="500">
        <v>0</v>
      </c>
      <c r="AN171" s="500">
        <v>0</v>
      </c>
      <c r="AO171" s="500">
        <v>0</v>
      </c>
      <c r="AP171" s="500">
        <v>0</v>
      </c>
      <c r="AQ171" s="500">
        <v>0</v>
      </c>
      <c r="AR171" s="500">
        <v>0</v>
      </c>
      <c r="AS171" s="500">
        <v>0</v>
      </c>
      <c r="AT171" s="500">
        <v>0</v>
      </c>
      <c r="AU171" s="500">
        <v>0</v>
      </c>
      <c r="AV171" s="500">
        <v>0</v>
      </c>
      <c r="AW171" s="500">
        <v>0</v>
      </c>
      <c r="AX171" s="500">
        <v>0</v>
      </c>
      <c r="AY171" s="500">
        <v>0</v>
      </c>
      <c r="AZ171" s="500">
        <v>0</v>
      </c>
      <c r="BA171" s="500">
        <v>0</v>
      </c>
      <c r="BB171" s="500">
        <v>0</v>
      </c>
    </row>
    <row r="172" spans="1:54">
      <c r="A172" s="497" t="s">
        <v>455</v>
      </c>
      <c r="B172" s="507" t="s">
        <v>1664</v>
      </c>
      <c r="C172" s="500">
        <v>0</v>
      </c>
      <c r="D172" s="500">
        <v>0</v>
      </c>
      <c r="E172" s="500">
        <v>0</v>
      </c>
      <c r="F172" s="500">
        <v>0</v>
      </c>
      <c r="G172" s="500">
        <v>0</v>
      </c>
      <c r="H172" s="500">
        <v>0</v>
      </c>
      <c r="I172" s="500">
        <v>0</v>
      </c>
      <c r="J172" s="500">
        <v>0</v>
      </c>
      <c r="K172" s="500">
        <v>0</v>
      </c>
      <c r="L172" s="500">
        <v>0</v>
      </c>
      <c r="M172" s="500">
        <v>0</v>
      </c>
      <c r="N172" s="500">
        <v>0</v>
      </c>
      <c r="O172" s="500">
        <v>0</v>
      </c>
      <c r="P172" s="500">
        <v>0</v>
      </c>
      <c r="Q172" s="500">
        <v>0</v>
      </c>
      <c r="R172" s="500">
        <v>0</v>
      </c>
      <c r="S172" s="500">
        <v>0</v>
      </c>
      <c r="T172" s="500">
        <v>0</v>
      </c>
      <c r="U172" s="500">
        <v>0</v>
      </c>
      <c r="V172" s="500">
        <v>0</v>
      </c>
      <c r="W172" s="500">
        <v>0</v>
      </c>
      <c r="X172" s="500">
        <v>0</v>
      </c>
      <c r="Y172" s="500">
        <v>0</v>
      </c>
      <c r="Z172" s="500">
        <v>0</v>
      </c>
      <c r="AA172" s="500">
        <v>0</v>
      </c>
      <c r="AB172" s="500">
        <v>0</v>
      </c>
      <c r="AC172" s="500">
        <v>0</v>
      </c>
      <c r="AD172" s="500">
        <v>0</v>
      </c>
      <c r="AE172" s="500">
        <v>0</v>
      </c>
      <c r="AF172" s="500">
        <v>0</v>
      </c>
      <c r="AG172" s="500">
        <v>0</v>
      </c>
      <c r="AH172" s="500">
        <v>0</v>
      </c>
      <c r="AI172" s="500">
        <v>0</v>
      </c>
      <c r="AJ172" s="500">
        <v>0</v>
      </c>
      <c r="AK172" s="500">
        <v>0</v>
      </c>
      <c r="AL172" s="500">
        <v>0</v>
      </c>
      <c r="AM172" s="500">
        <v>0</v>
      </c>
      <c r="AN172" s="500">
        <v>0</v>
      </c>
      <c r="AO172" s="500">
        <v>0</v>
      </c>
      <c r="AP172" s="500">
        <v>0</v>
      </c>
      <c r="AQ172" s="500">
        <v>0</v>
      </c>
      <c r="AR172" s="500">
        <v>0</v>
      </c>
      <c r="AS172" s="500">
        <v>0</v>
      </c>
      <c r="AT172" s="500">
        <v>0</v>
      </c>
      <c r="AU172" s="500">
        <v>0</v>
      </c>
      <c r="AV172" s="500">
        <v>0</v>
      </c>
      <c r="AW172" s="500">
        <v>0</v>
      </c>
      <c r="AX172" s="500">
        <v>0</v>
      </c>
      <c r="AY172" s="500">
        <v>0</v>
      </c>
      <c r="AZ172" s="500">
        <v>0</v>
      </c>
      <c r="BA172" s="500">
        <v>0</v>
      </c>
      <c r="BB172" s="500">
        <v>0</v>
      </c>
    </row>
    <row r="173" spans="1:54">
      <c r="A173" s="497" t="s">
        <v>455</v>
      </c>
      <c r="B173" s="507" t="s">
        <v>1348</v>
      </c>
      <c r="C173" s="500">
        <v>0</v>
      </c>
      <c r="D173" s="500">
        <v>0</v>
      </c>
      <c r="E173" s="500">
        <v>0</v>
      </c>
      <c r="F173" s="500">
        <v>0</v>
      </c>
      <c r="G173" s="500">
        <v>0</v>
      </c>
      <c r="H173" s="500">
        <v>0</v>
      </c>
      <c r="I173" s="500">
        <v>0</v>
      </c>
      <c r="J173" s="500">
        <v>0</v>
      </c>
      <c r="K173" s="500">
        <v>0</v>
      </c>
      <c r="L173" s="500">
        <v>0</v>
      </c>
      <c r="M173" s="500">
        <v>0</v>
      </c>
      <c r="N173" s="500">
        <v>0</v>
      </c>
      <c r="O173" s="500">
        <v>0</v>
      </c>
      <c r="P173" s="500">
        <v>0</v>
      </c>
      <c r="Q173" s="500">
        <v>0</v>
      </c>
      <c r="R173" s="500">
        <v>0</v>
      </c>
      <c r="S173" s="500">
        <v>0</v>
      </c>
      <c r="T173" s="500">
        <v>0</v>
      </c>
      <c r="U173" s="500">
        <v>0</v>
      </c>
      <c r="V173" s="500">
        <v>0</v>
      </c>
      <c r="W173" s="500">
        <v>0</v>
      </c>
      <c r="X173" s="500">
        <v>0</v>
      </c>
      <c r="Y173" s="500">
        <v>0</v>
      </c>
      <c r="Z173" s="500">
        <v>0</v>
      </c>
      <c r="AA173" s="500">
        <v>0</v>
      </c>
      <c r="AB173" s="500">
        <v>0</v>
      </c>
      <c r="AC173" s="500">
        <v>0</v>
      </c>
      <c r="AD173" s="500">
        <v>0</v>
      </c>
      <c r="AE173" s="500">
        <v>0</v>
      </c>
      <c r="AF173" s="500">
        <v>0</v>
      </c>
      <c r="AG173" s="500">
        <v>0</v>
      </c>
      <c r="AH173" s="500">
        <v>0</v>
      </c>
      <c r="AI173" s="500">
        <v>0</v>
      </c>
      <c r="AJ173" s="500">
        <v>0</v>
      </c>
      <c r="AK173" s="500">
        <v>0</v>
      </c>
      <c r="AL173" s="500">
        <v>0</v>
      </c>
      <c r="AM173" s="500">
        <v>0</v>
      </c>
      <c r="AN173" s="500">
        <v>0</v>
      </c>
      <c r="AO173" s="500">
        <v>0</v>
      </c>
      <c r="AP173" s="500">
        <v>0</v>
      </c>
      <c r="AQ173" s="500">
        <v>0</v>
      </c>
      <c r="AR173" s="500">
        <v>0</v>
      </c>
      <c r="AS173" s="500">
        <v>0</v>
      </c>
      <c r="AT173" s="500">
        <v>0</v>
      </c>
      <c r="AU173" s="500">
        <v>0</v>
      </c>
      <c r="AV173" s="500">
        <v>0</v>
      </c>
      <c r="AW173" s="500">
        <v>0</v>
      </c>
      <c r="AX173" s="500">
        <v>0</v>
      </c>
      <c r="AY173" s="500">
        <v>0</v>
      </c>
      <c r="AZ173" s="500">
        <v>0</v>
      </c>
      <c r="BA173" s="500">
        <v>0</v>
      </c>
      <c r="BB173" s="500">
        <v>0</v>
      </c>
    </row>
    <row r="174" spans="1:54">
      <c r="A174" s="497" t="s">
        <v>456</v>
      </c>
      <c r="B174" s="507" t="s">
        <v>1665</v>
      </c>
      <c r="C174" s="500">
        <v>0</v>
      </c>
      <c r="D174" s="500">
        <v>0</v>
      </c>
      <c r="E174" s="500">
        <v>0</v>
      </c>
      <c r="F174" s="500">
        <v>0</v>
      </c>
      <c r="G174" s="500">
        <v>0</v>
      </c>
      <c r="H174" s="500">
        <v>0</v>
      </c>
      <c r="I174" s="500">
        <v>0</v>
      </c>
      <c r="J174" s="500">
        <v>0</v>
      </c>
      <c r="K174" s="500">
        <v>0</v>
      </c>
      <c r="L174" s="500">
        <v>0</v>
      </c>
      <c r="M174" s="500">
        <v>0</v>
      </c>
      <c r="N174" s="500">
        <v>0</v>
      </c>
      <c r="O174" s="500">
        <v>0</v>
      </c>
      <c r="P174" s="500">
        <v>0</v>
      </c>
      <c r="Q174" s="500">
        <v>0</v>
      </c>
      <c r="R174" s="500">
        <v>0</v>
      </c>
      <c r="S174" s="500">
        <v>0</v>
      </c>
      <c r="T174" s="500">
        <v>0</v>
      </c>
      <c r="U174" s="500">
        <v>0</v>
      </c>
      <c r="V174" s="500">
        <v>0</v>
      </c>
      <c r="W174" s="500">
        <v>0</v>
      </c>
      <c r="X174" s="500">
        <v>0</v>
      </c>
      <c r="Y174" s="500">
        <v>0</v>
      </c>
      <c r="Z174" s="500">
        <v>0</v>
      </c>
      <c r="AA174" s="500">
        <v>0</v>
      </c>
      <c r="AB174" s="500">
        <v>0</v>
      </c>
      <c r="AC174" s="500">
        <v>0</v>
      </c>
      <c r="AD174" s="500">
        <v>0</v>
      </c>
      <c r="AE174" s="500">
        <v>0</v>
      </c>
      <c r="AF174" s="500">
        <v>0</v>
      </c>
      <c r="AG174" s="500">
        <v>0</v>
      </c>
      <c r="AH174" s="500">
        <v>0</v>
      </c>
      <c r="AI174" s="500">
        <v>0</v>
      </c>
      <c r="AJ174" s="500">
        <v>0</v>
      </c>
      <c r="AK174" s="500">
        <v>0</v>
      </c>
      <c r="AL174" s="500">
        <v>0</v>
      </c>
      <c r="AM174" s="500">
        <v>0</v>
      </c>
      <c r="AN174" s="500">
        <v>0</v>
      </c>
      <c r="AO174" s="500">
        <v>0</v>
      </c>
      <c r="AP174" s="500">
        <v>0</v>
      </c>
      <c r="AQ174" s="500">
        <v>0</v>
      </c>
      <c r="AR174" s="500">
        <v>0</v>
      </c>
      <c r="AS174" s="500">
        <v>0</v>
      </c>
      <c r="AT174" s="500">
        <v>0</v>
      </c>
      <c r="AU174" s="500">
        <v>0</v>
      </c>
      <c r="AV174" s="500">
        <v>0</v>
      </c>
      <c r="AW174" s="500">
        <v>0</v>
      </c>
      <c r="AX174" s="500">
        <v>0</v>
      </c>
      <c r="AY174" s="500">
        <v>0</v>
      </c>
      <c r="AZ174" s="500">
        <v>0</v>
      </c>
      <c r="BA174" s="500">
        <v>0</v>
      </c>
      <c r="BB174" s="500">
        <v>0</v>
      </c>
    </row>
    <row r="175" spans="1:54">
      <c r="A175" s="497" t="s">
        <v>456</v>
      </c>
      <c r="B175" s="507" t="s">
        <v>1350</v>
      </c>
      <c r="C175" s="500">
        <v>0</v>
      </c>
      <c r="D175" s="500">
        <v>0</v>
      </c>
      <c r="E175" s="500">
        <v>0</v>
      </c>
      <c r="F175" s="500">
        <v>0</v>
      </c>
      <c r="G175" s="500">
        <v>0</v>
      </c>
      <c r="H175" s="500">
        <v>0</v>
      </c>
      <c r="I175" s="500">
        <v>0</v>
      </c>
      <c r="J175" s="500">
        <v>0</v>
      </c>
      <c r="K175" s="500">
        <v>0</v>
      </c>
      <c r="L175" s="500">
        <v>0</v>
      </c>
      <c r="M175" s="500">
        <v>0</v>
      </c>
      <c r="N175" s="500">
        <v>0</v>
      </c>
      <c r="O175" s="500">
        <v>0</v>
      </c>
      <c r="P175" s="500">
        <v>0</v>
      </c>
      <c r="Q175" s="500">
        <v>0</v>
      </c>
      <c r="R175" s="500">
        <v>0</v>
      </c>
      <c r="S175" s="500">
        <v>0</v>
      </c>
      <c r="T175" s="500">
        <v>0</v>
      </c>
      <c r="U175" s="500">
        <v>0</v>
      </c>
      <c r="V175" s="500">
        <v>0</v>
      </c>
      <c r="W175" s="500">
        <v>0</v>
      </c>
      <c r="X175" s="500">
        <v>0</v>
      </c>
      <c r="Y175" s="500">
        <v>0</v>
      </c>
      <c r="Z175" s="500">
        <v>0</v>
      </c>
      <c r="AA175" s="500">
        <v>0</v>
      </c>
      <c r="AB175" s="500">
        <v>0</v>
      </c>
      <c r="AC175" s="500">
        <v>0</v>
      </c>
      <c r="AD175" s="500">
        <v>0</v>
      </c>
      <c r="AE175" s="500">
        <v>0</v>
      </c>
      <c r="AF175" s="500">
        <v>0</v>
      </c>
      <c r="AG175" s="500">
        <v>0</v>
      </c>
      <c r="AH175" s="500">
        <v>0</v>
      </c>
      <c r="AI175" s="500">
        <v>0</v>
      </c>
      <c r="AJ175" s="500">
        <v>0</v>
      </c>
      <c r="AK175" s="500">
        <v>0</v>
      </c>
      <c r="AL175" s="500">
        <v>0</v>
      </c>
      <c r="AM175" s="500">
        <v>0</v>
      </c>
      <c r="AN175" s="500">
        <v>0</v>
      </c>
      <c r="AO175" s="500">
        <v>0</v>
      </c>
      <c r="AP175" s="500">
        <v>0</v>
      </c>
      <c r="AQ175" s="500">
        <v>0</v>
      </c>
      <c r="AR175" s="500">
        <v>0</v>
      </c>
      <c r="AS175" s="500">
        <v>0</v>
      </c>
      <c r="AT175" s="500">
        <v>0</v>
      </c>
      <c r="AU175" s="500">
        <v>0</v>
      </c>
      <c r="AV175" s="500">
        <v>0</v>
      </c>
      <c r="AW175" s="500">
        <v>0</v>
      </c>
      <c r="AX175" s="500">
        <v>0</v>
      </c>
      <c r="AY175" s="500">
        <v>0</v>
      </c>
      <c r="AZ175" s="500">
        <v>0</v>
      </c>
      <c r="BA175" s="500">
        <v>0</v>
      </c>
      <c r="BB175" s="500">
        <v>0</v>
      </c>
    </row>
    <row r="176" spans="1:54">
      <c r="A176" s="497" t="s">
        <v>457</v>
      </c>
      <c r="B176" s="507" t="s">
        <v>1666</v>
      </c>
      <c r="C176" s="500">
        <v>0</v>
      </c>
      <c r="D176" s="500">
        <v>0</v>
      </c>
      <c r="E176" s="500">
        <v>0</v>
      </c>
      <c r="F176" s="500">
        <v>0</v>
      </c>
      <c r="G176" s="500">
        <v>0</v>
      </c>
      <c r="H176" s="500">
        <v>0</v>
      </c>
      <c r="I176" s="500">
        <v>0</v>
      </c>
      <c r="J176" s="500">
        <v>0</v>
      </c>
      <c r="K176" s="500">
        <v>0</v>
      </c>
      <c r="L176" s="500">
        <v>0</v>
      </c>
      <c r="M176" s="500">
        <v>0</v>
      </c>
      <c r="N176" s="500">
        <v>0</v>
      </c>
      <c r="O176" s="500">
        <v>0</v>
      </c>
      <c r="P176" s="500">
        <v>0</v>
      </c>
      <c r="Q176" s="500">
        <v>0</v>
      </c>
      <c r="R176" s="500">
        <v>0</v>
      </c>
      <c r="S176" s="500">
        <v>0</v>
      </c>
      <c r="T176" s="500">
        <v>0</v>
      </c>
      <c r="U176" s="500">
        <v>0</v>
      </c>
      <c r="V176" s="500">
        <v>0</v>
      </c>
      <c r="W176" s="500">
        <v>0</v>
      </c>
      <c r="X176" s="500">
        <v>0</v>
      </c>
      <c r="Y176" s="500">
        <v>0</v>
      </c>
      <c r="Z176" s="500">
        <v>0</v>
      </c>
      <c r="AA176" s="500">
        <v>0</v>
      </c>
      <c r="AB176" s="500">
        <v>0</v>
      </c>
      <c r="AC176" s="500">
        <v>0</v>
      </c>
      <c r="AD176" s="500">
        <v>0</v>
      </c>
      <c r="AE176" s="500">
        <v>0</v>
      </c>
      <c r="AF176" s="500">
        <v>0</v>
      </c>
      <c r="AG176" s="500">
        <v>0</v>
      </c>
      <c r="AH176" s="500">
        <v>0</v>
      </c>
      <c r="AI176" s="500">
        <v>0</v>
      </c>
      <c r="AJ176" s="500">
        <v>0</v>
      </c>
      <c r="AK176" s="500">
        <v>0</v>
      </c>
      <c r="AL176" s="500">
        <v>0</v>
      </c>
      <c r="AM176" s="500">
        <v>0</v>
      </c>
      <c r="AN176" s="500">
        <v>0</v>
      </c>
      <c r="AO176" s="500">
        <v>0</v>
      </c>
      <c r="AP176" s="500">
        <v>0</v>
      </c>
      <c r="AQ176" s="500">
        <v>0</v>
      </c>
      <c r="AR176" s="500">
        <v>0</v>
      </c>
      <c r="AS176" s="500">
        <v>0</v>
      </c>
      <c r="AT176" s="500">
        <v>0</v>
      </c>
      <c r="AU176" s="500">
        <v>0</v>
      </c>
      <c r="AV176" s="500">
        <v>0</v>
      </c>
      <c r="AW176" s="500">
        <v>0</v>
      </c>
      <c r="AX176" s="500">
        <v>0</v>
      </c>
      <c r="AY176" s="500">
        <v>0</v>
      </c>
      <c r="AZ176" s="500">
        <v>0</v>
      </c>
      <c r="BA176" s="500">
        <v>0</v>
      </c>
      <c r="BB176" s="500">
        <v>0</v>
      </c>
    </row>
    <row r="177" spans="1:54">
      <c r="A177" s="497" t="s">
        <v>457</v>
      </c>
      <c r="B177" s="507" t="s">
        <v>1351</v>
      </c>
      <c r="C177" s="500">
        <v>0</v>
      </c>
      <c r="D177" s="500">
        <v>0</v>
      </c>
      <c r="E177" s="500">
        <v>0</v>
      </c>
      <c r="F177" s="500">
        <v>0</v>
      </c>
      <c r="G177" s="500">
        <v>0</v>
      </c>
      <c r="H177" s="500">
        <v>0</v>
      </c>
      <c r="I177" s="500">
        <v>0</v>
      </c>
      <c r="J177" s="500">
        <v>0</v>
      </c>
      <c r="K177" s="500">
        <v>0</v>
      </c>
      <c r="L177" s="500">
        <v>0</v>
      </c>
      <c r="M177" s="500">
        <v>0</v>
      </c>
      <c r="N177" s="500">
        <v>0</v>
      </c>
      <c r="O177" s="500">
        <v>0</v>
      </c>
      <c r="P177" s="500">
        <v>0</v>
      </c>
      <c r="Q177" s="500">
        <v>0</v>
      </c>
      <c r="R177" s="500">
        <v>0</v>
      </c>
      <c r="S177" s="500">
        <v>0</v>
      </c>
      <c r="T177" s="500">
        <v>0</v>
      </c>
      <c r="U177" s="500">
        <v>0</v>
      </c>
      <c r="V177" s="500">
        <v>0</v>
      </c>
      <c r="W177" s="500">
        <v>0</v>
      </c>
      <c r="X177" s="500">
        <v>0</v>
      </c>
      <c r="Y177" s="500">
        <v>0</v>
      </c>
      <c r="Z177" s="500">
        <v>0</v>
      </c>
      <c r="AA177" s="500">
        <v>0</v>
      </c>
      <c r="AB177" s="500">
        <v>0</v>
      </c>
      <c r="AC177" s="500">
        <v>0</v>
      </c>
      <c r="AD177" s="500">
        <v>0</v>
      </c>
      <c r="AE177" s="500">
        <v>0</v>
      </c>
      <c r="AF177" s="500">
        <v>0</v>
      </c>
      <c r="AG177" s="500">
        <v>0</v>
      </c>
      <c r="AH177" s="500">
        <v>0</v>
      </c>
      <c r="AI177" s="500">
        <v>0</v>
      </c>
      <c r="AJ177" s="500">
        <v>0</v>
      </c>
      <c r="AK177" s="500">
        <v>0</v>
      </c>
      <c r="AL177" s="500">
        <v>0</v>
      </c>
      <c r="AM177" s="500">
        <v>0</v>
      </c>
      <c r="AN177" s="500">
        <v>0</v>
      </c>
      <c r="AO177" s="500">
        <v>0</v>
      </c>
      <c r="AP177" s="500">
        <v>0</v>
      </c>
      <c r="AQ177" s="500">
        <v>0</v>
      </c>
      <c r="AR177" s="500">
        <v>0</v>
      </c>
      <c r="AS177" s="500">
        <v>0</v>
      </c>
      <c r="AT177" s="500">
        <v>0</v>
      </c>
      <c r="AU177" s="500">
        <v>0</v>
      </c>
      <c r="AV177" s="500">
        <v>0</v>
      </c>
      <c r="AW177" s="500">
        <v>0</v>
      </c>
      <c r="AX177" s="500">
        <v>0</v>
      </c>
      <c r="AY177" s="500">
        <v>0</v>
      </c>
      <c r="AZ177" s="500">
        <v>0</v>
      </c>
      <c r="BA177" s="500">
        <v>0</v>
      </c>
      <c r="BB177" s="500">
        <v>0</v>
      </c>
    </row>
    <row r="178" spans="1:54">
      <c r="A178" s="497" t="s">
        <v>457</v>
      </c>
      <c r="B178" s="507" t="s">
        <v>1667</v>
      </c>
      <c r="C178" s="500">
        <v>0</v>
      </c>
      <c r="D178" s="500">
        <v>0</v>
      </c>
      <c r="E178" s="500">
        <v>0</v>
      </c>
      <c r="F178" s="500">
        <v>0</v>
      </c>
      <c r="G178" s="500">
        <v>0</v>
      </c>
      <c r="H178" s="500">
        <v>0</v>
      </c>
      <c r="I178" s="500">
        <v>0</v>
      </c>
      <c r="J178" s="500">
        <v>0</v>
      </c>
      <c r="K178" s="500">
        <v>0</v>
      </c>
      <c r="L178" s="500">
        <v>0</v>
      </c>
      <c r="M178" s="500">
        <v>0</v>
      </c>
      <c r="N178" s="500">
        <v>0</v>
      </c>
      <c r="O178" s="500">
        <v>0</v>
      </c>
      <c r="P178" s="500">
        <v>0</v>
      </c>
      <c r="Q178" s="500">
        <v>0</v>
      </c>
      <c r="R178" s="500">
        <v>0</v>
      </c>
      <c r="S178" s="500">
        <v>0</v>
      </c>
      <c r="T178" s="500">
        <v>0</v>
      </c>
      <c r="U178" s="500">
        <v>0</v>
      </c>
      <c r="V178" s="500">
        <v>0</v>
      </c>
      <c r="W178" s="500">
        <v>0</v>
      </c>
      <c r="X178" s="500">
        <v>0</v>
      </c>
      <c r="Y178" s="500">
        <v>0</v>
      </c>
      <c r="Z178" s="500">
        <v>0</v>
      </c>
      <c r="AA178" s="500">
        <v>0</v>
      </c>
      <c r="AB178" s="500">
        <v>0</v>
      </c>
      <c r="AC178" s="500">
        <v>0</v>
      </c>
      <c r="AD178" s="500">
        <v>0</v>
      </c>
      <c r="AE178" s="500">
        <v>0</v>
      </c>
      <c r="AF178" s="500">
        <v>0</v>
      </c>
      <c r="AG178" s="500">
        <v>0</v>
      </c>
      <c r="AH178" s="500">
        <v>0</v>
      </c>
      <c r="AI178" s="500">
        <v>0</v>
      </c>
      <c r="AJ178" s="500">
        <v>0</v>
      </c>
      <c r="AK178" s="500">
        <v>0</v>
      </c>
      <c r="AL178" s="500">
        <v>0</v>
      </c>
      <c r="AM178" s="500">
        <v>0</v>
      </c>
      <c r="AN178" s="500">
        <v>0</v>
      </c>
      <c r="AO178" s="500">
        <v>0</v>
      </c>
      <c r="AP178" s="500">
        <v>0</v>
      </c>
      <c r="AQ178" s="500">
        <v>0</v>
      </c>
      <c r="AR178" s="500">
        <v>0</v>
      </c>
      <c r="AS178" s="500">
        <v>0</v>
      </c>
      <c r="AT178" s="500">
        <v>0</v>
      </c>
      <c r="AU178" s="500">
        <v>0</v>
      </c>
      <c r="AV178" s="500">
        <v>0</v>
      </c>
      <c r="AW178" s="500">
        <v>0</v>
      </c>
      <c r="AX178" s="500">
        <v>0</v>
      </c>
      <c r="AY178" s="500">
        <v>0</v>
      </c>
      <c r="AZ178" s="500">
        <v>0</v>
      </c>
      <c r="BA178" s="500">
        <v>0</v>
      </c>
      <c r="BB178" s="500">
        <v>0</v>
      </c>
    </row>
    <row r="179" spans="1:54">
      <c r="A179" s="497" t="s">
        <v>458</v>
      </c>
      <c r="B179" s="507" t="s">
        <v>1352</v>
      </c>
      <c r="C179" s="500">
        <v>0</v>
      </c>
      <c r="D179" s="500">
        <v>0</v>
      </c>
      <c r="E179" s="500">
        <v>0</v>
      </c>
      <c r="F179" s="500">
        <v>0</v>
      </c>
      <c r="G179" s="500">
        <v>0</v>
      </c>
      <c r="H179" s="500">
        <v>0</v>
      </c>
      <c r="I179" s="500">
        <v>0</v>
      </c>
      <c r="J179" s="500">
        <v>0</v>
      </c>
      <c r="K179" s="500">
        <v>0</v>
      </c>
      <c r="L179" s="500">
        <v>0</v>
      </c>
      <c r="M179" s="500">
        <v>0</v>
      </c>
      <c r="N179" s="500">
        <v>0</v>
      </c>
      <c r="O179" s="500">
        <v>0</v>
      </c>
      <c r="P179" s="500">
        <v>0</v>
      </c>
      <c r="Q179" s="500">
        <v>0</v>
      </c>
      <c r="R179" s="500">
        <v>0</v>
      </c>
      <c r="S179" s="500">
        <v>0</v>
      </c>
      <c r="T179" s="500">
        <v>0</v>
      </c>
      <c r="U179" s="500">
        <v>0</v>
      </c>
      <c r="V179" s="500">
        <v>0</v>
      </c>
      <c r="W179" s="500">
        <v>0</v>
      </c>
      <c r="X179" s="500">
        <v>0</v>
      </c>
      <c r="Y179" s="500">
        <v>0</v>
      </c>
      <c r="Z179" s="500">
        <v>0</v>
      </c>
      <c r="AA179" s="500">
        <v>0</v>
      </c>
      <c r="AB179" s="500">
        <v>0</v>
      </c>
      <c r="AC179" s="500">
        <v>0</v>
      </c>
      <c r="AD179" s="500">
        <v>0</v>
      </c>
      <c r="AE179" s="500">
        <v>0</v>
      </c>
      <c r="AF179" s="500">
        <v>0</v>
      </c>
      <c r="AG179" s="500">
        <v>0</v>
      </c>
      <c r="AH179" s="500">
        <v>0</v>
      </c>
      <c r="AI179" s="500">
        <v>0</v>
      </c>
      <c r="AJ179" s="500">
        <v>0</v>
      </c>
      <c r="AK179" s="500">
        <v>0</v>
      </c>
      <c r="AL179" s="500">
        <v>0</v>
      </c>
      <c r="AM179" s="500">
        <v>0</v>
      </c>
      <c r="AN179" s="500">
        <v>0</v>
      </c>
      <c r="AO179" s="500">
        <v>0</v>
      </c>
      <c r="AP179" s="500">
        <v>0</v>
      </c>
      <c r="AQ179" s="500">
        <v>0</v>
      </c>
      <c r="AR179" s="500">
        <v>0</v>
      </c>
      <c r="AS179" s="500">
        <v>0</v>
      </c>
      <c r="AT179" s="500">
        <v>0</v>
      </c>
      <c r="AU179" s="500">
        <v>0</v>
      </c>
      <c r="AV179" s="500">
        <v>0</v>
      </c>
      <c r="AW179" s="500">
        <v>0</v>
      </c>
      <c r="AX179" s="500">
        <v>0</v>
      </c>
      <c r="AY179" s="500">
        <v>0</v>
      </c>
      <c r="AZ179" s="500">
        <v>0</v>
      </c>
      <c r="BA179" s="500">
        <v>0</v>
      </c>
      <c r="BB179" s="500">
        <v>0</v>
      </c>
    </row>
    <row r="180" spans="1:54">
      <c r="A180" s="497" t="s">
        <v>458</v>
      </c>
      <c r="B180" s="507" t="s">
        <v>1353</v>
      </c>
      <c r="C180" s="500">
        <v>0</v>
      </c>
      <c r="D180" s="500">
        <v>0</v>
      </c>
      <c r="E180" s="500">
        <v>0</v>
      </c>
      <c r="F180" s="500">
        <v>0</v>
      </c>
      <c r="G180" s="500">
        <v>0</v>
      </c>
      <c r="H180" s="500">
        <v>0</v>
      </c>
      <c r="I180" s="500">
        <v>0</v>
      </c>
      <c r="J180" s="500">
        <v>0</v>
      </c>
      <c r="K180" s="500">
        <v>0</v>
      </c>
      <c r="L180" s="500">
        <v>0</v>
      </c>
      <c r="M180" s="500">
        <v>0</v>
      </c>
      <c r="N180" s="500">
        <v>0</v>
      </c>
      <c r="O180" s="500">
        <v>0</v>
      </c>
      <c r="P180" s="500">
        <v>0</v>
      </c>
      <c r="Q180" s="500">
        <v>0</v>
      </c>
      <c r="R180" s="500">
        <v>0</v>
      </c>
      <c r="S180" s="500">
        <v>0</v>
      </c>
      <c r="T180" s="500">
        <v>0</v>
      </c>
      <c r="U180" s="500">
        <v>0</v>
      </c>
      <c r="V180" s="500">
        <v>0</v>
      </c>
      <c r="W180" s="500">
        <v>0</v>
      </c>
      <c r="X180" s="500">
        <v>0</v>
      </c>
      <c r="Y180" s="500">
        <v>0</v>
      </c>
      <c r="Z180" s="500">
        <v>0</v>
      </c>
      <c r="AA180" s="500">
        <v>0</v>
      </c>
      <c r="AB180" s="500">
        <v>0</v>
      </c>
      <c r="AC180" s="500">
        <v>0</v>
      </c>
      <c r="AD180" s="500">
        <v>0</v>
      </c>
      <c r="AE180" s="500">
        <v>0</v>
      </c>
      <c r="AF180" s="500">
        <v>0</v>
      </c>
      <c r="AG180" s="500">
        <v>0</v>
      </c>
      <c r="AH180" s="500">
        <v>0</v>
      </c>
      <c r="AI180" s="500">
        <v>0</v>
      </c>
      <c r="AJ180" s="500">
        <v>0</v>
      </c>
      <c r="AK180" s="500">
        <v>0</v>
      </c>
      <c r="AL180" s="500">
        <v>0</v>
      </c>
      <c r="AM180" s="500">
        <v>0</v>
      </c>
      <c r="AN180" s="500">
        <v>0</v>
      </c>
      <c r="AO180" s="500">
        <v>0</v>
      </c>
      <c r="AP180" s="500">
        <v>0</v>
      </c>
      <c r="AQ180" s="500">
        <v>0</v>
      </c>
      <c r="AR180" s="500">
        <v>0</v>
      </c>
      <c r="AS180" s="500">
        <v>0</v>
      </c>
      <c r="AT180" s="500">
        <v>0</v>
      </c>
      <c r="AU180" s="500">
        <v>0</v>
      </c>
      <c r="AV180" s="500">
        <v>0</v>
      </c>
      <c r="AW180" s="500">
        <v>0</v>
      </c>
      <c r="AX180" s="500">
        <v>0</v>
      </c>
      <c r="AY180" s="500">
        <v>0</v>
      </c>
      <c r="AZ180" s="500">
        <v>0</v>
      </c>
      <c r="BA180" s="500">
        <v>0</v>
      </c>
      <c r="BB180" s="500">
        <v>0</v>
      </c>
    </row>
    <row r="181" spans="1:54">
      <c r="A181" s="497" t="s">
        <v>458</v>
      </c>
      <c r="B181" s="507" t="s">
        <v>1354</v>
      </c>
      <c r="C181" s="500">
        <v>0</v>
      </c>
      <c r="D181" s="500">
        <v>0</v>
      </c>
      <c r="E181" s="500">
        <v>0</v>
      </c>
      <c r="F181" s="500">
        <v>0</v>
      </c>
      <c r="G181" s="500">
        <v>0</v>
      </c>
      <c r="H181" s="500">
        <v>0</v>
      </c>
      <c r="I181" s="500">
        <v>0</v>
      </c>
      <c r="J181" s="500">
        <v>0</v>
      </c>
      <c r="K181" s="500">
        <v>0</v>
      </c>
      <c r="L181" s="500">
        <v>0</v>
      </c>
      <c r="M181" s="500">
        <v>0</v>
      </c>
      <c r="N181" s="500">
        <v>0</v>
      </c>
      <c r="O181" s="500">
        <v>0</v>
      </c>
      <c r="P181" s="500">
        <v>0</v>
      </c>
      <c r="Q181" s="500">
        <v>0</v>
      </c>
      <c r="R181" s="500">
        <v>0</v>
      </c>
      <c r="S181" s="500">
        <v>0</v>
      </c>
      <c r="T181" s="500">
        <v>0</v>
      </c>
      <c r="U181" s="500">
        <v>0</v>
      </c>
      <c r="V181" s="500">
        <v>0</v>
      </c>
      <c r="W181" s="500">
        <v>0</v>
      </c>
      <c r="X181" s="500">
        <v>0</v>
      </c>
      <c r="Y181" s="500">
        <v>0</v>
      </c>
      <c r="Z181" s="500">
        <v>0</v>
      </c>
      <c r="AA181" s="500">
        <v>0</v>
      </c>
      <c r="AB181" s="500">
        <v>0</v>
      </c>
      <c r="AC181" s="500">
        <v>0</v>
      </c>
      <c r="AD181" s="500">
        <v>0</v>
      </c>
      <c r="AE181" s="500">
        <v>0</v>
      </c>
      <c r="AF181" s="500">
        <v>0</v>
      </c>
      <c r="AG181" s="500">
        <v>0</v>
      </c>
      <c r="AH181" s="500">
        <v>0</v>
      </c>
      <c r="AI181" s="500">
        <v>0</v>
      </c>
      <c r="AJ181" s="500">
        <v>0</v>
      </c>
      <c r="AK181" s="500">
        <v>0</v>
      </c>
      <c r="AL181" s="500">
        <v>0</v>
      </c>
      <c r="AM181" s="500">
        <v>0</v>
      </c>
      <c r="AN181" s="500">
        <v>0</v>
      </c>
      <c r="AO181" s="500">
        <v>0</v>
      </c>
      <c r="AP181" s="500">
        <v>0</v>
      </c>
      <c r="AQ181" s="500">
        <v>0</v>
      </c>
      <c r="AR181" s="500">
        <v>0</v>
      </c>
      <c r="AS181" s="500">
        <v>0</v>
      </c>
      <c r="AT181" s="500">
        <v>0</v>
      </c>
      <c r="AU181" s="500">
        <v>0</v>
      </c>
      <c r="AV181" s="500">
        <v>0</v>
      </c>
      <c r="AW181" s="500">
        <v>0</v>
      </c>
      <c r="AX181" s="500">
        <v>0</v>
      </c>
      <c r="AY181" s="500">
        <v>0</v>
      </c>
      <c r="AZ181" s="500">
        <v>0</v>
      </c>
      <c r="BA181" s="500">
        <v>0</v>
      </c>
      <c r="BB181" s="500">
        <v>0</v>
      </c>
    </row>
    <row r="182" spans="1:54">
      <c r="A182" s="497" t="s">
        <v>458</v>
      </c>
      <c r="B182" s="507" t="s">
        <v>1355</v>
      </c>
      <c r="C182" s="500">
        <v>0</v>
      </c>
      <c r="D182" s="500">
        <v>0</v>
      </c>
      <c r="E182" s="500">
        <v>0</v>
      </c>
      <c r="F182" s="500">
        <v>0</v>
      </c>
      <c r="G182" s="500">
        <v>0</v>
      </c>
      <c r="H182" s="500">
        <v>0</v>
      </c>
      <c r="I182" s="500">
        <v>0</v>
      </c>
      <c r="J182" s="500">
        <v>0</v>
      </c>
      <c r="K182" s="500">
        <v>0</v>
      </c>
      <c r="L182" s="500">
        <v>0</v>
      </c>
      <c r="M182" s="500">
        <v>0</v>
      </c>
      <c r="N182" s="500">
        <v>0</v>
      </c>
      <c r="O182" s="500">
        <v>0</v>
      </c>
      <c r="P182" s="500">
        <v>0</v>
      </c>
      <c r="Q182" s="500">
        <v>0</v>
      </c>
      <c r="R182" s="500">
        <v>0</v>
      </c>
      <c r="S182" s="500">
        <v>0</v>
      </c>
      <c r="T182" s="500">
        <v>0</v>
      </c>
      <c r="U182" s="500">
        <v>0</v>
      </c>
      <c r="V182" s="500">
        <v>0</v>
      </c>
      <c r="W182" s="500">
        <v>0</v>
      </c>
      <c r="X182" s="500">
        <v>0</v>
      </c>
      <c r="Y182" s="500">
        <v>0</v>
      </c>
      <c r="Z182" s="500">
        <v>0</v>
      </c>
      <c r="AA182" s="500">
        <v>0</v>
      </c>
      <c r="AB182" s="500">
        <v>0</v>
      </c>
      <c r="AC182" s="500">
        <v>0</v>
      </c>
      <c r="AD182" s="500">
        <v>0</v>
      </c>
      <c r="AE182" s="500">
        <v>0</v>
      </c>
      <c r="AF182" s="500">
        <v>0</v>
      </c>
      <c r="AG182" s="500">
        <v>0</v>
      </c>
      <c r="AH182" s="500">
        <v>0</v>
      </c>
      <c r="AI182" s="500">
        <v>0</v>
      </c>
      <c r="AJ182" s="500">
        <v>0</v>
      </c>
      <c r="AK182" s="500">
        <v>0</v>
      </c>
      <c r="AL182" s="500">
        <v>0</v>
      </c>
      <c r="AM182" s="500">
        <v>0</v>
      </c>
      <c r="AN182" s="500">
        <v>0</v>
      </c>
      <c r="AO182" s="500">
        <v>0</v>
      </c>
      <c r="AP182" s="500">
        <v>0</v>
      </c>
      <c r="AQ182" s="500">
        <v>0</v>
      </c>
      <c r="AR182" s="500">
        <v>0</v>
      </c>
      <c r="AS182" s="500">
        <v>0</v>
      </c>
      <c r="AT182" s="500">
        <v>0</v>
      </c>
      <c r="AU182" s="500">
        <v>0</v>
      </c>
      <c r="AV182" s="500">
        <v>0</v>
      </c>
      <c r="AW182" s="500">
        <v>0</v>
      </c>
      <c r="AX182" s="500">
        <v>0</v>
      </c>
      <c r="AY182" s="500">
        <v>0</v>
      </c>
      <c r="AZ182" s="500">
        <v>0</v>
      </c>
      <c r="BA182" s="500">
        <v>0</v>
      </c>
      <c r="BB182" s="500">
        <v>0</v>
      </c>
    </row>
    <row r="183" spans="1:54">
      <c r="A183" s="497" t="s">
        <v>458</v>
      </c>
      <c r="B183" s="507" t="s">
        <v>1356</v>
      </c>
      <c r="C183" s="500">
        <v>0</v>
      </c>
      <c r="D183" s="500">
        <v>0</v>
      </c>
      <c r="E183" s="500">
        <v>0</v>
      </c>
      <c r="F183" s="500">
        <v>0</v>
      </c>
      <c r="G183" s="500">
        <v>0</v>
      </c>
      <c r="H183" s="500">
        <v>0</v>
      </c>
      <c r="I183" s="500">
        <v>0</v>
      </c>
      <c r="J183" s="500">
        <v>0</v>
      </c>
      <c r="K183" s="500">
        <v>0</v>
      </c>
      <c r="L183" s="500">
        <v>0</v>
      </c>
      <c r="M183" s="500">
        <v>0</v>
      </c>
      <c r="N183" s="500">
        <v>0</v>
      </c>
      <c r="O183" s="500">
        <v>0</v>
      </c>
      <c r="P183" s="500">
        <v>0</v>
      </c>
      <c r="Q183" s="500">
        <v>0</v>
      </c>
      <c r="R183" s="500">
        <v>0</v>
      </c>
      <c r="S183" s="500">
        <v>0</v>
      </c>
      <c r="T183" s="500">
        <v>0</v>
      </c>
      <c r="U183" s="500">
        <v>0</v>
      </c>
      <c r="V183" s="500">
        <v>0</v>
      </c>
      <c r="W183" s="500">
        <v>0</v>
      </c>
      <c r="X183" s="500">
        <v>0</v>
      </c>
      <c r="Y183" s="500">
        <v>0</v>
      </c>
      <c r="Z183" s="500">
        <v>0</v>
      </c>
      <c r="AA183" s="500">
        <v>0</v>
      </c>
      <c r="AB183" s="500">
        <v>0</v>
      </c>
      <c r="AC183" s="500">
        <v>0</v>
      </c>
      <c r="AD183" s="500">
        <v>0</v>
      </c>
      <c r="AE183" s="500">
        <v>0</v>
      </c>
      <c r="AF183" s="500">
        <v>0</v>
      </c>
      <c r="AG183" s="500">
        <v>0</v>
      </c>
      <c r="AH183" s="500">
        <v>0</v>
      </c>
      <c r="AI183" s="500">
        <v>0</v>
      </c>
      <c r="AJ183" s="500">
        <v>0</v>
      </c>
      <c r="AK183" s="500">
        <v>0</v>
      </c>
      <c r="AL183" s="500">
        <v>0</v>
      </c>
      <c r="AM183" s="500">
        <v>0</v>
      </c>
      <c r="AN183" s="500">
        <v>0</v>
      </c>
      <c r="AO183" s="500">
        <v>0</v>
      </c>
      <c r="AP183" s="500">
        <v>0</v>
      </c>
      <c r="AQ183" s="500">
        <v>0</v>
      </c>
      <c r="AR183" s="500">
        <v>0</v>
      </c>
      <c r="AS183" s="500">
        <v>0</v>
      </c>
      <c r="AT183" s="500">
        <v>0</v>
      </c>
      <c r="AU183" s="500">
        <v>0</v>
      </c>
      <c r="AV183" s="500">
        <v>0</v>
      </c>
      <c r="AW183" s="500">
        <v>0</v>
      </c>
      <c r="AX183" s="500">
        <v>0</v>
      </c>
      <c r="AY183" s="500">
        <v>0</v>
      </c>
      <c r="AZ183" s="500">
        <v>0</v>
      </c>
      <c r="BA183" s="500">
        <v>0</v>
      </c>
      <c r="BB183" s="500">
        <v>0</v>
      </c>
    </row>
    <row r="184" spans="1:54">
      <c r="A184" s="497" t="s">
        <v>458</v>
      </c>
      <c r="B184" s="507" t="s">
        <v>1357</v>
      </c>
      <c r="C184" s="500">
        <v>0</v>
      </c>
      <c r="D184" s="500">
        <v>0</v>
      </c>
      <c r="E184" s="500">
        <v>0</v>
      </c>
      <c r="F184" s="500">
        <v>0</v>
      </c>
      <c r="G184" s="500">
        <v>0</v>
      </c>
      <c r="H184" s="500">
        <v>0</v>
      </c>
      <c r="I184" s="500">
        <v>0</v>
      </c>
      <c r="J184" s="500">
        <v>0</v>
      </c>
      <c r="K184" s="500">
        <v>0</v>
      </c>
      <c r="L184" s="500">
        <v>0</v>
      </c>
      <c r="M184" s="500">
        <v>0</v>
      </c>
      <c r="N184" s="500">
        <v>0</v>
      </c>
      <c r="O184" s="500">
        <v>0</v>
      </c>
      <c r="P184" s="500">
        <v>0</v>
      </c>
      <c r="Q184" s="500">
        <v>0</v>
      </c>
      <c r="R184" s="500">
        <v>0</v>
      </c>
      <c r="S184" s="500">
        <v>0</v>
      </c>
      <c r="T184" s="500">
        <v>0</v>
      </c>
      <c r="U184" s="500">
        <v>0</v>
      </c>
      <c r="V184" s="500">
        <v>0</v>
      </c>
      <c r="W184" s="500">
        <v>0</v>
      </c>
      <c r="X184" s="500">
        <v>0</v>
      </c>
      <c r="Y184" s="500">
        <v>0</v>
      </c>
      <c r="Z184" s="500">
        <v>0</v>
      </c>
      <c r="AA184" s="500">
        <v>0</v>
      </c>
      <c r="AB184" s="500">
        <v>0</v>
      </c>
      <c r="AC184" s="500">
        <v>0</v>
      </c>
      <c r="AD184" s="500">
        <v>0</v>
      </c>
      <c r="AE184" s="500">
        <v>0</v>
      </c>
      <c r="AF184" s="500">
        <v>0</v>
      </c>
      <c r="AG184" s="500">
        <v>0</v>
      </c>
      <c r="AH184" s="500">
        <v>0</v>
      </c>
      <c r="AI184" s="500">
        <v>0</v>
      </c>
      <c r="AJ184" s="500">
        <v>0</v>
      </c>
      <c r="AK184" s="500">
        <v>0</v>
      </c>
      <c r="AL184" s="500">
        <v>0</v>
      </c>
      <c r="AM184" s="500">
        <v>0</v>
      </c>
      <c r="AN184" s="500">
        <v>0</v>
      </c>
      <c r="AO184" s="500">
        <v>0</v>
      </c>
      <c r="AP184" s="500">
        <v>0</v>
      </c>
      <c r="AQ184" s="500">
        <v>0</v>
      </c>
      <c r="AR184" s="500">
        <v>0</v>
      </c>
      <c r="AS184" s="500">
        <v>0</v>
      </c>
      <c r="AT184" s="500">
        <v>0</v>
      </c>
      <c r="AU184" s="500">
        <v>0</v>
      </c>
      <c r="AV184" s="500">
        <v>0</v>
      </c>
      <c r="AW184" s="500">
        <v>0</v>
      </c>
      <c r="AX184" s="500">
        <v>0</v>
      </c>
      <c r="AY184" s="500">
        <v>0</v>
      </c>
      <c r="AZ184" s="500">
        <v>0</v>
      </c>
      <c r="BA184" s="500">
        <v>0</v>
      </c>
      <c r="BB184" s="500">
        <v>0</v>
      </c>
    </row>
    <row r="185" spans="1:54">
      <c r="A185" s="497" t="s">
        <v>458</v>
      </c>
      <c r="B185" s="507" t="s">
        <v>1358</v>
      </c>
      <c r="C185" s="500">
        <v>0</v>
      </c>
      <c r="D185" s="500">
        <v>0</v>
      </c>
      <c r="E185" s="500">
        <v>0</v>
      </c>
      <c r="F185" s="500">
        <v>0</v>
      </c>
      <c r="G185" s="500">
        <v>0</v>
      </c>
      <c r="H185" s="500">
        <v>0</v>
      </c>
      <c r="I185" s="500">
        <v>0</v>
      </c>
      <c r="J185" s="500">
        <v>0</v>
      </c>
      <c r="K185" s="500">
        <v>0</v>
      </c>
      <c r="L185" s="500">
        <v>0</v>
      </c>
      <c r="M185" s="500">
        <v>0</v>
      </c>
      <c r="N185" s="500">
        <v>0</v>
      </c>
      <c r="O185" s="500">
        <v>0</v>
      </c>
      <c r="P185" s="500">
        <v>0</v>
      </c>
      <c r="Q185" s="500">
        <v>0</v>
      </c>
      <c r="R185" s="500">
        <v>0</v>
      </c>
      <c r="S185" s="500">
        <v>0</v>
      </c>
      <c r="T185" s="500">
        <v>0</v>
      </c>
      <c r="U185" s="500">
        <v>0</v>
      </c>
      <c r="V185" s="500">
        <v>0</v>
      </c>
      <c r="W185" s="500">
        <v>0</v>
      </c>
      <c r="X185" s="500">
        <v>0</v>
      </c>
      <c r="Y185" s="500">
        <v>0</v>
      </c>
      <c r="Z185" s="500">
        <v>0</v>
      </c>
      <c r="AA185" s="500">
        <v>0</v>
      </c>
      <c r="AB185" s="500">
        <v>0</v>
      </c>
      <c r="AC185" s="500">
        <v>0</v>
      </c>
      <c r="AD185" s="500">
        <v>0</v>
      </c>
      <c r="AE185" s="500">
        <v>0</v>
      </c>
      <c r="AF185" s="500">
        <v>0</v>
      </c>
      <c r="AG185" s="500">
        <v>0</v>
      </c>
      <c r="AH185" s="500">
        <v>0</v>
      </c>
      <c r="AI185" s="500">
        <v>0</v>
      </c>
      <c r="AJ185" s="500">
        <v>0</v>
      </c>
      <c r="AK185" s="500">
        <v>0</v>
      </c>
      <c r="AL185" s="500">
        <v>0</v>
      </c>
      <c r="AM185" s="500">
        <v>0</v>
      </c>
      <c r="AN185" s="500">
        <v>0</v>
      </c>
      <c r="AO185" s="500">
        <v>0</v>
      </c>
      <c r="AP185" s="500">
        <v>0</v>
      </c>
      <c r="AQ185" s="500">
        <v>0</v>
      </c>
      <c r="AR185" s="500">
        <v>0</v>
      </c>
      <c r="AS185" s="500">
        <v>0</v>
      </c>
      <c r="AT185" s="500">
        <v>0</v>
      </c>
      <c r="AU185" s="500">
        <v>0</v>
      </c>
      <c r="AV185" s="500">
        <v>0</v>
      </c>
      <c r="AW185" s="500">
        <v>0</v>
      </c>
      <c r="AX185" s="500">
        <v>0</v>
      </c>
      <c r="AY185" s="500">
        <v>0</v>
      </c>
      <c r="AZ185" s="500">
        <v>0</v>
      </c>
      <c r="BA185" s="500">
        <v>0</v>
      </c>
      <c r="BB185" s="500">
        <v>0</v>
      </c>
    </row>
    <row r="186" spans="1:54">
      <c r="A186" s="497" t="s">
        <v>458</v>
      </c>
      <c r="B186" s="507" t="s">
        <v>1668</v>
      </c>
      <c r="C186" s="500">
        <v>0</v>
      </c>
      <c r="D186" s="500">
        <v>0</v>
      </c>
      <c r="E186" s="500">
        <v>0</v>
      </c>
      <c r="F186" s="500">
        <v>0</v>
      </c>
      <c r="G186" s="500">
        <v>0</v>
      </c>
      <c r="H186" s="500">
        <v>0</v>
      </c>
      <c r="I186" s="500">
        <v>0</v>
      </c>
      <c r="J186" s="500">
        <v>0</v>
      </c>
      <c r="K186" s="500">
        <v>0</v>
      </c>
      <c r="L186" s="500">
        <v>0</v>
      </c>
      <c r="M186" s="500">
        <v>0</v>
      </c>
      <c r="N186" s="500">
        <v>0</v>
      </c>
      <c r="O186" s="500">
        <v>0</v>
      </c>
      <c r="P186" s="500">
        <v>0</v>
      </c>
      <c r="Q186" s="500">
        <v>0</v>
      </c>
      <c r="R186" s="500">
        <v>0</v>
      </c>
      <c r="S186" s="500">
        <v>0</v>
      </c>
      <c r="T186" s="500">
        <v>0</v>
      </c>
      <c r="U186" s="500">
        <v>0</v>
      </c>
      <c r="V186" s="500">
        <v>0</v>
      </c>
      <c r="W186" s="500">
        <v>0</v>
      </c>
      <c r="X186" s="500">
        <v>0</v>
      </c>
      <c r="Y186" s="500">
        <v>0</v>
      </c>
      <c r="Z186" s="500">
        <v>0</v>
      </c>
      <c r="AA186" s="500">
        <v>0</v>
      </c>
      <c r="AB186" s="500">
        <v>0</v>
      </c>
      <c r="AC186" s="500">
        <v>0</v>
      </c>
      <c r="AD186" s="500">
        <v>0</v>
      </c>
      <c r="AE186" s="500">
        <v>0</v>
      </c>
      <c r="AF186" s="500">
        <v>0</v>
      </c>
      <c r="AG186" s="500">
        <v>0</v>
      </c>
      <c r="AH186" s="500">
        <v>0</v>
      </c>
      <c r="AI186" s="500">
        <v>0</v>
      </c>
      <c r="AJ186" s="500">
        <v>0</v>
      </c>
      <c r="AK186" s="500">
        <v>0</v>
      </c>
      <c r="AL186" s="500">
        <v>0</v>
      </c>
      <c r="AM186" s="500">
        <v>0</v>
      </c>
      <c r="AN186" s="500">
        <v>0</v>
      </c>
      <c r="AO186" s="500">
        <v>0</v>
      </c>
      <c r="AP186" s="500">
        <v>0</v>
      </c>
      <c r="AQ186" s="500">
        <v>0</v>
      </c>
      <c r="AR186" s="500">
        <v>0</v>
      </c>
      <c r="AS186" s="500">
        <v>0</v>
      </c>
      <c r="AT186" s="500">
        <v>0</v>
      </c>
      <c r="AU186" s="500">
        <v>0</v>
      </c>
      <c r="AV186" s="500">
        <v>0</v>
      </c>
      <c r="AW186" s="500">
        <v>0</v>
      </c>
      <c r="AX186" s="500">
        <v>0</v>
      </c>
      <c r="AY186" s="500">
        <v>0</v>
      </c>
      <c r="AZ186" s="500">
        <v>0</v>
      </c>
      <c r="BA186" s="500">
        <v>0</v>
      </c>
      <c r="BB186" s="500">
        <v>0</v>
      </c>
    </row>
    <row r="187" spans="1:54">
      <c r="A187" s="497" t="s">
        <v>459</v>
      </c>
      <c r="B187" s="507" t="s">
        <v>1359</v>
      </c>
      <c r="C187" s="500">
        <v>0</v>
      </c>
      <c r="D187" s="500">
        <v>0</v>
      </c>
      <c r="E187" s="500">
        <v>0</v>
      </c>
      <c r="F187" s="500">
        <v>0</v>
      </c>
      <c r="G187" s="500">
        <v>0</v>
      </c>
      <c r="H187" s="500">
        <v>0</v>
      </c>
      <c r="I187" s="500">
        <v>0</v>
      </c>
      <c r="J187" s="500">
        <v>0</v>
      </c>
      <c r="K187" s="500">
        <v>0</v>
      </c>
      <c r="L187" s="500">
        <v>0</v>
      </c>
      <c r="M187" s="500">
        <v>0</v>
      </c>
      <c r="N187" s="500">
        <v>0</v>
      </c>
      <c r="O187" s="500">
        <v>0</v>
      </c>
      <c r="P187" s="500">
        <v>0</v>
      </c>
      <c r="Q187" s="500">
        <v>0</v>
      </c>
      <c r="R187" s="500">
        <v>0</v>
      </c>
      <c r="S187" s="500">
        <v>0</v>
      </c>
      <c r="T187" s="500">
        <v>0</v>
      </c>
      <c r="U187" s="500">
        <v>0</v>
      </c>
      <c r="V187" s="500">
        <v>0</v>
      </c>
      <c r="W187" s="500">
        <v>0</v>
      </c>
      <c r="X187" s="500">
        <v>0</v>
      </c>
      <c r="Y187" s="500">
        <v>0</v>
      </c>
      <c r="Z187" s="500">
        <v>0</v>
      </c>
      <c r="AA187" s="500">
        <v>0</v>
      </c>
      <c r="AB187" s="500">
        <v>0</v>
      </c>
      <c r="AC187" s="500">
        <v>0</v>
      </c>
      <c r="AD187" s="500">
        <v>0</v>
      </c>
      <c r="AE187" s="500">
        <v>0</v>
      </c>
      <c r="AF187" s="500">
        <v>0</v>
      </c>
      <c r="AG187" s="500">
        <v>0</v>
      </c>
      <c r="AH187" s="500">
        <v>0</v>
      </c>
      <c r="AI187" s="500">
        <v>0</v>
      </c>
      <c r="AJ187" s="500">
        <v>0</v>
      </c>
      <c r="AK187" s="500">
        <v>0</v>
      </c>
      <c r="AL187" s="500">
        <v>0</v>
      </c>
      <c r="AM187" s="500">
        <v>0</v>
      </c>
      <c r="AN187" s="500">
        <v>0</v>
      </c>
      <c r="AO187" s="500">
        <v>0</v>
      </c>
      <c r="AP187" s="500">
        <v>0</v>
      </c>
      <c r="AQ187" s="500">
        <v>0</v>
      </c>
      <c r="AR187" s="500">
        <v>0</v>
      </c>
      <c r="AS187" s="500">
        <v>0</v>
      </c>
      <c r="AT187" s="500">
        <v>0</v>
      </c>
      <c r="AU187" s="500">
        <v>0</v>
      </c>
      <c r="AV187" s="500">
        <v>0</v>
      </c>
      <c r="AW187" s="500">
        <v>0</v>
      </c>
      <c r="AX187" s="500">
        <v>0</v>
      </c>
      <c r="AY187" s="500">
        <v>0</v>
      </c>
      <c r="AZ187" s="500">
        <v>0</v>
      </c>
      <c r="BA187" s="500">
        <v>0</v>
      </c>
      <c r="BB187" s="500">
        <v>0</v>
      </c>
    </row>
    <row r="188" spans="1:54">
      <c r="A188" s="497" t="s">
        <v>459</v>
      </c>
      <c r="B188" s="507" t="s">
        <v>1360</v>
      </c>
      <c r="C188" s="500">
        <v>0</v>
      </c>
      <c r="D188" s="500">
        <v>0</v>
      </c>
      <c r="E188" s="500">
        <v>0</v>
      </c>
      <c r="F188" s="500">
        <v>0</v>
      </c>
      <c r="G188" s="500">
        <v>0</v>
      </c>
      <c r="H188" s="500">
        <v>0</v>
      </c>
      <c r="I188" s="500">
        <v>0</v>
      </c>
      <c r="J188" s="500">
        <v>0</v>
      </c>
      <c r="K188" s="500">
        <v>0</v>
      </c>
      <c r="L188" s="500">
        <v>0</v>
      </c>
      <c r="M188" s="500">
        <v>0</v>
      </c>
      <c r="N188" s="500">
        <v>0</v>
      </c>
      <c r="O188" s="500">
        <v>0</v>
      </c>
      <c r="P188" s="500">
        <v>0</v>
      </c>
      <c r="Q188" s="500">
        <v>0</v>
      </c>
      <c r="R188" s="500">
        <v>0</v>
      </c>
      <c r="S188" s="500">
        <v>0</v>
      </c>
      <c r="T188" s="500">
        <v>0</v>
      </c>
      <c r="U188" s="500">
        <v>0</v>
      </c>
      <c r="V188" s="500">
        <v>0</v>
      </c>
      <c r="W188" s="500">
        <v>0</v>
      </c>
      <c r="X188" s="500">
        <v>0</v>
      </c>
      <c r="Y188" s="500">
        <v>0</v>
      </c>
      <c r="Z188" s="500">
        <v>0</v>
      </c>
      <c r="AA188" s="500">
        <v>0</v>
      </c>
      <c r="AB188" s="500">
        <v>0</v>
      </c>
      <c r="AC188" s="500">
        <v>0</v>
      </c>
      <c r="AD188" s="500">
        <v>0</v>
      </c>
      <c r="AE188" s="500">
        <v>0</v>
      </c>
      <c r="AF188" s="500">
        <v>0</v>
      </c>
      <c r="AG188" s="500">
        <v>0</v>
      </c>
      <c r="AH188" s="500">
        <v>0</v>
      </c>
      <c r="AI188" s="500">
        <v>0</v>
      </c>
      <c r="AJ188" s="500">
        <v>0</v>
      </c>
      <c r="AK188" s="500">
        <v>0</v>
      </c>
      <c r="AL188" s="500">
        <v>0</v>
      </c>
      <c r="AM188" s="500">
        <v>0</v>
      </c>
      <c r="AN188" s="500">
        <v>0</v>
      </c>
      <c r="AO188" s="500">
        <v>0</v>
      </c>
      <c r="AP188" s="500">
        <v>0</v>
      </c>
      <c r="AQ188" s="500">
        <v>0</v>
      </c>
      <c r="AR188" s="500">
        <v>0</v>
      </c>
      <c r="AS188" s="500">
        <v>0</v>
      </c>
      <c r="AT188" s="500">
        <v>0</v>
      </c>
      <c r="AU188" s="500">
        <v>0</v>
      </c>
      <c r="AV188" s="500">
        <v>0</v>
      </c>
      <c r="AW188" s="500">
        <v>0</v>
      </c>
      <c r="AX188" s="500">
        <v>0</v>
      </c>
      <c r="AY188" s="500">
        <v>0</v>
      </c>
      <c r="AZ188" s="500">
        <v>0</v>
      </c>
      <c r="BA188" s="500">
        <v>0</v>
      </c>
      <c r="BB188" s="500">
        <v>0</v>
      </c>
    </row>
    <row r="189" spans="1:54">
      <c r="A189" s="497" t="s">
        <v>459</v>
      </c>
      <c r="B189" s="507" t="s">
        <v>1361</v>
      </c>
      <c r="C189" s="500">
        <v>0</v>
      </c>
      <c r="D189" s="500">
        <v>0</v>
      </c>
      <c r="E189" s="500">
        <v>0</v>
      </c>
      <c r="F189" s="500">
        <v>0</v>
      </c>
      <c r="G189" s="500">
        <v>0</v>
      </c>
      <c r="H189" s="500">
        <v>0</v>
      </c>
      <c r="I189" s="500">
        <v>0</v>
      </c>
      <c r="J189" s="500">
        <v>0</v>
      </c>
      <c r="K189" s="500">
        <v>0</v>
      </c>
      <c r="L189" s="500">
        <v>0</v>
      </c>
      <c r="M189" s="500">
        <v>0</v>
      </c>
      <c r="N189" s="500">
        <v>0</v>
      </c>
      <c r="O189" s="500">
        <v>0</v>
      </c>
      <c r="P189" s="500">
        <v>0</v>
      </c>
      <c r="Q189" s="500">
        <v>0</v>
      </c>
      <c r="R189" s="500">
        <v>0</v>
      </c>
      <c r="S189" s="500">
        <v>0</v>
      </c>
      <c r="T189" s="500">
        <v>0</v>
      </c>
      <c r="U189" s="500">
        <v>0</v>
      </c>
      <c r="V189" s="500">
        <v>0</v>
      </c>
      <c r="W189" s="500">
        <v>0</v>
      </c>
      <c r="X189" s="500">
        <v>0</v>
      </c>
      <c r="Y189" s="500">
        <v>0</v>
      </c>
      <c r="Z189" s="500">
        <v>0</v>
      </c>
      <c r="AA189" s="500">
        <v>0</v>
      </c>
      <c r="AB189" s="500">
        <v>0</v>
      </c>
      <c r="AC189" s="500">
        <v>0</v>
      </c>
      <c r="AD189" s="500">
        <v>0</v>
      </c>
      <c r="AE189" s="500">
        <v>0</v>
      </c>
      <c r="AF189" s="500">
        <v>0</v>
      </c>
      <c r="AG189" s="500">
        <v>0</v>
      </c>
      <c r="AH189" s="500">
        <v>0</v>
      </c>
      <c r="AI189" s="500">
        <v>0</v>
      </c>
      <c r="AJ189" s="500">
        <v>0</v>
      </c>
      <c r="AK189" s="500">
        <v>0</v>
      </c>
      <c r="AL189" s="500">
        <v>0</v>
      </c>
      <c r="AM189" s="500">
        <v>0</v>
      </c>
      <c r="AN189" s="500">
        <v>0</v>
      </c>
      <c r="AO189" s="500">
        <v>0</v>
      </c>
      <c r="AP189" s="500">
        <v>0</v>
      </c>
      <c r="AQ189" s="500">
        <v>0</v>
      </c>
      <c r="AR189" s="500">
        <v>0</v>
      </c>
      <c r="AS189" s="500">
        <v>0</v>
      </c>
      <c r="AT189" s="500">
        <v>0</v>
      </c>
      <c r="AU189" s="500">
        <v>0</v>
      </c>
      <c r="AV189" s="500">
        <v>0</v>
      </c>
      <c r="AW189" s="500">
        <v>0</v>
      </c>
      <c r="AX189" s="500">
        <v>0</v>
      </c>
      <c r="AY189" s="500">
        <v>0</v>
      </c>
      <c r="AZ189" s="500">
        <v>0</v>
      </c>
      <c r="BA189" s="500">
        <v>0</v>
      </c>
      <c r="BB189" s="500">
        <v>0</v>
      </c>
    </row>
    <row r="190" spans="1:54">
      <c r="A190" s="497" t="s">
        <v>459</v>
      </c>
      <c r="B190" s="507" t="s">
        <v>1362</v>
      </c>
      <c r="C190" s="500">
        <v>0</v>
      </c>
      <c r="D190" s="500">
        <v>0</v>
      </c>
      <c r="E190" s="500">
        <v>0</v>
      </c>
      <c r="F190" s="500">
        <v>0</v>
      </c>
      <c r="G190" s="500">
        <v>0</v>
      </c>
      <c r="H190" s="500">
        <v>0</v>
      </c>
      <c r="I190" s="500">
        <v>0</v>
      </c>
      <c r="J190" s="500">
        <v>0</v>
      </c>
      <c r="K190" s="500">
        <v>0</v>
      </c>
      <c r="L190" s="500">
        <v>0</v>
      </c>
      <c r="M190" s="500">
        <v>0</v>
      </c>
      <c r="N190" s="500">
        <v>0</v>
      </c>
      <c r="O190" s="500">
        <v>0</v>
      </c>
      <c r="P190" s="500">
        <v>0</v>
      </c>
      <c r="Q190" s="500">
        <v>0</v>
      </c>
      <c r="R190" s="500">
        <v>0</v>
      </c>
      <c r="S190" s="500">
        <v>0</v>
      </c>
      <c r="T190" s="500">
        <v>0</v>
      </c>
      <c r="U190" s="500">
        <v>0</v>
      </c>
      <c r="V190" s="500">
        <v>0</v>
      </c>
      <c r="W190" s="500">
        <v>0</v>
      </c>
      <c r="X190" s="500">
        <v>0</v>
      </c>
      <c r="Y190" s="500">
        <v>0</v>
      </c>
      <c r="Z190" s="500">
        <v>0</v>
      </c>
      <c r="AA190" s="500">
        <v>0</v>
      </c>
      <c r="AB190" s="500">
        <v>0</v>
      </c>
      <c r="AC190" s="500">
        <v>0</v>
      </c>
      <c r="AD190" s="500">
        <v>0</v>
      </c>
      <c r="AE190" s="500">
        <v>0</v>
      </c>
      <c r="AF190" s="500">
        <v>0</v>
      </c>
      <c r="AG190" s="500">
        <v>0</v>
      </c>
      <c r="AH190" s="500">
        <v>0</v>
      </c>
      <c r="AI190" s="500">
        <v>0</v>
      </c>
      <c r="AJ190" s="500">
        <v>0</v>
      </c>
      <c r="AK190" s="500">
        <v>0</v>
      </c>
      <c r="AL190" s="500">
        <v>0</v>
      </c>
      <c r="AM190" s="500">
        <v>0</v>
      </c>
      <c r="AN190" s="500">
        <v>0</v>
      </c>
      <c r="AO190" s="500">
        <v>0</v>
      </c>
      <c r="AP190" s="500">
        <v>0</v>
      </c>
      <c r="AQ190" s="500">
        <v>0</v>
      </c>
      <c r="AR190" s="500">
        <v>0</v>
      </c>
      <c r="AS190" s="500">
        <v>0</v>
      </c>
      <c r="AT190" s="500">
        <v>0</v>
      </c>
      <c r="AU190" s="500">
        <v>0</v>
      </c>
      <c r="AV190" s="500">
        <v>0</v>
      </c>
      <c r="AW190" s="500">
        <v>0</v>
      </c>
      <c r="AX190" s="500">
        <v>0</v>
      </c>
      <c r="AY190" s="500">
        <v>0</v>
      </c>
      <c r="AZ190" s="500">
        <v>0</v>
      </c>
      <c r="BA190" s="500">
        <v>0</v>
      </c>
      <c r="BB190" s="500">
        <v>0</v>
      </c>
    </row>
    <row r="191" spans="1:54">
      <c r="A191" s="497" t="s">
        <v>459</v>
      </c>
      <c r="B191" s="507" t="s">
        <v>1669</v>
      </c>
      <c r="C191" s="500">
        <v>0</v>
      </c>
      <c r="D191" s="500">
        <v>0</v>
      </c>
      <c r="E191" s="500">
        <v>0</v>
      </c>
      <c r="F191" s="500">
        <v>0</v>
      </c>
      <c r="G191" s="500">
        <v>0</v>
      </c>
      <c r="H191" s="500">
        <v>0</v>
      </c>
      <c r="I191" s="500">
        <v>0</v>
      </c>
      <c r="J191" s="500">
        <v>0</v>
      </c>
      <c r="K191" s="500">
        <v>0</v>
      </c>
      <c r="L191" s="500">
        <v>0</v>
      </c>
      <c r="M191" s="500">
        <v>0</v>
      </c>
      <c r="N191" s="500">
        <v>0</v>
      </c>
      <c r="O191" s="500">
        <v>0</v>
      </c>
      <c r="P191" s="500">
        <v>0</v>
      </c>
      <c r="Q191" s="500">
        <v>0</v>
      </c>
      <c r="R191" s="500">
        <v>0</v>
      </c>
      <c r="S191" s="500">
        <v>0</v>
      </c>
      <c r="T191" s="500">
        <v>0</v>
      </c>
      <c r="U191" s="500">
        <v>0</v>
      </c>
      <c r="V191" s="500">
        <v>0</v>
      </c>
      <c r="W191" s="500">
        <v>0</v>
      </c>
      <c r="X191" s="500">
        <v>0</v>
      </c>
      <c r="Y191" s="500">
        <v>0</v>
      </c>
      <c r="Z191" s="500">
        <v>0</v>
      </c>
      <c r="AA191" s="500">
        <v>0</v>
      </c>
      <c r="AB191" s="500">
        <v>0</v>
      </c>
      <c r="AC191" s="500">
        <v>0</v>
      </c>
      <c r="AD191" s="500">
        <v>0</v>
      </c>
      <c r="AE191" s="500">
        <v>0</v>
      </c>
      <c r="AF191" s="500">
        <v>0</v>
      </c>
      <c r="AG191" s="500">
        <v>0</v>
      </c>
      <c r="AH191" s="500">
        <v>0</v>
      </c>
      <c r="AI191" s="500">
        <v>0</v>
      </c>
      <c r="AJ191" s="500">
        <v>0</v>
      </c>
      <c r="AK191" s="500">
        <v>0</v>
      </c>
      <c r="AL191" s="500">
        <v>0</v>
      </c>
      <c r="AM191" s="500">
        <v>0</v>
      </c>
      <c r="AN191" s="500">
        <v>0</v>
      </c>
      <c r="AO191" s="500">
        <v>0</v>
      </c>
      <c r="AP191" s="500">
        <v>0</v>
      </c>
      <c r="AQ191" s="500">
        <v>0</v>
      </c>
      <c r="AR191" s="500">
        <v>0</v>
      </c>
      <c r="AS191" s="500">
        <v>0</v>
      </c>
      <c r="AT191" s="500">
        <v>0</v>
      </c>
      <c r="AU191" s="500">
        <v>0</v>
      </c>
      <c r="AV191" s="500">
        <v>0</v>
      </c>
      <c r="AW191" s="500">
        <v>0</v>
      </c>
      <c r="AX191" s="500">
        <v>0</v>
      </c>
      <c r="AY191" s="500">
        <v>0</v>
      </c>
      <c r="AZ191" s="500">
        <v>0</v>
      </c>
      <c r="BA191" s="500">
        <v>0</v>
      </c>
      <c r="BB191" s="500">
        <v>0</v>
      </c>
    </row>
    <row r="192" spans="1:54">
      <c r="A192" s="497" t="s">
        <v>459</v>
      </c>
      <c r="B192" s="507" t="s">
        <v>1363</v>
      </c>
      <c r="C192" s="500">
        <v>0</v>
      </c>
      <c r="D192" s="500">
        <v>0</v>
      </c>
      <c r="E192" s="500">
        <v>0</v>
      </c>
      <c r="F192" s="500">
        <v>0</v>
      </c>
      <c r="G192" s="500">
        <v>0</v>
      </c>
      <c r="H192" s="500">
        <v>0</v>
      </c>
      <c r="I192" s="500">
        <v>0</v>
      </c>
      <c r="J192" s="500">
        <v>0</v>
      </c>
      <c r="K192" s="500">
        <v>0</v>
      </c>
      <c r="L192" s="500">
        <v>0</v>
      </c>
      <c r="M192" s="500">
        <v>0</v>
      </c>
      <c r="N192" s="500">
        <v>0</v>
      </c>
      <c r="O192" s="500">
        <v>0</v>
      </c>
      <c r="P192" s="500">
        <v>0</v>
      </c>
      <c r="Q192" s="500">
        <v>0</v>
      </c>
      <c r="R192" s="500">
        <v>0</v>
      </c>
      <c r="S192" s="500">
        <v>0</v>
      </c>
      <c r="T192" s="500">
        <v>0</v>
      </c>
      <c r="U192" s="500">
        <v>0</v>
      </c>
      <c r="V192" s="500">
        <v>0</v>
      </c>
      <c r="W192" s="500">
        <v>0</v>
      </c>
      <c r="X192" s="500">
        <v>0</v>
      </c>
      <c r="Y192" s="500">
        <v>0</v>
      </c>
      <c r="Z192" s="500">
        <v>0</v>
      </c>
      <c r="AA192" s="500">
        <v>0</v>
      </c>
      <c r="AB192" s="500">
        <v>0</v>
      </c>
      <c r="AC192" s="500">
        <v>0</v>
      </c>
      <c r="AD192" s="500">
        <v>0</v>
      </c>
      <c r="AE192" s="500">
        <v>0</v>
      </c>
      <c r="AF192" s="500">
        <v>0</v>
      </c>
      <c r="AG192" s="500">
        <v>0</v>
      </c>
      <c r="AH192" s="500">
        <v>0</v>
      </c>
      <c r="AI192" s="500">
        <v>0</v>
      </c>
      <c r="AJ192" s="500">
        <v>0</v>
      </c>
      <c r="AK192" s="500">
        <v>0</v>
      </c>
      <c r="AL192" s="500">
        <v>0</v>
      </c>
      <c r="AM192" s="500">
        <v>0</v>
      </c>
      <c r="AN192" s="500">
        <v>0</v>
      </c>
      <c r="AO192" s="500">
        <v>0</v>
      </c>
      <c r="AP192" s="500">
        <v>0</v>
      </c>
      <c r="AQ192" s="500">
        <v>0</v>
      </c>
      <c r="AR192" s="500">
        <v>0</v>
      </c>
      <c r="AS192" s="500">
        <v>0</v>
      </c>
      <c r="AT192" s="500">
        <v>0</v>
      </c>
      <c r="AU192" s="500">
        <v>0</v>
      </c>
      <c r="AV192" s="500">
        <v>0</v>
      </c>
      <c r="AW192" s="500">
        <v>0</v>
      </c>
      <c r="AX192" s="500">
        <v>0</v>
      </c>
      <c r="AY192" s="500">
        <v>0</v>
      </c>
      <c r="AZ192" s="500">
        <v>0</v>
      </c>
      <c r="BA192" s="500">
        <v>0</v>
      </c>
      <c r="BB192" s="500">
        <v>0</v>
      </c>
    </row>
    <row r="193" spans="1:54">
      <c r="A193" s="497" t="s">
        <v>459</v>
      </c>
      <c r="B193" s="507" t="s">
        <v>1364</v>
      </c>
      <c r="C193" s="500">
        <v>0</v>
      </c>
      <c r="D193" s="500">
        <v>0</v>
      </c>
      <c r="E193" s="500">
        <v>0</v>
      </c>
      <c r="F193" s="500">
        <v>0</v>
      </c>
      <c r="G193" s="500">
        <v>0</v>
      </c>
      <c r="H193" s="500">
        <v>0</v>
      </c>
      <c r="I193" s="500">
        <v>0</v>
      </c>
      <c r="J193" s="500">
        <v>0</v>
      </c>
      <c r="K193" s="500">
        <v>0</v>
      </c>
      <c r="L193" s="500">
        <v>0</v>
      </c>
      <c r="M193" s="500">
        <v>0</v>
      </c>
      <c r="N193" s="500">
        <v>0</v>
      </c>
      <c r="O193" s="500">
        <v>0</v>
      </c>
      <c r="P193" s="500">
        <v>0</v>
      </c>
      <c r="Q193" s="500">
        <v>0</v>
      </c>
      <c r="R193" s="500">
        <v>0</v>
      </c>
      <c r="S193" s="500">
        <v>0</v>
      </c>
      <c r="T193" s="500">
        <v>0</v>
      </c>
      <c r="U193" s="500">
        <v>0</v>
      </c>
      <c r="V193" s="500">
        <v>0</v>
      </c>
      <c r="W193" s="500">
        <v>0</v>
      </c>
      <c r="X193" s="500">
        <v>0</v>
      </c>
      <c r="Y193" s="500">
        <v>0</v>
      </c>
      <c r="Z193" s="500">
        <v>0</v>
      </c>
      <c r="AA193" s="500">
        <v>0</v>
      </c>
      <c r="AB193" s="500">
        <v>0</v>
      </c>
      <c r="AC193" s="500">
        <v>0</v>
      </c>
      <c r="AD193" s="500">
        <v>0</v>
      </c>
      <c r="AE193" s="500">
        <v>0</v>
      </c>
      <c r="AF193" s="500">
        <v>0</v>
      </c>
      <c r="AG193" s="500">
        <v>0</v>
      </c>
      <c r="AH193" s="500">
        <v>0</v>
      </c>
      <c r="AI193" s="500">
        <v>0</v>
      </c>
      <c r="AJ193" s="500">
        <v>0</v>
      </c>
      <c r="AK193" s="500">
        <v>0</v>
      </c>
      <c r="AL193" s="500">
        <v>0</v>
      </c>
      <c r="AM193" s="500">
        <v>0</v>
      </c>
      <c r="AN193" s="500">
        <v>0</v>
      </c>
      <c r="AO193" s="500">
        <v>0</v>
      </c>
      <c r="AP193" s="500">
        <v>0</v>
      </c>
      <c r="AQ193" s="500">
        <v>0</v>
      </c>
      <c r="AR193" s="500">
        <v>0</v>
      </c>
      <c r="AS193" s="500">
        <v>0</v>
      </c>
      <c r="AT193" s="500">
        <v>0</v>
      </c>
      <c r="AU193" s="500">
        <v>0</v>
      </c>
      <c r="AV193" s="500">
        <v>0</v>
      </c>
      <c r="AW193" s="500">
        <v>0</v>
      </c>
      <c r="AX193" s="500">
        <v>0</v>
      </c>
      <c r="AY193" s="500">
        <v>0</v>
      </c>
      <c r="AZ193" s="500">
        <v>0</v>
      </c>
      <c r="BA193" s="500">
        <v>0</v>
      </c>
      <c r="BB193" s="500">
        <v>0</v>
      </c>
    </row>
    <row r="194" spans="1:54">
      <c r="A194" s="497" t="s">
        <v>460</v>
      </c>
      <c r="B194" s="507" t="s">
        <v>1368</v>
      </c>
      <c r="C194" s="500">
        <v>0</v>
      </c>
      <c r="D194" s="500">
        <v>0</v>
      </c>
      <c r="E194" s="500">
        <v>0</v>
      </c>
      <c r="F194" s="500">
        <v>0</v>
      </c>
      <c r="G194" s="500">
        <v>0</v>
      </c>
      <c r="H194" s="500">
        <v>0</v>
      </c>
      <c r="I194" s="500">
        <v>0</v>
      </c>
      <c r="J194" s="500">
        <v>0</v>
      </c>
      <c r="K194" s="500">
        <v>0</v>
      </c>
      <c r="L194" s="500">
        <v>0</v>
      </c>
      <c r="M194" s="500">
        <v>0</v>
      </c>
      <c r="N194" s="500">
        <v>0</v>
      </c>
      <c r="O194" s="500">
        <v>0</v>
      </c>
      <c r="P194" s="500">
        <v>0</v>
      </c>
      <c r="Q194" s="500">
        <v>0</v>
      </c>
      <c r="R194" s="500">
        <v>0</v>
      </c>
      <c r="S194" s="500">
        <v>0</v>
      </c>
      <c r="T194" s="500">
        <v>0</v>
      </c>
      <c r="U194" s="500">
        <v>0</v>
      </c>
      <c r="V194" s="500">
        <v>0</v>
      </c>
      <c r="W194" s="500">
        <v>0</v>
      </c>
      <c r="X194" s="500">
        <v>0</v>
      </c>
      <c r="Y194" s="500">
        <v>0</v>
      </c>
      <c r="Z194" s="500">
        <v>0</v>
      </c>
      <c r="AA194" s="500">
        <v>0</v>
      </c>
      <c r="AB194" s="500">
        <v>0</v>
      </c>
      <c r="AC194" s="500">
        <v>0</v>
      </c>
      <c r="AD194" s="500">
        <v>0</v>
      </c>
      <c r="AE194" s="500">
        <v>0</v>
      </c>
      <c r="AF194" s="500">
        <v>0</v>
      </c>
      <c r="AG194" s="500">
        <v>0</v>
      </c>
      <c r="AH194" s="500">
        <v>0</v>
      </c>
      <c r="AI194" s="500">
        <v>0</v>
      </c>
      <c r="AJ194" s="500">
        <v>0</v>
      </c>
      <c r="AK194" s="500">
        <v>0</v>
      </c>
      <c r="AL194" s="500">
        <v>0</v>
      </c>
      <c r="AM194" s="500">
        <v>0</v>
      </c>
      <c r="AN194" s="500">
        <v>0</v>
      </c>
      <c r="AO194" s="500">
        <v>0</v>
      </c>
      <c r="AP194" s="500">
        <v>0</v>
      </c>
      <c r="AQ194" s="500">
        <v>0</v>
      </c>
      <c r="AR194" s="500">
        <v>0</v>
      </c>
      <c r="AS194" s="500">
        <v>0</v>
      </c>
      <c r="AT194" s="500">
        <v>0</v>
      </c>
      <c r="AU194" s="500">
        <v>0</v>
      </c>
      <c r="AV194" s="500">
        <v>0</v>
      </c>
      <c r="AW194" s="500">
        <v>0</v>
      </c>
      <c r="AX194" s="500">
        <v>0</v>
      </c>
      <c r="AY194" s="500">
        <v>0</v>
      </c>
      <c r="AZ194" s="500">
        <v>0</v>
      </c>
      <c r="BA194" s="500">
        <v>0</v>
      </c>
      <c r="BB194" s="500">
        <v>0</v>
      </c>
    </row>
    <row r="195" spans="1:54">
      <c r="A195" s="497" t="s">
        <v>460</v>
      </c>
      <c r="B195" s="507" t="s">
        <v>1367</v>
      </c>
      <c r="C195" s="500">
        <v>0</v>
      </c>
      <c r="D195" s="500">
        <v>0</v>
      </c>
      <c r="E195" s="500">
        <v>0</v>
      </c>
      <c r="F195" s="500">
        <v>0</v>
      </c>
      <c r="G195" s="500">
        <v>0</v>
      </c>
      <c r="H195" s="500">
        <v>0</v>
      </c>
      <c r="I195" s="500">
        <v>0</v>
      </c>
      <c r="J195" s="500">
        <v>0</v>
      </c>
      <c r="K195" s="500">
        <v>0</v>
      </c>
      <c r="L195" s="500">
        <v>0</v>
      </c>
      <c r="M195" s="500">
        <v>0</v>
      </c>
      <c r="N195" s="500">
        <v>0</v>
      </c>
      <c r="O195" s="500">
        <v>0</v>
      </c>
      <c r="P195" s="500">
        <v>0</v>
      </c>
      <c r="Q195" s="500">
        <v>0</v>
      </c>
      <c r="R195" s="500">
        <v>0</v>
      </c>
      <c r="S195" s="500">
        <v>0</v>
      </c>
      <c r="T195" s="500">
        <v>0</v>
      </c>
      <c r="U195" s="500">
        <v>0</v>
      </c>
      <c r="V195" s="500">
        <v>0</v>
      </c>
      <c r="W195" s="500">
        <v>0</v>
      </c>
      <c r="X195" s="500">
        <v>0</v>
      </c>
      <c r="Y195" s="500">
        <v>0</v>
      </c>
      <c r="Z195" s="500">
        <v>0</v>
      </c>
      <c r="AA195" s="500">
        <v>0</v>
      </c>
      <c r="AB195" s="500">
        <v>0</v>
      </c>
      <c r="AC195" s="500">
        <v>0</v>
      </c>
      <c r="AD195" s="500">
        <v>0</v>
      </c>
      <c r="AE195" s="500">
        <v>0</v>
      </c>
      <c r="AF195" s="500">
        <v>0</v>
      </c>
      <c r="AG195" s="500">
        <v>0</v>
      </c>
      <c r="AH195" s="500">
        <v>0</v>
      </c>
      <c r="AI195" s="500">
        <v>0</v>
      </c>
      <c r="AJ195" s="500">
        <v>0</v>
      </c>
      <c r="AK195" s="500">
        <v>0</v>
      </c>
      <c r="AL195" s="500">
        <v>0</v>
      </c>
      <c r="AM195" s="500">
        <v>0</v>
      </c>
      <c r="AN195" s="500">
        <v>0</v>
      </c>
      <c r="AO195" s="500">
        <v>0</v>
      </c>
      <c r="AP195" s="500">
        <v>0</v>
      </c>
      <c r="AQ195" s="500">
        <v>0</v>
      </c>
      <c r="AR195" s="500">
        <v>0</v>
      </c>
      <c r="AS195" s="500">
        <v>0</v>
      </c>
      <c r="AT195" s="500">
        <v>0</v>
      </c>
      <c r="AU195" s="500">
        <v>0</v>
      </c>
      <c r="AV195" s="500">
        <v>0</v>
      </c>
      <c r="AW195" s="500">
        <v>0</v>
      </c>
      <c r="AX195" s="500">
        <v>0</v>
      </c>
      <c r="AY195" s="500">
        <v>0</v>
      </c>
      <c r="AZ195" s="500">
        <v>0</v>
      </c>
      <c r="BA195" s="500">
        <v>0</v>
      </c>
      <c r="BB195" s="500">
        <v>0</v>
      </c>
    </row>
    <row r="196" spans="1:54">
      <c r="A196" s="497" t="s">
        <v>460</v>
      </c>
      <c r="B196" s="507" t="s">
        <v>1365</v>
      </c>
      <c r="C196" s="500">
        <v>0</v>
      </c>
      <c r="D196" s="500">
        <v>0</v>
      </c>
      <c r="E196" s="500">
        <v>0</v>
      </c>
      <c r="F196" s="500">
        <v>0</v>
      </c>
      <c r="G196" s="500">
        <v>0</v>
      </c>
      <c r="H196" s="500">
        <v>0</v>
      </c>
      <c r="I196" s="500">
        <v>0</v>
      </c>
      <c r="J196" s="500">
        <v>0</v>
      </c>
      <c r="K196" s="500">
        <v>0</v>
      </c>
      <c r="L196" s="500">
        <v>0</v>
      </c>
      <c r="M196" s="500">
        <v>0</v>
      </c>
      <c r="N196" s="500">
        <v>0</v>
      </c>
      <c r="O196" s="500">
        <v>0</v>
      </c>
      <c r="P196" s="500">
        <v>0</v>
      </c>
      <c r="Q196" s="500">
        <v>0</v>
      </c>
      <c r="R196" s="500">
        <v>0</v>
      </c>
      <c r="S196" s="500">
        <v>0</v>
      </c>
      <c r="T196" s="500">
        <v>0</v>
      </c>
      <c r="U196" s="500">
        <v>0</v>
      </c>
      <c r="V196" s="500">
        <v>0</v>
      </c>
      <c r="W196" s="500">
        <v>0</v>
      </c>
      <c r="X196" s="500">
        <v>0</v>
      </c>
      <c r="Y196" s="500">
        <v>0</v>
      </c>
      <c r="Z196" s="500">
        <v>0</v>
      </c>
      <c r="AA196" s="500">
        <v>0</v>
      </c>
      <c r="AB196" s="500">
        <v>0</v>
      </c>
      <c r="AC196" s="500">
        <v>0</v>
      </c>
      <c r="AD196" s="500">
        <v>0</v>
      </c>
      <c r="AE196" s="500">
        <v>0</v>
      </c>
      <c r="AF196" s="500">
        <v>0</v>
      </c>
      <c r="AG196" s="500">
        <v>0</v>
      </c>
      <c r="AH196" s="500">
        <v>0</v>
      </c>
      <c r="AI196" s="500">
        <v>0</v>
      </c>
      <c r="AJ196" s="500">
        <v>0</v>
      </c>
      <c r="AK196" s="500">
        <v>0</v>
      </c>
      <c r="AL196" s="500">
        <v>0</v>
      </c>
      <c r="AM196" s="500">
        <v>0</v>
      </c>
      <c r="AN196" s="500">
        <v>0</v>
      </c>
      <c r="AO196" s="500">
        <v>0</v>
      </c>
      <c r="AP196" s="500">
        <v>0</v>
      </c>
      <c r="AQ196" s="500">
        <v>0</v>
      </c>
      <c r="AR196" s="500">
        <v>0</v>
      </c>
      <c r="AS196" s="500">
        <v>0</v>
      </c>
      <c r="AT196" s="500">
        <v>0</v>
      </c>
      <c r="AU196" s="500">
        <v>0</v>
      </c>
      <c r="AV196" s="500">
        <v>0</v>
      </c>
      <c r="AW196" s="500">
        <v>0</v>
      </c>
      <c r="AX196" s="500">
        <v>0</v>
      </c>
      <c r="AY196" s="500">
        <v>0</v>
      </c>
      <c r="AZ196" s="500">
        <v>0</v>
      </c>
      <c r="BA196" s="500">
        <v>0</v>
      </c>
      <c r="BB196" s="500">
        <v>0</v>
      </c>
    </row>
    <row r="197" spans="1:54">
      <c r="A197" s="497" t="s">
        <v>460</v>
      </c>
      <c r="B197" s="507" t="s">
        <v>1366</v>
      </c>
      <c r="C197" s="500">
        <v>0</v>
      </c>
      <c r="D197" s="500">
        <v>0</v>
      </c>
      <c r="E197" s="500">
        <v>0</v>
      </c>
      <c r="F197" s="500">
        <v>0</v>
      </c>
      <c r="G197" s="500">
        <v>0</v>
      </c>
      <c r="H197" s="500">
        <v>0</v>
      </c>
      <c r="I197" s="500">
        <v>0</v>
      </c>
      <c r="J197" s="500">
        <v>0</v>
      </c>
      <c r="K197" s="500">
        <v>0</v>
      </c>
      <c r="L197" s="500">
        <v>0</v>
      </c>
      <c r="M197" s="500">
        <v>0</v>
      </c>
      <c r="N197" s="500">
        <v>0</v>
      </c>
      <c r="O197" s="500">
        <v>0</v>
      </c>
      <c r="P197" s="500">
        <v>0</v>
      </c>
      <c r="Q197" s="500">
        <v>0</v>
      </c>
      <c r="R197" s="500">
        <v>0</v>
      </c>
      <c r="S197" s="500">
        <v>0</v>
      </c>
      <c r="T197" s="500">
        <v>0</v>
      </c>
      <c r="U197" s="500">
        <v>0</v>
      </c>
      <c r="V197" s="500">
        <v>0</v>
      </c>
      <c r="W197" s="500">
        <v>0</v>
      </c>
      <c r="X197" s="500">
        <v>0</v>
      </c>
      <c r="Y197" s="500">
        <v>0</v>
      </c>
      <c r="Z197" s="500">
        <v>0</v>
      </c>
      <c r="AA197" s="500">
        <v>0</v>
      </c>
      <c r="AB197" s="500">
        <v>0</v>
      </c>
      <c r="AC197" s="500">
        <v>0</v>
      </c>
      <c r="AD197" s="500">
        <v>0</v>
      </c>
      <c r="AE197" s="500">
        <v>0</v>
      </c>
      <c r="AF197" s="500">
        <v>0</v>
      </c>
      <c r="AG197" s="500">
        <v>0</v>
      </c>
      <c r="AH197" s="500">
        <v>0</v>
      </c>
      <c r="AI197" s="500">
        <v>0</v>
      </c>
      <c r="AJ197" s="500">
        <v>0</v>
      </c>
      <c r="AK197" s="500">
        <v>0</v>
      </c>
      <c r="AL197" s="500">
        <v>0</v>
      </c>
      <c r="AM197" s="500">
        <v>0</v>
      </c>
      <c r="AN197" s="500">
        <v>0</v>
      </c>
      <c r="AO197" s="500">
        <v>0</v>
      </c>
      <c r="AP197" s="500">
        <v>0</v>
      </c>
      <c r="AQ197" s="500">
        <v>0</v>
      </c>
      <c r="AR197" s="500">
        <v>0</v>
      </c>
      <c r="AS197" s="500">
        <v>0</v>
      </c>
      <c r="AT197" s="500">
        <v>0</v>
      </c>
      <c r="AU197" s="500">
        <v>0</v>
      </c>
      <c r="AV197" s="500">
        <v>0</v>
      </c>
      <c r="AW197" s="500">
        <v>0</v>
      </c>
      <c r="AX197" s="500">
        <v>0</v>
      </c>
      <c r="AY197" s="500">
        <v>0</v>
      </c>
      <c r="AZ197" s="500">
        <v>0</v>
      </c>
      <c r="BA197" s="500">
        <v>0</v>
      </c>
      <c r="BB197" s="500">
        <v>0</v>
      </c>
    </row>
    <row r="198" spans="1:54">
      <c r="A198" s="497" t="s">
        <v>461</v>
      </c>
      <c r="B198" s="507" t="s">
        <v>1369</v>
      </c>
      <c r="C198" s="500">
        <v>0</v>
      </c>
      <c r="D198" s="500">
        <v>0</v>
      </c>
      <c r="E198" s="500">
        <v>0</v>
      </c>
      <c r="F198" s="500">
        <v>0</v>
      </c>
      <c r="G198" s="500">
        <v>0</v>
      </c>
      <c r="H198" s="500">
        <v>0</v>
      </c>
      <c r="I198" s="500">
        <v>0</v>
      </c>
      <c r="J198" s="500">
        <v>0</v>
      </c>
      <c r="K198" s="500">
        <v>0</v>
      </c>
      <c r="L198" s="500">
        <v>0</v>
      </c>
      <c r="M198" s="500">
        <v>0</v>
      </c>
      <c r="N198" s="500">
        <v>0</v>
      </c>
      <c r="O198" s="500">
        <v>0</v>
      </c>
      <c r="P198" s="500">
        <v>0</v>
      </c>
      <c r="Q198" s="500">
        <v>0</v>
      </c>
      <c r="R198" s="500">
        <v>0</v>
      </c>
      <c r="S198" s="500">
        <v>0</v>
      </c>
      <c r="T198" s="500">
        <v>0</v>
      </c>
      <c r="U198" s="500">
        <v>0</v>
      </c>
      <c r="V198" s="500">
        <v>0</v>
      </c>
      <c r="W198" s="500">
        <v>0</v>
      </c>
      <c r="X198" s="500">
        <v>0</v>
      </c>
      <c r="Y198" s="500">
        <v>0</v>
      </c>
      <c r="Z198" s="500">
        <v>0</v>
      </c>
      <c r="AA198" s="500">
        <v>0</v>
      </c>
      <c r="AB198" s="500">
        <v>0</v>
      </c>
      <c r="AC198" s="500">
        <v>0</v>
      </c>
      <c r="AD198" s="500">
        <v>0</v>
      </c>
      <c r="AE198" s="500">
        <v>0</v>
      </c>
      <c r="AF198" s="500">
        <v>0</v>
      </c>
      <c r="AG198" s="500">
        <v>0</v>
      </c>
      <c r="AH198" s="500">
        <v>0</v>
      </c>
      <c r="AI198" s="500">
        <v>0</v>
      </c>
      <c r="AJ198" s="500">
        <v>0</v>
      </c>
      <c r="AK198" s="500">
        <v>0</v>
      </c>
      <c r="AL198" s="500">
        <v>0</v>
      </c>
      <c r="AM198" s="500">
        <v>0</v>
      </c>
      <c r="AN198" s="500">
        <v>0</v>
      </c>
      <c r="AO198" s="500">
        <v>0</v>
      </c>
      <c r="AP198" s="500">
        <v>0</v>
      </c>
      <c r="AQ198" s="500">
        <v>0</v>
      </c>
      <c r="AR198" s="500">
        <v>0</v>
      </c>
      <c r="AS198" s="500">
        <v>0</v>
      </c>
      <c r="AT198" s="500">
        <v>0</v>
      </c>
      <c r="AU198" s="500">
        <v>0</v>
      </c>
      <c r="AV198" s="500">
        <v>0</v>
      </c>
      <c r="AW198" s="500">
        <v>0</v>
      </c>
      <c r="AX198" s="500">
        <v>0</v>
      </c>
      <c r="AY198" s="500">
        <v>0</v>
      </c>
      <c r="AZ198" s="500">
        <v>0</v>
      </c>
      <c r="BA198" s="500">
        <v>0</v>
      </c>
      <c r="BB198" s="500">
        <v>0</v>
      </c>
    </row>
    <row r="199" spans="1:54">
      <c r="A199" s="497" t="s">
        <v>1588</v>
      </c>
      <c r="B199" s="608" t="s">
        <v>1589</v>
      </c>
      <c r="C199" s="500">
        <v>0</v>
      </c>
      <c r="D199" s="500">
        <v>0</v>
      </c>
      <c r="E199" s="500">
        <v>0</v>
      </c>
      <c r="F199" s="500">
        <v>0</v>
      </c>
      <c r="G199" s="500">
        <v>0</v>
      </c>
      <c r="H199" s="500">
        <v>0</v>
      </c>
      <c r="I199" s="500">
        <v>0</v>
      </c>
      <c r="J199" s="500">
        <v>0</v>
      </c>
      <c r="K199" s="500">
        <v>0</v>
      </c>
      <c r="L199" s="500">
        <v>0</v>
      </c>
      <c r="M199" s="500">
        <v>0</v>
      </c>
      <c r="N199" s="500">
        <v>0</v>
      </c>
      <c r="O199" s="500">
        <v>0</v>
      </c>
      <c r="P199" s="500">
        <v>0</v>
      </c>
      <c r="Q199" s="500">
        <v>0</v>
      </c>
      <c r="R199" s="500">
        <v>0</v>
      </c>
      <c r="S199" s="500">
        <v>0</v>
      </c>
      <c r="T199" s="500">
        <v>0</v>
      </c>
      <c r="U199" s="500">
        <v>0</v>
      </c>
      <c r="V199" s="500">
        <v>0</v>
      </c>
      <c r="W199" s="500">
        <v>0</v>
      </c>
      <c r="X199" s="500">
        <v>0</v>
      </c>
      <c r="Y199" s="500">
        <v>0</v>
      </c>
      <c r="Z199" s="500">
        <v>0</v>
      </c>
      <c r="AA199" s="500">
        <v>0</v>
      </c>
      <c r="AB199" s="500">
        <v>0</v>
      </c>
      <c r="AC199" s="500">
        <v>0</v>
      </c>
      <c r="AD199" s="500">
        <v>0</v>
      </c>
      <c r="AE199" s="500">
        <v>0</v>
      </c>
      <c r="AF199" s="500">
        <v>0</v>
      </c>
      <c r="AG199" s="500">
        <v>0</v>
      </c>
      <c r="AH199" s="500">
        <v>0</v>
      </c>
      <c r="AI199" s="500">
        <v>0</v>
      </c>
      <c r="AJ199" s="500">
        <v>0</v>
      </c>
      <c r="AK199" s="500">
        <v>0</v>
      </c>
      <c r="AL199" s="500">
        <v>0</v>
      </c>
      <c r="AM199" s="500">
        <v>0</v>
      </c>
      <c r="AN199" s="500">
        <v>0</v>
      </c>
      <c r="AO199" s="500">
        <v>0</v>
      </c>
      <c r="AP199" s="500">
        <v>0</v>
      </c>
      <c r="AQ199" s="500">
        <v>0</v>
      </c>
      <c r="AR199" s="500">
        <v>0</v>
      </c>
      <c r="AS199" s="500">
        <v>0</v>
      </c>
      <c r="AT199" s="500">
        <v>0</v>
      </c>
      <c r="AU199" s="500">
        <v>0</v>
      </c>
      <c r="AV199" s="500">
        <v>0</v>
      </c>
      <c r="AW199" s="500">
        <v>0</v>
      </c>
      <c r="AX199" s="500">
        <v>0</v>
      </c>
      <c r="AY199" s="500">
        <v>0</v>
      </c>
      <c r="AZ199" s="500">
        <v>0</v>
      </c>
      <c r="BA199" s="500">
        <v>0</v>
      </c>
      <c r="BB199" s="500">
        <v>0</v>
      </c>
    </row>
    <row r="200" spans="1:54">
      <c r="A200" s="497" t="s">
        <v>1588</v>
      </c>
      <c r="B200" s="608" t="s">
        <v>1590</v>
      </c>
      <c r="C200" s="500">
        <v>0</v>
      </c>
      <c r="D200" s="500">
        <v>0</v>
      </c>
      <c r="E200" s="500">
        <v>0</v>
      </c>
      <c r="F200" s="500">
        <v>0</v>
      </c>
      <c r="G200" s="500">
        <v>0</v>
      </c>
      <c r="H200" s="500">
        <v>0</v>
      </c>
      <c r="I200" s="500">
        <v>0</v>
      </c>
      <c r="J200" s="500">
        <v>0</v>
      </c>
      <c r="K200" s="500">
        <v>0</v>
      </c>
      <c r="L200" s="500">
        <v>0</v>
      </c>
      <c r="M200" s="500">
        <v>0</v>
      </c>
      <c r="N200" s="500">
        <v>0</v>
      </c>
      <c r="O200" s="500">
        <v>0</v>
      </c>
      <c r="P200" s="500">
        <v>0</v>
      </c>
      <c r="Q200" s="500">
        <v>0</v>
      </c>
      <c r="R200" s="500">
        <v>0</v>
      </c>
      <c r="S200" s="500">
        <v>0</v>
      </c>
      <c r="T200" s="500">
        <v>0</v>
      </c>
      <c r="U200" s="500">
        <v>0</v>
      </c>
      <c r="V200" s="500">
        <v>0</v>
      </c>
      <c r="W200" s="500">
        <v>0</v>
      </c>
      <c r="X200" s="500">
        <v>0</v>
      </c>
      <c r="Y200" s="500">
        <v>0</v>
      </c>
      <c r="Z200" s="500">
        <v>0</v>
      </c>
      <c r="AA200" s="500">
        <v>0</v>
      </c>
      <c r="AB200" s="500">
        <v>0</v>
      </c>
      <c r="AC200" s="500">
        <v>0</v>
      </c>
      <c r="AD200" s="500">
        <v>0</v>
      </c>
      <c r="AE200" s="500">
        <v>0</v>
      </c>
      <c r="AF200" s="500">
        <v>0</v>
      </c>
      <c r="AG200" s="500">
        <v>0</v>
      </c>
      <c r="AH200" s="500">
        <v>0</v>
      </c>
      <c r="AI200" s="500">
        <v>0</v>
      </c>
      <c r="AJ200" s="500">
        <v>0</v>
      </c>
      <c r="AK200" s="500">
        <v>0</v>
      </c>
      <c r="AL200" s="500">
        <v>0</v>
      </c>
      <c r="AM200" s="500">
        <v>0</v>
      </c>
      <c r="AN200" s="500">
        <v>0</v>
      </c>
      <c r="AO200" s="500">
        <v>0</v>
      </c>
      <c r="AP200" s="500">
        <v>0</v>
      </c>
      <c r="AQ200" s="500">
        <v>0</v>
      </c>
      <c r="AR200" s="500">
        <v>0</v>
      </c>
      <c r="AS200" s="500">
        <v>0</v>
      </c>
      <c r="AT200" s="500">
        <v>0</v>
      </c>
      <c r="AU200" s="500">
        <v>0</v>
      </c>
      <c r="AV200" s="500">
        <v>0</v>
      </c>
      <c r="AW200" s="500">
        <v>0</v>
      </c>
      <c r="AX200" s="500">
        <v>0</v>
      </c>
      <c r="AY200" s="500">
        <v>0</v>
      </c>
      <c r="AZ200" s="500">
        <v>0</v>
      </c>
      <c r="BA200" s="500">
        <v>0</v>
      </c>
      <c r="BB200" s="500">
        <v>0</v>
      </c>
    </row>
    <row r="201" spans="1:54">
      <c r="A201" s="497" t="s">
        <v>1588</v>
      </c>
      <c r="B201" s="608" t="s">
        <v>1591</v>
      </c>
      <c r="C201" s="500">
        <v>0</v>
      </c>
      <c r="D201" s="500">
        <v>0</v>
      </c>
      <c r="E201" s="500">
        <v>0</v>
      </c>
      <c r="F201" s="500">
        <v>0</v>
      </c>
      <c r="G201" s="500">
        <v>0</v>
      </c>
      <c r="H201" s="500">
        <v>0</v>
      </c>
      <c r="I201" s="500">
        <v>0</v>
      </c>
      <c r="J201" s="500">
        <v>0</v>
      </c>
      <c r="K201" s="500">
        <v>0</v>
      </c>
      <c r="L201" s="500">
        <v>0</v>
      </c>
      <c r="M201" s="500">
        <v>0</v>
      </c>
      <c r="N201" s="500">
        <v>0</v>
      </c>
      <c r="O201" s="500">
        <v>0</v>
      </c>
      <c r="P201" s="500">
        <v>0</v>
      </c>
      <c r="Q201" s="500">
        <v>0</v>
      </c>
      <c r="R201" s="500">
        <v>0</v>
      </c>
      <c r="S201" s="500">
        <v>0</v>
      </c>
      <c r="T201" s="500">
        <v>0</v>
      </c>
      <c r="U201" s="500">
        <v>0</v>
      </c>
      <c r="V201" s="500">
        <v>0</v>
      </c>
      <c r="W201" s="500">
        <v>0</v>
      </c>
      <c r="X201" s="500">
        <v>0</v>
      </c>
      <c r="Y201" s="500">
        <v>0</v>
      </c>
      <c r="Z201" s="500">
        <v>0</v>
      </c>
      <c r="AA201" s="500">
        <v>0</v>
      </c>
      <c r="AB201" s="500">
        <v>0</v>
      </c>
      <c r="AC201" s="500">
        <v>0</v>
      </c>
      <c r="AD201" s="500">
        <v>0</v>
      </c>
      <c r="AE201" s="500">
        <v>0</v>
      </c>
      <c r="AF201" s="500">
        <v>0</v>
      </c>
      <c r="AG201" s="500">
        <v>0</v>
      </c>
      <c r="AH201" s="500">
        <v>0</v>
      </c>
      <c r="AI201" s="500">
        <v>0</v>
      </c>
      <c r="AJ201" s="500">
        <v>0</v>
      </c>
      <c r="AK201" s="500">
        <v>0</v>
      </c>
      <c r="AL201" s="500">
        <v>0</v>
      </c>
      <c r="AM201" s="500">
        <v>0</v>
      </c>
      <c r="AN201" s="500">
        <v>0</v>
      </c>
      <c r="AO201" s="500">
        <v>0</v>
      </c>
      <c r="AP201" s="500">
        <v>0</v>
      </c>
      <c r="AQ201" s="500">
        <v>0</v>
      </c>
      <c r="AR201" s="500">
        <v>0</v>
      </c>
      <c r="AS201" s="500">
        <v>0</v>
      </c>
      <c r="AT201" s="500">
        <v>0</v>
      </c>
      <c r="AU201" s="500">
        <v>0</v>
      </c>
      <c r="AV201" s="500">
        <v>0</v>
      </c>
      <c r="AW201" s="500">
        <v>0</v>
      </c>
      <c r="AX201" s="500">
        <v>0</v>
      </c>
      <c r="AY201" s="500">
        <v>0</v>
      </c>
      <c r="AZ201" s="500">
        <v>0</v>
      </c>
      <c r="BA201" s="500">
        <v>0</v>
      </c>
      <c r="BB201" s="500">
        <v>0</v>
      </c>
    </row>
    <row r="202" spans="1:54">
      <c r="A202" s="497" t="s">
        <v>462</v>
      </c>
      <c r="B202" s="507" t="s">
        <v>1670</v>
      </c>
      <c r="C202" s="500">
        <v>0</v>
      </c>
      <c r="D202" s="500">
        <v>0</v>
      </c>
      <c r="E202" s="500">
        <v>0</v>
      </c>
      <c r="F202" s="500">
        <v>0</v>
      </c>
      <c r="G202" s="500">
        <v>0</v>
      </c>
      <c r="H202" s="500">
        <v>0</v>
      </c>
      <c r="I202" s="500">
        <v>0</v>
      </c>
      <c r="J202" s="500">
        <v>0</v>
      </c>
      <c r="K202" s="500">
        <v>0</v>
      </c>
      <c r="L202" s="500">
        <v>0</v>
      </c>
      <c r="M202" s="500">
        <v>0</v>
      </c>
      <c r="N202" s="500">
        <v>0</v>
      </c>
      <c r="O202" s="500">
        <v>0</v>
      </c>
      <c r="P202" s="500">
        <v>0</v>
      </c>
      <c r="Q202" s="500">
        <v>0</v>
      </c>
      <c r="R202" s="500">
        <v>0</v>
      </c>
      <c r="S202" s="500">
        <v>0</v>
      </c>
      <c r="T202" s="500">
        <v>0</v>
      </c>
      <c r="U202" s="500">
        <v>0</v>
      </c>
      <c r="V202" s="500">
        <v>0</v>
      </c>
      <c r="W202" s="500">
        <v>0</v>
      </c>
      <c r="X202" s="500">
        <v>0</v>
      </c>
      <c r="Y202" s="500">
        <v>0</v>
      </c>
      <c r="Z202" s="500">
        <v>0</v>
      </c>
      <c r="AA202" s="500">
        <v>0</v>
      </c>
      <c r="AB202" s="500">
        <v>0</v>
      </c>
      <c r="AC202" s="500">
        <v>0</v>
      </c>
      <c r="AD202" s="500">
        <v>0</v>
      </c>
      <c r="AE202" s="500">
        <v>0</v>
      </c>
      <c r="AF202" s="500">
        <v>0</v>
      </c>
      <c r="AG202" s="500">
        <v>0</v>
      </c>
      <c r="AH202" s="500">
        <v>0</v>
      </c>
      <c r="AI202" s="500">
        <v>0</v>
      </c>
      <c r="AJ202" s="500">
        <v>0</v>
      </c>
      <c r="AK202" s="500">
        <v>0</v>
      </c>
      <c r="AL202" s="500">
        <v>0</v>
      </c>
      <c r="AM202" s="500">
        <v>0</v>
      </c>
      <c r="AN202" s="500">
        <v>0</v>
      </c>
      <c r="AO202" s="500">
        <v>0</v>
      </c>
      <c r="AP202" s="500">
        <v>0</v>
      </c>
      <c r="AQ202" s="500">
        <v>0</v>
      </c>
      <c r="AR202" s="500">
        <v>0</v>
      </c>
      <c r="AS202" s="500">
        <v>0</v>
      </c>
      <c r="AT202" s="500">
        <v>0</v>
      </c>
      <c r="AU202" s="500">
        <v>0</v>
      </c>
      <c r="AV202" s="500">
        <v>0</v>
      </c>
      <c r="AW202" s="500">
        <v>0</v>
      </c>
      <c r="AX202" s="500">
        <v>0</v>
      </c>
      <c r="AY202" s="500">
        <v>0</v>
      </c>
      <c r="AZ202" s="500">
        <v>0</v>
      </c>
      <c r="BA202" s="500">
        <v>0</v>
      </c>
      <c r="BB202" s="500">
        <v>0</v>
      </c>
    </row>
    <row r="203" spans="1:54">
      <c r="A203" s="497" t="s">
        <v>462</v>
      </c>
      <c r="B203" s="507" t="s">
        <v>1370</v>
      </c>
      <c r="C203" s="500">
        <v>0</v>
      </c>
      <c r="D203" s="500">
        <v>0</v>
      </c>
      <c r="E203" s="500">
        <v>0</v>
      </c>
      <c r="F203" s="500">
        <v>0</v>
      </c>
      <c r="G203" s="500">
        <v>0</v>
      </c>
      <c r="H203" s="500">
        <v>0</v>
      </c>
      <c r="I203" s="500">
        <v>0</v>
      </c>
      <c r="J203" s="500">
        <v>0</v>
      </c>
      <c r="K203" s="500">
        <v>0</v>
      </c>
      <c r="L203" s="500">
        <v>0</v>
      </c>
      <c r="M203" s="500">
        <v>0</v>
      </c>
      <c r="N203" s="500">
        <v>0</v>
      </c>
      <c r="O203" s="500">
        <v>0</v>
      </c>
      <c r="P203" s="500">
        <v>0</v>
      </c>
      <c r="Q203" s="500">
        <v>0</v>
      </c>
      <c r="R203" s="500">
        <v>0</v>
      </c>
      <c r="S203" s="500">
        <v>0</v>
      </c>
      <c r="T203" s="500">
        <v>0</v>
      </c>
      <c r="U203" s="500">
        <v>0</v>
      </c>
      <c r="V203" s="500">
        <v>0</v>
      </c>
      <c r="W203" s="500">
        <v>0</v>
      </c>
      <c r="X203" s="500">
        <v>0</v>
      </c>
      <c r="Y203" s="500">
        <v>0</v>
      </c>
      <c r="Z203" s="500">
        <v>0</v>
      </c>
      <c r="AA203" s="500">
        <v>0</v>
      </c>
      <c r="AB203" s="500">
        <v>0</v>
      </c>
      <c r="AC203" s="500">
        <v>0</v>
      </c>
      <c r="AD203" s="500">
        <v>0</v>
      </c>
      <c r="AE203" s="500">
        <v>0</v>
      </c>
      <c r="AF203" s="500">
        <v>0</v>
      </c>
      <c r="AG203" s="500">
        <v>0</v>
      </c>
      <c r="AH203" s="500">
        <v>0</v>
      </c>
      <c r="AI203" s="500">
        <v>0</v>
      </c>
      <c r="AJ203" s="500">
        <v>0</v>
      </c>
      <c r="AK203" s="500">
        <v>0</v>
      </c>
      <c r="AL203" s="500">
        <v>0</v>
      </c>
      <c r="AM203" s="500">
        <v>0</v>
      </c>
      <c r="AN203" s="500">
        <v>0</v>
      </c>
      <c r="AO203" s="500">
        <v>0</v>
      </c>
      <c r="AP203" s="500">
        <v>0</v>
      </c>
      <c r="AQ203" s="500">
        <v>0</v>
      </c>
      <c r="AR203" s="500">
        <v>0</v>
      </c>
      <c r="AS203" s="500">
        <v>0</v>
      </c>
      <c r="AT203" s="500">
        <v>0</v>
      </c>
      <c r="AU203" s="500">
        <v>0</v>
      </c>
      <c r="AV203" s="500">
        <v>0</v>
      </c>
      <c r="AW203" s="500">
        <v>0</v>
      </c>
      <c r="AX203" s="500">
        <v>0</v>
      </c>
      <c r="AY203" s="500">
        <v>0</v>
      </c>
      <c r="AZ203" s="500">
        <v>0</v>
      </c>
      <c r="BA203" s="500">
        <v>0</v>
      </c>
      <c r="BB203" s="500">
        <v>0</v>
      </c>
    </row>
    <row r="204" spans="1:54">
      <c r="A204" s="497" t="s">
        <v>462</v>
      </c>
      <c r="B204" s="507" t="s">
        <v>1671</v>
      </c>
      <c r="C204" s="500">
        <v>0</v>
      </c>
      <c r="D204" s="500">
        <v>0</v>
      </c>
      <c r="E204" s="500">
        <v>0</v>
      </c>
      <c r="F204" s="500">
        <v>0</v>
      </c>
      <c r="G204" s="500">
        <v>0</v>
      </c>
      <c r="H204" s="500">
        <v>0</v>
      </c>
      <c r="I204" s="500">
        <v>0</v>
      </c>
      <c r="J204" s="500">
        <v>0</v>
      </c>
      <c r="K204" s="500">
        <v>0</v>
      </c>
      <c r="L204" s="500">
        <v>0</v>
      </c>
      <c r="M204" s="500">
        <v>0</v>
      </c>
      <c r="N204" s="500">
        <v>0</v>
      </c>
      <c r="O204" s="500">
        <v>0</v>
      </c>
      <c r="P204" s="500">
        <v>0</v>
      </c>
      <c r="Q204" s="500">
        <v>0</v>
      </c>
      <c r="R204" s="500">
        <v>0</v>
      </c>
      <c r="S204" s="500">
        <v>0</v>
      </c>
      <c r="T204" s="500">
        <v>0</v>
      </c>
      <c r="U204" s="500">
        <v>0</v>
      </c>
      <c r="V204" s="500">
        <v>0</v>
      </c>
      <c r="W204" s="500">
        <v>0</v>
      </c>
      <c r="X204" s="500">
        <v>0</v>
      </c>
      <c r="Y204" s="500">
        <v>0</v>
      </c>
      <c r="Z204" s="500">
        <v>0</v>
      </c>
      <c r="AA204" s="500">
        <v>0</v>
      </c>
      <c r="AB204" s="500">
        <v>0</v>
      </c>
      <c r="AC204" s="500">
        <v>0</v>
      </c>
      <c r="AD204" s="500">
        <v>0</v>
      </c>
      <c r="AE204" s="500">
        <v>0</v>
      </c>
      <c r="AF204" s="500">
        <v>0</v>
      </c>
      <c r="AG204" s="500">
        <v>0</v>
      </c>
      <c r="AH204" s="500">
        <v>0</v>
      </c>
      <c r="AI204" s="500">
        <v>0</v>
      </c>
      <c r="AJ204" s="500">
        <v>0</v>
      </c>
      <c r="AK204" s="500">
        <v>0</v>
      </c>
      <c r="AL204" s="500">
        <v>0</v>
      </c>
      <c r="AM204" s="500">
        <v>0</v>
      </c>
      <c r="AN204" s="500">
        <v>0</v>
      </c>
      <c r="AO204" s="500">
        <v>0</v>
      </c>
      <c r="AP204" s="500">
        <v>0</v>
      </c>
      <c r="AQ204" s="500">
        <v>0</v>
      </c>
      <c r="AR204" s="500">
        <v>0</v>
      </c>
      <c r="AS204" s="500">
        <v>0</v>
      </c>
      <c r="AT204" s="500">
        <v>0</v>
      </c>
      <c r="AU204" s="500">
        <v>0</v>
      </c>
      <c r="AV204" s="500">
        <v>0</v>
      </c>
      <c r="AW204" s="500">
        <v>0</v>
      </c>
      <c r="AX204" s="500">
        <v>0</v>
      </c>
      <c r="AY204" s="500">
        <v>0</v>
      </c>
      <c r="AZ204" s="500">
        <v>0</v>
      </c>
      <c r="BA204" s="500">
        <v>0</v>
      </c>
      <c r="BB204" s="500">
        <v>0</v>
      </c>
    </row>
    <row r="205" spans="1:54">
      <c r="A205" s="497" t="s">
        <v>462</v>
      </c>
      <c r="B205" s="507" t="s">
        <v>1672</v>
      </c>
      <c r="C205" s="500">
        <v>0</v>
      </c>
      <c r="D205" s="500">
        <v>0</v>
      </c>
      <c r="E205" s="500">
        <v>0</v>
      </c>
      <c r="F205" s="500">
        <v>0</v>
      </c>
      <c r="G205" s="500">
        <v>0</v>
      </c>
      <c r="H205" s="500">
        <v>0</v>
      </c>
      <c r="I205" s="500">
        <v>0</v>
      </c>
      <c r="J205" s="500">
        <v>0</v>
      </c>
      <c r="K205" s="500">
        <v>0</v>
      </c>
      <c r="L205" s="500">
        <v>0</v>
      </c>
      <c r="M205" s="500">
        <v>0</v>
      </c>
      <c r="N205" s="500">
        <v>0</v>
      </c>
      <c r="O205" s="500">
        <v>0</v>
      </c>
      <c r="P205" s="500">
        <v>0</v>
      </c>
      <c r="Q205" s="500">
        <v>0</v>
      </c>
      <c r="R205" s="500">
        <v>0</v>
      </c>
      <c r="S205" s="500">
        <v>0</v>
      </c>
      <c r="T205" s="500">
        <v>0</v>
      </c>
      <c r="U205" s="500">
        <v>0</v>
      </c>
      <c r="V205" s="500">
        <v>0</v>
      </c>
      <c r="W205" s="500">
        <v>0</v>
      </c>
      <c r="X205" s="500">
        <v>0</v>
      </c>
      <c r="Y205" s="500">
        <v>0</v>
      </c>
      <c r="Z205" s="500">
        <v>0</v>
      </c>
      <c r="AA205" s="500">
        <v>0</v>
      </c>
      <c r="AB205" s="500">
        <v>0</v>
      </c>
      <c r="AC205" s="500">
        <v>0</v>
      </c>
      <c r="AD205" s="500">
        <v>0</v>
      </c>
      <c r="AE205" s="500">
        <v>0</v>
      </c>
      <c r="AF205" s="500">
        <v>0</v>
      </c>
      <c r="AG205" s="500">
        <v>0</v>
      </c>
      <c r="AH205" s="500">
        <v>0</v>
      </c>
      <c r="AI205" s="500">
        <v>0</v>
      </c>
      <c r="AJ205" s="500">
        <v>0</v>
      </c>
      <c r="AK205" s="500">
        <v>0</v>
      </c>
      <c r="AL205" s="500">
        <v>0</v>
      </c>
      <c r="AM205" s="500">
        <v>0</v>
      </c>
      <c r="AN205" s="500">
        <v>0</v>
      </c>
      <c r="AO205" s="500">
        <v>0</v>
      </c>
      <c r="AP205" s="500">
        <v>0</v>
      </c>
      <c r="AQ205" s="500">
        <v>0</v>
      </c>
      <c r="AR205" s="500">
        <v>0</v>
      </c>
      <c r="AS205" s="500">
        <v>0</v>
      </c>
      <c r="AT205" s="500">
        <v>0</v>
      </c>
      <c r="AU205" s="500">
        <v>0</v>
      </c>
      <c r="AV205" s="500">
        <v>0</v>
      </c>
      <c r="AW205" s="500">
        <v>0</v>
      </c>
      <c r="AX205" s="500">
        <v>0</v>
      </c>
      <c r="AY205" s="500">
        <v>0</v>
      </c>
      <c r="AZ205" s="500">
        <v>0</v>
      </c>
      <c r="BA205" s="500">
        <v>0</v>
      </c>
      <c r="BB205" s="500">
        <v>0</v>
      </c>
    </row>
    <row r="206" spans="1:54">
      <c r="A206" s="497" t="s">
        <v>463</v>
      </c>
      <c r="B206" s="507" t="s">
        <v>1673</v>
      </c>
      <c r="C206" s="500">
        <v>0</v>
      </c>
      <c r="D206" s="500">
        <v>0</v>
      </c>
      <c r="E206" s="500">
        <v>0</v>
      </c>
      <c r="F206" s="500">
        <v>0</v>
      </c>
      <c r="G206" s="500">
        <v>0</v>
      </c>
      <c r="H206" s="500">
        <v>0</v>
      </c>
      <c r="I206" s="500">
        <v>0</v>
      </c>
      <c r="J206" s="500">
        <v>0</v>
      </c>
      <c r="K206" s="500">
        <v>0</v>
      </c>
      <c r="L206" s="500">
        <v>0</v>
      </c>
      <c r="M206" s="500">
        <v>0</v>
      </c>
      <c r="N206" s="500">
        <v>0</v>
      </c>
      <c r="O206" s="500">
        <v>0</v>
      </c>
      <c r="P206" s="500">
        <v>0</v>
      </c>
      <c r="Q206" s="500">
        <v>0</v>
      </c>
      <c r="R206" s="500">
        <v>0</v>
      </c>
      <c r="S206" s="500">
        <v>0</v>
      </c>
      <c r="T206" s="500">
        <v>0</v>
      </c>
      <c r="U206" s="500">
        <v>0</v>
      </c>
      <c r="V206" s="500">
        <v>0</v>
      </c>
      <c r="W206" s="500">
        <v>0</v>
      </c>
      <c r="X206" s="500">
        <v>0</v>
      </c>
      <c r="Y206" s="500">
        <v>0</v>
      </c>
      <c r="Z206" s="500">
        <v>0</v>
      </c>
      <c r="AA206" s="500">
        <v>0</v>
      </c>
      <c r="AB206" s="500">
        <v>0</v>
      </c>
      <c r="AC206" s="500">
        <v>0</v>
      </c>
      <c r="AD206" s="500">
        <v>0</v>
      </c>
      <c r="AE206" s="500">
        <v>0</v>
      </c>
      <c r="AF206" s="500">
        <v>0</v>
      </c>
      <c r="AG206" s="500">
        <v>0</v>
      </c>
      <c r="AH206" s="500">
        <v>0</v>
      </c>
      <c r="AI206" s="500">
        <v>0</v>
      </c>
      <c r="AJ206" s="500">
        <v>0</v>
      </c>
      <c r="AK206" s="500">
        <v>0</v>
      </c>
      <c r="AL206" s="500">
        <v>0</v>
      </c>
      <c r="AM206" s="500">
        <v>0</v>
      </c>
      <c r="AN206" s="500">
        <v>0</v>
      </c>
      <c r="AO206" s="500">
        <v>0</v>
      </c>
      <c r="AP206" s="500">
        <v>0</v>
      </c>
      <c r="AQ206" s="500">
        <v>0</v>
      </c>
      <c r="AR206" s="500">
        <v>0</v>
      </c>
      <c r="AS206" s="500">
        <v>0</v>
      </c>
      <c r="AT206" s="500">
        <v>0</v>
      </c>
      <c r="AU206" s="500">
        <v>0</v>
      </c>
      <c r="AV206" s="500">
        <v>0</v>
      </c>
      <c r="AW206" s="500">
        <v>0</v>
      </c>
      <c r="AX206" s="500">
        <v>0</v>
      </c>
      <c r="AY206" s="500">
        <v>0</v>
      </c>
      <c r="AZ206" s="500">
        <v>0</v>
      </c>
      <c r="BA206" s="500">
        <v>0</v>
      </c>
      <c r="BB206" s="500">
        <v>0</v>
      </c>
    </row>
    <row r="207" spans="1:54">
      <c r="A207" s="497" t="s">
        <v>463</v>
      </c>
      <c r="B207" s="507" t="s">
        <v>1371</v>
      </c>
      <c r="C207" s="500">
        <v>0</v>
      </c>
      <c r="D207" s="500">
        <v>0</v>
      </c>
      <c r="E207" s="500">
        <v>0</v>
      </c>
      <c r="F207" s="500">
        <v>0</v>
      </c>
      <c r="G207" s="500">
        <v>0</v>
      </c>
      <c r="H207" s="500">
        <v>0</v>
      </c>
      <c r="I207" s="500">
        <v>0</v>
      </c>
      <c r="J207" s="500">
        <v>0</v>
      </c>
      <c r="K207" s="500">
        <v>0</v>
      </c>
      <c r="L207" s="500">
        <v>0</v>
      </c>
      <c r="M207" s="500">
        <v>0</v>
      </c>
      <c r="N207" s="500">
        <v>0</v>
      </c>
      <c r="O207" s="500">
        <v>0</v>
      </c>
      <c r="P207" s="500">
        <v>0</v>
      </c>
      <c r="Q207" s="500">
        <v>0</v>
      </c>
      <c r="R207" s="500">
        <v>0</v>
      </c>
      <c r="S207" s="500">
        <v>0</v>
      </c>
      <c r="T207" s="500">
        <v>0</v>
      </c>
      <c r="U207" s="500">
        <v>0</v>
      </c>
      <c r="V207" s="500">
        <v>0</v>
      </c>
      <c r="W207" s="500">
        <v>0</v>
      </c>
      <c r="X207" s="500">
        <v>0</v>
      </c>
      <c r="Y207" s="500">
        <v>0</v>
      </c>
      <c r="Z207" s="500">
        <v>0</v>
      </c>
      <c r="AA207" s="500">
        <v>0</v>
      </c>
      <c r="AB207" s="500">
        <v>0</v>
      </c>
      <c r="AC207" s="500">
        <v>0</v>
      </c>
      <c r="AD207" s="500">
        <v>0</v>
      </c>
      <c r="AE207" s="500">
        <v>0</v>
      </c>
      <c r="AF207" s="500">
        <v>0</v>
      </c>
      <c r="AG207" s="500">
        <v>0</v>
      </c>
      <c r="AH207" s="500">
        <v>0</v>
      </c>
      <c r="AI207" s="500">
        <v>0</v>
      </c>
      <c r="AJ207" s="500">
        <v>0</v>
      </c>
      <c r="AK207" s="500">
        <v>0</v>
      </c>
      <c r="AL207" s="500">
        <v>0</v>
      </c>
      <c r="AM207" s="500">
        <v>0</v>
      </c>
      <c r="AN207" s="500">
        <v>0</v>
      </c>
      <c r="AO207" s="500">
        <v>0</v>
      </c>
      <c r="AP207" s="500">
        <v>0</v>
      </c>
      <c r="AQ207" s="500">
        <v>0</v>
      </c>
      <c r="AR207" s="500">
        <v>0</v>
      </c>
      <c r="AS207" s="500">
        <v>0</v>
      </c>
      <c r="AT207" s="500">
        <v>0</v>
      </c>
      <c r="AU207" s="500">
        <v>0</v>
      </c>
      <c r="AV207" s="500">
        <v>0</v>
      </c>
      <c r="AW207" s="500">
        <v>0</v>
      </c>
      <c r="AX207" s="500">
        <v>0</v>
      </c>
      <c r="AY207" s="500">
        <v>0</v>
      </c>
      <c r="AZ207" s="500">
        <v>0</v>
      </c>
      <c r="BA207" s="500">
        <v>0</v>
      </c>
      <c r="BB207" s="500">
        <v>0</v>
      </c>
    </row>
    <row r="208" spans="1:54">
      <c r="A208" s="497" t="s">
        <v>463</v>
      </c>
      <c r="B208" s="507" t="s">
        <v>1674</v>
      </c>
      <c r="C208" s="500">
        <v>0</v>
      </c>
      <c r="D208" s="500">
        <v>0</v>
      </c>
      <c r="E208" s="500">
        <v>0</v>
      </c>
      <c r="F208" s="500">
        <v>0</v>
      </c>
      <c r="G208" s="500">
        <v>0</v>
      </c>
      <c r="H208" s="500">
        <v>0</v>
      </c>
      <c r="I208" s="500">
        <v>0</v>
      </c>
      <c r="J208" s="500">
        <v>0</v>
      </c>
      <c r="K208" s="500">
        <v>0</v>
      </c>
      <c r="L208" s="500">
        <v>0</v>
      </c>
      <c r="M208" s="500">
        <v>0</v>
      </c>
      <c r="N208" s="500">
        <v>0</v>
      </c>
      <c r="O208" s="500">
        <v>0</v>
      </c>
      <c r="P208" s="500">
        <v>0</v>
      </c>
      <c r="Q208" s="500">
        <v>0</v>
      </c>
      <c r="R208" s="500">
        <v>0</v>
      </c>
      <c r="S208" s="500">
        <v>0</v>
      </c>
      <c r="T208" s="500">
        <v>0</v>
      </c>
      <c r="U208" s="500">
        <v>0</v>
      </c>
      <c r="V208" s="500">
        <v>0</v>
      </c>
      <c r="W208" s="500">
        <v>0</v>
      </c>
      <c r="X208" s="500">
        <v>0</v>
      </c>
      <c r="Y208" s="500">
        <v>0</v>
      </c>
      <c r="Z208" s="500">
        <v>0</v>
      </c>
      <c r="AA208" s="500">
        <v>0</v>
      </c>
      <c r="AB208" s="500">
        <v>0</v>
      </c>
      <c r="AC208" s="500">
        <v>0</v>
      </c>
      <c r="AD208" s="500">
        <v>0</v>
      </c>
      <c r="AE208" s="500">
        <v>0</v>
      </c>
      <c r="AF208" s="500">
        <v>0</v>
      </c>
      <c r="AG208" s="500">
        <v>0</v>
      </c>
      <c r="AH208" s="500">
        <v>0</v>
      </c>
      <c r="AI208" s="500">
        <v>0</v>
      </c>
      <c r="AJ208" s="500">
        <v>0</v>
      </c>
      <c r="AK208" s="500">
        <v>0</v>
      </c>
      <c r="AL208" s="500">
        <v>0</v>
      </c>
      <c r="AM208" s="500">
        <v>0</v>
      </c>
      <c r="AN208" s="500">
        <v>0</v>
      </c>
      <c r="AO208" s="500">
        <v>0</v>
      </c>
      <c r="AP208" s="500">
        <v>0</v>
      </c>
      <c r="AQ208" s="500">
        <v>0</v>
      </c>
      <c r="AR208" s="500">
        <v>0</v>
      </c>
      <c r="AS208" s="500">
        <v>0</v>
      </c>
      <c r="AT208" s="500">
        <v>0</v>
      </c>
      <c r="AU208" s="500">
        <v>0</v>
      </c>
      <c r="AV208" s="500">
        <v>0</v>
      </c>
      <c r="AW208" s="500">
        <v>0</v>
      </c>
      <c r="AX208" s="500">
        <v>0</v>
      </c>
      <c r="AY208" s="500">
        <v>0</v>
      </c>
      <c r="AZ208" s="500">
        <v>0</v>
      </c>
      <c r="BA208" s="500">
        <v>0</v>
      </c>
      <c r="BB208" s="500">
        <v>0</v>
      </c>
    </row>
    <row r="209" spans="1:54">
      <c r="A209" s="497" t="s">
        <v>463</v>
      </c>
      <c r="B209" s="507" t="s">
        <v>1675</v>
      </c>
      <c r="C209" s="500">
        <v>0</v>
      </c>
      <c r="D209" s="500">
        <v>0</v>
      </c>
      <c r="E209" s="500">
        <v>0</v>
      </c>
      <c r="F209" s="500">
        <v>0</v>
      </c>
      <c r="G209" s="500">
        <v>0</v>
      </c>
      <c r="H209" s="500">
        <v>0</v>
      </c>
      <c r="I209" s="500">
        <v>0</v>
      </c>
      <c r="J209" s="500">
        <v>0</v>
      </c>
      <c r="K209" s="500">
        <v>0</v>
      </c>
      <c r="L209" s="500">
        <v>0</v>
      </c>
      <c r="M209" s="500">
        <v>0</v>
      </c>
      <c r="N209" s="500">
        <v>0</v>
      </c>
      <c r="O209" s="500">
        <v>0</v>
      </c>
      <c r="P209" s="500">
        <v>0</v>
      </c>
      <c r="Q209" s="500">
        <v>0</v>
      </c>
      <c r="R209" s="500">
        <v>0</v>
      </c>
      <c r="S209" s="500">
        <v>0</v>
      </c>
      <c r="T209" s="500">
        <v>0</v>
      </c>
      <c r="U209" s="500">
        <v>0</v>
      </c>
      <c r="V209" s="500">
        <v>0</v>
      </c>
      <c r="W209" s="500">
        <v>0</v>
      </c>
      <c r="X209" s="500">
        <v>0</v>
      </c>
      <c r="Y209" s="500">
        <v>0</v>
      </c>
      <c r="Z209" s="500">
        <v>0</v>
      </c>
      <c r="AA209" s="500">
        <v>0</v>
      </c>
      <c r="AB209" s="500">
        <v>0</v>
      </c>
      <c r="AC209" s="500">
        <v>0</v>
      </c>
      <c r="AD209" s="500">
        <v>0</v>
      </c>
      <c r="AE209" s="500">
        <v>0</v>
      </c>
      <c r="AF209" s="500">
        <v>0</v>
      </c>
      <c r="AG209" s="500">
        <v>0</v>
      </c>
      <c r="AH209" s="500">
        <v>0</v>
      </c>
      <c r="AI209" s="500">
        <v>0</v>
      </c>
      <c r="AJ209" s="500">
        <v>0</v>
      </c>
      <c r="AK209" s="500">
        <v>0</v>
      </c>
      <c r="AL209" s="500">
        <v>0</v>
      </c>
      <c r="AM209" s="500">
        <v>0</v>
      </c>
      <c r="AN209" s="500">
        <v>0</v>
      </c>
      <c r="AO209" s="500">
        <v>0</v>
      </c>
      <c r="AP209" s="500">
        <v>0</v>
      </c>
      <c r="AQ209" s="500">
        <v>0</v>
      </c>
      <c r="AR209" s="500">
        <v>0</v>
      </c>
      <c r="AS209" s="500">
        <v>0</v>
      </c>
      <c r="AT209" s="500">
        <v>0</v>
      </c>
      <c r="AU209" s="500">
        <v>0</v>
      </c>
      <c r="AV209" s="500">
        <v>0</v>
      </c>
      <c r="AW209" s="500">
        <v>0</v>
      </c>
      <c r="AX209" s="500">
        <v>0</v>
      </c>
      <c r="AY209" s="500">
        <v>0</v>
      </c>
      <c r="AZ209" s="500">
        <v>0</v>
      </c>
      <c r="BA209" s="500">
        <v>0</v>
      </c>
      <c r="BB209" s="500">
        <v>0</v>
      </c>
    </row>
    <row r="210" spans="1:54">
      <c r="A210" s="497" t="s">
        <v>464</v>
      </c>
      <c r="B210" s="507" t="s">
        <v>1676</v>
      </c>
      <c r="C210" s="500">
        <v>0</v>
      </c>
      <c r="D210" s="500">
        <v>0</v>
      </c>
      <c r="E210" s="500">
        <v>0</v>
      </c>
      <c r="F210" s="500">
        <v>0</v>
      </c>
      <c r="G210" s="500">
        <v>0</v>
      </c>
      <c r="H210" s="500">
        <v>0</v>
      </c>
      <c r="I210" s="500">
        <v>0</v>
      </c>
      <c r="J210" s="500">
        <v>0</v>
      </c>
      <c r="K210" s="500">
        <v>0</v>
      </c>
      <c r="L210" s="500">
        <v>0</v>
      </c>
      <c r="M210" s="500">
        <v>0</v>
      </c>
      <c r="N210" s="500">
        <v>0</v>
      </c>
      <c r="O210" s="500">
        <v>0</v>
      </c>
      <c r="P210" s="500">
        <v>0</v>
      </c>
      <c r="Q210" s="500">
        <v>0</v>
      </c>
      <c r="R210" s="500">
        <v>0</v>
      </c>
      <c r="S210" s="500">
        <v>0</v>
      </c>
      <c r="T210" s="500">
        <v>0</v>
      </c>
      <c r="U210" s="500">
        <v>0</v>
      </c>
      <c r="V210" s="500">
        <v>0</v>
      </c>
      <c r="W210" s="500">
        <v>0</v>
      </c>
      <c r="X210" s="500">
        <v>0</v>
      </c>
      <c r="Y210" s="500">
        <v>0</v>
      </c>
      <c r="Z210" s="500">
        <v>0</v>
      </c>
      <c r="AA210" s="500">
        <v>0</v>
      </c>
      <c r="AB210" s="500">
        <v>0</v>
      </c>
      <c r="AC210" s="500">
        <v>0</v>
      </c>
      <c r="AD210" s="500">
        <v>0</v>
      </c>
      <c r="AE210" s="500">
        <v>0</v>
      </c>
      <c r="AF210" s="500">
        <v>0</v>
      </c>
      <c r="AG210" s="500">
        <v>0</v>
      </c>
      <c r="AH210" s="500">
        <v>0</v>
      </c>
      <c r="AI210" s="500">
        <v>0</v>
      </c>
      <c r="AJ210" s="500">
        <v>0</v>
      </c>
      <c r="AK210" s="500">
        <v>0</v>
      </c>
      <c r="AL210" s="500">
        <v>0</v>
      </c>
      <c r="AM210" s="500">
        <v>0</v>
      </c>
      <c r="AN210" s="500">
        <v>0</v>
      </c>
      <c r="AO210" s="500">
        <v>0</v>
      </c>
      <c r="AP210" s="500">
        <v>0</v>
      </c>
      <c r="AQ210" s="500">
        <v>0</v>
      </c>
      <c r="AR210" s="500">
        <v>0</v>
      </c>
      <c r="AS210" s="500">
        <v>0</v>
      </c>
      <c r="AT210" s="500">
        <v>0</v>
      </c>
      <c r="AU210" s="500">
        <v>0</v>
      </c>
      <c r="AV210" s="500">
        <v>0</v>
      </c>
      <c r="AW210" s="500">
        <v>0</v>
      </c>
      <c r="AX210" s="500">
        <v>0</v>
      </c>
      <c r="AY210" s="500">
        <v>0</v>
      </c>
      <c r="AZ210" s="500">
        <v>0</v>
      </c>
      <c r="BA210" s="500">
        <v>0</v>
      </c>
      <c r="BB210" s="500">
        <v>0</v>
      </c>
    </row>
    <row r="211" spans="1:54">
      <c r="A211" s="497" t="s">
        <v>464</v>
      </c>
      <c r="B211" s="507" t="s">
        <v>1372</v>
      </c>
      <c r="C211" s="500">
        <v>0</v>
      </c>
      <c r="D211" s="500">
        <v>0</v>
      </c>
      <c r="E211" s="500">
        <v>0</v>
      </c>
      <c r="F211" s="500">
        <v>0</v>
      </c>
      <c r="G211" s="500">
        <v>0</v>
      </c>
      <c r="H211" s="500">
        <v>0</v>
      </c>
      <c r="I211" s="500">
        <v>0</v>
      </c>
      <c r="J211" s="500">
        <v>0</v>
      </c>
      <c r="K211" s="500">
        <v>0</v>
      </c>
      <c r="L211" s="500">
        <v>0</v>
      </c>
      <c r="M211" s="500">
        <v>0</v>
      </c>
      <c r="N211" s="500">
        <v>0</v>
      </c>
      <c r="O211" s="500">
        <v>0</v>
      </c>
      <c r="P211" s="500">
        <v>0</v>
      </c>
      <c r="Q211" s="500">
        <v>0</v>
      </c>
      <c r="R211" s="500">
        <v>0</v>
      </c>
      <c r="S211" s="500">
        <v>0</v>
      </c>
      <c r="T211" s="500">
        <v>0</v>
      </c>
      <c r="U211" s="500">
        <v>0</v>
      </c>
      <c r="V211" s="500">
        <v>0</v>
      </c>
      <c r="W211" s="500">
        <v>0</v>
      </c>
      <c r="X211" s="500">
        <v>0</v>
      </c>
      <c r="Y211" s="500">
        <v>0</v>
      </c>
      <c r="Z211" s="500">
        <v>0</v>
      </c>
      <c r="AA211" s="500">
        <v>0</v>
      </c>
      <c r="AB211" s="500">
        <v>0</v>
      </c>
      <c r="AC211" s="500">
        <v>0</v>
      </c>
      <c r="AD211" s="500">
        <v>0</v>
      </c>
      <c r="AE211" s="500">
        <v>0</v>
      </c>
      <c r="AF211" s="500">
        <v>0</v>
      </c>
      <c r="AG211" s="500">
        <v>0</v>
      </c>
      <c r="AH211" s="500">
        <v>0</v>
      </c>
      <c r="AI211" s="500">
        <v>0</v>
      </c>
      <c r="AJ211" s="500">
        <v>0</v>
      </c>
      <c r="AK211" s="500">
        <v>0</v>
      </c>
      <c r="AL211" s="500">
        <v>0</v>
      </c>
      <c r="AM211" s="500">
        <v>0</v>
      </c>
      <c r="AN211" s="500">
        <v>0</v>
      </c>
      <c r="AO211" s="500">
        <v>0</v>
      </c>
      <c r="AP211" s="500">
        <v>0</v>
      </c>
      <c r="AQ211" s="500">
        <v>0</v>
      </c>
      <c r="AR211" s="500">
        <v>0</v>
      </c>
      <c r="AS211" s="500">
        <v>0</v>
      </c>
      <c r="AT211" s="500">
        <v>0</v>
      </c>
      <c r="AU211" s="500">
        <v>0</v>
      </c>
      <c r="AV211" s="500">
        <v>0</v>
      </c>
      <c r="AW211" s="500">
        <v>0</v>
      </c>
      <c r="AX211" s="500">
        <v>0</v>
      </c>
      <c r="AY211" s="500">
        <v>0</v>
      </c>
      <c r="AZ211" s="500">
        <v>0</v>
      </c>
      <c r="BA211" s="500">
        <v>0</v>
      </c>
      <c r="BB211" s="500">
        <v>0</v>
      </c>
    </row>
    <row r="212" spans="1:54">
      <c r="A212" s="497" t="s">
        <v>464</v>
      </c>
      <c r="B212" s="507" t="s">
        <v>1677</v>
      </c>
      <c r="C212" s="500">
        <v>0</v>
      </c>
      <c r="D212" s="500">
        <v>0</v>
      </c>
      <c r="E212" s="500">
        <v>0</v>
      </c>
      <c r="F212" s="500">
        <v>0</v>
      </c>
      <c r="G212" s="500">
        <v>0</v>
      </c>
      <c r="H212" s="500">
        <v>0</v>
      </c>
      <c r="I212" s="500">
        <v>0</v>
      </c>
      <c r="J212" s="500">
        <v>0</v>
      </c>
      <c r="K212" s="500">
        <v>0</v>
      </c>
      <c r="L212" s="500">
        <v>0</v>
      </c>
      <c r="M212" s="500">
        <v>0</v>
      </c>
      <c r="N212" s="500">
        <v>0</v>
      </c>
      <c r="O212" s="500">
        <v>0</v>
      </c>
      <c r="P212" s="500">
        <v>0</v>
      </c>
      <c r="Q212" s="500">
        <v>0</v>
      </c>
      <c r="R212" s="500">
        <v>0</v>
      </c>
      <c r="S212" s="500">
        <v>0</v>
      </c>
      <c r="T212" s="500">
        <v>0</v>
      </c>
      <c r="U212" s="500">
        <v>0</v>
      </c>
      <c r="V212" s="500">
        <v>0</v>
      </c>
      <c r="W212" s="500">
        <v>0</v>
      </c>
      <c r="X212" s="500">
        <v>0</v>
      </c>
      <c r="Y212" s="500">
        <v>0</v>
      </c>
      <c r="Z212" s="500">
        <v>0</v>
      </c>
      <c r="AA212" s="500">
        <v>0</v>
      </c>
      <c r="AB212" s="500">
        <v>0</v>
      </c>
      <c r="AC212" s="500">
        <v>0</v>
      </c>
      <c r="AD212" s="500">
        <v>0</v>
      </c>
      <c r="AE212" s="500">
        <v>0</v>
      </c>
      <c r="AF212" s="500">
        <v>0</v>
      </c>
      <c r="AG212" s="500">
        <v>0</v>
      </c>
      <c r="AH212" s="500">
        <v>0</v>
      </c>
      <c r="AI212" s="500">
        <v>0</v>
      </c>
      <c r="AJ212" s="500">
        <v>0</v>
      </c>
      <c r="AK212" s="500">
        <v>0</v>
      </c>
      <c r="AL212" s="500">
        <v>0</v>
      </c>
      <c r="AM212" s="500">
        <v>0</v>
      </c>
      <c r="AN212" s="500">
        <v>0</v>
      </c>
      <c r="AO212" s="500">
        <v>0</v>
      </c>
      <c r="AP212" s="500">
        <v>0</v>
      </c>
      <c r="AQ212" s="500">
        <v>0</v>
      </c>
      <c r="AR212" s="500">
        <v>0</v>
      </c>
      <c r="AS212" s="500">
        <v>0</v>
      </c>
      <c r="AT212" s="500">
        <v>0</v>
      </c>
      <c r="AU212" s="500">
        <v>0</v>
      </c>
      <c r="AV212" s="500">
        <v>0</v>
      </c>
      <c r="AW212" s="500">
        <v>0</v>
      </c>
      <c r="AX212" s="500">
        <v>0</v>
      </c>
      <c r="AY212" s="500">
        <v>0</v>
      </c>
      <c r="AZ212" s="500">
        <v>0</v>
      </c>
      <c r="BA212" s="500">
        <v>0</v>
      </c>
      <c r="BB212" s="500">
        <v>0</v>
      </c>
    </row>
    <row r="213" spans="1:54">
      <c r="A213" s="497" t="s">
        <v>464</v>
      </c>
      <c r="B213" s="507" t="s">
        <v>1373</v>
      </c>
      <c r="C213" s="500">
        <v>0</v>
      </c>
      <c r="D213" s="500">
        <v>0</v>
      </c>
      <c r="E213" s="500">
        <v>0</v>
      </c>
      <c r="F213" s="500">
        <v>0</v>
      </c>
      <c r="G213" s="500">
        <v>0</v>
      </c>
      <c r="H213" s="500">
        <v>0</v>
      </c>
      <c r="I213" s="500">
        <v>0</v>
      </c>
      <c r="J213" s="500">
        <v>0</v>
      </c>
      <c r="K213" s="500">
        <v>0</v>
      </c>
      <c r="L213" s="500">
        <v>0</v>
      </c>
      <c r="M213" s="500">
        <v>0</v>
      </c>
      <c r="N213" s="500">
        <v>0</v>
      </c>
      <c r="O213" s="500">
        <v>0</v>
      </c>
      <c r="P213" s="500">
        <v>0</v>
      </c>
      <c r="Q213" s="500">
        <v>0</v>
      </c>
      <c r="R213" s="500">
        <v>0</v>
      </c>
      <c r="S213" s="500">
        <v>0</v>
      </c>
      <c r="T213" s="500">
        <v>0</v>
      </c>
      <c r="U213" s="500">
        <v>0</v>
      </c>
      <c r="V213" s="500">
        <v>0</v>
      </c>
      <c r="W213" s="500">
        <v>0</v>
      </c>
      <c r="X213" s="500">
        <v>0</v>
      </c>
      <c r="Y213" s="500">
        <v>0</v>
      </c>
      <c r="Z213" s="500">
        <v>0</v>
      </c>
      <c r="AA213" s="500">
        <v>0</v>
      </c>
      <c r="AB213" s="500">
        <v>0</v>
      </c>
      <c r="AC213" s="500">
        <v>0</v>
      </c>
      <c r="AD213" s="500">
        <v>0</v>
      </c>
      <c r="AE213" s="500">
        <v>0</v>
      </c>
      <c r="AF213" s="500">
        <v>0</v>
      </c>
      <c r="AG213" s="500">
        <v>0</v>
      </c>
      <c r="AH213" s="500">
        <v>0</v>
      </c>
      <c r="AI213" s="500">
        <v>0</v>
      </c>
      <c r="AJ213" s="500">
        <v>0</v>
      </c>
      <c r="AK213" s="500">
        <v>0</v>
      </c>
      <c r="AL213" s="500">
        <v>0</v>
      </c>
      <c r="AM213" s="500">
        <v>0</v>
      </c>
      <c r="AN213" s="500">
        <v>0</v>
      </c>
      <c r="AO213" s="500">
        <v>0</v>
      </c>
      <c r="AP213" s="500">
        <v>0</v>
      </c>
      <c r="AQ213" s="500">
        <v>0</v>
      </c>
      <c r="AR213" s="500">
        <v>0</v>
      </c>
      <c r="AS213" s="500">
        <v>0</v>
      </c>
      <c r="AT213" s="500">
        <v>0</v>
      </c>
      <c r="AU213" s="500">
        <v>0</v>
      </c>
      <c r="AV213" s="500">
        <v>0</v>
      </c>
      <c r="AW213" s="500">
        <v>0</v>
      </c>
      <c r="AX213" s="500">
        <v>0</v>
      </c>
      <c r="AY213" s="500">
        <v>0</v>
      </c>
      <c r="AZ213" s="500">
        <v>0</v>
      </c>
      <c r="BA213" s="500">
        <v>0</v>
      </c>
      <c r="BB213" s="500">
        <v>0</v>
      </c>
    </row>
    <row r="214" spans="1:54">
      <c r="A214" s="497" t="s">
        <v>464</v>
      </c>
      <c r="B214" s="507" t="s">
        <v>1678</v>
      </c>
      <c r="C214" s="500">
        <v>0</v>
      </c>
      <c r="D214" s="500">
        <v>0</v>
      </c>
      <c r="E214" s="500">
        <v>0</v>
      </c>
      <c r="F214" s="500">
        <v>0</v>
      </c>
      <c r="G214" s="500">
        <v>0</v>
      </c>
      <c r="H214" s="500">
        <v>0</v>
      </c>
      <c r="I214" s="500">
        <v>0</v>
      </c>
      <c r="J214" s="500">
        <v>0</v>
      </c>
      <c r="K214" s="500">
        <v>0</v>
      </c>
      <c r="L214" s="500">
        <v>0</v>
      </c>
      <c r="M214" s="500">
        <v>0</v>
      </c>
      <c r="N214" s="500">
        <v>0</v>
      </c>
      <c r="O214" s="500">
        <v>0</v>
      </c>
      <c r="P214" s="500">
        <v>0</v>
      </c>
      <c r="Q214" s="500">
        <v>0</v>
      </c>
      <c r="R214" s="500">
        <v>0</v>
      </c>
      <c r="S214" s="500">
        <v>0</v>
      </c>
      <c r="T214" s="500">
        <v>0</v>
      </c>
      <c r="U214" s="500">
        <v>0</v>
      </c>
      <c r="V214" s="500">
        <v>0</v>
      </c>
      <c r="W214" s="500">
        <v>0</v>
      </c>
      <c r="X214" s="500">
        <v>0</v>
      </c>
      <c r="Y214" s="500">
        <v>0</v>
      </c>
      <c r="Z214" s="500">
        <v>0</v>
      </c>
      <c r="AA214" s="500">
        <v>0</v>
      </c>
      <c r="AB214" s="500">
        <v>0</v>
      </c>
      <c r="AC214" s="500">
        <v>0</v>
      </c>
      <c r="AD214" s="500">
        <v>0</v>
      </c>
      <c r="AE214" s="500">
        <v>0</v>
      </c>
      <c r="AF214" s="500">
        <v>0</v>
      </c>
      <c r="AG214" s="500">
        <v>0</v>
      </c>
      <c r="AH214" s="500">
        <v>0</v>
      </c>
      <c r="AI214" s="500">
        <v>0</v>
      </c>
      <c r="AJ214" s="500">
        <v>0</v>
      </c>
      <c r="AK214" s="500">
        <v>0</v>
      </c>
      <c r="AL214" s="500">
        <v>0</v>
      </c>
      <c r="AM214" s="500">
        <v>0</v>
      </c>
      <c r="AN214" s="500">
        <v>0</v>
      </c>
      <c r="AO214" s="500">
        <v>0</v>
      </c>
      <c r="AP214" s="500">
        <v>0</v>
      </c>
      <c r="AQ214" s="500">
        <v>0</v>
      </c>
      <c r="AR214" s="500">
        <v>0</v>
      </c>
      <c r="AS214" s="500">
        <v>0</v>
      </c>
      <c r="AT214" s="500">
        <v>0</v>
      </c>
      <c r="AU214" s="500">
        <v>0</v>
      </c>
      <c r="AV214" s="500">
        <v>0</v>
      </c>
      <c r="AW214" s="500">
        <v>0</v>
      </c>
      <c r="AX214" s="500">
        <v>0</v>
      </c>
      <c r="AY214" s="500">
        <v>0</v>
      </c>
      <c r="AZ214" s="500">
        <v>0</v>
      </c>
      <c r="BA214" s="500">
        <v>0</v>
      </c>
      <c r="BB214" s="500">
        <v>0</v>
      </c>
    </row>
    <row r="215" spans="1:54">
      <c r="A215" s="497" t="s">
        <v>465</v>
      </c>
      <c r="B215" s="507" t="s">
        <v>1374</v>
      </c>
      <c r="C215" s="500">
        <v>0</v>
      </c>
      <c r="D215" s="500">
        <v>0</v>
      </c>
      <c r="E215" s="500">
        <v>0</v>
      </c>
      <c r="F215" s="500">
        <v>0</v>
      </c>
      <c r="G215" s="500">
        <v>0</v>
      </c>
      <c r="H215" s="500">
        <v>0</v>
      </c>
      <c r="I215" s="500">
        <v>0</v>
      </c>
      <c r="J215" s="500">
        <v>0</v>
      </c>
      <c r="K215" s="500">
        <v>0</v>
      </c>
      <c r="L215" s="500">
        <v>0</v>
      </c>
      <c r="M215" s="500">
        <v>0</v>
      </c>
      <c r="N215" s="500">
        <v>0</v>
      </c>
      <c r="O215" s="500">
        <v>0</v>
      </c>
      <c r="P215" s="500">
        <v>0</v>
      </c>
      <c r="Q215" s="500">
        <v>0</v>
      </c>
      <c r="R215" s="500">
        <v>0</v>
      </c>
      <c r="S215" s="500">
        <v>0</v>
      </c>
      <c r="T215" s="500">
        <v>0</v>
      </c>
      <c r="U215" s="500">
        <v>0</v>
      </c>
      <c r="V215" s="500">
        <v>0</v>
      </c>
      <c r="W215" s="500">
        <v>0</v>
      </c>
      <c r="X215" s="500">
        <v>0</v>
      </c>
      <c r="Y215" s="500">
        <v>0</v>
      </c>
      <c r="Z215" s="500">
        <v>0</v>
      </c>
      <c r="AA215" s="500">
        <v>0</v>
      </c>
      <c r="AB215" s="500">
        <v>0</v>
      </c>
      <c r="AC215" s="500">
        <v>0</v>
      </c>
      <c r="AD215" s="500">
        <v>0</v>
      </c>
      <c r="AE215" s="500">
        <v>0</v>
      </c>
      <c r="AF215" s="500">
        <v>0</v>
      </c>
      <c r="AG215" s="500">
        <v>0</v>
      </c>
      <c r="AH215" s="500">
        <v>0</v>
      </c>
      <c r="AI215" s="500">
        <v>0</v>
      </c>
      <c r="AJ215" s="500">
        <v>0</v>
      </c>
      <c r="AK215" s="500">
        <v>0</v>
      </c>
      <c r="AL215" s="500">
        <v>0</v>
      </c>
      <c r="AM215" s="500">
        <v>0</v>
      </c>
      <c r="AN215" s="500">
        <v>0</v>
      </c>
      <c r="AO215" s="500">
        <v>0</v>
      </c>
      <c r="AP215" s="500">
        <v>0</v>
      </c>
      <c r="AQ215" s="500">
        <v>0</v>
      </c>
      <c r="AR215" s="500">
        <v>0</v>
      </c>
      <c r="AS215" s="500">
        <v>0</v>
      </c>
      <c r="AT215" s="500">
        <v>0</v>
      </c>
      <c r="AU215" s="500">
        <v>0</v>
      </c>
      <c r="AV215" s="500">
        <v>0</v>
      </c>
      <c r="AW215" s="500">
        <v>0</v>
      </c>
      <c r="AX215" s="500">
        <v>0</v>
      </c>
      <c r="AY215" s="500">
        <v>0</v>
      </c>
      <c r="AZ215" s="500">
        <v>0</v>
      </c>
      <c r="BA215" s="500">
        <v>0</v>
      </c>
      <c r="BB215" s="500">
        <v>0</v>
      </c>
    </row>
    <row r="216" spans="1:54">
      <c r="A216" s="497" t="s">
        <v>465</v>
      </c>
      <c r="B216" s="507" t="s">
        <v>1375</v>
      </c>
      <c r="C216" s="500">
        <v>0</v>
      </c>
      <c r="D216" s="500">
        <v>0</v>
      </c>
      <c r="E216" s="500">
        <v>0</v>
      </c>
      <c r="F216" s="500">
        <v>0</v>
      </c>
      <c r="G216" s="500">
        <v>0</v>
      </c>
      <c r="H216" s="500">
        <v>0</v>
      </c>
      <c r="I216" s="500">
        <v>0</v>
      </c>
      <c r="J216" s="500">
        <v>0</v>
      </c>
      <c r="K216" s="500">
        <v>0</v>
      </c>
      <c r="L216" s="500">
        <v>0</v>
      </c>
      <c r="M216" s="500">
        <v>0</v>
      </c>
      <c r="N216" s="500">
        <v>0</v>
      </c>
      <c r="O216" s="500">
        <v>0</v>
      </c>
      <c r="P216" s="500">
        <v>0</v>
      </c>
      <c r="Q216" s="500">
        <v>0</v>
      </c>
      <c r="R216" s="500">
        <v>0</v>
      </c>
      <c r="S216" s="500">
        <v>0</v>
      </c>
      <c r="T216" s="500">
        <v>0</v>
      </c>
      <c r="U216" s="500">
        <v>0</v>
      </c>
      <c r="V216" s="500">
        <v>0</v>
      </c>
      <c r="W216" s="500">
        <v>0</v>
      </c>
      <c r="X216" s="500">
        <v>0</v>
      </c>
      <c r="Y216" s="500">
        <v>0</v>
      </c>
      <c r="Z216" s="500">
        <v>0</v>
      </c>
      <c r="AA216" s="500">
        <v>0</v>
      </c>
      <c r="AB216" s="500">
        <v>0</v>
      </c>
      <c r="AC216" s="500">
        <v>0</v>
      </c>
      <c r="AD216" s="500">
        <v>0</v>
      </c>
      <c r="AE216" s="500">
        <v>0</v>
      </c>
      <c r="AF216" s="500">
        <v>0</v>
      </c>
      <c r="AG216" s="500">
        <v>0</v>
      </c>
      <c r="AH216" s="500">
        <v>0</v>
      </c>
      <c r="AI216" s="500">
        <v>0</v>
      </c>
      <c r="AJ216" s="500">
        <v>0</v>
      </c>
      <c r="AK216" s="500">
        <v>0</v>
      </c>
      <c r="AL216" s="500">
        <v>0</v>
      </c>
      <c r="AM216" s="500">
        <v>0</v>
      </c>
      <c r="AN216" s="500">
        <v>0</v>
      </c>
      <c r="AO216" s="500">
        <v>0</v>
      </c>
      <c r="AP216" s="500">
        <v>0</v>
      </c>
      <c r="AQ216" s="500">
        <v>0</v>
      </c>
      <c r="AR216" s="500">
        <v>0</v>
      </c>
      <c r="AS216" s="500">
        <v>0</v>
      </c>
      <c r="AT216" s="500">
        <v>0</v>
      </c>
      <c r="AU216" s="500">
        <v>0</v>
      </c>
      <c r="AV216" s="500">
        <v>0</v>
      </c>
      <c r="AW216" s="500">
        <v>0</v>
      </c>
      <c r="AX216" s="500">
        <v>0</v>
      </c>
      <c r="AY216" s="500">
        <v>0</v>
      </c>
      <c r="AZ216" s="500">
        <v>0</v>
      </c>
      <c r="BA216" s="500">
        <v>0</v>
      </c>
      <c r="BB216" s="500">
        <v>0</v>
      </c>
    </row>
    <row r="217" spans="1:54">
      <c r="A217" s="497" t="s">
        <v>465</v>
      </c>
      <c r="B217" s="507" t="s">
        <v>1376</v>
      </c>
      <c r="C217" s="500">
        <v>0</v>
      </c>
      <c r="D217" s="500">
        <v>0</v>
      </c>
      <c r="E217" s="500">
        <v>0</v>
      </c>
      <c r="F217" s="500">
        <v>0</v>
      </c>
      <c r="G217" s="500">
        <v>0</v>
      </c>
      <c r="H217" s="500">
        <v>0</v>
      </c>
      <c r="I217" s="500">
        <v>0</v>
      </c>
      <c r="J217" s="500">
        <v>0</v>
      </c>
      <c r="K217" s="500">
        <v>0</v>
      </c>
      <c r="L217" s="500">
        <v>0</v>
      </c>
      <c r="M217" s="500">
        <v>0</v>
      </c>
      <c r="N217" s="500">
        <v>0</v>
      </c>
      <c r="O217" s="500">
        <v>0</v>
      </c>
      <c r="P217" s="500">
        <v>0</v>
      </c>
      <c r="Q217" s="500">
        <v>0</v>
      </c>
      <c r="R217" s="500">
        <v>0</v>
      </c>
      <c r="S217" s="500">
        <v>0</v>
      </c>
      <c r="T217" s="500">
        <v>0</v>
      </c>
      <c r="U217" s="500">
        <v>0</v>
      </c>
      <c r="V217" s="500">
        <v>0</v>
      </c>
      <c r="W217" s="500">
        <v>0</v>
      </c>
      <c r="X217" s="500">
        <v>0</v>
      </c>
      <c r="Y217" s="500">
        <v>0</v>
      </c>
      <c r="Z217" s="500">
        <v>0</v>
      </c>
      <c r="AA217" s="500">
        <v>0</v>
      </c>
      <c r="AB217" s="500">
        <v>0</v>
      </c>
      <c r="AC217" s="500">
        <v>0</v>
      </c>
      <c r="AD217" s="500">
        <v>0</v>
      </c>
      <c r="AE217" s="500">
        <v>0</v>
      </c>
      <c r="AF217" s="500">
        <v>0</v>
      </c>
      <c r="AG217" s="500">
        <v>0</v>
      </c>
      <c r="AH217" s="500">
        <v>0</v>
      </c>
      <c r="AI217" s="500">
        <v>0</v>
      </c>
      <c r="AJ217" s="500">
        <v>0</v>
      </c>
      <c r="AK217" s="500">
        <v>0</v>
      </c>
      <c r="AL217" s="500">
        <v>0</v>
      </c>
      <c r="AM217" s="500">
        <v>0</v>
      </c>
      <c r="AN217" s="500">
        <v>0</v>
      </c>
      <c r="AO217" s="500">
        <v>0</v>
      </c>
      <c r="AP217" s="500">
        <v>0</v>
      </c>
      <c r="AQ217" s="500">
        <v>0</v>
      </c>
      <c r="AR217" s="500">
        <v>0</v>
      </c>
      <c r="AS217" s="500">
        <v>0</v>
      </c>
      <c r="AT217" s="500">
        <v>0</v>
      </c>
      <c r="AU217" s="500">
        <v>0</v>
      </c>
      <c r="AV217" s="500">
        <v>0</v>
      </c>
      <c r="AW217" s="500">
        <v>0</v>
      </c>
      <c r="AX217" s="500">
        <v>0</v>
      </c>
      <c r="AY217" s="500">
        <v>0</v>
      </c>
      <c r="AZ217" s="500">
        <v>0</v>
      </c>
      <c r="BA217" s="500">
        <v>0</v>
      </c>
      <c r="BB217" s="500">
        <v>0</v>
      </c>
    </row>
    <row r="218" spans="1:54">
      <c r="A218" s="497" t="s">
        <v>465</v>
      </c>
      <c r="B218" s="507" t="s">
        <v>1377</v>
      </c>
      <c r="C218" s="500">
        <v>0</v>
      </c>
      <c r="D218" s="500">
        <v>0</v>
      </c>
      <c r="E218" s="500">
        <v>0</v>
      </c>
      <c r="F218" s="500">
        <v>0</v>
      </c>
      <c r="G218" s="500">
        <v>0</v>
      </c>
      <c r="H218" s="500">
        <v>0</v>
      </c>
      <c r="I218" s="500">
        <v>0</v>
      </c>
      <c r="J218" s="500">
        <v>0</v>
      </c>
      <c r="K218" s="500">
        <v>0</v>
      </c>
      <c r="L218" s="500">
        <v>0</v>
      </c>
      <c r="M218" s="500">
        <v>0</v>
      </c>
      <c r="N218" s="500">
        <v>0</v>
      </c>
      <c r="O218" s="500">
        <v>0</v>
      </c>
      <c r="P218" s="500">
        <v>0</v>
      </c>
      <c r="Q218" s="500">
        <v>0</v>
      </c>
      <c r="R218" s="500">
        <v>0</v>
      </c>
      <c r="S218" s="500">
        <v>0</v>
      </c>
      <c r="T218" s="500">
        <v>0</v>
      </c>
      <c r="U218" s="500">
        <v>0</v>
      </c>
      <c r="V218" s="500">
        <v>0</v>
      </c>
      <c r="W218" s="500">
        <v>0</v>
      </c>
      <c r="X218" s="500">
        <v>0</v>
      </c>
      <c r="Y218" s="500">
        <v>0</v>
      </c>
      <c r="Z218" s="500">
        <v>0</v>
      </c>
      <c r="AA218" s="500">
        <v>0</v>
      </c>
      <c r="AB218" s="500">
        <v>0</v>
      </c>
      <c r="AC218" s="500">
        <v>0</v>
      </c>
      <c r="AD218" s="500">
        <v>0</v>
      </c>
      <c r="AE218" s="500">
        <v>0</v>
      </c>
      <c r="AF218" s="500">
        <v>0</v>
      </c>
      <c r="AG218" s="500">
        <v>0</v>
      </c>
      <c r="AH218" s="500">
        <v>0</v>
      </c>
      <c r="AI218" s="500">
        <v>0</v>
      </c>
      <c r="AJ218" s="500">
        <v>0</v>
      </c>
      <c r="AK218" s="500">
        <v>0</v>
      </c>
      <c r="AL218" s="500">
        <v>0</v>
      </c>
      <c r="AM218" s="500">
        <v>0</v>
      </c>
      <c r="AN218" s="500">
        <v>0</v>
      </c>
      <c r="AO218" s="500">
        <v>0</v>
      </c>
      <c r="AP218" s="500">
        <v>0</v>
      </c>
      <c r="AQ218" s="500">
        <v>0</v>
      </c>
      <c r="AR218" s="500">
        <v>0</v>
      </c>
      <c r="AS218" s="500">
        <v>0</v>
      </c>
      <c r="AT218" s="500">
        <v>0</v>
      </c>
      <c r="AU218" s="500">
        <v>0</v>
      </c>
      <c r="AV218" s="500">
        <v>0</v>
      </c>
      <c r="AW218" s="500">
        <v>0</v>
      </c>
      <c r="AX218" s="500">
        <v>0</v>
      </c>
      <c r="AY218" s="500">
        <v>0</v>
      </c>
      <c r="AZ218" s="500">
        <v>0</v>
      </c>
      <c r="BA218" s="500">
        <v>0</v>
      </c>
      <c r="BB218" s="500">
        <v>0</v>
      </c>
    </row>
    <row r="219" spans="1:54">
      <c r="A219" s="497" t="s">
        <v>465</v>
      </c>
      <c r="B219" s="507" t="s">
        <v>1679</v>
      </c>
      <c r="C219" s="500">
        <v>0</v>
      </c>
      <c r="D219" s="500">
        <v>0</v>
      </c>
      <c r="E219" s="500">
        <v>0</v>
      </c>
      <c r="F219" s="500">
        <v>0</v>
      </c>
      <c r="G219" s="500">
        <v>0</v>
      </c>
      <c r="H219" s="500">
        <v>0</v>
      </c>
      <c r="I219" s="500">
        <v>0</v>
      </c>
      <c r="J219" s="500">
        <v>0</v>
      </c>
      <c r="K219" s="500">
        <v>0</v>
      </c>
      <c r="L219" s="500">
        <v>0</v>
      </c>
      <c r="M219" s="500">
        <v>0</v>
      </c>
      <c r="N219" s="500">
        <v>0</v>
      </c>
      <c r="O219" s="500">
        <v>0</v>
      </c>
      <c r="P219" s="500">
        <v>0</v>
      </c>
      <c r="Q219" s="500">
        <v>0</v>
      </c>
      <c r="R219" s="500">
        <v>0</v>
      </c>
      <c r="S219" s="500">
        <v>0</v>
      </c>
      <c r="T219" s="500">
        <v>0</v>
      </c>
      <c r="U219" s="500">
        <v>0</v>
      </c>
      <c r="V219" s="500">
        <v>0</v>
      </c>
      <c r="W219" s="500">
        <v>0</v>
      </c>
      <c r="X219" s="500">
        <v>0</v>
      </c>
      <c r="Y219" s="500">
        <v>0</v>
      </c>
      <c r="Z219" s="500">
        <v>0</v>
      </c>
      <c r="AA219" s="500">
        <v>0</v>
      </c>
      <c r="AB219" s="500">
        <v>0</v>
      </c>
      <c r="AC219" s="500">
        <v>0</v>
      </c>
      <c r="AD219" s="500">
        <v>0</v>
      </c>
      <c r="AE219" s="500">
        <v>0</v>
      </c>
      <c r="AF219" s="500">
        <v>0</v>
      </c>
      <c r="AG219" s="500">
        <v>0</v>
      </c>
      <c r="AH219" s="500">
        <v>0</v>
      </c>
      <c r="AI219" s="500">
        <v>0</v>
      </c>
      <c r="AJ219" s="500">
        <v>0</v>
      </c>
      <c r="AK219" s="500">
        <v>0</v>
      </c>
      <c r="AL219" s="500">
        <v>0</v>
      </c>
      <c r="AM219" s="500">
        <v>0</v>
      </c>
      <c r="AN219" s="500">
        <v>0</v>
      </c>
      <c r="AO219" s="500">
        <v>0</v>
      </c>
      <c r="AP219" s="500">
        <v>0</v>
      </c>
      <c r="AQ219" s="500">
        <v>0</v>
      </c>
      <c r="AR219" s="500">
        <v>0</v>
      </c>
      <c r="AS219" s="500">
        <v>0</v>
      </c>
      <c r="AT219" s="500">
        <v>0</v>
      </c>
      <c r="AU219" s="500">
        <v>0</v>
      </c>
      <c r="AV219" s="500">
        <v>0</v>
      </c>
      <c r="AW219" s="500">
        <v>0</v>
      </c>
      <c r="AX219" s="500">
        <v>0</v>
      </c>
      <c r="AY219" s="500">
        <v>0</v>
      </c>
      <c r="AZ219" s="500">
        <v>0</v>
      </c>
      <c r="BA219" s="500">
        <v>0</v>
      </c>
      <c r="BB219" s="500">
        <v>0</v>
      </c>
    </row>
    <row r="220" spans="1:54">
      <c r="A220" s="497" t="s">
        <v>465</v>
      </c>
      <c r="B220" s="507" t="s">
        <v>1378</v>
      </c>
      <c r="C220" s="500">
        <v>0</v>
      </c>
      <c r="D220" s="500">
        <v>0</v>
      </c>
      <c r="E220" s="500">
        <v>0</v>
      </c>
      <c r="F220" s="500">
        <v>0</v>
      </c>
      <c r="G220" s="500">
        <v>0</v>
      </c>
      <c r="H220" s="500">
        <v>0</v>
      </c>
      <c r="I220" s="500">
        <v>0</v>
      </c>
      <c r="J220" s="500">
        <v>0</v>
      </c>
      <c r="K220" s="500">
        <v>0</v>
      </c>
      <c r="L220" s="500">
        <v>0</v>
      </c>
      <c r="M220" s="500">
        <v>0</v>
      </c>
      <c r="N220" s="500">
        <v>0</v>
      </c>
      <c r="O220" s="500">
        <v>0</v>
      </c>
      <c r="P220" s="500">
        <v>0</v>
      </c>
      <c r="Q220" s="500">
        <v>0</v>
      </c>
      <c r="R220" s="500">
        <v>0</v>
      </c>
      <c r="S220" s="500">
        <v>0</v>
      </c>
      <c r="T220" s="500">
        <v>0</v>
      </c>
      <c r="U220" s="500">
        <v>0</v>
      </c>
      <c r="V220" s="500">
        <v>0</v>
      </c>
      <c r="W220" s="500">
        <v>0</v>
      </c>
      <c r="X220" s="500">
        <v>0</v>
      </c>
      <c r="Y220" s="500">
        <v>0</v>
      </c>
      <c r="Z220" s="500">
        <v>0</v>
      </c>
      <c r="AA220" s="500">
        <v>0</v>
      </c>
      <c r="AB220" s="500">
        <v>0</v>
      </c>
      <c r="AC220" s="500">
        <v>0</v>
      </c>
      <c r="AD220" s="500">
        <v>0</v>
      </c>
      <c r="AE220" s="500">
        <v>0</v>
      </c>
      <c r="AF220" s="500">
        <v>0</v>
      </c>
      <c r="AG220" s="500">
        <v>0</v>
      </c>
      <c r="AH220" s="500">
        <v>0</v>
      </c>
      <c r="AI220" s="500">
        <v>0</v>
      </c>
      <c r="AJ220" s="500">
        <v>0</v>
      </c>
      <c r="AK220" s="500">
        <v>0</v>
      </c>
      <c r="AL220" s="500">
        <v>0</v>
      </c>
      <c r="AM220" s="500">
        <v>0</v>
      </c>
      <c r="AN220" s="500">
        <v>0</v>
      </c>
      <c r="AO220" s="500">
        <v>0</v>
      </c>
      <c r="AP220" s="500">
        <v>0</v>
      </c>
      <c r="AQ220" s="500">
        <v>0</v>
      </c>
      <c r="AR220" s="500">
        <v>0</v>
      </c>
      <c r="AS220" s="500">
        <v>0</v>
      </c>
      <c r="AT220" s="500">
        <v>0</v>
      </c>
      <c r="AU220" s="500">
        <v>0</v>
      </c>
      <c r="AV220" s="500">
        <v>0</v>
      </c>
      <c r="AW220" s="500">
        <v>0</v>
      </c>
      <c r="AX220" s="500">
        <v>0</v>
      </c>
      <c r="AY220" s="500">
        <v>0</v>
      </c>
      <c r="AZ220" s="500">
        <v>0</v>
      </c>
      <c r="BA220" s="500">
        <v>0</v>
      </c>
      <c r="BB220" s="500">
        <v>0</v>
      </c>
    </row>
    <row r="221" spans="1:54">
      <c r="A221" s="497" t="s">
        <v>465</v>
      </c>
      <c r="B221" s="507" t="s">
        <v>1680</v>
      </c>
      <c r="C221" s="500">
        <v>0</v>
      </c>
      <c r="D221" s="500">
        <v>0</v>
      </c>
      <c r="E221" s="500">
        <v>0</v>
      </c>
      <c r="F221" s="500">
        <v>0</v>
      </c>
      <c r="G221" s="500">
        <v>0</v>
      </c>
      <c r="H221" s="500">
        <v>0</v>
      </c>
      <c r="I221" s="500">
        <v>0</v>
      </c>
      <c r="J221" s="500">
        <v>0</v>
      </c>
      <c r="K221" s="500">
        <v>0</v>
      </c>
      <c r="L221" s="500">
        <v>0</v>
      </c>
      <c r="M221" s="500">
        <v>0</v>
      </c>
      <c r="N221" s="500">
        <v>0</v>
      </c>
      <c r="O221" s="500">
        <v>0</v>
      </c>
      <c r="P221" s="500">
        <v>0</v>
      </c>
      <c r="Q221" s="500">
        <v>0</v>
      </c>
      <c r="R221" s="500">
        <v>0</v>
      </c>
      <c r="S221" s="500">
        <v>0</v>
      </c>
      <c r="T221" s="500">
        <v>0</v>
      </c>
      <c r="U221" s="500">
        <v>0</v>
      </c>
      <c r="V221" s="500">
        <v>0</v>
      </c>
      <c r="W221" s="500">
        <v>0</v>
      </c>
      <c r="X221" s="500">
        <v>0</v>
      </c>
      <c r="Y221" s="500">
        <v>0</v>
      </c>
      <c r="Z221" s="500">
        <v>0</v>
      </c>
      <c r="AA221" s="500">
        <v>0</v>
      </c>
      <c r="AB221" s="500">
        <v>0</v>
      </c>
      <c r="AC221" s="500">
        <v>0</v>
      </c>
      <c r="AD221" s="500">
        <v>0</v>
      </c>
      <c r="AE221" s="500">
        <v>0</v>
      </c>
      <c r="AF221" s="500">
        <v>0</v>
      </c>
      <c r="AG221" s="500">
        <v>0</v>
      </c>
      <c r="AH221" s="500">
        <v>0</v>
      </c>
      <c r="AI221" s="500">
        <v>0</v>
      </c>
      <c r="AJ221" s="500">
        <v>0</v>
      </c>
      <c r="AK221" s="500">
        <v>0</v>
      </c>
      <c r="AL221" s="500">
        <v>0</v>
      </c>
      <c r="AM221" s="500">
        <v>0</v>
      </c>
      <c r="AN221" s="500">
        <v>0</v>
      </c>
      <c r="AO221" s="500">
        <v>0</v>
      </c>
      <c r="AP221" s="500">
        <v>0</v>
      </c>
      <c r="AQ221" s="500">
        <v>0</v>
      </c>
      <c r="AR221" s="500">
        <v>0</v>
      </c>
      <c r="AS221" s="500">
        <v>0</v>
      </c>
      <c r="AT221" s="500">
        <v>0</v>
      </c>
      <c r="AU221" s="500">
        <v>0</v>
      </c>
      <c r="AV221" s="500">
        <v>0</v>
      </c>
      <c r="AW221" s="500">
        <v>0</v>
      </c>
      <c r="AX221" s="500">
        <v>0</v>
      </c>
      <c r="AY221" s="500">
        <v>0</v>
      </c>
      <c r="AZ221" s="500">
        <v>0</v>
      </c>
      <c r="BA221" s="500">
        <v>0</v>
      </c>
      <c r="BB221" s="500">
        <v>0</v>
      </c>
    </row>
    <row r="222" spans="1:54">
      <c r="A222" s="497" t="s">
        <v>466</v>
      </c>
      <c r="B222" s="507" t="s">
        <v>1379</v>
      </c>
      <c r="C222" s="500">
        <v>0</v>
      </c>
      <c r="D222" s="500">
        <v>0</v>
      </c>
      <c r="E222" s="500">
        <v>0</v>
      </c>
      <c r="F222" s="500">
        <v>0</v>
      </c>
      <c r="G222" s="500">
        <v>0</v>
      </c>
      <c r="H222" s="500">
        <v>0</v>
      </c>
      <c r="I222" s="500">
        <v>0</v>
      </c>
      <c r="J222" s="500">
        <v>0</v>
      </c>
      <c r="K222" s="500">
        <v>0</v>
      </c>
      <c r="L222" s="500">
        <v>0</v>
      </c>
      <c r="M222" s="500">
        <v>0</v>
      </c>
      <c r="N222" s="500">
        <v>0</v>
      </c>
      <c r="O222" s="500">
        <v>0</v>
      </c>
      <c r="P222" s="500">
        <v>0</v>
      </c>
      <c r="Q222" s="500">
        <v>0</v>
      </c>
      <c r="R222" s="500">
        <v>0</v>
      </c>
      <c r="S222" s="500">
        <v>0</v>
      </c>
      <c r="T222" s="500">
        <v>0</v>
      </c>
      <c r="U222" s="500">
        <v>0</v>
      </c>
      <c r="V222" s="500">
        <v>0</v>
      </c>
      <c r="W222" s="500">
        <v>0</v>
      </c>
      <c r="X222" s="500">
        <v>0</v>
      </c>
      <c r="Y222" s="500">
        <v>0</v>
      </c>
      <c r="Z222" s="500">
        <v>0</v>
      </c>
      <c r="AA222" s="500">
        <v>0</v>
      </c>
      <c r="AB222" s="500">
        <v>0</v>
      </c>
      <c r="AC222" s="500">
        <v>0</v>
      </c>
      <c r="AD222" s="500">
        <v>0</v>
      </c>
      <c r="AE222" s="500">
        <v>0</v>
      </c>
      <c r="AF222" s="500">
        <v>0</v>
      </c>
      <c r="AG222" s="500">
        <v>0</v>
      </c>
      <c r="AH222" s="500">
        <v>0</v>
      </c>
      <c r="AI222" s="500">
        <v>0</v>
      </c>
      <c r="AJ222" s="500">
        <v>0</v>
      </c>
      <c r="AK222" s="500">
        <v>0</v>
      </c>
      <c r="AL222" s="500">
        <v>0</v>
      </c>
      <c r="AM222" s="500">
        <v>0</v>
      </c>
      <c r="AN222" s="500">
        <v>0</v>
      </c>
      <c r="AO222" s="500">
        <v>0</v>
      </c>
      <c r="AP222" s="500">
        <v>0</v>
      </c>
      <c r="AQ222" s="500">
        <v>0</v>
      </c>
      <c r="AR222" s="500">
        <v>0</v>
      </c>
      <c r="AS222" s="500">
        <v>0</v>
      </c>
      <c r="AT222" s="500">
        <v>0</v>
      </c>
      <c r="AU222" s="500">
        <v>0</v>
      </c>
      <c r="AV222" s="500">
        <v>0</v>
      </c>
      <c r="AW222" s="500">
        <v>0</v>
      </c>
      <c r="AX222" s="500">
        <v>0</v>
      </c>
      <c r="AY222" s="500">
        <v>0</v>
      </c>
      <c r="AZ222" s="500">
        <v>0</v>
      </c>
      <c r="BA222" s="500">
        <v>0</v>
      </c>
      <c r="BB222" s="500">
        <v>0</v>
      </c>
    </row>
    <row r="223" spans="1:54">
      <c r="A223" s="497" t="s">
        <v>466</v>
      </c>
      <c r="B223" s="507" t="s">
        <v>1380</v>
      </c>
      <c r="C223" s="500">
        <v>0</v>
      </c>
      <c r="D223" s="500">
        <v>0</v>
      </c>
      <c r="E223" s="500">
        <v>0</v>
      </c>
      <c r="F223" s="500">
        <v>0</v>
      </c>
      <c r="G223" s="500">
        <v>0</v>
      </c>
      <c r="H223" s="500">
        <v>0</v>
      </c>
      <c r="I223" s="500">
        <v>0</v>
      </c>
      <c r="J223" s="500">
        <v>0</v>
      </c>
      <c r="K223" s="500">
        <v>0</v>
      </c>
      <c r="L223" s="500">
        <v>0</v>
      </c>
      <c r="M223" s="500">
        <v>0</v>
      </c>
      <c r="N223" s="500">
        <v>0</v>
      </c>
      <c r="O223" s="500">
        <v>0</v>
      </c>
      <c r="P223" s="500">
        <v>0</v>
      </c>
      <c r="Q223" s="500">
        <v>0</v>
      </c>
      <c r="R223" s="500">
        <v>0</v>
      </c>
      <c r="S223" s="500">
        <v>0</v>
      </c>
      <c r="T223" s="500">
        <v>0</v>
      </c>
      <c r="U223" s="500">
        <v>0</v>
      </c>
      <c r="V223" s="500">
        <v>0</v>
      </c>
      <c r="W223" s="500">
        <v>0</v>
      </c>
      <c r="X223" s="500">
        <v>0</v>
      </c>
      <c r="Y223" s="500">
        <v>0</v>
      </c>
      <c r="Z223" s="500">
        <v>0</v>
      </c>
      <c r="AA223" s="500">
        <v>0</v>
      </c>
      <c r="AB223" s="500">
        <v>0</v>
      </c>
      <c r="AC223" s="500">
        <v>0</v>
      </c>
      <c r="AD223" s="500">
        <v>0</v>
      </c>
      <c r="AE223" s="500">
        <v>0</v>
      </c>
      <c r="AF223" s="500">
        <v>0</v>
      </c>
      <c r="AG223" s="500">
        <v>0</v>
      </c>
      <c r="AH223" s="500">
        <v>0</v>
      </c>
      <c r="AI223" s="500">
        <v>0</v>
      </c>
      <c r="AJ223" s="500">
        <v>0</v>
      </c>
      <c r="AK223" s="500">
        <v>0</v>
      </c>
      <c r="AL223" s="500">
        <v>0</v>
      </c>
      <c r="AM223" s="500">
        <v>0</v>
      </c>
      <c r="AN223" s="500">
        <v>0</v>
      </c>
      <c r="AO223" s="500">
        <v>0</v>
      </c>
      <c r="AP223" s="500">
        <v>0</v>
      </c>
      <c r="AQ223" s="500">
        <v>0</v>
      </c>
      <c r="AR223" s="500">
        <v>0</v>
      </c>
      <c r="AS223" s="500">
        <v>0</v>
      </c>
      <c r="AT223" s="500">
        <v>0</v>
      </c>
      <c r="AU223" s="500">
        <v>0</v>
      </c>
      <c r="AV223" s="500">
        <v>0</v>
      </c>
      <c r="AW223" s="500">
        <v>0</v>
      </c>
      <c r="AX223" s="500">
        <v>0</v>
      </c>
      <c r="AY223" s="500">
        <v>0</v>
      </c>
      <c r="AZ223" s="500">
        <v>0</v>
      </c>
      <c r="BA223" s="500">
        <v>0</v>
      </c>
      <c r="BB223" s="500">
        <v>0</v>
      </c>
    </row>
    <row r="224" spans="1:54">
      <c r="A224" s="497" t="s">
        <v>466</v>
      </c>
      <c r="B224" s="507" t="s">
        <v>1381</v>
      </c>
      <c r="C224" s="500">
        <v>0</v>
      </c>
      <c r="D224" s="500">
        <v>0</v>
      </c>
      <c r="E224" s="500">
        <v>0</v>
      </c>
      <c r="F224" s="500">
        <v>0</v>
      </c>
      <c r="G224" s="500">
        <v>0</v>
      </c>
      <c r="H224" s="500">
        <v>0</v>
      </c>
      <c r="I224" s="500">
        <v>0</v>
      </c>
      <c r="J224" s="500">
        <v>0</v>
      </c>
      <c r="K224" s="500">
        <v>0</v>
      </c>
      <c r="L224" s="500">
        <v>0</v>
      </c>
      <c r="M224" s="500">
        <v>0</v>
      </c>
      <c r="N224" s="500">
        <v>0</v>
      </c>
      <c r="O224" s="500">
        <v>0</v>
      </c>
      <c r="P224" s="500">
        <v>0</v>
      </c>
      <c r="Q224" s="500">
        <v>0</v>
      </c>
      <c r="R224" s="500">
        <v>0</v>
      </c>
      <c r="S224" s="500">
        <v>0</v>
      </c>
      <c r="T224" s="500">
        <v>0</v>
      </c>
      <c r="U224" s="500">
        <v>0</v>
      </c>
      <c r="V224" s="500">
        <v>0</v>
      </c>
      <c r="W224" s="500">
        <v>0</v>
      </c>
      <c r="X224" s="500">
        <v>0</v>
      </c>
      <c r="Y224" s="500">
        <v>0</v>
      </c>
      <c r="Z224" s="500">
        <v>0</v>
      </c>
      <c r="AA224" s="500">
        <v>0</v>
      </c>
      <c r="AB224" s="500">
        <v>0</v>
      </c>
      <c r="AC224" s="500">
        <v>0</v>
      </c>
      <c r="AD224" s="500">
        <v>0</v>
      </c>
      <c r="AE224" s="500">
        <v>0</v>
      </c>
      <c r="AF224" s="500">
        <v>0</v>
      </c>
      <c r="AG224" s="500">
        <v>0</v>
      </c>
      <c r="AH224" s="500">
        <v>0</v>
      </c>
      <c r="AI224" s="500">
        <v>0</v>
      </c>
      <c r="AJ224" s="500">
        <v>0</v>
      </c>
      <c r="AK224" s="500">
        <v>0</v>
      </c>
      <c r="AL224" s="500">
        <v>0</v>
      </c>
      <c r="AM224" s="500">
        <v>0</v>
      </c>
      <c r="AN224" s="500">
        <v>0</v>
      </c>
      <c r="AO224" s="500">
        <v>0</v>
      </c>
      <c r="AP224" s="500">
        <v>0</v>
      </c>
      <c r="AQ224" s="500">
        <v>0</v>
      </c>
      <c r="AR224" s="500">
        <v>0</v>
      </c>
      <c r="AS224" s="500">
        <v>0</v>
      </c>
      <c r="AT224" s="500">
        <v>0</v>
      </c>
      <c r="AU224" s="500">
        <v>0</v>
      </c>
      <c r="AV224" s="500">
        <v>0</v>
      </c>
      <c r="AW224" s="500">
        <v>0</v>
      </c>
      <c r="AX224" s="500">
        <v>0</v>
      </c>
      <c r="AY224" s="500">
        <v>0</v>
      </c>
      <c r="AZ224" s="500">
        <v>0</v>
      </c>
      <c r="BA224" s="500">
        <v>0</v>
      </c>
      <c r="BB224" s="500">
        <v>0</v>
      </c>
    </row>
    <row r="225" spans="1:54">
      <c r="A225" s="497" t="s">
        <v>466</v>
      </c>
      <c r="B225" s="507" t="s">
        <v>1382</v>
      </c>
      <c r="C225" s="500">
        <v>0</v>
      </c>
      <c r="D225" s="500">
        <v>0</v>
      </c>
      <c r="E225" s="500">
        <v>0</v>
      </c>
      <c r="F225" s="500">
        <v>0</v>
      </c>
      <c r="G225" s="500">
        <v>0</v>
      </c>
      <c r="H225" s="500">
        <v>0</v>
      </c>
      <c r="I225" s="500">
        <v>0</v>
      </c>
      <c r="J225" s="500">
        <v>0</v>
      </c>
      <c r="K225" s="500">
        <v>0</v>
      </c>
      <c r="L225" s="500">
        <v>0</v>
      </c>
      <c r="M225" s="500">
        <v>0</v>
      </c>
      <c r="N225" s="500">
        <v>0</v>
      </c>
      <c r="O225" s="500">
        <v>0</v>
      </c>
      <c r="P225" s="500">
        <v>0</v>
      </c>
      <c r="Q225" s="500">
        <v>0</v>
      </c>
      <c r="R225" s="500">
        <v>0</v>
      </c>
      <c r="S225" s="500">
        <v>0</v>
      </c>
      <c r="T225" s="500">
        <v>0</v>
      </c>
      <c r="U225" s="500">
        <v>0</v>
      </c>
      <c r="V225" s="500">
        <v>0</v>
      </c>
      <c r="W225" s="500">
        <v>0</v>
      </c>
      <c r="X225" s="500">
        <v>0</v>
      </c>
      <c r="Y225" s="500">
        <v>0</v>
      </c>
      <c r="Z225" s="500">
        <v>0</v>
      </c>
      <c r="AA225" s="500">
        <v>0</v>
      </c>
      <c r="AB225" s="500">
        <v>0</v>
      </c>
      <c r="AC225" s="500">
        <v>0</v>
      </c>
      <c r="AD225" s="500">
        <v>0</v>
      </c>
      <c r="AE225" s="500">
        <v>0</v>
      </c>
      <c r="AF225" s="500">
        <v>0</v>
      </c>
      <c r="AG225" s="500">
        <v>0</v>
      </c>
      <c r="AH225" s="500">
        <v>0</v>
      </c>
      <c r="AI225" s="500">
        <v>0</v>
      </c>
      <c r="AJ225" s="500">
        <v>0</v>
      </c>
      <c r="AK225" s="500">
        <v>0</v>
      </c>
      <c r="AL225" s="500">
        <v>0</v>
      </c>
      <c r="AM225" s="500">
        <v>0</v>
      </c>
      <c r="AN225" s="500">
        <v>0</v>
      </c>
      <c r="AO225" s="500">
        <v>0</v>
      </c>
      <c r="AP225" s="500">
        <v>0</v>
      </c>
      <c r="AQ225" s="500">
        <v>0</v>
      </c>
      <c r="AR225" s="500">
        <v>0</v>
      </c>
      <c r="AS225" s="500">
        <v>0</v>
      </c>
      <c r="AT225" s="500">
        <v>0</v>
      </c>
      <c r="AU225" s="500">
        <v>0</v>
      </c>
      <c r="AV225" s="500">
        <v>0</v>
      </c>
      <c r="AW225" s="500">
        <v>0</v>
      </c>
      <c r="AX225" s="500">
        <v>0</v>
      </c>
      <c r="AY225" s="500">
        <v>0</v>
      </c>
      <c r="AZ225" s="500">
        <v>0</v>
      </c>
      <c r="BA225" s="500">
        <v>0</v>
      </c>
      <c r="BB225" s="500">
        <v>0</v>
      </c>
    </row>
    <row r="226" spans="1:54">
      <c r="A226" s="497" t="s">
        <v>466</v>
      </c>
      <c r="B226" s="507" t="s">
        <v>1383</v>
      </c>
      <c r="C226" s="500">
        <v>0</v>
      </c>
      <c r="D226" s="500">
        <v>0</v>
      </c>
      <c r="E226" s="500">
        <v>0</v>
      </c>
      <c r="F226" s="500">
        <v>0</v>
      </c>
      <c r="G226" s="500">
        <v>0</v>
      </c>
      <c r="H226" s="500">
        <v>0</v>
      </c>
      <c r="I226" s="500">
        <v>0</v>
      </c>
      <c r="J226" s="500">
        <v>0</v>
      </c>
      <c r="K226" s="500">
        <v>0</v>
      </c>
      <c r="L226" s="500">
        <v>0</v>
      </c>
      <c r="M226" s="500">
        <v>0</v>
      </c>
      <c r="N226" s="500">
        <v>0</v>
      </c>
      <c r="O226" s="500">
        <v>0</v>
      </c>
      <c r="P226" s="500">
        <v>0</v>
      </c>
      <c r="Q226" s="500">
        <v>0</v>
      </c>
      <c r="R226" s="500">
        <v>0</v>
      </c>
      <c r="S226" s="500">
        <v>0</v>
      </c>
      <c r="T226" s="500">
        <v>0</v>
      </c>
      <c r="U226" s="500">
        <v>0</v>
      </c>
      <c r="V226" s="500">
        <v>0</v>
      </c>
      <c r="W226" s="500">
        <v>0</v>
      </c>
      <c r="X226" s="500">
        <v>0</v>
      </c>
      <c r="Y226" s="500">
        <v>0</v>
      </c>
      <c r="Z226" s="500">
        <v>0</v>
      </c>
      <c r="AA226" s="500">
        <v>0</v>
      </c>
      <c r="AB226" s="500">
        <v>0</v>
      </c>
      <c r="AC226" s="500">
        <v>0</v>
      </c>
      <c r="AD226" s="500">
        <v>0</v>
      </c>
      <c r="AE226" s="500">
        <v>0</v>
      </c>
      <c r="AF226" s="500">
        <v>0</v>
      </c>
      <c r="AG226" s="500">
        <v>0</v>
      </c>
      <c r="AH226" s="500">
        <v>0</v>
      </c>
      <c r="AI226" s="500">
        <v>0</v>
      </c>
      <c r="AJ226" s="500">
        <v>0</v>
      </c>
      <c r="AK226" s="500">
        <v>0</v>
      </c>
      <c r="AL226" s="500">
        <v>0</v>
      </c>
      <c r="AM226" s="500">
        <v>0</v>
      </c>
      <c r="AN226" s="500">
        <v>0</v>
      </c>
      <c r="AO226" s="500">
        <v>0</v>
      </c>
      <c r="AP226" s="500">
        <v>0</v>
      </c>
      <c r="AQ226" s="500">
        <v>0</v>
      </c>
      <c r="AR226" s="500">
        <v>0</v>
      </c>
      <c r="AS226" s="500">
        <v>0</v>
      </c>
      <c r="AT226" s="500">
        <v>0</v>
      </c>
      <c r="AU226" s="500">
        <v>0</v>
      </c>
      <c r="AV226" s="500">
        <v>0</v>
      </c>
      <c r="AW226" s="500">
        <v>0</v>
      </c>
      <c r="AX226" s="500">
        <v>0</v>
      </c>
      <c r="AY226" s="500">
        <v>0</v>
      </c>
      <c r="AZ226" s="500">
        <v>0</v>
      </c>
      <c r="BA226" s="500">
        <v>0</v>
      </c>
      <c r="BB226" s="500">
        <v>0</v>
      </c>
    </row>
    <row r="227" spans="1:54">
      <c r="A227" s="497" t="s">
        <v>466</v>
      </c>
      <c r="B227" s="507" t="s">
        <v>1384</v>
      </c>
      <c r="C227" s="500">
        <v>0</v>
      </c>
      <c r="D227" s="500">
        <v>0</v>
      </c>
      <c r="E227" s="500">
        <v>0</v>
      </c>
      <c r="F227" s="500">
        <v>0</v>
      </c>
      <c r="G227" s="500">
        <v>0</v>
      </c>
      <c r="H227" s="500">
        <v>0</v>
      </c>
      <c r="I227" s="500">
        <v>0</v>
      </c>
      <c r="J227" s="500">
        <v>0</v>
      </c>
      <c r="K227" s="500">
        <v>0</v>
      </c>
      <c r="L227" s="500">
        <v>0</v>
      </c>
      <c r="M227" s="500">
        <v>0</v>
      </c>
      <c r="N227" s="500">
        <v>0</v>
      </c>
      <c r="O227" s="500">
        <v>0</v>
      </c>
      <c r="P227" s="500">
        <v>0</v>
      </c>
      <c r="Q227" s="500">
        <v>0</v>
      </c>
      <c r="R227" s="500">
        <v>0</v>
      </c>
      <c r="S227" s="500">
        <v>0</v>
      </c>
      <c r="T227" s="500">
        <v>0</v>
      </c>
      <c r="U227" s="500">
        <v>0</v>
      </c>
      <c r="V227" s="500">
        <v>0</v>
      </c>
      <c r="W227" s="500">
        <v>0</v>
      </c>
      <c r="X227" s="500">
        <v>0</v>
      </c>
      <c r="Y227" s="500">
        <v>0</v>
      </c>
      <c r="Z227" s="500">
        <v>0</v>
      </c>
      <c r="AA227" s="500">
        <v>0</v>
      </c>
      <c r="AB227" s="500">
        <v>0</v>
      </c>
      <c r="AC227" s="500">
        <v>0</v>
      </c>
      <c r="AD227" s="500">
        <v>0</v>
      </c>
      <c r="AE227" s="500">
        <v>0</v>
      </c>
      <c r="AF227" s="500">
        <v>0</v>
      </c>
      <c r="AG227" s="500">
        <v>0</v>
      </c>
      <c r="AH227" s="500">
        <v>0</v>
      </c>
      <c r="AI227" s="500">
        <v>0</v>
      </c>
      <c r="AJ227" s="500">
        <v>0</v>
      </c>
      <c r="AK227" s="500">
        <v>0</v>
      </c>
      <c r="AL227" s="500">
        <v>0</v>
      </c>
      <c r="AM227" s="500">
        <v>0</v>
      </c>
      <c r="AN227" s="500">
        <v>0</v>
      </c>
      <c r="AO227" s="500">
        <v>0</v>
      </c>
      <c r="AP227" s="500">
        <v>0</v>
      </c>
      <c r="AQ227" s="500">
        <v>0</v>
      </c>
      <c r="AR227" s="500">
        <v>0</v>
      </c>
      <c r="AS227" s="500">
        <v>0</v>
      </c>
      <c r="AT227" s="500">
        <v>0</v>
      </c>
      <c r="AU227" s="500">
        <v>0</v>
      </c>
      <c r="AV227" s="500">
        <v>0</v>
      </c>
      <c r="AW227" s="500">
        <v>0</v>
      </c>
      <c r="AX227" s="500">
        <v>0</v>
      </c>
      <c r="AY227" s="500">
        <v>0</v>
      </c>
      <c r="AZ227" s="500">
        <v>0</v>
      </c>
      <c r="BA227" s="500">
        <v>0</v>
      </c>
      <c r="BB227" s="500">
        <v>0</v>
      </c>
    </row>
    <row r="228" spans="1:54">
      <c r="A228" s="497" t="s">
        <v>466</v>
      </c>
      <c r="B228" s="507" t="s">
        <v>1385</v>
      </c>
      <c r="C228" s="500">
        <v>0</v>
      </c>
      <c r="D228" s="500">
        <v>0</v>
      </c>
      <c r="E228" s="500">
        <v>0</v>
      </c>
      <c r="F228" s="500">
        <v>0</v>
      </c>
      <c r="G228" s="500">
        <v>0</v>
      </c>
      <c r="H228" s="500">
        <v>0</v>
      </c>
      <c r="I228" s="500">
        <v>0</v>
      </c>
      <c r="J228" s="500">
        <v>0</v>
      </c>
      <c r="K228" s="500">
        <v>0</v>
      </c>
      <c r="L228" s="500">
        <v>0</v>
      </c>
      <c r="M228" s="500">
        <v>0</v>
      </c>
      <c r="N228" s="500">
        <v>0</v>
      </c>
      <c r="O228" s="500">
        <v>0</v>
      </c>
      <c r="P228" s="500">
        <v>0</v>
      </c>
      <c r="Q228" s="500">
        <v>0</v>
      </c>
      <c r="R228" s="500">
        <v>0</v>
      </c>
      <c r="S228" s="500">
        <v>0</v>
      </c>
      <c r="T228" s="500">
        <v>0</v>
      </c>
      <c r="U228" s="500">
        <v>0</v>
      </c>
      <c r="V228" s="500">
        <v>0</v>
      </c>
      <c r="W228" s="500">
        <v>0</v>
      </c>
      <c r="X228" s="500">
        <v>0</v>
      </c>
      <c r="Y228" s="500">
        <v>0</v>
      </c>
      <c r="Z228" s="500">
        <v>0</v>
      </c>
      <c r="AA228" s="500">
        <v>0</v>
      </c>
      <c r="AB228" s="500">
        <v>0</v>
      </c>
      <c r="AC228" s="500">
        <v>0</v>
      </c>
      <c r="AD228" s="500">
        <v>0</v>
      </c>
      <c r="AE228" s="500">
        <v>0</v>
      </c>
      <c r="AF228" s="500">
        <v>0</v>
      </c>
      <c r="AG228" s="500">
        <v>0</v>
      </c>
      <c r="AH228" s="500">
        <v>0</v>
      </c>
      <c r="AI228" s="500">
        <v>0</v>
      </c>
      <c r="AJ228" s="500">
        <v>0</v>
      </c>
      <c r="AK228" s="500">
        <v>0</v>
      </c>
      <c r="AL228" s="500">
        <v>0</v>
      </c>
      <c r="AM228" s="500">
        <v>0</v>
      </c>
      <c r="AN228" s="500">
        <v>0</v>
      </c>
      <c r="AO228" s="500">
        <v>0</v>
      </c>
      <c r="AP228" s="500">
        <v>0</v>
      </c>
      <c r="AQ228" s="500">
        <v>0</v>
      </c>
      <c r="AR228" s="500">
        <v>0</v>
      </c>
      <c r="AS228" s="500">
        <v>0</v>
      </c>
      <c r="AT228" s="500">
        <v>0</v>
      </c>
      <c r="AU228" s="500">
        <v>0</v>
      </c>
      <c r="AV228" s="500">
        <v>0</v>
      </c>
      <c r="AW228" s="500">
        <v>0</v>
      </c>
      <c r="AX228" s="500">
        <v>0</v>
      </c>
      <c r="AY228" s="500">
        <v>0</v>
      </c>
      <c r="AZ228" s="500">
        <v>0</v>
      </c>
      <c r="BA228" s="500">
        <v>0</v>
      </c>
      <c r="BB228" s="500">
        <v>0</v>
      </c>
    </row>
    <row r="229" spans="1:54">
      <c r="A229" s="497" t="s">
        <v>466</v>
      </c>
      <c r="B229" s="507" t="s">
        <v>1681</v>
      </c>
      <c r="C229" s="500">
        <v>0</v>
      </c>
      <c r="D229" s="500">
        <v>0</v>
      </c>
      <c r="E229" s="500">
        <v>0</v>
      </c>
      <c r="F229" s="500">
        <v>0</v>
      </c>
      <c r="G229" s="500">
        <v>0</v>
      </c>
      <c r="H229" s="500">
        <v>0</v>
      </c>
      <c r="I229" s="500">
        <v>0</v>
      </c>
      <c r="J229" s="500">
        <v>0</v>
      </c>
      <c r="K229" s="500">
        <v>0</v>
      </c>
      <c r="L229" s="500">
        <v>0</v>
      </c>
      <c r="M229" s="500">
        <v>0</v>
      </c>
      <c r="N229" s="500">
        <v>0</v>
      </c>
      <c r="O229" s="500">
        <v>0</v>
      </c>
      <c r="P229" s="500">
        <v>0</v>
      </c>
      <c r="Q229" s="500">
        <v>0</v>
      </c>
      <c r="R229" s="500">
        <v>0</v>
      </c>
      <c r="S229" s="500">
        <v>0</v>
      </c>
      <c r="T229" s="500">
        <v>0</v>
      </c>
      <c r="U229" s="500">
        <v>0</v>
      </c>
      <c r="V229" s="500">
        <v>0</v>
      </c>
      <c r="W229" s="500">
        <v>0</v>
      </c>
      <c r="X229" s="500">
        <v>0</v>
      </c>
      <c r="Y229" s="500">
        <v>0</v>
      </c>
      <c r="Z229" s="500">
        <v>0</v>
      </c>
      <c r="AA229" s="500">
        <v>0</v>
      </c>
      <c r="AB229" s="500">
        <v>0</v>
      </c>
      <c r="AC229" s="500">
        <v>0</v>
      </c>
      <c r="AD229" s="500">
        <v>0</v>
      </c>
      <c r="AE229" s="500">
        <v>0</v>
      </c>
      <c r="AF229" s="500">
        <v>0</v>
      </c>
      <c r="AG229" s="500">
        <v>0</v>
      </c>
      <c r="AH229" s="500">
        <v>0</v>
      </c>
      <c r="AI229" s="500">
        <v>0</v>
      </c>
      <c r="AJ229" s="500">
        <v>0</v>
      </c>
      <c r="AK229" s="500">
        <v>0</v>
      </c>
      <c r="AL229" s="500">
        <v>0</v>
      </c>
      <c r="AM229" s="500">
        <v>0</v>
      </c>
      <c r="AN229" s="500">
        <v>0</v>
      </c>
      <c r="AO229" s="500">
        <v>0</v>
      </c>
      <c r="AP229" s="500">
        <v>0</v>
      </c>
      <c r="AQ229" s="500">
        <v>0</v>
      </c>
      <c r="AR229" s="500">
        <v>0</v>
      </c>
      <c r="AS229" s="500">
        <v>0</v>
      </c>
      <c r="AT229" s="500">
        <v>0</v>
      </c>
      <c r="AU229" s="500">
        <v>0</v>
      </c>
      <c r="AV229" s="500">
        <v>0</v>
      </c>
      <c r="AW229" s="500">
        <v>0</v>
      </c>
      <c r="AX229" s="500">
        <v>0</v>
      </c>
      <c r="AY229" s="500">
        <v>0</v>
      </c>
      <c r="AZ229" s="500">
        <v>0</v>
      </c>
      <c r="BA229" s="500">
        <v>0</v>
      </c>
      <c r="BB229" s="500">
        <v>0</v>
      </c>
    </row>
    <row r="230" spans="1:54">
      <c r="A230" s="497" t="s">
        <v>466</v>
      </c>
      <c r="B230" s="507" t="s">
        <v>1473</v>
      </c>
      <c r="C230" s="500">
        <v>0</v>
      </c>
      <c r="D230" s="500">
        <v>0</v>
      </c>
      <c r="E230" s="500">
        <v>0</v>
      </c>
      <c r="F230" s="500">
        <v>0</v>
      </c>
      <c r="G230" s="500">
        <v>0</v>
      </c>
      <c r="H230" s="500">
        <v>0</v>
      </c>
      <c r="I230" s="500">
        <v>0</v>
      </c>
      <c r="J230" s="500">
        <v>0</v>
      </c>
      <c r="K230" s="500">
        <v>0</v>
      </c>
      <c r="L230" s="500">
        <v>0</v>
      </c>
      <c r="M230" s="500">
        <v>0</v>
      </c>
      <c r="N230" s="500">
        <v>0</v>
      </c>
      <c r="O230" s="500">
        <v>0</v>
      </c>
      <c r="P230" s="500">
        <v>0</v>
      </c>
      <c r="Q230" s="500">
        <v>0</v>
      </c>
      <c r="R230" s="500">
        <v>0</v>
      </c>
      <c r="S230" s="500">
        <v>0</v>
      </c>
      <c r="T230" s="500">
        <v>0</v>
      </c>
      <c r="U230" s="500">
        <v>0</v>
      </c>
      <c r="V230" s="500">
        <v>0</v>
      </c>
      <c r="W230" s="500">
        <v>0</v>
      </c>
      <c r="X230" s="500">
        <v>0</v>
      </c>
      <c r="Y230" s="500">
        <v>0</v>
      </c>
      <c r="Z230" s="500">
        <v>0</v>
      </c>
      <c r="AA230" s="500">
        <v>0</v>
      </c>
      <c r="AB230" s="500">
        <v>0</v>
      </c>
      <c r="AC230" s="500">
        <v>0</v>
      </c>
      <c r="AD230" s="500">
        <v>0</v>
      </c>
      <c r="AE230" s="500">
        <v>0</v>
      </c>
      <c r="AF230" s="500">
        <v>0</v>
      </c>
      <c r="AG230" s="500">
        <v>0</v>
      </c>
      <c r="AH230" s="500">
        <v>0</v>
      </c>
      <c r="AI230" s="500">
        <v>0</v>
      </c>
      <c r="AJ230" s="500">
        <v>0</v>
      </c>
      <c r="AK230" s="500">
        <v>0</v>
      </c>
      <c r="AL230" s="500">
        <v>0</v>
      </c>
      <c r="AM230" s="500">
        <v>0</v>
      </c>
      <c r="AN230" s="500">
        <v>0</v>
      </c>
      <c r="AO230" s="500">
        <v>0</v>
      </c>
      <c r="AP230" s="500">
        <v>0</v>
      </c>
      <c r="AQ230" s="500">
        <v>0</v>
      </c>
      <c r="AR230" s="500">
        <v>0</v>
      </c>
      <c r="AS230" s="500">
        <v>0</v>
      </c>
      <c r="AT230" s="500">
        <v>0</v>
      </c>
      <c r="AU230" s="500">
        <v>0</v>
      </c>
      <c r="AV230" s="500">
        <v>0</v>
      </c>
      <c r="AW230" s="500">
        <v>0</v>
      </c>
      <c r="AX230" s="500">
        <v>0</v>
      </c>
      <c r="AY230" s="500">
        <v>0</v>
      </c>
      <c r="AZ230" s="500">
        <v>0</v>
      </c>
      <c r="BA230" s="500">
        <v>0</v>
      </c>
      <c r="BB230" s="500">
        <v>0</v>
      </c>
    </row>
    <row r="231" spans="1:54">
      <c r="A231" s="497" t="s">
        <v>466</v>
      </c>
      <c r="B231" s="507" t="s">
        <v>1489</v>
      </c>
      <c r="C231" s="500">
        <v>0</v>
      </c>
      <c r="D231" s="500">
        <v>0</v>
      </c>
      <c r="E231" s="500">
        <v>0</v>
      </c>
      <c r="F231" s="500">
        <v>0</v>
      </c>
      <c r="G231" s="500">
        <v>0</v>
      </c>
      <c r="H231" s="500">
        <v>0</v>
      </c>
      <c r="I231" s="500">
        <v>0</v>
      </c>
      <c r="J231" s="500">
        <v>0</v>
      </c>
      <c r="K231" s="500">
        <v>0</v>
      </c>
      <c r="L231" s="500">
        <v>0</v>
      </c>
      <c r="M231" s="500">
        <v>0</v>
      </c>
      <c r="N231" s="500">
        <v>0</v>
      </c>
      <c r="O231" s="500">
        <v>0</v>
      </c>
      <c r="P231" s="500">
        <v>0</v>
      </c>
      <c r="Q231" s="500">
        <v>0</v>
      </c>
      <c r="R231" s="500">
        <v>0</v>
      </c>
      <c r="S231" s="500">
        <v>0</v>
      </c>
      <c r="T231" s="500">
        <v>0</v>
      </c>
      <c r="U231" s="500">
        <v>0</v>
      </c>
      <c r="V231" s="500">
        <v>0</v>
      </c>
      <c r="W231" s="500">
        <v>0</v>
      </c>
      <c r="X231" s="500">
        <v>0</v>
      </c>
      <c r="Y231" s="500">
        <v>0</v>
      </c>
      <c r="Z231" s="500">
        <v>0</v>
      </c>
      <c r="AA231" s="500">
        <v>0</v>
      </c>
      <c r="AB231" s="500">
        <v>0</v>
      </c>
      <c r="AC231" s="500">
        <v>0</v>
      </c>
      <c r="AD231" s="500">
        <v>0</v>
      </c>
      <c r="AE231" s="500">
        <v>0</v>
      </c>
      <c r="AF231" s="500">
        <v>0</v>
      </c>
      <c r="AG231" s="500">
        <v>0</v>
      </c>
      <c r="AH231" s="500">
        <v>0</v>
      </c>
      <c r="AI231" s="500">
        <v>0</v>
      </c>
      <c r="AJ231" s="500">
        <v>0</v>
      </c>
      <c r="AK231" s="500">
        <v>0</v>
      </c>
      <c r="AL231" s="500">
        <v>0</v>
      </c>
      <c r="AM231" s="500">
        <v>0</v>
      </c>
      <c r="AN231" s="500">
        <v>0</v>
      </c>
      <c r="AO231" s="500">
        <v>0</v>
      </c>
      <c r="AP231" s="500">
        <v>0</v>
      </c>
      <c r="AQ231" s="500">
        <v>0</v>
      </c>
      <c r="AR231" s="500">
        <v>0</v>
      </c>
      <c r="AS231" s="500">
        <v>0</v>
      </c>
      <c r="AT231" s="500">
        <v>0</v>
      </c>
      <c r="AU231" s="500">
        <v>0</v>
      </c>
      <c r="AV231" s="500">
        <v>0</v>
      </c>
      <c r="AW231" s="500">
        <v>0</v>
      </c>
      <c r="AX231" s="500">
        <v>0</v>
      </c>
      <c r="AY231" s="500">
        <v>0</v>
      </c>
      <c r="AZ231" s="500">
        <v>0</v>
      </c>
      <c r="BA231" s="500">
        <v>0</v>
      </c>
      <c r="BB231" s="500">
        <v>0</v>
      </c>
    </row>
    <row r="232" spans="1:54">
      <c r="A232" s="497" t="s">
        <v>466</v>
      </c>
      <c r="B232" s="507" t="s">
        <v>1682</v>
      </c>
      <c r="C232" s="500">
        <v>0</v>
      </c>
      <c r="D232" s="500">
        <v>0</v>
      </c>
      <c r="E232" s="500">
        <v>0</v>
      </c>
      <c r="F232" s="500">
        <v>0</v>
      </c>
      <c r="G232" s="500">
        <v>0</v>
      </c>
      <c r="H232" s="500">
        <v>0</v>
      </c>
      <c r="I232" s="500">
        <v>0</v>
      </c>
      <c r="J232" s="500">
        <v>0</v>
      </c>
      <c r="K232" s="500">
        <v>0</v>
      </c>
      <c r="L232" s="500">
        <v>0</v>
      </c>
      <c r="M232" s="500">
        <v>0</v>
      </c>
      <c r="N232" s="500">
        <v>0</v>
      </c>
      <c r="O232" s="500">
        <v>0</v>
      </c>
      <c r="P232" s="500">
        <v>0</v>
      </c>
      <c r="Q232" s="500">
        <v>0</v>
      </c>
      <c r="R232" s="500">
        <v>0</v>
      </c>
      <c r="S232" s="500">
        <v>0</v>
      </c>
      <c r="T232" s="500">
        <v>0</v>
      </c>
      <c r="U232" s="500">
        <v>0</v>
      </c>
      <c r="V232" s="500">
        <v>0</v>
      </c>
      <c r="W232" s="500">
        <v>0</v>
      </c>
      <c r="X232" s="500">
        <v>0</v>
      </c>
      <c r="Y232" s="500">
        <v>0</v>
      </c>
      <c r="Z232" s="500">
        <v>0</v>
      </c>
      <c r="AA232" s="500">
        <v>0</v>
      </c>
      <c r="AB232" s="500">
        <v>0</v>
      </c>
      <c r="AC232" s="500">
        <v>0</v>
      </c>
      <c r="AD232" s="500">
        <v>0</v>
      </c>
      <c r="AE232" s="500">
        <v>0</v>
      </c>
      <c r="AF232" s="500">
        <v>0</v>
      </c>
      <c r="AG232" s="500">
        <v>0</v>
      </c>
      <c r="AH232" s="500">
        <v>0</v>
      </c>
      <c r="AI232" s="500">
        <v>0</v>
      </c>
      <c r="AJ232" s="500">
        <v>0</v>
      </c>
      <c r="AK232" s="500">
        <v>0</v>
      </c>
      <c r="AL232" s="500">
        <v>0</v>
      </c>
      <c r="AM232" s="500">
        <v>0</v>
      </c>
      <c r="AN232" s="500">
        <v>0</v>
      </c>
      <c r="AO232" s="500">
        <v>0</v>
      </c>
      <c r="AP232" s="500">
        <v>0</v>
      </c>
      <c r="AQ232" s="500">
        <v>0</v>
      </c>
      <c r="AR232" s="500">
        <v>0</v>
      </c>
      <c r="AS232" s="500">
        <v>0</v>
      </c>
      <c r="AT232" s="500">
        <v>0</v>
      </c>
      <c r="AU232" s="500">
        <v>0</v>
      </c>
      <c r="AV232" s="500">
        <v>0</v>
      </c>
      <c r="AW232" s="500">
        <v>0</v>
      </c>
      <c r="AX232" s="500">
        <v>0</v>
      </c>
      <c r="AY232" s="500">
        <v>0</v>
      </c>
      <c r="AZ232" s="500">
        <v>0</v>
      </c>
      <c r="BA232" s="500">
        <v>0</v>
      </c>
      <c r="BB232" s="500">
        <v>0</v>
      </c>
    </row>
    <row r="233" spans="1:54">
      <c r="A233" s="497" t="s">
        <v>467</v>
      </c>
      <c r="B233" s="507" t="s">
        <v>1386</v>
      </c>
      <c r="C233" s="500">
        <v>0</v>
      </c>
      <c r="D233" s="500">
        <v>0</v>
      </c>
      <c r="E233" s="500">
        <v>0</v>
      </c>
      <c r="F233" s="500">
        <v>0</v>
      </c>
      <c r="G233" s="500">
        <v>0</v>
      </c>
      <c r="H233" s="500">
        <v>0</v>
      </c>
      <c r="I233" s="500">
        <v>0</v>
      </c>
      <c r="J233" s="500">
        <v>0</v>
      </c>
      <c r="K233" s="500">
        <v>0</v>
      </c>
      <c r="L233" s="500">
        <v>0</v>
      </c>
      <c r="M233" s="500">
        <v>0</v>
      </c>
      <c r="N233" s="500">
        <v>0</v>
      </c>
      <c r="O233" s="500">
        <v>0</v>
      </c>
      <c r="P233" s="500">
        <v>0</v>
      </c>
      <c r="Q233" s="500">
        <v>0</v>
      </c>
      <c r="R233" s="500">
        <v>0</v>
      </c>
      <c r="S233" s="500">
        <v>0</v>
      </c>
      <c r="T233" s="500">
        <v>0</v>
      </c>
      <c r="U233" s="500">
        <v>0</v>
      </c>
      <c r="V233" s="500">
        <v>0</v>
      </c>
      <c r="W233" s="500">
        <v>0</v>
      </c>
      <c r="X233" s="500">
        <v>0</v>
      </c>
      <c r="Y233" s="500">
        <v>0</v>
      </c>
      <c r="Z233" s="500">
        <v>0</v>
      </c>
      <c r="AA233" s="500">
        <v>0</v>
      </c>
      <c r="AB233" s="500">
        <v>0</v>
      </c>
      <c r="AC233" s="500">
        <v>0</v>
      </c>
      <c r="AD233" s="500">
        <v>0</v>
      </c>
      <c r="AE233" s="500">
        <v>0</v>
      </c>
      <c r="AF233" s="500">
        <v>0</v>
      </c>
      <c r="AG233" s="500">
        <v>0</v>
      </c>
      <c r="AH233" s="500">
        <v>0</v>
      </c>
      <c r="AI233" s="500">
        <v>0</v>
      </c>
      <c r="AJ233" s="500">
        <v>0</v>
      </c>
      <c r="AK233" s="500">
        <v>0</v>
      </c>
      <c r="AL233" s="500">
        <v>0</v>
      </c>
      <c r="AM233" s="500">
        <v>0</v>
      </c>
      <c r="AN233" s="500">
        <v>0</v>
      </c>
      <c r="AO233" s="500">
        <v>0</v>
      </c>
      <c r="AP233" s="500">
        <v>0</v>
      </c>
      <c r="AQ233" s="500">
        <v>0</v>
      </c>
      <c r="AR233" s="500">
        <v>0</v>
      </c>
      <c r="AS233" s="500">
        <v>0</v>
      </c>
      <c r="AT233" s="500">
        <v>0</v>
      </c>
      <c r="AU233" s="500">
        <v>0</v>
      </c>
      <c r="AV233" s="500">
        <v>0</v>
      </c>
      <c r="AW233" s="500">
        <v>0</v>
      </c>
      <c r="AX233" s="500">
        <v>0</v>
      </c>
      <c r="AY233" s="500">
        <v>0</v>
      </c>
      <c r="AZ233" s="500">
        <v>0</v>
      </c>
      <c r="BA233" s="500">
        <v>0</v>
      </c>
      <c r="BB233" s="500">
        <v>0</v>
      </c>
    </row>
    <row r="234" spans="1:54">
      <c r="A234" s="497" t="s">
        <v>467</v>
      </c>
      <c r="B234" s="507" t="s">
        <v>1387</v>
      </c>
      <c r="C234" s="500">
        <v>0</v>
      </c>
      <c r="D234" s="500">
        <v>0</v>
      </c>
      <c r="E234" s="500">
        <v>0</v>
      </c>
      <c r="F234" s="500">
        <v>0</v>
      </c>
      <c r="G234" s="500">
        <v>0</v>
      </c>
      <c r="H234" s="500">
        <v>0</v>
      </c>
      <c r="I234" s="500">
        <v>0</v>
      </c>
      <c r="J234" s="500">
        <v>0</v>
      </c>
      <c r="K234" s="500">
        <v>0</v>
      </c>
      <c r="L234" s="500">
        <v>0</v>
      </c>
      <c r="M234" s="500">
        <v>0</v>
      </c>
      <c r="N234" s="500">
        <v>0</v>
      </c>
      <c r="O234" s="500">
        <v>0</v>
      </c>
      <c r="P234" s="500">
        <v>0</v>
      </c>
      <c r="Q234" s="500">
        <v>0</v>
      </c>
      <c r="R234" s="500">
        <v>0</v>
      </c>
      <c r="S234" s="500">
        <v>0</v>
      </c>
      <c r="T234" s="500">
        <v>0</v>
      </c>
      <c r="U234" s="500">
        <v>0</v>
      </c>
      <c r="V234" s="500">
        <v>0</v>
      </c>
      <c r="W234" s="500">
        <v>0</v>
      </c>
      <c r="X234" s="500">
        <v>0</v>
      </c>
      <c r="Y234" s="500">
        <v>0</v>
      </c>
      <c r="Z234" s="500">
        <v>0</v>
      </c>
      <c r="AA234" s="500">
        <v>0</v>
      </c>
      <c r="AB234" s="500">
        <v>0</v>
      </c>
      <c r="AC234" s="500">
        <v>0</v>
      </c>
      <c r="AD234" s="500">
        <v>0</v>
      </c>
      <c r="AE234" s="500">
        <v>0</v>
      </c>
      <c r="AF234" s="500">
        <v>0</v>
      </c>
      <c r="AG234" s="500">
        <v>0</v>
      </c>
      <c r="AH234" s="500">
        <v>0</v>
      </c>
      <c r="AI234" s="500">
        <v>0</v>
      </c>
      <c r="AJ234" s="500">
        <v>0</v>
      </c>
      <c r="AK234" s="500">
        <v>0</v>
      </c>
      <c r="AL234" s="500">
        <v>0</v>
      </c>
      <c r="AM234" s="500">
        <v>0</v>
      </c>
      <c r="AN234" s="500">
        <v>0</v>
      </c>
      <c r="AO234" s="500">
        <v>0</v>
      </c>
      <c r="AP234" s="500">
        <v>0</v>
      </c>
      <c r="AQ234" s="500">
        <v>0</v>
      </c>
      <c r="AR234" s="500">
        <v>0</v>
      </c>
      <c r="AS234" s="500">
        <v>0</v>
      </c>
      <c r="AT234" s="500">
        <v>0</v>
      </c>
      <c r="AU234" s="500">
        <v>0</v>
      </c>
      <c r="AV234" s="500">
        <v>0</v>
      </c>
      <c r="AW234" s="500">
        <v>0</v>
      </c>
      <c r="AX234" s="500">
        <v>0</v>
      </c>
      <c r="AY234" s="500">
        <v>0</v>
      </c>
      <c r="AZ234" s="500">
        <v>0</v>
      </c>
      <c r="BA234" s="500">
        <v>0</v>
      </c>
      <c r="BB234" s="500">
        <v>0</v>
      </c>
    </row>
    <row r="235" spans="1:54">
      <c r="A235" s="497" t="s">
        <v>467</v>
      </c>
      <c r="B235" s="507" t="s">
        <v>1388</v>
      </c>
      <c r="C235" s="500">
        <v>0</v>
      </c>
      <c r="D235" s="500">
        <v>0</v>
      </c>
      <c r="E235" s="500">
        <v>0</v>
      </c>
      <c r="F235" s="500">
        <v>0</v>
      </c>
      <c r="G235" s="500">
        <v>0</v>
      </c>
      <c r="H235" s="500">
        <v>0</v>
      </c>
      <c r="I235" s="500">
        <v>0</v>
      </c>
      <c r="J235" s="500">
        <v>0</v>
      </c>
      <c r="K235" s="500">
        <v>0</v>
      </c>
      <c r="L235" s="500">
        <v>0</v>
      </c>
      <c r="M235" s="500">
        <v>0</v>
      </c>
      <c r="N235" s="500">
        <v>0</v>
      </c>
      <c r="O235" s="500">
        <v>0</v>
      </c>
      <c r="P235" s="500">
        <v>0</v>
      </c>
      <c r="Q235" s="500">
        <v>0</v>
      </c>
      <c r="R235" s="500">
        <v>0</v>
      </c>
      <c r="S235" s="500">
        <v>0</v>
      </c>
      <c r="T235" s="500">
        <v>0</v>
      </c>
      <c r="U235" s="500">
        <v>0</v>
      </c>
      <c r="V235" s="500">
        <v>0</v>
      </c>
      <c r="W235" s="500">
        <v>0</v>
      </c>
      <c r="X235" s="500">
        <v>0</v>
      </c>
      <c r="Y235" s="500">
        <v>0</v>
      </c>
      <c r="Z235" s="500">
        <v>0</v>
      </c>
      <c r="AA235" s="500">
        <v>0</v>
      </c>
      <c r="AB235" s="500">
        <v>0</v>
      </c>
      <c r="AC235" s="500">
        <v>0</v>
      </c>
      <c r="AD235" s="500">
        <v>0</v>
      </c>
      <c r="AE235" s="500">
        <v>0</v>
      </c>
      <c r="AF235" s="500">
        <v>0</v>
      </c>
      <c r="AG235" s="500">
        <v>0</v>
      </c>
      <c r="AH235" s="500">
        <v>0</v>
      </c>
      <c r="AI235" s="500">
        <v>0</v>
      </c>
      <c r="AJ235" s="500">
        <v>0</v>
      </c>
      <c r="AK235" s="500">
        <v>0</v>
      </c>
      <c r="AL235" s="500">
        <v>0</v>
      </c>
      <c r="AM235" s="500">
        <v>0</v>
      </c>
      <c r="AN235" s="500">
        <v>0</v>
      </c>
      <c r="AO235" s="500">
        <v>0</v>
      </c>
      <c r="AP235" s="500">
        <v>0</v>
      </c>
      <c r="AQ235" s="500">
        <v>0</v>
      </c>
      <c r="AR235" s="500">
        <v>0</v>
      </c>
      <c r="AS235" s="500">
        <v>0</v>
      </c>
      <c r="AT235" s="500">
        <v>0</v>
      </c>
      <c r="AU235" s="500">
        <v>0</v>
      </c>
      <c r="AV235" s="500">
        <v>0</v>
      </c>
      <c r="AW235" s="500">
        <v>0</v>
      </c>
      <c r="AX235" s="500">
        <v>0</v>
      </c>
      <c r="AY235" s="500">
        <v>0</v>
      </c>
      <c r="AZ235" s="500">
        <v>0</v>
      </c>
      <c r="BA235" s="500">
        <v>0</v>
      </c>
      <c r="BB235" s="500">
        <v>0</v>
      </c>
    </row>
    <row r="236" spans="1:54">
      <c r="A236" s="497" t="s">
        <v>467</v>
      </c>
      <c r="B236" s="507" t="s">
        <v>1389</v>
      </c>
      <c r="C236" s="500">
        <v>0</v>
      </c>
      <c r="D236" s="500">
        <v>0</v>
      </c>
      <c r="E236" s="500">
        <v>0</v>
      </c>
      <c r="F236" s="500">
        <v>0</v>
      </c>
      <c r="G236" s="500">
        <v>0</v>
      </c>
      <c r="H236" s="500">
        <v>0</v>
      </c>
      <c r="I236" s="500">
        <v>0</v>
      </c>
      <c r="J236" s="500">
        <v>0</v>
      </c>
      <c r="K236" s="500">
        <v>0</v>
      </c>
      <c r="L236" s="500">
        <v>0</v>
      </c>
      <c r="M236" s="500">
        <v>0</v>
      </c>
      <c r="N236" s="500">
        <v>0</v>
      </c>
      <c r="O236" s="500">
        <v>0</v>
      </c>
      <c r="P236" s="500">
        <v>0</v>
      </c>
      <c r="Q236" s="500">
        <v>0</v>
      </c>
      <c r="R236" s="500">
        <v>0</v>
      </c>
      <c r="S236" s="500">
        <v>0</v>
      </c>
      <c r="T236" s="500">
        <v>0</v>
      </c>
      <c r="U236" s="500">
        <v>0</v>
      </c>
      <c r="V236" s="500">
        <v>0</v>
      </c>
      <c r="W236" s="500">
        <v>0</v>
      </c>
      <c r="X236" s="500">
        <v>0</v>
      </c>
      <c r="Y236" s="500">
        <v>0</v>
      </c>
      <c r="Z236" s="500">
        <v>0</v>
      </c>
      <c r="AA236" s="500">
        <v>0</v>
      </c>
      <c r="AB236" s="500">
        <v>0</v>
      </c>
      <c r="AC236" s="500">
        <v>0</v>
      </c>
      <c r="AD236" s="500">
        <v>0</v>
      </c>
      <c r="AE236" s="500">
        <v>0</v>
      </c>
      <c r="AF236" s="500">
        <v>0</v>
      </c>
      <c r="AG236" s="500">
        <v>0</v>
      </c>
      <c r="AH236" s="500">
        <v>0</v>
      </c>
      <c r="AI236" s="500">
        <v>0</v>
      </c>
      <c r="AJ236" s="500">
        <v>0</v>
      </c>
      <c r="AK236" s="500">
        <v>0</v>
      </c>
      <c r="AL236" s="500">
        <v>0</v>
      </c>
      <c r="AM236" s="500">
        <v>0</v>
      </c>
      <c r="AN236" s="500">
        <v>0</v>
      </c>
      <c r="AO236" s="500">
        <v>0</v>
      </c>
      <c r="AP236" s="500">
        <v>0</v>
      </c>
      <c r="AQ236" s="500">
        <v>0</v>
      </c>
      <c r="AR236" s="500">
        <v>0</v>
      </c>
      <c r="AS236" s="500">
        <v>0</v>
      </c>
      <c r="AT236" s="500">
        <v>0</v>
      </c>
      <c r="AU236" s="500">
        <v>0</v>
      </c>
      <c r="AV236" s="500">
        <v>0</v>
      </c>
      <c r="AW236" s="500">
        <v>0</v>
      </c>
      <c r="AX236" s="500">
        <v>0</v>
      </c>
      <c r="AY236" s="500">
        <v>0</v>
      </c>
      <c r="AZ236" s="500">
        <v>0</v>
      </c>
      <c r="BA236" s="500">
        <v>0</v>
      </c>
      <c r="BB236" s="500">
        <v>0</v>
      </c>
    </row>
    <row r="237" spans="1:54">
      <c r="A237" s="497" t="s">
        <v>467</v>
      </c>
      <c r="B237" s="507" t="s">
        <v>1683</v>
      </c>
      <c r="C237" s="500">
        <v>0</v>
      </c>
      <c r="D237" s="500">
        <v>0</v>
      </c>
      <c r="E237" s="500">
        <v>0</v>
      </c>
      <c r="F237" s="500">
        <v>0</v>
      </c>
      <c r="G237" s="500">
        <v>0</v>
      </c>
      <c r="H237" s="500">
        <v>0</v>
      </c>
      <c r="I237" s="500">
        <v>0</v>
      </c>
      <c r="J237" s="500">
        <v>0</v>
      </c>
      <c r="K237" s="500">
        <v>0</v>
      </c>
      <c r="L237" s="500">
        <v>0</v>
      </c>
      <c r="M237" s="500">
        <v>0</v>
      </c>
      <c r="N237" s="500">
        <v>0</v>
      </c>
      <c r="O237" s="500">
        <v>0</v>
      </c>
      <c r="P237" s="500">
        <v>0</v>
      </c>
      <c r="Q237" s="500">
        <v>0</v>
      </c>
      <c r="R237" s="500">
        <v>0</v>
      </c>
      <c r="S237" s="500">
        <v>0</v>
      </c>
      <c r="T237" s="500">
        <v>0</v>
      </c>
      <c r="U237" s="500">
        <v>0</v>
      </c>
      <c r="V237" s="500">
        <v>0</v>
      </c>
      <c r="W237" s="500">
        <v>0</v>
      </c>
      <c r="X237" s="500">
        <v>0</v>
      </c>
      <c r="Y237" s="500">
        <v>0</v>
      </c>
      <c r="Z237" s="500">
        <v>0</v>
      </c>
      <c r="AA237" s="500">
        <v>0</v>
      </c>
      <c r="AB237" s="500">
        <v>0</v>
      </c>
      <c r="AC237" s="500">
        <v>0</v>
      </c>
      <c r="AD237" s="500">
        <v>0</v>
      </c>
      <c r="AE237" s="500">
        <v>0</v>
      </c>
      <c r="AF237" s="500">
        <v>0</v>
      </c>
      <c r="AG237" s="500">
        <v>0</v>
      </c>
      <c r="AH237" s="500">
        <v>0</v>
      </c>
      <c r="AI237" s="500">
        <v>0</v>
      </c>
      <c r="AJ237" s="500">
        <v>0</v>
      </c>
      <c r="AK237" s="500">
        <v>0</v>
      </c>
      <c r="AL237" s="500">
        <v>0</v>
      </c>
      <c r="AM237" s="500">
        <v>0</v>
      </c>
      <c r="AN237" s="500">
        <v>0</v>
      </c>
      <c r="AO237" s="500">
        <v>0</v>
      </c>
      <c r="AP237" s="500">
        <v>0</v>
      </c>
      <c r="AQ237" s="500">
        <v>0</v>
      </c>
      <c r="AR237" s="500">
        <v>0</v>
      </c>
      <c r="AS237" s="500">
        <v>0</v>
      </c>
      <c r="AT237" s="500">
        <v>0</v>
      </c>
      <c r="AU237" s="500">
        <v>0</v>
      </c>
      <c r="AV237" s="500">
        <v>0</v>
      </c>
      <c r="AW237" s="500">
        <v>0</v>
      </c>
      <c r="AX237" s="500">
        <v>0</v>
      </c>
      <c r="AY237" s="500">
        <v>0</v>
      </c>
      <c r="AZ237" s="500">
        <v>0</v>
      </c>
      <c r="BA237" s="500">
        <v>0</v>
      </c>
      <c r="BB237" s="500">
        <v>0</v>
      </c>
    </row>
    <row r="238" spans="1:54">
      <c r="A238" s="497" t="s">
        <v>467</v>
      </c>
      <c r="B238" s="507" t="s">
        <v>1684</v>
      </c>
      <c r="C238" s="500">
        <v>0</v>
      </c>
      <c r="D238" s="500">
        <v>0</v>
      </c>
      <c r="E238" s="500">
        <v>0</v>
      </c>
      <c r="F238" s="500">
        <v>0</v>
      </c>
      <c r="G238" s="500">
        <v>0</v>
      </c>
      <c r="H238" s="500">
        <v>0</v>
      </c>
      <c r="I238" s="500">
        <v>0</v>
      </c>
      <c r="J238" s="500">
        <v>0</v>
      </c>
      <c r="K238" s="500">
        <v>0</v>
      </c>
      <c r="L238" s="500">
        <v>0</v>
      </c>
      <c r="M238" s="500">
        <v>0</v>
      </c>
      <c r="N238" s="500">
        <v>0</v>
      </c>
      <c r="O238" s="500">
        <v>0</v>
      </c>
      <c r="P238" s="500">
        <v>0</v>
      </c>
      <c r="Q238" s="500">
        <v>0</v>
      </c>
      <c r="R238" s="500">
        <v>0</v>
      </c>
      <c r="S238" s="500">
        <v>0</v>
      </c>
      <c r="T238" s="500">
        <v>0</v>
      </c>
      <c r="U238" s="500">
        <v>0</v>
      </c>
      <c r="V238" s="500">
        <v>0</v>
      </c>
      <c r="W238" s="500">
        <v>0</v>
      </c>
      <c r="X238" s="500">
        <v>0</v>
      </c>
      <c r="Y238" s="500">
        <v>0</v>
      </c>
      <c r="Z238" s="500">
        <v>0</v>
      </c>
      <c r="AA238" s="500">
        <v>0</v>
      </c>
      <c r="AB238" s="500">
        <v>0</v>
      </c>
      <c r="AC238" s="500">
        <v>0</v>
      </c>
      <c r="AD238" s="500">
        <v>0</v>
      </c>
      <c r="AE238" s="500">
        <v>0</v>
      </c>
      <c r="AF238" s="500">
        <v>0</v>
      </c>
      <c r="AG238" s="500">
        <v>0</v>
      </c>
      <c r="AH238" s="500">
        <v>0</v>
      </c>
      <c r="AI238" s="500">
        <v>0</v>
      </c>
      <c r="AJ238" s="500">
        <v>0</v>
      </c>
      <c r="AK238" s="500">
        <v>0</v>
      </c>
      <c r="AL238" s="500">
        <v>0</v>
      </c>
      <c r="AM238" s="500">
        <v>0</v>
      </c>
      <c r="AN238" s="500">
        <v>0</v>
      </c>
      <c r="AO238" s="500">
        <v>0</v>
      </c>
      <c r="AP238" s="500">
        <v>0</v>
      </c>
      <c r="AQ238" s="500">
        <v>0</v>
      </c>
      <c r="AR238" s="500">
        <v>0</v>
      </c>
      <c r="AS238" s="500">
        <v>0</v>
      </c>
      <c r="AT238" s="500">
        <v>0</v>
      </c>
      <c r="AU238" s="500">
        <v>0</v>
      </c>
      <c r="AV238" s="500">
        <v>0</v>
      </c>
      <c r="AW238" s="500">
        <v>0</v>
      </c>
      <c r="AX238" s="500">
        <v>0</v>
      </c>
      <c r="AY238" s="500">
        <v>0</v>
      </c>
      <c r="AZ238" s="500">
        <v>0</v>
      </c>
      <c r="BA238" s="500">
        <v>0</v>
      </c>
      <c r="BB238" s="500">
        <v>0</v>
      </c>
    </row>
    <row r="239" spans="1:54">
      <c r="A239" s="497" t="s">
        <v>467</v>
      </c>
      <c r="B239" s="507" t="s">
        <v>1685</v>
      </c>
      <c r="C239" s="500">
        <v>0</v>
      </c>
      <c r="D239" s="500">
        <v>0</v>
      </c>
      <c r="E239" s="500">
        <v>0</v>
      </c>
      <c r="F239" s="500">
        <v>0</v>
      </c>
      <c r="G239" s="500">
        <v>0</v>
      </c>
      <c r="H239" s="500">
        <v>0</v>
      </c>
      <c r="I239" s="500">
        <v>0</v>
      </c>
      <c r="J239" s="500">
        <v>0</v>
      </c>
      <c r="K239" s="500">
        <v>0</v>
      </c>
      <c r="L239" s="500">
        <v>0</v>
      </c>
      <c r="M239" s="500">
        <v>0</v>
      </c>
      <c r="N239" s="500">
        <v>0</v>
      </c>
      <c r="O239" s="500">
        <v>0</v>
      </c>
      <c r="P239" s="500">
        <v>0</v>
      </c>
      <c r="Q239" s="500">
        <v>0</v>
      </c>
      <c r="R239" s="500">
        <v>0</v>
      </c>
      <c r="S239" s="500">
        <v>0</v>
      </c>
      <c r="T239" s="500">
        <v>0</v>
      </c>
      <c r="U239" s="500">
        <v>0</v>
      </c>
      <c r="V239" s="500">
        <v>0</v>
      </c>
      <c r="W239" s="500">
        <v>0</v>
      </c>
      <c r="X239" s="500">
        <v>0</v>
      </c>
      <c r="Y239" s="500">
        <v>0</v>
      </c>
      <c r="Z239" s="500">
        <v>0</v>
      </c>
      <c r="AA239" s="500">
        <v>0</v>
      </c>
      <c r="AB239" s="500">
        <v>0</v>
      </c>
      <c r="AC239" s="500">
        <v>0</v>
      </c>
      <c r="AD239" s="500">
        <v>0</v>
      </c>
      <c r="AE239" s="500">
        <v>0</v>
      </c>
      <c r="AF239" s="500">
        <v>0</v>
      </c>
      <c r="AG239" s="500">
        <v>0</v>
      </c>
      <c r="AH239" s="500">
        <v>0</v>
      </c>
      <c r="AI239" s="500">
        <v>0</v>
      </c>
      <c r="AJ239" s="500">
        <v>0</v>
      </c>
      <c r="AK239" s="500">
        <v>0</v>
      </c>
      <c r="AL239" s="500">
        <v>0</v>
      </c>
      <c r="AM239" s="500">
        <v>0</v>
      </c>
      <c r="AN239" s="500">
        <v>0</v>
      </c>
      <c r="AO239" s="500">
        <v>0</v>
      </c>
      <c r="AP239" s="500">
        <v>0</v>
      </c>
      <c r="AQ239" s="500">
        <v>0</v>
      </c>
      <c r="AR239" s="500">
        <v>0</v>
      </c>
      <c r="AS239" s="500">
        <v>0</v>
      </c>
      <c r="AT239" s="500">
        <v>0</v>
      </c>
      <c r="AU239" s="500">
        <v>0</v>
      </c>
      <c r="AV239" s="500">
        <v>0</v>
      </c>
      <c r="AW239" s="500">
        <v>0</v>
      </c>
      <c r="AX239" s="500">
        <v>0</v>
      </c>
      <c r="AY239" s="500">
        <v>0</v>
      </c>
      <c r="AZ239" s="500">
        <v>0</v>
      </c>
      <c r="BA239" s="500">
        <v>0</v>
      </c>
      <c r="BB239" s="500">
        <v>0</v>
      </c>
    </row>
    <row r="240" spans="1:54">
      <c r="A240" s="497" t="s">
        <v>468</v>
      </c>
      <c r="B240" s="507" t="s">
        <v>1390</v>
      </c>
      <c r="C240" s="500">
        <v>0</v>
      </c>
      <c r="D240" s="500">
        <v>0</v>
      </c>
      <c r="E240" s="500">
        <v>0</v>
      </c>
      <c r="F240" s="500">
        <v>0</v>
      </c>
      <c r="G240" s="500">
        <v>0</v>
      </c>
      <c r="H240" s="500">
        <v>0</v>
      </c>
      <c r="I240" s="500">
        <v>0</v>
      </c>
      <c r="J240" s="500">
        <v>0</v>
      </c>
      <c r="K240" s="500">
        <v>0</v>
      </c>
      <c r="L240" s="500">
        <v>0</v>
      </c>
      <c r="M240" s="500">
        <v>0</v>
      </c>
      <c r="N240" s="500">
        <v>0</v>
      </c>
      <c r="O240" s="500">
        <v>0</v>
      </c>
      <c r="P240" s="500">
        <v>0</v>
      </c>
      <c r="Q240" s="500">
        <v>0</v>
      </c>
      <c r="R240" s="500">
        <v>0</v>
      </c>
      <c r="S240" s="500">
        <v>0</v>
      </c>
      <c r="T240" s="500">
        <v>0</v>
      </c>
      <c r="U240" s="500">
        <v>0</v>
      </c>
      <c r="V240" s="500">
        <v>0</v>
      </c>
      <c r="W240" s="500">
        <v>0</v>
      </c>
      <c r="X240" s="500">
        <v>0</v>
      </c>
      <c r="Y240" s="500">
        <v>0</v>
      </c>
      <c r="Z240" s="500">
        <v>0</v>
      </c>
      <c r="AA240" s="500">
        <v>0</v>
      </c>
      <c r="AB240" s="500">
        <v>0</v>
      </c>
      <c r="AC240" s="500">
        <v>0</v>
      </c>
      <c r="AD240" s="500">
        <v>0</v>
      </c>
      <c r="AE240" s="500">
        <v>0</v>
      </c>
      <c r="AF240" s="500">
        <v>0</v>
      </c>
      <c r="AG240" s="500">
        <v>0</v>
      </c>
      <c r="AH240" s="500">
        <v>0</v>
      </c>
      <c r="AI240" s="500">
        <v>0</v>
      </c>
      <c r="AJ240" s="500">
        <v>0</v>
      </c>
      <c r="AK240" s="500">
        <v>0</v>
      </c>
      <c r="AL240" s="500">
        <v>0</v>
      </c>
      <c r="AM240" s="500">
        <v>0</v>
      </c>
      <c r="AN240" s="500">
        <v>0</v>
      </c>
      <c r="AO240" s="500">
        <v>0</v>
      </c>
      <c r="AP240" s="500">
        <v>0</v>
      </c>
      <c r="AQ240" s="500">
        <v>0</v>
      </c>
      <c r="AR240" s="500">
        <v>0</v>
      </c>
      <c r="AS240" s="500">
        <v>0</v>
      </c>
      <c r="AT240" s="500">
        <v>0</v>
      </c>
      <c r="AU240" s="500">
        <v>0</v>
      </c>
      <c r="AV240" s="500">
        <v>0</v>
      </c>
      <c r="AW240" s="500">
        <v>0</v>
      </c>
      <c r="AX240" s="500">
        <v>0</v>
      </c>
      <c r="AY240" s="500">
        <v>0</v>
      </c>
      <c r="AZ240" s="500">
        <v>0</v>
      </c>
      <c r="BA240" s="500">
        <v>0</v>
      </c>
      <c r="BB240" s="500">
        <v>0</v>
      </c>
    </row>
    <row r="241" spans="1:54">
      <c r="A241" s="497" t="s">
        <v>468</v>
      </c>
      <c r="B241" s="507" t="s">
        <v>1391</v>
      </c>
      <c r="C241" s="500">
        <v>0</v>
      </c>
      <c r="D241" s="500">
        <v>0</v>
      </c>
      <c r="E241" s="500">
        <v>0</v>
      </c>
      <c r="F241" s="500">
        <v>0</v>
      </c>
      <c r="G241" s="500">
        <v>0</v>
      </c>
      <c r="H241" s="500">
        <v>0</v>
      </c>
      <c r="I241" s="500">
        <v>0</v>
      </c>
      <c r="J241" s="500">
        <v>0</v>
      </c>
      <c r="K241" s="500">
        <v>0</v>
      </c>
      <c r="L241" s="500">
        <v>0</v>
      </c>
      <c r="M241" s="500">
        <v>0</v>
      </c>
      <c r="N241" s="500">
        <v>0</v>
      </c>
      <c r="O241" s="500">
        <v>0</v>
      </c>
      <c r="P241" s="500">
        <v>0</v>
      </c>
      <c r="Q241" s="500">
        <v>0</v>
      </c>
      <c r="R241" s="500">
        <v>0</v>
      </c>
      <c r="S241" s="500">
        <v>0</v>
      </c>
      <c r="T241" s="500">
        <v>0</v>
      </c>
      <c r="U241" s="500">
        <v>0</v>
      </c>
      <c r="V241" s="500">
        <v>0</v>
      </c>
      <c r="W241" s="500">
        <v>0</v>
      </c>
      <c r="X241" s="500">
        <v>0</v>
      </c>
      <c r="Y241" s="500">
        <v>0</v>
      </c>
      <c r="Z241" s="500">
        <v>0</v>
      </c>
      <c r="AA241" s="500">
        <v>0</v>
      </c>
      <c r="AB241" s="500">
        <v>0</v>
      </c>
      <c r="AC241" s="500">
        <v>0</v>
      </c>
      <c r="AD241" s="500">
        <v>0</v>
      </c>
      <c r="AE241" s="500">
        <v>0</v>
      </c>
      <c r="AF241" s="500">
        <v>0</v>
      </c>
      <c r="AG241" s="500">
        <v>0</v>
      </c>
      <c r="AH241" s="500">
        <v>0</v>
      </c>
      <c r="AI241" s="500">
        <v>0</v>
      </c>
      <c r="AJ241" s="500">
        <v>0</v>
      </c>
      <c r="AK241" s="500">
        <v>0</v>
      </c>
      <c r="AL241" s="500">
        <v>0</v>
      </c>
      <c r="AM241" s="500">
        <v>0</v>
      </c>
      <c r="AN241" s="500">
        <v>0</v>
      </c>
      <c r="AO241" s="500">
        <v>0</v>
      </c>
      <c r="AP241" s="500">
        <v>0</v>
      </c>
      <c r="AQ241" s="500">
        <v>0</v>
      </c>
      <c r="AR241" s="500">
        <v>0</v>
      </c>
      <c r="AS241" s="500">
        <v>0</v>
      </c>
      <c r="AT241" s="500">
        <v>0</v>
      </c>
      <c r="AU241" s="500">
        <v>0</v>
      </c>
      <c r="AV241" s="500">
        <v>0</v>
      </c>
      <c r="AW241" s="500">
        <v>0</v>
      </c>
      <c r="AX241" s="500">
        <v>0</v>
      </c>
      <c r="AY241" s="500">
        <v>0</v>
      </c>
      <c r="AZ241" s="500">
        <v>0</v>
      </c>
      <c r="BA241" s="500">
        <v>0</v>
      </c>
      <c r="BB241" s="500">
        <v>0</v>
      </c>
    </row>
    <row r="242" spans="1:54">
      <c r="A242" s="497" t="s">
        <v>468</v>
      </c>
      <c r="B242" s="507" t="s">
        <v>1392</v>
      </c>
      <c r="C242" s="500">
        <v>0</v>
      </c>
      <c r="D242" s="500">
        <v>0</v>
      </c>
      <c r="E242" s="500">
        <v>0</v>
      </c>
      <c r="F242" s="500">
        <v>0</v>
      </c>
      <c r="G242" s="500">
        <v>0</v>
      </c>
      <c r="H242" s="500">
        <v>0</v>
      </c>
      <c r="I242" s="500">
        <v>0</v>
      </c>
      <c r="J242" s="500">
        <v>0</v>
      </c>
      <c r="K242" s="500">
        <v>0</v>
      </c>
      <c r="L242" s="500">
        <v>0</v>
      </c>
      <c r="M242" s="500">
        <v>0</v>
      </c>
      <c r="N242" s="500">
        <v>0</v>
      </c>
      <c r="O242" s="500">
        <v>0</v>
      </c>
      <c r="P242" s="500">
        <v>0</v>
      </c>
      <c r="Q242" s="500">
        <v>0</v>
      </c>
      <c r="R242" s="500">
        <v>0</v>
      </c>
      <c r="S242" s="500">
        <v>0</v>
      </c>
      <c r="T242" s="500">
        <v>0</v>
      </c>
      <c r="U242" s="500">
        <v>0</v>
      </c>
      <c r="V242" s="500">
        <v>0</v>
      </c>
      <c r="W242" s="500">
        <v>0</v>
      </c>
      <c r="X242" s="500">
        <v>0</v>
      </c>
      <c r="Y242" s="500">
        <v>0</v>
      </c>
      <c r="Z242" s="500">
        <v>0</v>
      </c>
      <c r="AA242" s="500">
        <v>0</v>
      </c>
      <c r="AB242" s="500">
        <v>0</v>
      </c>
      <c r="AC242" s="500">
        <v>0</v>
      </c>
      <c r="AD242" s="500">
        <v>0</v>
      </c>
      <c r="AE242" s="500">
        <v>0</v>
      </c>
      <c r="AF242" s="500">
        <v>0</v>
      </c>
      <c r="AG242" s="500">
        <v>0</v>
      </c>
      <c r="AH242" s="500">
        <v>0</v>
      </c>
      <c r="AI242" s="500">
        <v>0</v>
      </c>
      <c r="AJ242" s="500">
        <v>0</v>
      </c>
      <c r="AK242" s="500">
        <v>0</v>
      </c>
      <c r="AL242" s="500">
        <v>0</v>
      </c>
      <c r="AM242" s="500">
        <v>0</v>
      </c>
      <c r="AN242" s="500">
        <v>0</v>
      </c>
      <c r="AO242" s="500">
        <v>0</v>
      </c>
      <c r="AP242" s="500">
        <v>0</v>
      </c>
      <c r="AQ242" s="500">
        <v>0</v>
      </c>
      <c r="AR242" s="500">
        <v>0</v>
      </c>
      <c r="AS242" s="500">
        <v>0</v>
      </c>
      <c r="AT242" s="500">
        <v>0</v>
      </c>
      <c r="AU242" s="500">
        <v>0</v>
      </c>
      <c r="AV242" s="500">
        <v>0</v>
      </c>
      <c r="AW242" s="500">
        <v>0</v>
      </c>
      <c r="AX242" s="500">
        <v>0</v>
      </c>
      <c r="AY242" s="500">
        <v>0</v>
      </c>
      <c r="AZ242" s="500">
        <v>0</v>
      </c>
      <c r="BA242" s="500">
        <v>0</v>
      </c>
      <c r="BB242" s="500">
        <v>0</v>
      </c>
    </row>
    <row r="243" spans="1:54">
      <c r="A243" s="497" t="s">
        <v>468</v>
      </c>
      <c r="B243" s="507" t="s">
        <v>1393</v>
      </c>
      <c r="C243" s="500">
        <v>0</v>
      </c>
      <c r="D243" s="500">
        <v>0</v>
      </c>
      <c r="E243" s="500">
        <v>0</v>
      </c>
      <c r="F243" s="500">
        <v>0</v>
      </c>
      <c r="G243" s="500">
        <v>0</v>
      </c>
      <c r="H243" s="500">
        <v>0</v>
      </c>
      <c r="I243" s="500">
        <v>0</v>
      </c>
      <c r="J243" s="500">
        <v>0</v>
      </c>
      <c r="K243" s="500">
        <v>0</v>
      </c>
      <c r="L243" s="500">
        <v>0</v>
      </c>
      <c r="M243" s="500">
        <v>0</v>
      </c>
      <c r="N243" s="500">
        <v>0</v>
      </c>
      <c r="O243" s="500">
        <v>0</v>
      </c>
      <c r="P243" s="500">
        <v>0</v>
      </c>
      <c r="Q243" s="500">
        <v>0</v>
      </c>
      <c r="R243" s="500">
        <v>0</v>
      </c>
      <c r="S243" s="500">
        <v>0</v>
      </c>
      <c r="T243" s="500">
        <v>0</v>
      </c>
      <c r="U243" s="500">
        <v>0</v>
      </c>
      <c r="V243" s="500">
        <v>0</v>
      </c>
      <c r="W243" s="500">
        <v>0</v>
      </c>
      <c r="X243" s="500">
        <v>0</v>
      </c>
      <c r="Y243" s="500">
        <v>0</v>
      </c>
      <c r="Z243" s="500">
        <v>0</v>
      </c>
      <c r="AA243" s="500">
        <v>0</v>
      </c>
      <c r="AB243" s="500">
        <v>0</v>
      </c>
      <c r="AC243" s="500">
        <v>0</v>
      </c>
      <c r="AD243" s="500">
        <v>0</v>
      </c>
      <c r="AE243" s="500">
        <v>0</v>
      </c>
      <c r="AF243" s="500">
        <v>0</v>
      </c>
      <c r="AG243" s="500">
        <v>0</v>
      </c>
      <c r="AH243" s="500">
        <v>0</v>
      </c>
      <c r="AI243" s="500">
        <v>0</v>
      </c>
      <c r="AJ243" s="500">
        <v>0</v>
      </c>
      <c r="AK243" s="500">
        <v>0</v>
      </c>
      <c r="AL243" s="500">
        <v>0</v>
      </c>
      <c r="AM243" s="500">
        <v>0</v>
      </c>
      <c r="AN243" s="500">
        <v>0</v>
      </c>
      <c r="AO243" s="500">
        <v>0</v>
      </c>
      <c r="AP243" s="500">
        <v>0</v>
      </c>
      <c r="AQ243" s="500">
        <v>0</v>
      </c>
      <c r="AR243" s="500">
        <v>0</v>
      </c>
      <c r="AS243" s="500">
        <v>0</v>
      </c>
      <c r="AT243" s="500">
        <v>0</v>
      </c>
      <c r="AU243" s="500">
        <v>0</v>
      </c>
      <c r="AV243" s="500">
        <v>0</v>
      </c>
      <c r="AW243" s="500">
        <v>0</v>
      </c>
      <c r="AX243" s="500">
        <v>0</v>
      </c>
      <c r="AY243" s="500">
        <v>0</v>
      </c>
      <c r="AZ243" s="500">
        <v>0</v>
      </c>
      <c r="BA243" s="500">
        <v>0</v>
      </c>
      <c r="BB243" s="500">
        <v>0</v>
      </c>
    </row>
    <row r="244" spans="1:54">
      <c r="A244" s="497" t="s">
        <v>468</v>
      </c>
      <c r="B244" s="507" t="s">
        <v>1686</v>
      </c>
      <c r="C244" s="500">
        <v>0</v>
      </c>
      <c r="D244" s="500">
        <v>0</v>
      </c>
      <c r="E244" s="500">
        <v>0</v>
      </c>
      <c r="F244" s="500">
        <v>0</v>
      </c>
      <c r="G244" s="500">
        <v>0</v>
      </c>
      <c r="H244" s="500">
        <v>0</v>
      </c>
      <c r="I244" s="500">
        <v>0</v>
      </c>
      <c r="J244" s="500">
        <v>0</v>
      </c>
      <c r="K244" s="500">
        <v>0</v>
      </c>
      <c r="L244" s="500">
        <v>0</v>
      </c>
      <c r="M244" s="500">
        <v>0</v>
      </c>
      <c r="N244" s="500">
        <v>0</v>
      </c>
      <c r="O244" s="500">
        <v>0</v>
      </c>
      <c r="P244" s="500">
        <v>0</v>
      </c>
      <c r="Q244" s="500">
        <v>0</v>
      </c>
      <c r="R244" s="500">
        <v>0</v>
      </c>
      <c r="S244" s="500">
        <v>0</v>
      </c>
      <c r="T244" s="500">
        <v>0</v>
      </c>
      <c r="U244" s="500">
        <v>0</v>
      </c>
      <c r="V244" s="500">
        <v>0</v>
      </c>
      <c r="W244" s="500">
        <v>0</v>
      </c>
      <c r="X244" s="500">
        <v>0</v>
      </c>
      <c r="Y244" s="500">
        <v>0</v>
      </c>
      <c r="Z244" s="500">
        <v>0</v>
      </c>
      <c r="AA244" s="500">
        <v>0</v>
      </c>
      <c r="AB244" s="500">
        <v>0</v>
      </c>
      <c r="AC244" s="500">
        <v>0</v>
      </c>
      <c r="AD244" s="500">
        <v>0</v>
      </c>
      <c r="AE244" s="500">
        <v>0</v>
      </c>
      <c r="AF244" s="500">
        <v>0</v>
      </c>
      <c r="AG244" s="500">
        <v>0</v>
      </c>
      <c r="AH244" s="500">
        <v>0</v>
      </c>
      <c r="AI244" s="500">
        <v>0</v>
      </c>
      <c r="AJ244" s="500">
        <v>0</v>
      </c>
      <c r="AK244" s="500">
        <v>0</v>
      </c>
      <c r="AL244" s="500">
        <v>0</v>
      </c>
      <c r="AM244" s="500">
        <v>0</v>
      </c>
      <c r="AN244" s="500">
        <v>0</v>
      </c>
      <c r="AO244" s="500">
        <v>0</v>
      </c>
      <c r="AP244" s="500">
        <v>0</v>
      </c>
      <c r="AQ244" s="500">
        <v>0</v>
      </c>
      <c r="AR244" s="500">
        <v>0</v>
      </c>
      <c r="AS244" s="500">
        <v>0</v>
      </c>
      <c r="AT244" s="500">
        <v>0</v>
      </c>
      <c r="AU244" s="500">
        <v>0</v>
      </c>
      <c r="AV244" s="500">
        <v>0</v>
      </c>
      <c r="AW244" s="500">
        <v>0</v>
      </c>
      <c r="AX244" s="500">
        <v>0</v>
      </c>
      <c r="AY244" s="500">
        <v>0</v>
      </c>
      <c r="AZ244" s="500">
        <v>0</v>
      </c>
      <c r="BA244" s="500">
        <v>0</v>
      </c>
      <c r="BB244" s="500">
        <v>0</v>
      </c>
    </row>
    <row r="245" spans="1:54">
      <c r="A245" s="497" t="s">
        <v>468</v>
      </c>
      <c r="B245" s="507" t="s">
        <v>1394</v>
      </c>
      <c r="C245" s="500">
        <v>0</v>
      </c>
      <c r="D245" s="500">
        <v>0</v>
      </c>
      <c r="E245" s="500">
        <v>0</v>
      </c>
      <c r="F245" s="500">
        <v>0</v>
      </c>
      <c r="G245" s="500">
        <v>0</v>
      </c>
      <c r="H245" s="500">
        <v>0</v>
      </c>
      <c r="I245" s="500">
        <v>0</v>
      </c>
      <c r="J245" s="500">
        <v>0</v>
      </c>
      <c r="K245" s="500">
        <v>0</v>
      </c>
      <c r="L245" s="500">
        <v>0</v>
      </c>
      <c r="M245" s="500">
        <v>0</v>
      </c>
      <c r="N245" s="500">
        <v>0</v>
      </c>
      <c r="O245" s="500">
        <v>0</v>
      </c>
      <c r="P245" s="500">
        <v>0</v>
      </c>
      <c r="Q245" s="500">
        <v>0</v>
      </c>
      <c r="R245" s="500">
        <v>0</v>
      </c>
      <c r="S245" s="500">
        <v>0</v>
      </c>
      <c r="T245" s="500">
        <v>0</v>
      </c>
      <c r="U245" s="500">
        <v>0</v>
      </c>
      <c r="V245" s="500">
        <v>0</v>
      </c>
      <c r="W245" s="500">
        <v>0</v>
      </c>
      <c r="X245" s="500">
        <v>0</v>
      </c>
      <c r="Y245" s="500">
        <v>0</v>
      </c>
      <c r="Z245" s="500">
        <v>0</v>
      </c>
      <c r="AA245" s="500">
        <v>0</v>
      </c>
      <c r="AB245" s="500">
        <v>0</v>
      </c>
      <c r="AC245" s="500">
        <v>0</v>
      </c>
      <c r="AD245" s="500">
        <v>0</v>
      </c>
      <c r="AE245" s="500">
        <v>0</v>
      </c>
      <c r="AF245" s="500">
        <v>0</v>
      </c>
      <c r="AG245" s="500">
        <v>0</v>
      </c>
      <c r="AH245" s="500">
        <v>0</v>
      </c>
      <c r="AI245" s="500">
        <v>0</v>
      </c>
      <c r="AJ245" s="500">
        <v>0</v>
      </c>
      <c r="AK245" s="500">
        <v>0</v>
      </c>
      <c r="AL245" s="500">
        <v>0</v>
      </c>
      <c r="AM245" s="500">
        <v>0</v>
      </c>
      <c r="AN245" s="500">
        <v>0</v>
      </c>
      <c r="AO245" s="500">
        <v>0</v>
      </c>
      <c r="AP245" s="500">
        <v>0</v>
      </c>
      <c r="AQ245" s="500">
        <v>0</v>
      </c>
      <c r="AR245" s="500">
        <v>0</v>
      </c>
      <c r="AS245" s="500">
        <v>0</v>
      </c>
      <c r="AT245" s="500">
        <v>0</v>
      </c>
      <c r="AU245" s="500">
        <v>0</v>
      </c>
      <c r="AV245" s="500">
        <v>0</v>
      </c>
      <c r="AW245" s="500">
        <v>0</v>
      </c>
      <c r="AX245" s="500">
        <v>0</v>
      </c>
      <c r="AY245" s="500">
        <v>0</v>
      </c>
      <c r="AZ245" s="500">
        <v>0</v>
      </c>
      <c r="BA245" s="500">
        <v>0</v>
      </c>
      <c r="BB245" s="500">
        <v>0</v>
      </c>
    </row>
    <row r="246" spans="1:54">
      <c r="A246" s="497" t="s">
        <v>468</v>
      </c>
      <c r="B246" s="507" t="s">
        <v>1687</v>
      </c>
      <c r="C246" s="500">
        <v>0</v>
      </c>
      <c r="D246" s="500">
        <v>0</v>
      </c>
      <c r="E246" s="500">
        <v>0</v>
      </c>
      <c r="F246" s="500">
        <v>0</v>
      </c>
      <c r="G246" s="500">
        <v>0</v>
      </c>
      <c r="H246" s="500">
        <v>0</v>
      </c>
      <c r="I246" s="500">
        <v>0</v>
      </c>
      <c r="J246" s="500">
        <v>0</v>
      </c>
      <c r="K246" s="500">
        <v>0</v>
      </c>
      <c r="L246" s="500">
        <v>0</v>
      </c>
      <c r="M246" s="500">
        <v>0</v>
      </c>
      <c r="N246" s="500">
        <v>0</v>
      </c>
      <c r="O246" s="500">
        <v>0</v>
      </c>
      <c r="P246" s="500">
        <v>0</v>
      </c>
      <c r="Q246" s="500">
        <v>0</v>
      </c>
      <c r="R246" s="500">
        <v>0</v>
      </c>
      <c r="S246" s="500">
        <v>0</v>
      </c>
      <c r="T246" s="500">
        <v>0</v>
      </c>
      <c r="U246" s="500">
        <v>0</v>
      </c>
      <c r="V246" s="500">
        <v>0</v>
      </c>
      <c r="W246" s="500">
        <v>0</v>
      </c>
      <c r="X246" s="500">
        <v>0</v>
      </c>
      <c r="Y246" s="500">
        <v>0</v>
      </c>
      <c r="Z246" s="500">
        <v>0</v>
      </c>
      <c r="AA246" s="500">
        <v>0</v>
      </c>
      <c r="AB246" s="500">
        <v>0</v>
      </c>
      <c r="AC246" s="500">
        <v>0</v>
      </c>
      <c r="AD246" s="500">
        <v>0</v>
      </c>
      <c r="AE246" s="500">
        <v>0</v>
      </c>
      <c r="AF246" s="500">
        <v>0</v>
      </c>
      <c r="AG246" s="500">
        <v>0</v>
      </c>
      <c r="AH246" s="500">
        <v>0</v>
      </c>
      <c r="AI246" s="500">
        <v>0</v>
      </c>
      <c r="AJ246" s="500">
        <v>0</v>
      </c>
      <c r="AK246" s="500">
        <v>0</v>
      </c>
      <c r="AL246" s="500">
        <v>0</v>
      </c>
      <c r="AM246" s="500">
        <v>0</v>
      </c>
      <c r="AN246" s="500">
        <v>0</v>
      </c>
      <c r="AO246" s="500">
        <v>0</v>
      </c>
      <c r="AP246" s="500">
        <v>0</v>
      </c>
      <c r="AQ246" s="500">
        <v>0</v>
      </c>
      <c r="AR246" s="500">
        <v>0</v>
      </c>
      <c r="AS246" s="500">
        <v>0</v>
      </c>
      <c r="AT246" s="500">
        <v>0</v>
      </c>
      <c r="AU246" s="500">
        <v>0</v>
      </c>
      <c r="AV246" s="500">
        <v>0</v>
      </c>
      <c r="AW246" s="500">
        <v>0</v>
      </c>
      <c r="AX246" s="500">
        <v>0</v>
      </c>
      <c r="AY246" s="500">
        <v>0</v>
      </c>
      <c r="AZ246" s="500">
        <v>0</v>
      </c>
      <c r="BA246" s="500">
        <v>0</v>
      </c>
      <c r="BB246" s="500">
        <v>0</v>
      </c>
    </row>
    <row r="247" spans="1:54">
      <c r="A247" s="497" t="s">
        <v>469</v>
      </c>
      <c r="B247" s="507" t="s">
        <v>1395</v>
      </c>
      <c r="C247" s="500">
        <v>0</v>
      </c>
      <c r="D247" s="500">
        <v>0</v>
      </c>
      <c r="E247" s="500">
        <v>0</v>
      </c>
      <c r="F247" s="500">
        <v>0</v>
      </c>
      <c r="G247" s="500">
        <v>0</v>
      </c>
      <c r="H247" s="500">
        <v>0</v>
      </c>
      <c r="I247" s="500">
        <v>0</v>
      </c>
      <c r="J247" s="500">
        <v>0</v>
      </c>
      <c r="K247" s="500">
        <v>0</v>
      </c>
      <c r="L247" s="500">
        <v>0</v>
      </c>
      <c r="M247" s="500">
        <v>0</v>
      </c>
      <c r="N247" s="500">
        <v>0</v>
      </c>
      <c r="O247" s="500">
        <v>0</v>
      </c>
      <c r="P247" s="500">
        <v>0</v>
      </c>
      <c r="Q247" s="500">
        <v>0</v>
      </c>
      <c r="R247" s="500">
        <v>0</v>
      </c>
      <c r="S247" s="500">
        <v>0</v>
      </c>
      <c r="T247" s="500">
        <v>0</v>
      </c>
      <c r="U247" s="500">
        <v>0</v>
      </c>
      <c r="V247" s="500">
        <v>0</v>
      </c>
      <c r="W247" s="500">
        <v>0</v>
      </c>
      <c r="X247" s="500">
        <v>0</v>
      </c>
      <c r="Y247" s="500">
        <v>0</v>
      </c>
      <c r="Z247" s="500">
        <v>0</v>
      </c>
      <c r="AA247" s="500">
        <v>0</v>
      </c>
      <c r="AB247" s="500">
        <v>0</v>
      </c>
      <c r="AC247" s="500">
        <v>0</v>
      </c>
      <c r="AD247" s="500">
        <v>0</v>
      </c>
      <c r="AE247" s="500">
        <v>0</v>
      </c>
      <c r="AF247" s="500">
        <v>0</v>
      </c>
      <c r="AG247" s="500">
        <v>0</v>
      </c>
      <c r="AH247" s="500">
        <v>0</v>
      </c>
      <c r="AI247" s="500">
        <v>0</v>
      </c>
      <c r="AJ247" s="500">
        <v>0</v>
      </c>
      <c r="AK247" s="500">
        <v>0</v>
      </c>
      <c r="AL247" s="500">
        <v>0</v>
      </c>
      <c r="AM247" s="500">
        <v>0</v>
      </c>
      <c r="AN247" s="500">
        <v>0</v>
      </c>
      <c r="AO247" s="500">
        <v>0</v>
      </c>
      <c r="AP247" s="500">
        <v>0</v>
      </c>
      <c r="AQ247" s="500">
        <v>0</v>
      </c>
      <c r="AR247" s="500">
        <v>0</v>
      </c>
      <c r="AS247" s="500">
        <v>0</v>
      </c>
      <c r="AT247" s="500">
        <v>0</v>
      </c>
      <c r="AU247" s="500">
        <v>0</v>
      </c>
      <c r="AV247" s="500">
        <v>0</v>
      </c>
      <c r="AW247" s="500">
        <v>0</v>
      </c>
      <c r="AX247" s="500">
        <v>0</v>
      </c>
      <c r="AY247" s="500">
        <v>0</v>
      </c>
      <c r="AZ247" s="500">
        <v>0</v>
      </c>
      <c r="BA247" s="500">
        <v>0</v>
      </c>
      <c r="BB247" s="500">
        <v>0</v>
      </c>
    </row>
    <row r="248" spans="1:54">
      <c r="A248" s="497" t="s">
        <v>469</v>
      </c>
      <c r="B248" s="507" t="s">
        <v>1396</v>
      </c>
      <c r="C248" s="500">
        <v>0</v>
      </c>
      <c r="D248" s="500">
        <v>0</v>
      </c>
      <c r="E248" s="500">
        <v>0</v>
      </c>
      <c r="F248" s="500">
        <v>0</v>
      </c>
      <c r="G248" s="500">
        <v>0</v>
      </c>
      <c r="H248" s="500">
        <v>0</v>
      </c>
      <c r="I248" s="500">
        <v>0</v>
      </c>
      <c r="J248" s="500">
        <v>0</v>
      </c>
      <c r="K248" s="500">
        <v>0</v>
      </c>
      <c r="L248" s="500">
        <v>0</v>
      </c>
      <c r="M248" s="500">
        <v>0</v>
      </c>
      <c r="N248" s="500">
        <v>0</v>
      </c>
      <c r="O248" s="500">
        <v>0</v>
      </c>
      <c r="P248" s="500">
        <v>0</v>
      </c>
      <c r="Q248" s="500">
        <v>0</v>
      </c>
      <c r="R248" s="500">
        <v>0</v>
      </c>
      <c r="S248" s="500">
        <v>0</v>
      </c>
      <c r="T248" s="500">
        <v>0</v>
      </c>
      <c r="U248" s="500">
        <v>0</v>
      </c>
      <c r="V248" s="500">
        <v>0</v>
      </c>
      <c r="W248" s="500">
        <v>0</v>
      </c>
      <c r="X248" s="500">
        <v>0</v>
      </c>
      <c r="Y248" s="500">
        <v>0</v>
      </c>
      <c r="Z248" s="500">
        <v>0</v>
      </c>
      <c r="AA248" s="500">
        <v>0</v>
      </c>
      <c r="AB248" s="500">
        <v>0</v>
      </c>
      <c r="AC248" s="500">
        <v>0</v>
      </c>
      <c r="AD248" s="500">
        <v>0</v>
      </c>
      <c r="AE248" s="500">
        <v>0</v>
      </c>
      <c r="AF248" s="500">
        <v>0</v>
      </c>
      <c r="AG248" s="500">
        <v>0</v>
      </c>
      <c r="AH248" s="500">
        <v>0</v>
      </c>
      <c r="AI248" s="500">
        <v>0</v>
      </c>
      <c r="AJ248" s="500">
        <v>0</v>
      </c>
      <c r="AK248" s="500">
        <v>0</v>
      </c>
      <c r="AL248" s="500">
        <v>0</v>
      </c>
      <c r="AM248" s="500">
        <v>0</v>
      </c>
      <c r="AN248" s="500">
        <v>0</v>
      </c>
      <c r="AO248" s="500">
        <v>0</v>
      </c>
      <c r="AP248" s="500">
        <v>0</v>
      </c>
      <c r="AQ248" s="500">
        <v>0</v>
      </c>
      <c r="AR248" s="500">
        <v>0</v>
      </c>
      <c r="AS248" s="500">
        <v>0</v>
      </c>
      <c r="AT248" s="500">
        <v>0</v>
      </c>
      <c r="AU248" s="500">
        <v>0</v>
      </c>
      <c r="AV248" s="500">
        <v>0</v>
      </c>
      <c r="AW248" s="500">
        <v>0</v>
      </c>
      <c r="AX248" s="500">
        <v>0</v>
      </c>
      <c r="AY248" s="500">
        <v>0</v>
      </c>
      <c r="AZ248" s="500">
        <v>0</v>
      </c>
      <c r="BA248" s="500">
        <v>0</v>
      </c>
      <c r="BB248" s="500">
        <v>0</v>
      </c>
    </row>
    <row r="249" spans="1:54">
      <c r="A249" s="497" t="s">
        <v>469</v>
      </c>
      <c r="B249" s="507" t="s">
        <v>1688</v>
      </c>
      <c r="C249" s="500">
        <v>0</v>
      </c>
      <c r="D249" s="500">
        <v>0</v>
      </c>
      <c r="E249" s="500">
        <v>0</v>
      </c>
      <c r="F249" s="500">
        <v>0</v>
      </c>
      <c r="G249" s="500">
        <v>0</v>
      </c>
      <c r="H249" s="500">
        <v>0</v>
      </c>
      <c r="I249" s="500">
        <v>0</v>
      </c>
      <c r="J249" s="500">
        <v>0</v>
      </c>
      <c r="K249" s="500">
        <v>0</v>
      </c>
      <c r="L249" s="500">
        <v>0</v>
      </c>
      <c r="M249" s="500">
        <v>0</v>
      </c>
      <c r="N249" s="500">
        <v>0</v>
      </c>
      <c r="O249" s="500">
        <v>0</v>
      </c>
      <c r="P249" s="500">
        <v>0</v>
      </c>
      <c r="Q249" s="500">
        <v>0</v>
      </c>
      <c r="R249" s="500">
        <v>0</v>
      </c>
      <c r="S249" s="500">
        <v>0</v>
      </c>
      <c r="T249" s="500">
        <v>0</v>
      </c>
      <c r="U249" s="500">
        <v>0</v>
      </c>
      <c r="V249" s="500">
        <v>0</v>
      </c>
      <c r="W249" s="500">
        <v>0</v>
      </c>
      <c r="X249" s="500">
        <v>0</v>
      </c>
      <c r="Y249" s="500">
        <v>0</v>
      </c>
      <c r="Z249" s="500">
        <v>0</v>
      </c>
      <c r="AA249" s="500">
        <v>0</v>
      </c>
      <c r="AB249" s="500">
        <v>0</v>
      </c>
      <c r="AC249" s="500">
        <v>0</v>
      </c>
      <c r="AD249" s="500">
        <v>0</v>
      </c>
      <c r="AE249" s="500">
        <v>0</v>
      </c>
      <c r="AF249" s="500">
        <v>0</v>
      </c>
      <c r="AG249" s="500">
        <v>0</v>
      </c>
      <c r="AH249" s="500">
        <v>0</v>
      </c>
      <c r="AI249" s="500">
        <v>0</v>
      </c>
      <c r="AJ249" s="500">
        <v>0</v>
      </c>
      <c r="AK249" s="500">
        <v>0</v>
      </c>
      <c r="AL249" s="500">
        <v>0</v>
      </c>
      <c r="AM249" s="500">
        <v>0</v>
      </c>
      <c r="AN249" s="500">
        <v>0</v>
      </c>
      <c r="AO249" s="500">
        <v>0</v>
      </c>
      <c r="AP249" s="500">
        <v>0</v>
      </c>
      <c r="AQ249" s="500">
        <v>0</v>
      </c>
      <c r="AR249" s="500">
        <v>0</v>
      </c>
      <c r="AS249" s="500">
        <v>0</v>
      </c>
      <c r="AT249" s="500">
        <v>0</v>
      </c>
      <c r="AU249" s="500">
        <v>0</v>
      </c>
      <c r="AV249" s="500">
        <v>0</v>
      </c>
      <c r="AW249" s="500">
        <v>0</v>
      </c>
      <c r="AX249" s="500">
        <v>0</v>
      </c>
      <c r="AY249" s="500">
        <v>0</v>
      </c>
      <c r="AZ249" s="500">
        <v>0</v>
      </c>
      <c r="BA249" s="500">
        <v>0</v>
      </c>
      <c r="BB249" s="500">
        <v>0</v>
      </c>
    </row>
    <row r="250" spans="1:54">
      <c r="A250" s="497" t="s">
        <v>469</v>
      </c>
      <c r="B250" s="507" t="s">
        <v>1397</v>
      </c>
      <c r="C250" s="500">
        <v>0</v>
      </c>
      <c r="D250" s="500">
        <v>0</v>
      </c>
      <c r="E250" s="500">
        <v>0</v>
      </c>
      <c r="F250" s="500">
        <v>0</v>
      </c>
      <c r="G250" s="500">
        <v>0</v>
      </c>
      <c r="H250" s="500">
        <v>0</v>
      </c>
      <c r="I250" s="500">
        <v>0</v>
      </c>
      <c r="J250" s="500">
        <v>0</v>
      </c>
      <c r="K250" s="500">
        <v>0</v>
      </c>
      <c r="L250" s="500">
        <v>0</v>
      </c>
      <c r="M250" s="500">
        <v>0</v>
      </c>
      <c r="N250" s="500">
        <v>0</v>
      </c>
      <c r="O250" s="500">
        <v>0</v>
      </c>
      <c r="P250" s="500">
        <v>0</v>
      </c>
      <c r="Q250" s="500">
        <v>0</v>
      </c>
      <c r="R250" s="500">
        <v>0</v>
      </c>
      <c r="S250" s="500">
        <v>0</v>
      </c>
      <c r="T250" s="500">
        <v>0</v>
      </c>
      <c r="U250" s="500">
        <v>0</v>
      </c>
      <c r="V250" s="500">
        <v>0</v>
      </c>
      <c r="W250" s="500">
        <v>0</v>
      </c>
      <c r="X250" s="500">
        <v>0</v>
      </c>
      <c r="Y250" s="500">
        <v>0</v>
      </c>
      <c r="Z250" s="500">
        <v>0</v>
      </c>
      <c r="AA250" s="500">
        <v>0</v>
      </c>
      <c r="AB250" s="500">
        <v>0</v>
      </c>
      <c r="AC250" s="500">
        <v>0</v>
      </c>
      <c r="AD250" s="500">
        <v>0</v>
      </c>
      <c r="AE250" s="500">
        <v>0</v>
      </c>
      <c r="AF250" s="500">
        <v>0</v>
      </c>
      <c r="AG250" s="500">
        <v>0</v>
      </c>
      <c r="AH250" s="500">
        <v>0</v>
      </c>
      <c r="AI250" s="500">
        <v>0</v>
      </c>
      <c r="AJ250" s="500">
        <v>0</v>
      </c>
      <c r="AK250" s="500">
        <v>0</v>
      </c>
      <c r="AL250" s="500">
        <v>0</v>
      </c>
      <c r="AM250" s="500">
        <v>0</v>
      </c>
      <c r="AN250" s="500">
        <v>0</v>
      </c>
      <c r="AO250" s="500">
        <v>0</v>
      </c>
      <c r="AP250" s="500">
        <v>0</v>
      </c>
      <c r="AQ250" s="500">
        <v>0</v>
      </c>
      <c r="AR250" s="500">
        <v>0</v>
      </c>
      <c r="AS250" s="500">
        <v>0</v>
      </c>
      <c r="AT250" s="500">
        <v>0</v>
      </c>
      <c r="AU250" s="500">
        <v>0</v>
      </c>
      <c r="AV250" s="500">
        <v>0</v>
      </c>
      <c r="AW250" s="500">
        <v>0</v>
      </c>
      <c r="AX250" s="500">
        <v>0</v>
      </c>
      <c r="AY250" s="500">
        <v>0</v>
      </c>
      <c r="AZ250" s="500">
        <v>0</v>
      </c>
      <c r="BA250" s="500">
        <v>0</v>
      </c>
      <c r="BB250" s="500">
        <v>0</v>
      </c>
    </row>
    <row r="251" spans="1:54">
      <c r="A251" s="497" t="s">
        <v>469</v>
      </c>
      <c r="B251" s="507" t="s">
        <v>1689</v>
      </c>
      <c r="C251" s="500">
        <v>0</v>
      </c>
      <c r="D251" s="500">
        <v>0</v>
      </c>
      <c r="E251" s="500">
        <v>0</v>
      </c>
      <c r="F251" s="500">
        <v>0</v>
      </c>
      <c r="G251" s="500">
        <v>0</v>
      </c>
      <c r="H251" s="500">
        <v>0</v>
      </c>
      <c r="I251" s="500">
        <v>0</v>
      </c>
      <c r="J251" s="500">
        <v>0</v>
      </c>
      <c r="K251" s="500">
        <v>0</v>
      </c>
      <c r="L251" s="500">
        <v>0</v>
      </c>
      <c r="M251" s="500">
        <v>0</v>
      </c>
      <c r="N251" s="500">
        <v>0</v>
      </c>
      <c r="O251" s="500">
        <v>0</v>
      </c>
      <c r="P251" s="500">
        <v>0</v>
      </c>
      <c r="Q251" s="500">
        <v>0</v>
      </c>
      <c r="R251" s="500">
        <v>0</v>
      </c>
      <c r="S251" s="500">
        <v>0</v>
      </c>
      <c r="T251" s="500">
        <v>0</v>
      </c>
      <c r="U251" s="500">
        <v>0</v>
      </c>
      <c r="V251" s="500">
        <v>0</v>
      </c>
      <c r="W251" s="500">
        <v>0</v>
      </c>
      <c r="X251" s="500">
        <v>0</v>
      </c>
      <c r="Y251" s="500">
        <v>0</v>
      </c>
      <c r="Z251" s="500">
        <v>0</v>
      </c>
      <c r="AA251" s="500">
        <v>0</v>
      </c>
      <c r="AB251" s="500">
        <v>0</v>
      </c>
      <c r="AC251" s="500">
        <v>0</v>
      </c>
      <c r="AD251" s="500">
        <v>0</v>
      </c>
      <c r="AE251" s="500">
        <v>0</v>
      </c>
      <c r="AF251" s="500">
        <v>0</v>
      </c>
      <c r="AG251" s="500">
        <v>0</v>
      </c>
      <c r="AH251" s="500">
        <v>0</v>
      </c>
      <c r="AI251" s="500">
        <v>0</v>
      </c>
      <c r="AJ251" s="500">
        <v>0</v>
      </c>
      <c r="AK251" s="500">
        <v>0</v>
      </c>
      <c r="AL251" s="500">
        <v>0</v>
      </c>
      <c r="AM251" s="500">
        <v>0</v>
      </c>
      <c r="AN251" s="500">
        <v>0</v>
      </c>
      <c r="AO251" s="500">
        <v>0</v>
      </c>
      <c r="AP251" s="500">
        <v>0</v>
      </c>
      <c r="AQ251" s="500">
        <v>0</v>
      </c>
      <c r="AR251" s="500">
        <v>0</v>
      </c>
      <c r="AS251" s="500">
        <v>0</v>
      </c>
      <c r="AT251" s="500">
        <v>0</v>
      </c>
      <c r="AU251" s="500">
        <v>0</v>
      </c>
      <c r="AV251" s="500">
        <v>0</v>
      </c>
      <c r="AW251" s="500">
        <v>0</v>
      </c>
      <c r="AX251" s="500">
        <v>0</v>
      </c>
      <c r="AY251" s="500">
        <v>0</v>
      </c>
      <c r="AZ251" s="500">
        <v>0</v>
      </c>
      <c r="BA251" s="500">
        <v>0</v>
      </c>
      <c r="BB251" s="500">
        <v>0</v>
      </c>
    </row>
    <row r="252" spans="1:54">
      <c r="A252" s="497" t="s">
        <v>469</v>
      </c>
      <c r="B252" s="507" t="s">
        <v>1398</v>
      </c>
      <c r="C252" s="500">
        <v>0</v>
      </c>
      <c r="D252" s="500">
        <v>0</v>
      </c>
      <c r="E252" s="500">
        <v>0</v>
      </c>
      <c r="F252" s="500">
        <v>0</v>
      </c>
      <c r="G252" s="500">
        <v>0</v>
      </c>
      <c r="H252" s="500">
        <v>0</v>
      </c>
      <c r="I252" s="500">
        <v>0</v>
      </c>
      <c r="J252" s="500">
        <v>0</v>
      </c>
      <c r="K252" s="500">
        <v>0</v>
      </c>
      <c r="L252" s="500">
        <v>0</v>
      </c>
      <c r="M252" s="500">
        <v>0</v>
      </c>
      <c r="N252" s="500">
        <v>0</v>
      </c>
      <c r="O252" s="500">
        <v>0</v>
      </c>
      <c r="P252" s="500">
        <v>0</v>
      </c>
      <c r="Q252" s="500">
        <v>0</v>
      </c>
      <c r="R252" s="500">
        <v>0</v>
      </c>
      <c r="S252" s="500">
        <v>0</v>
      </c>
      <c r="T252" s="500">
        <v>0</v>
      </c>
      <c r="U252" s="500">
        <v>0</v>
      </c>
      <c r="V252" s="500">
        <v>0</v>
      </c>
      <c r="W252" s="500">
        <v>0</v>
      </c>
      <c r="X252" s="500">
        <v>0</v>
      </c>
      <c r="Y252" s="500">
        <v>0</v>
      </c>
      <c r="Z252" s="500">
        <v>0</v>
      </c>
      <c r="AA252" s="500">
        <v>0</v>
      </c>
      <c r="AB252" s="500">
        <v>0</v>
      </c>
      <c r="AC252" s="500">
        <v>0</v>
      </c>
      <c r="AD252" s="500">
        <v>0</v>
      </c>
      <c r="AE252" s="500">
        <v>0</v>
      </c>
      <c r="AF252" s="500">
        <v>0</v>
      </c>
      <c r="AG252" s="500">
        <v>0</v>
      </c>
      <c r="AH252" s="500">
        <v>0</v>
      </c>
      <c r="AI252" s="500">
        <v>0</v>
      </c>
      <c r="AJ252" s="500">
        <v>0</v>
      </c>
      <c r="AK252" s="500">
        <v>0</v>
      </c>
      <c r="AL252" s="500">
        <v>0</v>
      </c>
      <c r="AM252" s="500">
        <v>0</v>
      </c>
      <c r="AN252" s="500">
        <v>0</v>
      </c>
      <c r="AO252" s="500">
        <v>0</v>
      </c>
      <c r="AP252" s="500">
        <v>0</v>
      </c>
      <c r="AQ252" s="500">
        <v>0</v>
      </c>
      <c r="AR252" s="500">
        <v>0</v>
      </c>
      <c r="AS252" s="500">
        <v>0</v>
      </c>
      <c r="AT252" s="500">
        <v>0</v>
      </c>
      <c r="AU252" s="500">
        <v>0</v>
      </c>
      <c r="AV252" s="500">
        <v>0</v>
      </c>
      <c r="AW252" s="500">
        <v>0</v>
      </c>
      <c r="AX252" s="500">
        <v>0</v>
      </c>
      <c r="AY252" s="500">
        <v>0</v>
      </c>
      <c r="AZ252" s="500">
        <v>0</v>
      </c>
      <c r="BA252" s="500">
        <v>0</v>
      </c>
      <c r="BB252" s="500">
        <v>0</v>
      </c>
    </row>
    <row r="253" spans="1:54">
      <c r="A253" s="497" t="s">
        <v>469</v>
      </c>
      <c r="B253" s="507" t="s">
        <v>1399</v>
      </c>
      <c r="C253" s="500">
        <v>0</v>
      </c>
      <c r="D253" s="500">
        <v>0</v>
      </c>
      <c r="E253" s="500">
        <v>0</v>
      </c>
      <c r="F253" s="500">
        <v>0</v>
      </c>
      <c r="G253" s="500">
        <v>0</v>
      </c>
      <c r="H253" s="500">
        <v>0</v>
      </c>
      <c r="I253" s="500">
        <v>0</v>
      </c>
      <c r="J253" s="500">
        <v>0</v>
      </c>
      <c r="K253" s="500">
        <v>0</v>
      </c>
      <c r="L253" s="500">
        <v>0</v>
      </c>
      <c r="M253" s="500">
        <v>0</v>
      </c>
      <c r="N253" s="500">
        <v>0</v>
      </c>
      <c r="O253" s="500">
        <v>0</v>
      </c>
      <c r="P253" s="500">
        <v>0</v>
      </c>
      <c r="Q253" s="500">
        <v>0</v>
      </c>
      <c r="R253" s="500">
        <v>0</v>
      </c>
      <c r="S253" s="500">
        <v>0</v>
      </c>
      <c r="T253" s="500">
        <v>0</v>
      </c>
      <c r="U253" s="500">
        <v>0</v>
      </c>
      <c r="V253" s="500">
        <v>0</v>
      </c>
      <c r="W253" s="500">
        <v>0</v>
      </c>
      <c r="X253" s="500">
        <v>0</v>
      </c>
      <c r="Y253" s="500">
        <v>0</v>
      </c>
      <c r="Z253" s="500">
        <v>0</v>
      </c>
      <c r="AA253" s="500">
        <v>0</v>
      </c>
      <c r="AB253" s="500">
        <v>0</v>
      </c>
      <c r="AC253" s="500">
        <v>0</v>
      </c>
      <c r="AD253" s="500">
        <v>0</v>
      </c>
      <c r="AE253" s="500">
        <v>0</v>
      </c>
      <c r="AF253" s="500">
        <v>0</v>
      </c>
      <c r="AG253" s="500">
        <v>0</v>
      </c>
      <c r="AH253" s="500">
        <v>0</v>
      </c>
      <c r="AI253" s="500">
        <v>0</v>
      </c>
      <c r="AJ253" s="500">
        <v>0</v>
      </c>
      <c r="AK253" s="500">
        <v>0</v>
      </c>
      <c r="AL253" s="500">
        <v>0</v>
      </c>
      <c r="AM253" s="500">
        <v>0</v>
      </c>
      <c r="AN253" s="500">
        <v>0</v>
      </c>
      <c r="AO253" s="500">
        <v>0</v>
      </c>
      <c r="AP253" s="500">
        <v>0</v>
      </c>
      <c r="AQ253" s="500">
        <v>0</v>
      </c>
      <c r="AR253" s="500">
        <v>0</v>
      </c>
      <c r="AS253" s="500">
        <v>0</v>
      </c>
      <c r="AT253" s="500">
        <v>0</v>
      </c>
      <c r="AU253" s="500">
        <v>0</v>
      </c>
      <c r="AV253" s="500">
        <v>0</v>
      </c>
      <c r="AW253" s="500">
        <v>0</v>
      </c>
      <c r="AX253" s="500">
        <v>0</v>
      </c>
      <c r="AY253" s="500">
        <v>0</v>
      </c>
      <c r="AZ253" s="500">
        <v>0</v>
      </c>
      <c r="BA253" s="500">
        <v>0</v>
      </c>
      <c r="BB253" s="500">
        <v>0</v>
      </c>
    </row>
    <row r="254" spans="1:54">
      <c r="A254" s="497" t="s">
        <v>469</v>
      </c>
      <c r="B254" s="507" t="s">
        <v>1690</v>
      </c>
      <c r="C254" s="500">
        <v>0</v>
      </c>
      <c r="D254" s="500">
        <v>0</v>
      </c>
      <c r="E254" s="500">
        <v>0</v>
      </c>
      <c r="F254" s="500">
        <v>0</v>
      </c>
      <c r="G254" s="500">
        <v>0</v>
      </c>
      <c r="H254" s="500">
        <v>0</v>
      </c>
      <c r="I254" s="500">
        <v>0</v>
      </c>
      <c r="J254" s="500">
        <v>0</v>
      </c>
      <c r="K254" s="500">
        <v>0</v>
      </c>
      <c r="L254" s="500">
        <v>0</v>
      </c>
      <c r="M254" s="500">
        <v>0</v>
      </c>
      <c r="N254" s="500">
        <v>0</v>
      </c>
      <c r="O254" s="500">
        <v>0</v>
      </c>
      <c r="P254" s="500">
        <v>0</v>
      </c>
      <c r="Q254" s="500">
        <v>0</v>
      </c>
      <c r="R254" s="500">
        <v>0</v>
      </c>
      <c r="S254" s="500">
        <v>0</v>
      </c>
      <c r="T254" s="500">
        <v>0</v>
      </c>
      <c r="U254" s="500">
        <v>0</v>
      </c>
      <c r="V254" s="500">
        <v>0</v>
      </c>
      <c r="W254" s="500">
        <v>0</v>
      </c>
      <c r="X254" s="500">
        <v>0</v>
      </c>
      <c r="Y254" s="500">
        <v>0</v>
      </c>
      <c r="Z254" s="500">
        <v>0</v>
      </c>
      <c r="AA254" s="500">
        <v>0</v>
      </c>
      <c r="AB254" s="500">
        <v>0</v>
      </c>
      <c r="AC254" s="500">
        <v>0</v>
      </c>
      <c r="AD254" s="500">
        <v>0</v>
      </c>
      <c r="AE254" s="500">
        <v>0</v>
      </c>
      <c r="AF254" s="500">
        <v>0</v>
      </c>
      <c r="AG254" s="500">
        <v>0</v>
      </c>
      <c r="AH254" s="500">
        <v>0</v>
      </c>
      <c r="AI254" s="500">
        <v>0</v>
      </c>
      <c r="AJ254" s="500">
        <v>0</v>
      </c>
      <c r="AK254" s="500">
        <v>0</v>
      </c>
      <c r="AL254" s="500">
        <v>0</v>
      </c>
      <c r="AM254" s="500">
        <v>0</v>
      </c>
      <c r="AN254" s="500">
        <v>0</v>
      </c>
      <c r="AO254" s="500">
        <v>0</v>
      </c>
      <c r="AP254" s="500">
        <v>0</v>
      </c>
      <c r="AQ254" s="500">
        <v>0</v>
      </c>
      <c r="AR254" s="500">
        <v>0</v>
      </c>
      <c r="AS254" s="500">
        <v>0</v>
      </c>
      <c r="AT254" s="500">
        <v>0</v>
      </c>
      <c r="AU254" s="500">
        <v>0</v>
      </c>
      <c r="AV254" s="500">
        <v>0</v>
      </c>
      <c r="AW254" s="500">
        <v>0</v>
      </c>
      <c r="AX254" s="500">
        <v>0</v>
      </c>
      <c r="AY254" s="500">
        <v>0</v>
      </c>
      <c r="AZ254" s="500">
        <v>0</v>
      </c>
      <c r="BA254" s="500">
        <v>0</v>
      </c>
      <c r="BB254" s="500">
        <v>0</v>
      </c>
    </row>
    <row r="255" spans="1:54">
      <c r="A255" s="497" t="s">
        <v>470</v>
      </c>
      <c r="B255" s="507" t="s">
        <v>1691</v>
      </c>
      <c r="C255" s="500">
        <v>0</v>
      </c>
      <c r="D255" s="500">
        <v>0</v>
      </c>
      <c r="E255" s="500">
        <v>0</v>
      </c>
      <c r="F255" s="500">
        <v>0</v>
      </c>
      <c r="G255" s="500">
        <v>0</v>
      </c>
      <c r="H255" s="500">
        <v>0</v>
      </c>
      <c r="I255" s="500">
        <v>0</v>
      </c>
      <c r="J255" s="500">
        <v>0</v>
      </c>
      <c r="K255" s="500">
        <v>0</v>
      </c>
      <c r="L255" s="500">
        <v>0</v>
      </c>
      <c r="M255" s="500">
        <v>0</v>
      </c>
      <c r="N255" s="500">
        <v>0</v>
      </c>
      <c r="O255" s="500">
        <v>0</v>
      </c>
      <c r="P255" s="500">
        <v>0</v>
      </c>
      <c r="Q255" s="500">
        <v>0</v>
      </c>
      <c r="R255" s="500">
        <v>0</v>
      </c>
      <c r="S255" s="500">
        <v>0</v>
      </c>
      <c r="T255" s="500">
        <v>0</v>
      </c>
      <c r="U255" s="500">
        <v>0</v>
      </c>
      <c r="V255" s="500">
        <v>0</v>
      </c>
      <c r="W255" s="500">
        <v>0</v>
      </c>
      <c r="X255" s="500">
        <v>0</v>
      </c>
      <c r="Y255" s="500">
        <v>0</v>
      </c>
      <c r="Z255" s="500">
        <v>0</v>
      </c>
      <c r="AA255" s="500">
        <v>0</v>
      </c>
      <c r="AB255" s="500">
        <v>0</v>
      </c>
      <c r="AC255" s="500">
        <v>0</v>
      </c>
      <c r="AD255" s="500">
        <v>0</v>
      </c>
      <c r="AE255" s="500">
        <v>0</v>
      </c>
      <c r="AF255" s="500">
        <v>0</v>
      </c>
      <c r="AG255" s="500">
        <v>0</v>
      </c>
      <c r="AH255" s="500">
        <v>0</v>
      </c>
      <c r="AI255" s="500">
        <v>0</v>
      </c>
      <c r="AJ255" s="500">
        <v>0</v>
      </c>
      <c r="AK255" s="500">
        <v>0</v>
      </c>
      <c r="AL255" s="500">
        <v>0</v>
      </c>
      <c r="AM255" s="500">
        <v>0</v>
      </c>
      <c r="AN255" s="500">
        <v>0</v>
      </c>
      <c r="AO255" s="500">
        <v>0</v>
      </c>
      <c r="AP255" s="500">
        <v>0</v>
      </c>
      <c r="AQ255" s="500">
        <v>0</v>
      </c>
      <c r="AR255" s="500">
        <v>0</v>
      </c>
      <c r="AS255" s="500">
        <v>0</v>
      </c>
      <c r="AT255" s="500">
        <v>0</v>
      </c>
      <c r="AU255" s="500">
        <v>0</v>
      </c>
      <c r="AV255" s="500">
        <v>0</v>
      </c>
      <c r="AW255" s="500">
        <v>0</v>
      </c>
      <c r="AX255" s="500">
        <v>0</v>
      </c>
      <c r="AY255" s="500">
        <v>0</v>
      </c>
      <c r="AZ255" s="500">
        <v>0</v>
      </c>
      <c r="BA255" s="500">
        <v>0</v>
      </c>
      <c r="BB255" s="500">
        <v>0</v>
      </c>
    </row>
    <row r="256" spans="1:54">
      <c r="A256" s="497" t="s">
        <v>470</v>
      </c>
      <c r="B256" s="507" t="s">
        <v>1400</v>
      </c>
      <c r="C256" s="500">
        <v>0</v>
      </c>
      <c r="D256" s="500">
        <v>0</v>
      </c>
      <c r="E256" s="500">
        <v>0</v>
      </c>
      <c r="F256" s="500">
        <v>0</v>
      </c>
      <c r="G256" s="500">
        <v>0</v>
      </c>
      <c r="H256" s="500">
        <v>0</v>
      </c>
      <c r="I256" s="500">
        <v>0</v>
      </c>
      <c r="J256" s="500">
        <v>0</v>
      </c>
      <c r="K256" s="500">
        <v>0</v>
      </c>
      <c r="L256" s="500">
        <v>0</v>
      </c>
      <c r="M256" s="500">
        <v>0</v>
      </c>
      <c r="N256" s="500">
        <v>0</v>
      </c>
      <c r="O256" s="500">
        <v>0</v>
      </c>
      <c r="P256" s="500">
        <v>0</v>
      </c>
      <c r="Q256" s="500">
        <v>0</v>
      </c>
      <c r="R256" s="500">
        <v>0</v>
      </c>
      <c r="S256" s="500">
        <v>0</v>
      </c>
      <c r="T256" s="500">
        <v>0</v>
      </c>
      <c r="U256" s="500">
        <v>0</v>
      </c>
      <c r="V256" s="500">
        <v>0</v>
      </c>
      <c r="W256" s="500">
        <v>0</v>
      </c>
      <c r="X256" s="500">
        <v>0</v>
      </c>
      <c r="Y256" s="500">
        <v>0</v>
      </c>
      <c r="Z256" s="500">
        <v>0</v>
      </c>
      <c r="AA256" s="500">
        <v>0</v>
      </c>
      <c r="AB256" s="500">
        <v>0</v>
      </c>
      <c r="AC256" s="500">
        <v>0</v>
      </c>
      <c r="AD256" s="500">
        <v>0</v>
      </c>
      <c r="AE256" s="500">
        <v>0</v>
      </c>
      <c r="AF256" s="500">
        <v>0</v>
      </c>
      <c r="AG256" s="500">
        <v>0</v>
      </c>
      <c r="AH256" s="500">
        <v>0</v>
      </c>
      <c r="AI256" s="500">
        <v>0</v>
      </c>
      <c r="AJ256" s="500">
        <v>0</v>
      </c>
      <c r="AK256" s="500">
        <v>0</v>
      </c>
      <c r="AL256" s="500">
        <v>0</v>
      </c>
      <c r="AM256" s="500">
        <v>0</v>
      </c>
      <c r="AN256" s="500">
        <v>0</v>
      </c>
      <c r="AO256" s="500">
        <v>0</v>
      </c>
      <c r="AP256" s="500">
        <v>0</v>
      </c>
      <c r="AQ256" s="500">
        <v>0</v>
      </c>
      <c r="AR256" s="500">
        <v>0</v>
      </c>
      <c r="AS256" s="500">
        <v>0</v>
      </c>
      <c r="AT256" s="500">
        <v>0</v>
      </c>
      <c r="AU256" s="500">
        <v>0</v>
      </c>
      <c r="AV256" s="500">
        <v>0</v>
      </c>
      <c r="AW256" s="500">
        <v>0</v>
      </c>
      <c r="AX256" s="500">
        <v>0</v>
      </c>
      <c r="AY256" s="500">
        <v>0</v>
      </c>
      <c r="AZ256" s="500">
        <v>0</v>
      </c>
      <c r="BA256" s="500">
        <v>0</v>
      </c>
      <c r="BB256" s="500">
        <v>0</v>
      </c>
    </row>
    <row r="257" spans="1:54">
      <c r="A257" s="497" t="s">
        <v>470</v>
      </c>
      <c r="B257" s="507" t="s">
        <v>1692</v>
      </c>
      <c r="C257" s="500">
        <v>0</v>
      </c>
      <c r="D257" s="500">
        <v>0</v>
      </c>
      <c r="E257" s="500">
        <v>0</v>
      </c>
      <c r="F257" s="500">
        <v>0</v>
      </c>
      <c r="G257" s="500">
        <v>0</v>
      </c>
      <c r="H257" s="500">
        <v>0</v>
      </c>
      <c r="I257" s="500">
        <v>0</v>
      </c>
      <c r="J257" s="500">
        <v>0</v>
      </c>
      <c r="K257" s="500">
        <v>0</v>
      </c>
      <c r="L257" s="500">
        <v>0</v>
      </c>
      <c r="M257" s="500">
        <v>0</v>
      </c>
      <c r="N257" s="500">
        <v>0</v>
      </c>
      <c r="O257" s="500">
        <v>0</v>
      </c>
      <c r="P257" s="500">
        <v>0</v>
      </c>
      <c r="Q257" s="500">
        <v>0</v>
      </c>
      <c r="R257" s="500">
        <v>0</v>
      </c>
      <c r="S257" s="500">
        <v>0</v>
      </c>
      <c r="T257" s="500">
        <v>0</v>
      </c>
      <c r="U257" s="500">
        <v>0</v>
      </c>
      <c r="V257" s="500">
        <v>0</v>
      </c>
      <c r="W257" s="500">
        <v>0</v>
      </c>
      <c r="X257" s="500">
        <v>0</v>
      </c>
      <c r="Y257" s="500">
        <v>0</v>
      </c>
      <c r="Z257" s="500">
        <v>0</v>
      </c>
      <c r="AA257" s="500">
        <v>0</v>
      </c>
      <c r="AB257" s="500">
        <v>0</v>
      </c>
      <c r="AC257" s="500">
        <v>0</v>
      </c>
      <c r="AD257" s="500">
        <v>0</v>
      </c>
      <c r="AE257" s="500">
        <v>0</v>
      </c>
      <c r="AF257" s="500">
        <v>0</v>
      </c>
      <c r="AG257" s="500">
        <v>0</v>
      </c>
      <c r="AH257" s="500">
        <v>0</v>
      </c>
      <c r="AI257" s="500">
        <v>0</v>
      </c>
      <c r="AJ257" s="500">
        <v>0</v>
      </c>
      <c r="AK257" s="500">
        <v>0</v>
      </c>
      <c r="AL257" s="500">
        <v>0</v>
      </c>
      <c r="AM257" s="500">
        <v>0</v>
      </c>
      <c r="AN257" s="500">
        <v>0</v>
      </c>
      <c r="AO257" s="500">
        <v>0</v>
      </c>
      <c r="AP257" s="500">
        <v>0</v>
      </c>
      <c r="AQ257" s="500">
        <v>0</v>
      </c>
      <c r="AR257" s="500">
        <v>0</v>
      </c>
      <c r="AS257" s="500">
        <v>0</v>
      </c>
      <c r="AT257" s="500">
        <v>0</v>
      </c>
      <c r="AU257" s="500">
        <v>0</v>
      </c>
      <c r="AV257" s="500">
        <v>0</v>
      </c>
      <c r="AW257" s="500">
        <v>0</v>
      </c>
      <c r="AX257" s="500">
        <v>0</v>
      </c>
      <c r="AY257" s="500">
        <v>0</v>
      </c>
      <c r="AZ257" s="500">
        <v>0</v>
      </c>
      <c r="BA257" s="500">
        <v>0</v>
      </c>
      <c r="BB257" s="500">
        <v>0</v>
      </c>
    </row>
    <row r="258" spans="1:54">
      <c r="A258" s="497" t="s">
        <v>470</v>
      </c>
      <c r="B258" s="507" t="s">
        <v>1693</v>
      </c>
      <c r="C258" s="500">
        <v>0</v>
      </c>
      <c r="D258" s="500">
        <v>0</v>
      </c>
      <c r="E258" s="500">
        <v>0</v>
      </c>
      <c r="F258" s="500">
        <v>0</v>
      </c>
      <c r="G258" s="500">
        <v>0</v>
      </c>
      <c r="H258" s="500">
        <v>0</v>
      </c>
      <c r="I258" s="500">
        <v>0</v>
      </c>
      <c r="J258" s="500">
        <v>0</v>
      </c>
      <c r="K258" s="500">
        <v>0</v>
      </c>
      <c r="L258" s="500">
        <v>0</v>
      </c>
      <c r="M258" s="500">
        <v>0</v>
      </c>
      <c r="N258" s="500">
        <v>0</v>
      </c>
      <c r="O258" s="500">
        <v>0</v>
      </c>
      <c r="P258" s="500">
        <v>0</v>
      </c>
      <c r="Q258" s="500">
        <v>0</v>
      </c>
      <c r="R258" s="500">
        <v>0</v>
      </c>
      <c r="S258" s="500">
        <v>0</v>
      </c>
      <c r="T258" s="500">
        <v>0</v>
      </c>
      <c r="U258" s="500">
        <v>0</v>
      </c>
      <c r="V258" s="500">
        <v>0</v>
      </c>
      <c r="W258" s="500">
        <v>0</v>
      </c>
      <c r="X258" s="500">
        <v>0</v>
      </c>
      <c r="Y258" s="500">
        <v>0</v>
      </c>
      <c r="Z258" s="500">
        <v>0</v>
      </c>
      <c r="AA258" s="500">
        <v>0</v>
      </c>
      <c r="AB258" s="500">
        <v>0</v>
      </c>
      <c r="AC258" s="500">
        <v>0</v>
      </c>
      <c r="AD258" s="500">
        <v>0</v>
      </c>
      <c r="AE258" s="500">
        <v>0</v>
      </c>
      <c r="AF258" s="500">
        <v>0</v>
      </c>
      <c r="AG258" s="500">
        <v>0</v>
      </c>
      <c r="AH258" s="500">
        <v>0</v>
      </c>
      <c r="AI258" s="500">
        <v>0</v>
      </c>
      <c r="AJ258" s="500">
        <v>0</v>
      </c>
      <c r="AK258" s="500">
        <v>0</v>
      </c>
      <c r="AL258" s="500">
        <v>0</v>
      </c>
      <c r="AM258" s="500">
        <v>0</v>
      </c>
      <c r="AN258" s="500">
        <v>0</v>
      </c>
      <c r="AO258" s="500">
        <v>0</v>
      </c>
      <c r="AP258" s="500">
        <v>0</v>
      </c>
      <c r="AQ258" s="500">
        <v>0</v>
      </c>
      <c r="AR258" s="500">
        <v>0</v>
      </c>
      <c r="AS258" s="500">
        <v>0</v>
      </c>
      <c r="AT258" s="500">
        <v>0</v>
      </c>
      <c r="AU258" s="500">
        <v>0</v>
      </c>
      <c r="AV258" s="500">
        <v>0</v>
      </c>
      <c r="AW258" s="500">
        <v>0</v>
      </c>
      <c r="AX258" s="500">
        <v>0</v>
      </c>
      <c r="AY258" s="500">
        <v>0</v>
      </c>
      <c r="AZ258" s="500">
        <v>0</v>
      </c>
      <c r="BA258" s="500">
        <v>0</v>
      </c>
      <c r="BB258" s="500">
        <v>0</v>
      </c>
    </row>
    <row r="259" spans="1:54">
      <c r="A259" s="497" t="s">
        <v>471</v>
      </c>
      <c r="B259" s="507" t="s">
        <v>1694</v>
      </c>
      <c r="C259" s="500">
        <v>0</v>
      </c>
      <c r="D259" s="500">
        <v>0</v>
      </c>
      <c r="E259" s="500">
        <v>0</v>
      </c>
      <c r="F259" s="500">
        <v>0</v>
      </c>
      <c r="G259" s="500">
        <v>0</v>
      </c>
      <c r="H259" s="500">
        <v>0</v>
      </c>
      <c r="I259" s="500">
        <v>0</v>
      </c>
      <c r="J259" s="500">
        <v>0</v>
      </c>
      <c r="K259" s="500">
        <v>0</v>
      </c>
      <c r="L259" s="500">
        <v>0</v>
      </c>
      <c r="M259" s="500">
        <v>0</v>
      </c>
      <c r="N259" s="500">
        <v>0</v>
      </c>
      <c r="O259" s="500">
        <v>0</v>
      </c>
      <c r="P259" s="500">
        <v>0</v>
      </c>
      <c r="Q259" s="500">
        <v>0</v>
      </c>
      <c r="R259" s="500">
        <v>0</v>
      </c>
      <c r="S259" s="500">
        <v>0</v>
      </c>
      <c r="T259" s="500">
        <v>0</v>
      </c>
      <c r="U259" s="500">
        <v>0</v>
      </c>
      <c r="V259" s="500">
        <v>0</v>
      </c>
      <c r="W259" s="500">
        <v>0</v>
      </c>
      <c r="X259" s="500">
        <v>0</v>
      </c>
      <c r="Y259" s="500">
        <v>0</v>
      </c>
      <c r="Z259" s="500">
        <v>0</v>
      </c>
      <c r="AA259" s="500">
        <v>0</v>
      </c>
      <c r="AB259" s="500">
        <v>0</v>
      </c>
      <c r="AC259" s="500">
        <v>0</v>
      </c>
      <c r="AD259" s="500">
        <v>0</v>
      </c>
      <c r="AE259" s="500">
        <v>0</v>
      </c>
      <c r="AF259" s="500">
        <v>0</v>
      </c>
      <c r="AG259" s="500">
        <v>0</v>
      </c>
      <c r="AH259" s="500">
        <v>0</v>
      </c>
      <c r="AI259" s="500">
        <v>0</v>
      </c>
      <c r="AJ259" s="500">
        <v>0</v>
      </c>
      <c r="AK259" s="500">
        <v>0</v>
      </c>
      <c r="AL259" s="500">
        <v>0</v>
      </c>
      <c r="AM259" s="500">
        <v>0</v>
      </c>
      <c r="AN259" s="500">
        <v>0</v>
      </c>
      <c r="AO259" s="500">
        <v>0</v>
      </c>
      <c r="AP259" s="500">
        <v>0</v>
      </c>
      <c r="AQ259" s="500">
        <v>0</v>
      </c>
      <c r="AR259" s="500">
        <v>0</v>
      </c>
      <c r="AS259" s="500">
        <v>0</v>
      </c>
      <c r="AT259" s="500">
        <v>0</v>
      </c>
      <c r="AU259" s="500">
        <v>0</v>
      </c>
      <c r="AV259" s="500">
        <v>0</v>
      </c>
      <c r="AW259" s="500">
        <v>0</v>
      </c>
      <c r="AX259" s="500">
        <v>0</v>
      </c>
      <c r="AY259" s="500">
        <v>0</v>
      </c>
      <c r="AZ259" s="500">
        <v>0</v>
      </c>
      <c r="BA259" s="500">
        <v>0</v>
      </c>
      <c r="BB259" s="500">
        <v>0</v>
      </c>
    </row>
    <row r="260" spans="1:54">
      <c r="A260" s="497" t="s">
        <v>471</v>
      </c>
      <c r="B260" s="507" t="s">
        <v>1401</v>
      </c>
      <c r="C260" s="500">
        <v>0</v>
      </c>
      <c r="D260" s="500">
        <v>0</v>
      </c>
      <c r="E260" s="500">
        <v>0</v>
      </c>
      <c r="F260" s="500">
        <v>0</v>
      </c>
      <c r="G260" s="500">
        <v>0</v>
      </c>
      <c r="H260" s="500">
        <v>0</v>
      </c>
      <c r="I260" s="500">
        <v>0</v>
      </c>
      <c r="J260" s="500">
        <v>0</v>
      </c>
      <c r="K260" s="500">
        <v>0</v>
      </c>
      <c r="L260" s="500">
        <v>0</v>
      </c>
      <c r="M260" s="500">
        <v>0</v>
      </c>
      <c r="N260" s="500">
        <v>0</v>
      </c>
      <c r="O260" s="500">
        <v>0</v>
      </c>
      <c r="P260" s="500">
        <v>0</v>
      </c>
      <c r="Q260" s="500">
        <v>0</v>
      </c>
      <c r="R260" s="500">
        <v>0</v>
      </c>
      <c r="S260" s="500">
        <v>0</v>
      </c>
      <c r="T260" s="500">
        <v>0</v>
      </c>
      <c r="U260" s="500">
        <v>0</v>
      </c>
      <c r="V260" s="500">
        <v>0</v>
      </c>
      <c r="W260" s="500">
        <v>0</v>
      </c>
      <c r="X260" s="500">
        <v>0</v>
      </c>
      <c r="Y260" s="500">
        <v>0</v>
      </c>
      <c r="Z260" s="500">
        <v>0</v>
      </c>
      <c r="AA260" s="500">
        <v>0</v>
      </c>
      <c r="AB260" s="500">
        <v>0</v>
      </c>
      <c r="AC260" s="500">
        <v>0</v>
      </c>
      <c r="AD260" s="500">
        <v>0</v>
      </c>
      <c r="AE260" s="500">
        <v>0</v>
      </c>
      <c r="AF260" s="500">
        <v>0</v>
      </c>
      <c r="AG260" s="500">
        <v>0</v>
      </c>
      <c r="AH260" s="500">
        <v>0</v>
      </c>
      <c r="AI260" s="500">
        <v>0</v>
      </c>
      <c r="AJ260" s="500">
        <v>0</v>
      </c>
      <c r="AK260" s="500">
        <v>0</v>
      </c>
      <c r="AL260" s="500">
        <v>0</v>
      </c>
      <c r="AM260" s="500">
        <v>0</v>
      </c>
      <c r="AN260" s="500">
        <v>0</v>
      </c>
      <c r="AO260" s="500">
        <v>0</v>
      </c>
      <c r="AP260" s="500">
        <v>0</v>
      </c>
      <c r="AQ260" s="500">
        <v>0</v>
      </c>
      <c r="AR260" s="500">
        <v>0</v>
      </c>
      <c r="AS260" s="500">
        <v>0</v>
      </c>
      <c r="AT260" s="500">
        <v>0</v>
      </c>
      <c r="AU260" s="500">
        <v>0</v>
      </c>
      <c r="AV260" s="500">
        <v>0</v>
      </c>
      <c r="AW260" s="500">
        <v>0</v>
      </c>
      <c r="AX260" s="500">
        <v>0</v>
      </c>
      <c r="AY260" s="500">
        <v>0</v>
      </c>
      <c r="AZ260" s="500">
        <v>0</v>
      </c>
      <c r="BA260" s="500">
        <v>0</v>
      </c>
      <c r="BB260" s="500">
        <v>0</v>
      </c>
    </row>
    <row r="261" spans="1:54">
      <c r="A261" s="497" t="s">
        <v>471</v>
      </c>
      <c r="B261" s="507" t="s">
        <v>1695</v>
      </c>
      <c r="C261" s="500">
        <v>0</v>
      </c>
      <c r="D261" s="500">
        <v>0</v>
      </c>
      <c r="E261" s="500">
        <v>0</v>
      </c>
      <c r="F261" s="500">
        <v>0</v>
      </c>
      <c r="G261" s="500">
        <v>0</v>
      </c>
      <c r="H261" s="500">
        <v>0</v>
      </c>
      <c r="I261" s="500">
        <v>0</v>
      </c>
      <c r="J261" s="500">
        <v>0</v>
      </c>
      <c r="K261" s="500">
        <v>0</v>
      </c>
      <c r="L261" s="500">
        <v>0</v>
      </c>
      <c r="M261" s="500">
        <v>0</v>
      </c>
      <c r="N261" s="500">
        <v>0</v>
      </c>
      <c r="O261" s="500">
        <v>0</v>
      </c>
      <c r="P261" s="500">
        <v>0</v>
      </c>
      <c r="Q261" s="500">
        <v>0</v>
      </c>
      <c r="R261" s="500">
        <v>0</v>
      </c>
      <c r="S261" s="500">
        <v>0</v>
      </c>
      <c r="T261" s="500">
        <v>0</v>
      </c>
      <c r="U261" s="500">
        <v>0</v>
      </c>
      <c r="V261" s="500">
        <v>0</v>
      </c>
      <c r="W261" s="500">
        <v>0</v>
      </c>
      <c r="X261" s="500">
        <v>0</v>
      </c>
      <c r="Y261" s="500">
        <v>0</v>
      </c>
      <c r="Z261" s="500">
        <v>0</v>
      </c>
      <c r="AA261" s="500">
        <v>0</v>
      </c>
      <c r="AB261" s="500">
        <v>0</v>
      </c>
      <c r="AC261" s="500">
        <v>0</v>
      </c>
      <c r="AD261" s="500">
        <v>0</v>
      </c>
      <c r="AE261" s="500">
        <v>0</v>
      </c>
      <c r="AF261" s="500">
        <v>0</v>
      </c>
      <c r="AG261" s="500">
        <v>0</v>
      </c>
      <c r="AH261" s="500">
        <v>0</v>
      </c>
      <c r="AI261" s="500">
        <v>0</v>
      </c>
      <c r="AJ261" s="500">
        <v>0</v>
      </c>
      <c r="AK261" s="500">
        <v>0</v>
      </c>
      <c r="AL261" s="500">
        <v>0</v>
      </c>
      <c r="AM261" s="500">
        <v>0</v>
      </c>
      <c r="AN261" s="500">
        <v>0</v>
      </c>
      <c r="AO261" s="500">
        <v>0</v>
      </c>
      <c r="AP261" s="500">
        <v>0</v>
      </c>
      <c r="AQ261" s="500">
        <v>0</v>
      </c>
      <c r="AR261" s="500">
        <v>0</v>
      </c>
      <c r="AS261" s="500">
        <v>0</v>
      </c>
      <c r="AT261" s="500">
        <v>0</v>
      </c>
      <c r="AU261" s="500">
        <v>0</v>
      </c>
      <c r="AV261" s="500">
        <v>0</v>
      </c>
      <c r="AW261" s="500">
        <v>0</v>
      </c>
      <c r="AX261" s="500">
        <v>0</v>
      </c>
      <c r="AY261" s="500">
        <v>0</v>
      </c>
      <c r="AZ261" s="500">
        <v>0</v>
      </c>
      <c r="BA261" s="500">
        <v>0</v>
      </c>
      <c r="BB261" s="500">
        <v>0</v>
      </c>
    </row>
    <row r="262" spans="1:54">
      <c r="A262" s="497" t="s">
        <v>471</v>
      </c>
      <c r="B262" s="507" t="s">
        <v>1696</v>
      </c>
      <c r="C262" s="500">
        <v>0</v>
      </c>
      <c r="D262" s="500">
        <v>0</v>
      </c>
      <c r="E262" s="500">
        <v>0</v>
      </c>
      <c r="F262" s="500">
        <v>0</v>
      </c>
      <c r="G262" s="500">
        <v>0</v>
      </c>
      <c r="H262" s="500">
        <v>0</v>
      </c>
      <c r="I262" s="500">
        <v>0</v>
      </c>
      <c r="J262" s="500">
        <v>0</v>
      </c>
      <c r="K262" s="500">
        <v>0</v>
      </c>
      <c r="L262" s="500">
        <v>0</v>
      </c>
      <c r="M262" s="500">
        <v>0</v>
      </c>
      <c r="N262" s="500">
        <v>0</v>
      </c>
      <c r="O262" s="500">
        <v>0</v>
      </c>
      <c r="P262" s="500">
        <v>0</v>
      </c>
      <c r="Q262" s="500">
        <v>0</v>
      </c>
      <c r="R262" s="500">
        <v>0</v>
      </c>
      <c r="S262" s="500">
        <v>0</v>
      </c>
      <c r="T262" s="500">
        <v>0</v>
      </c>
      <c r="U262" s="500">
        <v>0</v>
      </c>
      <c r="V262" s="500">
        <v>0</v>
      </c>
      <c r="W262" s="500">
        <v>0</v>
      </c>
      <c r="X262" s="500">
        <v>0</v>
      </c>
      <c r="Y262" s="500">
        <v>0</v>
      </c>
      <c r="Z262" s="500">
        <v>0</v>
      </c>
      <c r="AA262" s="500">
        <v>0</v>
      </c>
      <c r="AB262" s="500">
        <v>0</v>
      </c>
      <c r="AC262" s="500">
        <v>0</v>
      </c>
      <c r="AD262" s="500">
        <v>0</v>
      </c>
      <c r="AE262" s="500">
        <v>0</v>
      </c>
      <c r="AF262" s="500">
        <v>0</v>
      </c>
      <c r="AG262" s="500">
        <v>0</v>
      </c>
      <c r="AH262" s="500">
        <v>0</v>
      </c>
      <c r="AI262" s="500">
        <v>0</v>
      </c>
      <c r="AJ262" s="500">
        <v>0</v>
      </c>
      <c r="AK262" s="500">
        <v>0</v>
      </c>
      <c r="AL262" s="500">
        <v>0</v>
      </c>
      <c r="AM262" s="500">
        <v>0</v>
      </c>
      <c r="AN262" s="500">
        <v>0</v>
      </c>
      <c r="AO262" s="500">
        <v>0</v>
      </c>
      <c r="AP262" s="500">
        <v>0</v>
      </c>
      <c r="AQ262" s="500">
        <v>0</v>
      </c>
      <c r="AR262" s="500">
        <v>0</v>
      </c>
      <c r="AS262" s="500">
        <v>0</v>
      </c>
      <c r="AT262" s="500">
        <v>0</v>
      </c>
      <c r="AU262" s="500">
        <v>0</v>
      </c>
      <c r="AV262" s="500">
        <v>0</v>
      </c>
      <c r="AW262" s="500">
        <v>0</v>
      </c>
      <c r="AX262" s="500">
        <v>0</v>
      </c>
      <c r="AY262" s="500">
        <v>0</v>
      </c>
      <c r="AZ262" s="500">
        <v>0</v>
      </c>
      <c r="BA262" s="500">
        <v>0</v>
      </c>
      <c r="BB262" s="500">
        <v>0</v>
      </c>
    </row>
    <row r="263" spans="1:54">
      <c r="A263" s="497" t="s">
        <v>471</v>
      </c>
      <c r="B263" s="507" t="s">
        <v>1697</v>
      </c>
      <c r="C263" s="500">
        <v>0</v>
      </c>
      <c r="D263" s="500">
        <v>0</v>
      </c>
      <c r="E263" s="500">
        <v>0</v>
      </c>
      <c r="F263" s="500">
        <v>0</v>
      </c>
      <c r="G263" s="500">
        <v>0</v>
      </c>
      <c r="H263" s="500">
        <v>0</v>
      </c>
      <c r="I263" s="500">
        <v>0</v>
      </c>
      <c r="J263" s="500">
        <v>0</v>
      </c>
      <c r="K263" s="500">
        <v>0</v>
      </c>
      <c r="L263" s="500">
        <v>0</v>
      </c>
      <c r="M263" s="500">
        <v>0</v>
      </c>
      <c r="N263" s="500">
        <v>0</v>
      </c>
      <c r="O263" s="500">
        <v>0</v>
      </c>
      <c r="P263" s="500">
        <v>0</v>
      </c>
      <c r="Q263" s="500">
        <v>0</v>
      </c>
      <c r="R263" s="500">
        <v>0</v>
      </c>
      <c r="S263" s="500">
        <v>0</v>
      </c>
      <c r="T263" s="500">
        <v>0</v>
      </c>
      <c r="U263" s="500">
        <v>0</v>
      </c>
      <c r="V263" s="500">
        <v>0</v>
      </c>
      <c r="W263" s="500">
        <v>0</v>
      </c>
      <c r="X263" s="500">
        <v>0</v>
      </c>
      <c r="Y263" s="500">
        <v>0</v>
      </c>
      <c r="Z263" s="500">
        <v>0</v>
      </c>
      <c r="AA263" s="500">
        <v>0</v>
      </c>
      <c r="AB263" s="500">
        <v>0</v>
      </c>
      <c r="AC263" s="500">
        <v>0</v>
      </c>
      <c r="AD263" s="500">
        <v>0</v>
      </c>
      <c r="AE263" s="500">
        <v>0</v>
      </c>
      <c r="AF263" s="500">
        <v>0</v>
      </c>
      <c r="AG263" s="500">
        <v>0</v>
      </c>
      <c r="AH263" s="500">
        <v>0</v>
      </c>
      <c r="AI263" s="500">
        <v>0</v>
      </c>
      <c r="AJ263" s="500">
        <v>0</v>
      </c>
      <c r="AK263" s="500">
        <v>0</v>
      </c>
      <c r="AL263" s="500">
        <v>0</v>
      </c>
      <c r="AM263" s="500">
        <v>0</v>
      </c>
      <c r="AN263" s="500">
        <v>0</v>
      </c>
      <c r="AO263" s="500">
        <v>0</v>
      </c>
      <c r="AP263" s="500">
        <v>0</v>
      </c>
      <c r="AQ263" s="500">
        <v>0</v>
      </c>
      <c r="AR263" s="500">
        <v>0</v>
      </c>
      <c r="AS263" s="500">
        <v>0</v>
      </c>
      <c r="AT263" s="500">
        <v>0</v>
      </c>
      <c r="AU263" s="500">
        <v>0</v>
      </c>
      <c r="AV263" s="500">
        <v>0</v>
      </c>
      <c r="AW263" s="500">
        <v>0</v>
      </c>
      <c r="AX263" s="500">
        <v>0</v>
      </c>
      <c r="AY263" s="500">
        <v>0</v>
      </c>
      <c r="AZ263" s="500">
        <v>0</v>
      </c>
      <c r="BA263" s="500">
        <v>0</v>
      </c>
      <c r="BB263" s="500">
        <v>0</v>
      </c>
    </row>
    <row r="264" spans="1:54">
      <c r="A264" s="497" t="s">
        <v>471</v>
      </c>
      <c r="B264" s="507" t="s">
        <v>1402</v>
      </c>
      <c r="C264" s="500">
        <v>0</v>
      </c>
      <c r="D264" s="500">
        <v>0</v>
      </c>
      <c r="E264" s="500">
        <v>0</v>
      </c>
      <c r="F264" s="500">
        <v>0</v>
      </c>
      <c r="G264" s="500">
        <v>0</v>
      </c>
      <c r="H264" s="500">
        <v>0</v>
      </c>
      <c r="I264" s="500">
        <v>0</v>
      </c>
      <c r="J264" s="500">
        <v>0</v>
      </c>
      <c r="K264" s="500">
        <v>0</v>
      </c>
      <c r="L264" s="500">
        <v>0</v>
      </c>
      <c r="M264" s="500">
        <v>0</v>
      </c>
      <c r="N264" s="500">
        <v>0</v>
      </c>
      <c r="O264" s="500">
        <v>0</v>
      </c>
      <c r="P264" s="500">
        <v>0</v>
      </c>
      <c r="Q264" s="500">
        <v>0</v>
      </c>
      <c r="R264" s="500">
        <v>0</v>
      </c>
      <c r="S264" s="500">
        <v>0</v>
      </c>
      <c r="T264" s="500">
        <v>0</v>
      </c>
      <c r="U264" s="500">
        <v>0</v>
      </c>
      <c r="V264" s="500">
        <v>0</v>
      </c>
      <c r="W264" s="500">
        <v>0</v>
      </c>
      <c r="X264" s="500">
        <v>0</v>
      </c>
      <c r="Y264" s="500">
        <v>0</v>
      </c>
      <c r="Z264" s="500">
        <v>0</v>
      </c>
      <c r="AA264" s="500">
        <v>0</v>
      </c>
      <c r="AB264" s="500">
        <v>0</v>
      </c>
      <c r="AC264" s="500">
        <v>0</v>
      </c>
      <c r="AD264" s="500">
        <v>0</v>
      </c>
      <c r="AE264" s="500">
        <v>0</v>
      </c>
      <c r="AF264" s="500">
        <v>0</v>
      </c>
      <c r="AG264" s="500">
        <v>0</v>
      </c>
      <c r="AH264" s="500">
        <v>0</v>
      </c>
      <c r="AI264" s="500">
        <v>0</v>
      </c>
      <c r="AJ264" s="500">
        <v>0</v>
      </c>
      <c r="AK264" s="500">
        <v>0</v>
      </c>
      <c r="AL264" s="500">
        <v>0</v>
      </c>
      <c r="AM264" s="500">
        <v>0</v>
      </c>
      <c r="AN264" s="500">
        <v>0</v>
      </c>
      <c r="AO264" s="500">
        <v>0</v>
      </c>
      <c r="AP264" s="500">
        <v>0</v>
      </c>
      <c r="AQ264" s="500">
        <v>0</v>
      </c>
      <c r="AR264" s="500">
        <v>0</v>
      </c>
      <c r="AS264" s="500">
        <v>0</v>
      </c>
      <c r="AT264" s="500">
        <v>0</v>
      </c>
      <c r="AU264" s="500">
        <v>0</v>
      </c>
      <c r="AV264" s="500">
        <v>0</v>
      </c>
      <c r="AW264" s="500">
        <v>0</v>
      </c>
      <c r="AX264" s="500">
        <v>0</v>
      </c>
      <c r="AY264" s="500">
        <v>0</v>
      </c>
      <c r="AZ264" s="500">
        <v>0</v>
      </c>
      <c r="BA264" s="500">
        <v>0</v>
      </c>
      <c r="BB264" s="500">
        <v>0</v>
      </c>
    </row>
    <row r="265" spans="1:54">
      <c r="A265" s="497" t="s">
        <v>471</v>
      </c>
      <c r="B265" s="507" t="s">
        <v>1698</v>
      </c>
      <c r="C265" s="500">
        <v>0</v>
      </c>
      <c r="D265" s="500">
        <v>0</v>
      </c>
      <c r="E265" s="500">
        <v>0</v>
      </c>
      <c r="F265" s="500">
        <v>0</v>
      </c>
      <c r="G265" s="500">
        <v>0</v>
      </c>
      <c r="H265" s="500">
        <v>0</v>
      </c>
      <c r="I265" s="500">
        <v>0</v>
      </c>
      <c r="J265" s="500">
        <v>0</v>
      </c>
      <c r="K265" s="500">
        <v>0</v>
      </c>
      <c r="L265" s="500">
        <v>0</v>
      </c>
      <c r="M265" s="500">
        <v>0</v>
      </c>
      <c r="N265" s="500">
        <v>0</v>
      </c>
      <c r="O265" s="500">
        <v>0</v>
      </c>
      <c r="P265" s="500">
        <v>0</v>
      </c>
      <c r="Q265" s="500">
        <v>0</v>
      </c>
      <c r="R265" s="500">
        <v>0</v>
      </c>
      <c r="S265" s="500">
        <v>0</v>
      </c>
      <c r="T265" s="500">
        <v>0</v>
      </c>
      <c r="U265" s="500">
        <v>0</v>
      </c>
      <c r="V265" s="500">
        <v>0</v>
      </c>
      <c r="W265" s="500">
        <v>0</v>
      </c>
      <c r="X265" s="500">
        <v>0</v>
      </c>
      <c r="Y265" s="500">
        <v>0</v>
      </c>
      <c r="Z265" s="500">
        <v>0</v>
      </c>
      <c r="AA265" s="500">
        <v>0</v>
      </c>
      <c r="AB265" s="500">
        <v>0</v>
      </c>
      <c r="AC265" s="500">
        <v>0</v>
      </c>
      <c r="AD265" s="500">
        <v>0</v>
      </c>
      <c r="AE265" s="500">
        <v>0</v>
      </c>
      <c r="AF265" s="500">
        <v>0</v>
      </c>
      <c r="AG265" s="500">
        <v>0</v>
      </c>
      <c r="AH265" s="500">
        <v>0</v>
      </c>
      <c r="AI265" s="500">
        <v>0</v>
      </c>
      <c r="AJ265" s="500">
        <v>0</v>
      </c>
      <c r="AK265" s="500">
        <v>0</v>
      </c>
      <c r="AL265" s="500">
        <v>0</v>
      </c>
      <c r="AM265" s="500">
        <v>0</v>
      </c>
      <c r="AN265" s="500">
        <v>0</v>
      </c>
      <c r="AO265" s="500">
        <v>0</v>
      </c>
      <c r="AP265" s="500">
        <v>0</v>
      </c>
      <c r="AQ265" s="500">
        <v>0</v>
      </c>
      <c r="AR265" s="500">
        <v>0</v>
      </c>
      <c r="AS265" s="500">
        <v>0</v>
      </c>
      <c r="AT265" s="500">
        <v>0</v>
      </c>
      <c r="AU265" s="500">
        <v>0</v>
      </c>
      <c r="AV265" s="500">
        <v>0</v>
      </c>
      <c r="AW265" s="500">
        <v>0</v>
      </c>
      <c r="AX265" s="500">
        <v>0</v>
      </c>
      <c r="AY265" s="500">
        <v>0</v>
      </c>
      <c r="AZ265" s="500">
        <v>0</v>
      </c>
      <c r="BA265" s="500">
        <v>0</v>
      </c>
      <c r="BB265" s="500">
        <v>0</v>
      </c>
    </row>
    <row r="266" spans="1:54">
      <c r="A266" s="497" t="s">
        <v>471</v>
      </c>
      <c r="B266" s="507" t="s">
        <v>1403</v>
      </c>
      <c r="C266" s="500">
        <v>0</v>
      </c>
      <c r="D266" s="500">
        <v>0</v>
      </c>
      <c r="E266" s="500">
        <v>0</v>
      </c>
      <c r="F266" s="500">
        <v>0</v>
      </c>
      <c r="G266" s="500">
        <v>0</v>
      </c>
      <c r="H266" s="500">
        <v>0</v>
      </c>
      <c r="I266" s="500">
        <v>0</v>
      </c>
      <c r="J266" s="500">
        <v>0</v>
      </c>
      <c r="K266" s="500">
        <v>0</v>
      </c>
      <c r="L266" s="500">
        <v>0</v>
      </c>
      <c r="M266" s="500">
        <v>0</v>
      </c>
      <c r="N266" s="500">
        <v>0</v>
      </c>
      <c r="O266" s="500">
        <v>0</v>
      </c>
      <c r="P266" s="500">
        <v>0</v>
      </c>
      <c r="Q266" s="500">
        <v>0</v>
      </c>
      <c r="R266" s="500">
        <v>0</v>
      </c>
      <c r="S266" s="500">
        <v>0</v>
      </c>
      <c r="T266" s="500">
        <v>0</v>
      </c>
      <c r="U266" s="500">
        <v>0</v>
      </c>
      <c r="V266" s="500">
        <v>0</v>
      </c>
      <c r="W266" s="500">
        <v>0</v>
      </c>
      <c r="X266" s="500">
        <v>0</v>
      </c>
      <c r="Y266" s="500">
        <v>0</v>
      </c>
      <c r="Z266" s="500">
        <v>0</v>
      </c>
      <c r="AA266" s="500">
        <v>0</v>
      </c>
      <c r="AB266" s="500">
        <v>0</v>
      </c>
      <c r="AC266" s="500">
        <v>0</v>
      </c>
      <c r="AD266" s="500">
        <v>0</v>
      </c>
      <c r="AE266" s="500">
        <v>0</v>
      </c>
      <c r="AF266" s="500">
        <v>0</v>
      </c>
      <c r="AG266" s="500">
        <v>0</v>
      </c>
      <c r="AH266" s="500">
        <v>0</v>
      </c>
      <c r="AI266" s="500">
        <v>0</v>
      </c>
      <c r="AJ266" s="500">
        <v>0</v>
      </c>
      <c r="AK266" s="500">
        <v>0</v>
      </c>
      <c r="AL266" s="500">
        <v>0</v>
      </c>
      <c r="AM266" s="500">
        <v>0</v>
      </c>
      <c r="AN266" s="500">
        <v>0</v>
      </c>
      <c r="AO266" s="500">
        <v>0</v>
      </c>
      <c r="AP266" s="500">
        <v>0</v>
      </c>
      <c r="AQ266" s="500">
        <v>0</v>
      </c>
      <c r="AR266" s="500">
        <v>0</v>
      </c>
      <c r="AS266" s="500">
        <v>0</v>
      </c>
      <c r="AT266" s="500">
        <v>0</v>
      </c>
      <c r="AU266" s="500">
        <v>0</v>
      </c>
      <c r="AV266" s="500">
        <v>0</v>
      </c>
      <c r="AW266" s="500">
        <v>0</v>
      </c>
      <c r="AX266" s="500">
        <v>0</v>
      </c>
      <c r="AY266" s="500">
        <v>0</v>
      </c>
      <c r="AZ266" s="500">
        <v>0</v>
      </c>
      <c r="BA266" s="500">
        <v>0</v>
      </c>
      <c r="BB266" s="500">
        <v>0</v>
      </c>
    </row>
    <row r="267" spans="1:54">
      <c r="A267" s="497" t="s">
        <v>472</v>
      </c>
      <c r="B267" s="507" t="s">
        <v>1404</v>
      </c>
      <c r="C267" s="500">
        <v>0</v>
      </c>
      <c r="D267" s="500">
        <v>0</v>
      </c>
      <c r="E267" s="500">
        <v>0</v>
      </c>
      <c r="F267" s="500">
        <v>0</v>
      </c>
      <c r="G267" s="500">
        <v>0</v>
      </c>
      <c r="H267" s="500">
        <v>0</v>
      </c>
      <c r="I267" s="500">
        <v>0</v>
      </c>
      <c r="J267" s="500">
        <v>0</v>
      </c>
      <c r="K267" s="500">
        <v>0</v>
      </c>
      <c r="L267" s="500">
        <v>0</v>
      </c>
      <c r="M267" s="500">
        <v>0</v>
      </c>
      <c r="N267" s="500">
        <v>0</v>
      </c>
      <c r="O267" s="500">
        <v>0</v>
      </c>
      <c r="P267" s="500">
        <v>0</v>
      </c>
      <c r="Q267" s="500">
        <v>0</v>
      </c>
      <c r="R267" s="500">
        <v>0</v>
      </c>
      <c r="S267" s="500">
        <v>0</v>
      </c>
      <c r="T267" s="500">
        <v>0</v>
      </c>
      <c r="U267" s="500">
        <v>0</v>
      </c>
      <c r="V267" s="500">
        <v>0</v>
      </c>
      <c r="W267" s="500">
        <v>0</v>
      </c>
      <c r="X267" s="500">
        <v>0</v>
      </c>
      <c r="Y267" s="500">
        <v>0</v>
      </c>
      <c r="Z267" s="500">
        <v>0</v>
      </c>
      <c r="AA267" s="500">
        <v>0</v>
      </c>
      <c r="AB267" s="500">
        <v>0</v>
      </c>
      <c r="AC267" s="500">
        <v>0</v>
      </c>
      <c r="AD267" s="500">
        <v>0</v>
      </c>
      <c r="AE267" s="500">
        <v>0</v>
      </c>
      <c r="AF267" s="500">
        <v>0</v>
      </c>
      <c r="AG267" s="500">
        <v>0</v>
      </c>
      <c r="AH267" s="500">
        <v>0</v>
      </c>
      <c r="AI267" s="500">
        <v>0</v>
      </c>
      <c r="AJ267" s="500">
        <v>0</v>
      </c>
      <c r="AK267" s="500">
        <v>0</v>
      </c>
      <c r="AL267" s="500">
        <v>0</v>
      </c>
      <c r="AM267" s="500">
        <v>0</v>
      </c>
      <c r="AN267" s="500">
        <v>0</v>
      </c>
      <c r="AO267" s="500">
        <v>0</v>
      </c>
      <c r="AP267" s="500">
        <v>0</v>
      </c>
      <c r="AQ267" s="500">
        <v>0</v>
      </c>
      <c r="AR267" s="500">
        <v>0</v>
      </c>
      <c r="AS267" s="500">
        <v>0</v>
      </c>
      <c r="AT267" s="500">
        <v>0</v>
      </c>
      <c r="AU267" s="500">
        <v>0</v>
      </c>
      <c r="AV267" s="500">
        <v>0</v>
      </c>
      <c r="AW267" s="500">
        <v>0</v>
      </c>
      <c r="AX267" s="500">
        <v>0</v>
      </c>
      <c r="AY267" s="500">
        <v>0</v>
      </c>
      <c r="AZ267" s="500">
        <v>0</v>
      </c>
      <c r="BA267" s="500">
        <v>0</v>
      </c>
      <c r="BB267" s="500">
        <v>0</v>
      </c>
    </row>
    <row r="268" spans="1:54">
      <c r="A268" s="497" t="s">
        <v>472</v>
      </c>
      <c r="B268" s="507" t="s">
        <v>1405</v>
      </c>
      <c r="C268" s="500">
        <v>0</v>
      </c>
      <c r="D268" s="500">
        <v>0</v>
      </c>
      <c r="E268" s="500">
        <v>0</v>
      </c>
      <c r="F268" s="500">
        <v>0</v>
      </c>
      <c r="G268" s="500">
        <v>0</v>
      </c>
      <c r="H268" s="500">
        <v>0</v>
      </c>
      <c r="I268" s="500">
        <v>0</v>
      </c>
      <c r="J268" s="500">
        <v>0</v>
      </c>
      <c r="K268" s="500">
        <v>0</v>
      </c>
      <c r="L268" s="500">
        <v>0</v>
      </c>
      <c r="M268" s="500">
        <v>0</v>
      </c>
      <c r="N268" s="500">
        <v>0</v>
      </c>
      <c r="O268" s="500">
        <v>0</v>
      </c>
      <c r="P268" s="500">
        <v>0</v>
      </c>
      <c r="Q268" s="500">
        <v>0</v>
      </c>
      <c r="R268" s="500">
        <v>0</v>
      </c>
      <c r="S268" s="500">
        <v>0</v>
      </c>
      <c r="T268" s="500">
        <v>0</v>
      </c>
      <c r="U268" s="500">
        <v>0</v>
      </c>
      <c r="V268" s="500">
        <v>0</v>
      </c>
      <c r="W268" s="500">
        <v>0</v>
      </c>
      <c r="X268" s="500">
        <v>0</v>
      </c>
      <c r="Y268" s="500">
        <v>0</v>
      </c>
      <c r="Z268" s="500">
        <v>0</v>
      </c>
      <c r="AA268" s="500">
        <v>0</v>
      </c>
      <c r="AB268" s="500">
        <v>0</v>
      </c>
      <c r="AC268" s="500">
        <v>0</v>
      </c>
      <c r="AD268" s="500">
        <v>0</v>
      </c>
      <c r="AE268" s="500">
        <v>0</v>
      </c>
      <c r="AF268" s="500">
        <v>0</v>
      </c>
      <c r="AG268" s="500">
        <v>0</v>
      </c>
      <c r="AH268" s="500">
        <v>0</v>
      </c>
      <c r="AI268" s="500">
        <v>0</v>
      </c>
      <c r="AJ268" s="500">
        <v>0</v>
      </c>
      <c r="AK268" s="500">
        <v>0</v>
      </c>
      <c r="AL268" s="500">
        <v>0</v>
      </c>
      <c r="AM268" s="500">
        <v>0</v>
      </c>
      <c r="AN268" s="500">
        <v>0</v>
      </c>
      <c r="AO268" s="500">
        <v>0</v>
      </c>
      <c r="AP268" s="500">
        <v>0</v>
      </c>
      <c r="AQ268" s="500">
        <v>0</v>
      </c>
      <c r="AR268" s="500">
        <v>0</v>
      </c>
      <c r="AS268" s="500">
        <v>0</v>
      </c>
      <c r="AT268" s="500">
        <v>0</v>
      </c>
      <c r="AU268" s="500">
        <v>0</v>
      </c>
      <c r="AV268" s="500">
        <v>0</v>
      </c>
      <c r="AW268" s="500">
        <v>0</v>
      </c>
      <c r="AX268" s="500">
        <v>0</v>
      </c>
      <c r="AY268" s="500">
        <v>0</v>
      </c>
      <c r="AZ268" s="500">
        <v>0</v>
      </c>
      <c r="BA268" s="500">
        <v>0</v>
      </c>
      <c r="BB268" s="500">
        <v>0</v>
      </c>
    </row>
    <row r="269" spans="1:54">
      <c r="A269" s="497" t="s">
        <v>472</v>
      </c>
      <c r="B269" s="507" t="s">
        <v>1406</v>
      </c>
      <c r="C269" s="500">
        <v>0</v>
      </c>
      <c r="D269" s="500">
        <v>0</v>
      </c>
      <c r="E269" s="500">
        <v>0</v>
      </c>
      <c r="F269" s="500">
        <v>0</v>
      </c>
      <c r="G269" s="500">
        <v>0</v>
      </c>
      <c r="H269" s="500">
        <v>0</v>
      </c>
      <c r="I269" s="500">
        <v>0</v>
      </c>
      <c r="J269" s="500">
        <v>0</v>
      </c>
      <c r="K269" s="500">
        <v>0</v>
      </c>
      <c r="L269" s="500">
        <v>0</v>
      </c>
      <c r="M269" s="500">
        <v>0</v>
      </c>
      <c r="N269" s="500">
        <v>0</v>
      </c>
      <c r="O269" s="500">
        <v>0</v>
      </c>
      <c r="P269" s="500">
        <v>0</v>
      </c>
      <c r="Q269" s="500">
        <v>0</v>
      </c>
      <c r="R269" s="500">
        <v>0</v>
      </c>
      <c r="S269" s="500">
        <v>0</v>
      </c>
      <c r="T269" s="500">
        <v>0</v>
      </c>
      <c r="U269" s="500">
        <v>0</v>
      </c>
      <c r="V269" s="500">
        <v>0</v>
      </c>
      <c r="W269" s="500">
        <v>0</v>
      </c>
      <c r="X269" s="500">
        <v>0</v>
      </c>
      <c r="Y269" s="500">
        <v>0</v>
      </c>
      <c r="Z269" s="500">
        <v>0</v>
      </c>
      <c r="AA269" s="500">
        <v>0</v>
      </c>
      <c r="AB269" s="500">
        <v>0</v>
      </c>
      <c r="AC269" s="500">
        <v>0</v>
      </c>
      <c r="AD269" s="500">
        <v>0</v>
      </c>
      <c r="AE269" s="500">
        <v>0</v>
      </c>
      <c r="AF269" s="500">
        <v>0</v>
      </c>
      <c r="AG269" s="500">
        <v>0</v>
      </c>
      <c r="AH269" s="500">
        <v>0</v>
      </c>
      <c r="AI269" s="500">
        <v>0</v>
      </c>
      <c r="AJ269" s="500">
        <v>0</v>
      </c>
      <c r="AK269" s="500">
        <v>0</v>
      </c>
      <c r="AL269" s="500">
        <v>0</v>
      </c>
      <c r="AM269" s="500">
        <v>0</v>
      </c>
      <c r="AN269" s="500">
        <v>0</v>
      </c>
      <c r="AO269" s="500">
        <v>0</v>
      </c>
      <c r="AP269" s="500">
        <v>0</v>
      </c>
      <c r="AQ269" s="500">
        <v>0</v>
      </c>
      <c r="AR269" s="500">
        <v>0</v>
      </c>
      <c r="AS269" s="500">
        <v>0</v>
      </c>
      <c r="AT269" s="500">
        <v>0</v>
      </c>
      <c r="AU269" s="500">
        <v>0</v>
      </c>
      <c r="AV269" s="500">
        <v>0</v>
      </c>
      <c r="AW269" s="500">
        <v>0</v>
      </c>
      <c r="AX269" s="500">
        <v>0</v>
      </c>
      <c r="AY269" s="500">
        <v>0</v>
      </c>
      <c r="AZ269" s="500">
        <v>0</v>
      </c>
      <c r="BA269" s="500">
        <v>0</v>
      </c>
      <c r="BB269" s="500">
        <v>0</v>
      </c>
    </row>
    <row r="270" spans="1:54">
      <c r="A270" s="497" t="s">
        <v>472</v>
      </c>
      <c r="B270" s="507" t="s">
        <v>1407</v>
      </c>
      <c r="C270" s="500">
        <v>0</v>
      </c>
      <c r="D270" s="500">
        <v>0</v>
      </c>
      <c r="E270" s="500">
        <v>0</v>
      </c>
      <c r="F270" s="500">
        <v>0</v>
      </c>
      <c r="G270" s="500">
        <v>0</v>
      </c>
      <c r="H270" s="500">
        <v>0</v>
      </c>
      <c r="I270" s="500">
        <v>0</v>
      </c>
      <c r="J270" s="500">
        <v>0</v>
      </c>
      <c r="K270" s="500">
        <v>0</v>
      </c>
      <c r="L270" s="500">
        <v>0</v>
      </c>
      <c r="M270" s="500">
        <v>0</v>
      </c>
      <c r="N270" s="500">
        <v>0</v>
      </c>
      <c r="O270" s="500">
        <v>0</v>
      </c>
      <c r="P270" s="500">
        <v>0</v>
      </c>
      <c r="Q270" s="500">
        <v>0</v>
      </c>
      <c r="R270" s="500">
        <v>0</v>
      </c>
      <c r="S270" s="500">
        <v>0</v>
      </c>
      <c r="T270" s="500">
        <v>0</v>
      </c>
      <c r="U270" s="500">
        <v>0</v>
      </c>
      <c r="V270" s="500">
        <v>0</v>
      </c>
      <c r="W270" s="500">
        <v>0</v>
      </c>
      <c r="X270" s="500">
        <v>0</v>
      </c>
      <c r="Y270" s="500">
        <v>0</v>
      </c>
      <c r="Z270" s="500">
        <v>0</v>
      </c>
      <c r="AA270" s="500">
        <v>0</v>
      </c>
      <c r="AB270" s="500">
        <v>0</v>
      </c>
      <c r="AC270" s="500">
        <v>0</v>
      </c>
      <c r="AD270" s="500">
        <v>0</v>
      </c>
      <c r="AE270" s="500">
        <v>0</v>
      </c>
      <c r="AF270" s="500">
        <v>0</v>
      </c>
      <c r="AG270" s="500">
        <v>0</v>
      </c>
      <c r="AH270" s="500">
        <v>0</v>
      </c>
      <c r="AI270" s="500">
        <v>0</v>
      </c>
      <c r="AJ270" s="500">
        <v>0</v>
      </c>
      <c r="AK270" s="500">
        <v>0</v>
      </c>
      <c r="AL270" s="500">
        <v>0</v>
      </c>
      <c r="AM270" s="500">
        <v>0</v>
      </c>
      <c r="AN270" s="500">
        <v>0</v>
      </c>
      <c r="AO270" s="500">
        <v>0</v>
      </c>
      <c r="AP270" s="500">
        <v>0</v>
      </c>
      <c r="AQ270" s="500">
        <v>0</v>
      </c>
      <c r="AR270" s="500">
        <v>0</v>
      </c>
      <c r="AS270" s="500">
        <v>0</v>
      </c>
      <c r="AT270" s="500">
        <v>0</v>
      </c>
      <c r="AU270" s="500">
        <v>0</v>
      </c>
      <c r="AV270" s="500">
        <v>0</v>
      </c>
      <c r="AW270" s="500">
        <v>0</v>
      </c>
      <c r="AX270" s="500">
        <v>0</v>
      </c>
      <c r="AY270" s="500">
        <v>0</v>
      </c>
      <c r="AZ270" s="500">
        <v>0</v>
      </c>
      <c r="BA270" s="500">
        <v>0</v>
      </c>
      <c r="BB270" s="500">
        <v>0</v>
      </c>
    </row>
    <row r="271" spans="1:54">
      <c r="A271" s="497" t="s">
        <v>472</v>
      </c>
      <c r="B271" s="507" t="s">
        <v>1699</v>
      </c>
      <c r="C271" s="500">
        <v>0</v>
      </c>
      <c r="D271" s="500">
        <v>0</v>
      </c>
      <c r="E271" s="500">
        <v>0</v>
      </c>
      <c r="F271" s="500">
        <v>0</v>
      </c>
      <c r="G271" s="500">
        <v>0</v>
      </c>
      <c r="H271" s="500">
        <v>0</v>
      </c>
      <c r="I271" s="500">
        <v>0</v>
      </c>
      <c r="J271" s="500">
        <v>0</v>
      </c>
      <c r="K271" s="500">
        <v>0</v>
      </c>
      <c r="L271" s="500">
        <v>0</v>
      </c>
      <c r="M271" s="500">
        <v>0</v>
      </c>
      <c r="N271" s="500">
        <v>0</v>
      </c>
      <c r="O271" s="500">
        <v>0</v>
      </c>
      <c r="P271" s="500">
        <v>0</v>
      </c>
      <c r="Q271" s="500">
        <v>0</v>
      </c>
      <c r="R271" s="500">
        <v>0</v>
      </c>
      <c r="S271" s="500">
        <v>0</v>
      </c>
      <c r="T271" s="500">
        <v>0</v>
      </c>
      <c r="U271" s="500">
        <v>0</v>
      </c>
      <c r="V271" s="500">
        <v>0</v>
      </c>
      <c r="W271" s="500">
        <v>0</v>
      </c>
      <c r="X271" s="500">
        <v>0</v>
      </c>
      <c r="Y271" s="500">
        <v>0</v>
      </c>
      <c r="Z271" s="500">
        <v>0</v>
      </c>
      <c r="AA271" s="500">
        <v>0</v>
      </c>
      <c r="AB271" s="500">
        <v>0</v>
      </c>
      <c r="AC271" s="500">
        <v>0</v>
      </c>
      <c r="AD271" s="500">
        <v>0</v>
      </c>
      <c r="AE271" s="500">
        <v>0</v>
      </c>
      <c r="AF271" s="500">
        <v>0</v>
      </c>
      <c r="AG271" s="500">
        <v>0</v>
      </c>
      <c r="AH271" s="500">
        <v>0</v>
      </c>
      <c r="AI271" s="500">
        <v>0</v>
      </c>
      <c r="AJ271" s="500">
        <v>0</v>
      </c>
      <c r="AK271" s="500">
        <v>0</v>
      </c>
      <c r="AL271" s="500">
        <v>0</v>
      </c>
      <c r="AM271" s="500">
        <v>0</v>
      </c>
      <c r="AN271" s="500">
        <v>0</v>
      </c>
      <c r="AO271" s="500">
        <v>0</v>
      </c>
      <c r="AP271" s="500">
        <v>0</v>
      </c>
      <c r="AQ271" s="500">
        <v>0</v>
      </c>
      <c r="AR271" s="500">
        <v>0</v>
      </c>
      <c r="AS271" s="500">
        <v>0</v>
      </c>
      <c r="AT271" s="500">
        <v>0</v>
      </c>
      <c r="AU271" s="500">
        <v>0</v>
      </c>
      <c r="AV271" s="500">
        <v>0</v>
      </c>
      <c r="AW271" s="500">
        <v>0</v>
      </c>
      <c r="AX271" s="500">
        <v>0</v>
      </c>
      <c r="AY271" s="500">
        <v>0</v>
      </c>
      <c r="AZ271" s="500">
        <v>0</v>
      </c>
      <c r="BA271" s="500">
        <v>0</v>
      </c>
      <c r="BB271" s="500">
        <v>0</v>
      </c>
    </row>
    <row r="272" spans="1:54">
      <c r="A272" s="497" t="s">
        <v>472</v>
      </c>
      <c r="B272" s="507" t="s">
        <v>1408</v>
      </c>
      <c r="C272" s="500">
        <v>0</v>
      </c>
      <c r="D272" s="500">
        <v>0</v>
      </c>
      <c r="E272" s="500">
        <v>0</v>
      </c>
      <c r="F272" s="500">
        <v>0</v>
      </c>
      <c r="G272" s="500">
        <v>0</v>
      </c>
      <c r="H272" s="500">
        <v>0</v>
      </c>
      <c r="I272" s="500">
        <v>0</v>
      </c>
      <c r="J272" s="500">
        <v>0</v>
      </c>
      <c r="K272" s="500">
        <v>0</v>
      </c>
      <c r="L272" s="500">
        <v>0</v>
      </c>
      <c r="M272" s="500">
        <v>0</v>
      </c>
      <c r="N272" s="500">
        <v>0</v>
      </c>
      <c r="O272" s="500">
        <v>0</v>
      </c>
      <c r="P272" s="500">
        <v>0</v>
      </c>
      <c r="Q272" s="500">
        <v>0</v>
      </c>
      <c r="R272" s="500">
        <v>0</v>
      </c>
      <c r="S272" s="500">
        <v>0</v>
      </c>
      <c r="T272" s="500">
        <v>0</v>
      </c>
      <c r="U272" s="500">
        <v>0</v>
      </c>
      <c r="V272" s="500">
        <v>0</v>
      </c>
      <c r="W272" s="500">
        <v>0</v>
      </c>
      <c r="X272" s="500">
        <v>0</v>
      </c>
      <c r="Y272" s="500">
        <v>0</v>
      </c>
      <c r="Z272" s="500">
        <v>0</v>
      </c>
      <c r="AA272" s="500">
        <v>0</v>
      </c>
      <c r="AB272" s="500">
        <v>0</v>
      </c>
      <c r="AC272" s="500">
        <v>0</v>
      </c>
      <c r="AD272" s="500">
        <v>0</v>
      </c>
      <c r="AE272" s="500">
        <v>0</v>
      </c>
      <c r="AF272" s="500">
        <v>0</v>
      </c>
      <c r="AG272" s="500">
        <v>0</v>
      </c>
      <c r="AH272" s="500">
        <v>0</v>
      </c>
      <c r="AI272" s="500">
        <v>0</v>
      </c>
      <c r="AJ272" s="500">
        <v>0</v>
      </c>
      <c r="AK272" s="500">
        <v>0</v>
      </c>
      <c r="AL272" s="500">
        <v>0</v>
      </c>
      <c r="AM272" s="500">
        <v>0</v>
      </c>
      <c r="AN272" s="500">
        <v>0</v>
      </c>
      <c r="AO272" s="500">
        <v>0</v>
      </c>
      <c r="AP272" s="500">
        <v>0</v>
      </c>
      <c r="AQ272" s="500">
        <v>0</v>
      </c>
      <c r="AR272" s="500">
        <v>0</v>
      </c>
      <c r="AS272" s="500">
        <v>0</v>
      </c>
      <c r="AT272" s="500">
        <v>0</v>
      </c>
      <c r="AU272" s="500">
        <v>0</v>
      </c>
      <c r="AV272" s="500">
        <v>0</v>
      </c>
      <c r="AW272" s="500">
        <v>0</v>
      </c>
      <c r="AX272" s="500">
        <v>0</v>
      </c>
      <c r="AY272" s="500">
        <v>0</v>
      </c>
      <c r="AZ272" s="500">
        <v>0</v>
      </c>
      <c r="BA272" s="500">
        <v>0</v>
      </c>
      <c r="BB272" s="500">
        <v>0</v>
      </c>
    </row>
    <row r="273" spans="1:54">
      <c r="A273" s="497" t="s">
        <v>472</v>
      </c>
      <c r="B273" s="507" t="s">
        <v>1409</v>
      </c>
      <c r="C273" s="500">
        <v>0</v>
      </c>
      <c r="D273" s="500">
        <v>0</v>
      </c>
      <c r="E273" s="500">
        <v>0</v>
      </c>
      <c r="F273" s="500">
        <v>0</v>
      </c>
      <c r="G273" s="500">
        <v>0</v>
      </c>
      <c r="H273" s="500">
        <v>0</v>
      </c>
      <c r="I273" s="500">
        <v>0</v>
      </c>
      <c r="J273" s="500">
        <v>0</v>
      </c>
      <c r="K273" s="500">
        <v>0</v>
      </c>
      <c r="L273" s="500">
        <v>0</v>
      </c>
      <c r="M273" s="500">
        <v>0</v>
      </c>
      <c r="N273" s="500">
        <v>0</v>
      </c>
      <c r="O273" s="500">
        <v>0</v>
      </c>
      <c r="P273" s="500">
        <v>0</v>
      </c>
      <c r="Q273" s="500">
        <v>0</v>
      </c>
      <c r="R273" s="500">
        <v>0</v>
      </c>
      <c r="S273" s="500">
        <v>0</v>
      </c>
      <c r="T273" s="500">
        <v>0</v>
      </c>
      <c r="U273" s="500">
        <v>0</v>
      </c>
      <c r="V273" s="500">
        <v>0</v>
      </c>
      <c r="W273" s="500">
        <v>0</v>
      </c>
      <c r="X273" s="500">
        <v>0</v>
      </c>
      <c r="Y273" s="500">
        <v>0</v>
      </c>
      <c r="Z273" s="500">
        <v>0</v>
      </c>
      <c r="AA273" s="500">
        <v>0</v>
      </c>
      <c r="AB273" s="500">
        <v>0</v>
      </c>
      <c r="AC273" s="500">
        <v>0</v>
      </c>
      <c r="AD273" s="500">
        <v>0</v>
      </c>
      <c r="AE273" s="500">
        <v>0</v>
      </c>
      <c r="AF273" s="500">
        <v>0</v>
      </c>
      <c r="AG273" s="500">
        <v>0</v>
      </c>
      <c r="AH273" s="500">
        <v>0</v>
      </c>
      <c r="AI273" s="500">
        <v>0</v>
      </c>
      <c r="AJ273" s="500">
        <v>0</v>
      </c>
      <c r="AK273" s="500">
        <v>0</v>
      </c>
      <c r="AL273" s="500">
        <v>0</v>
      </c>
      <c r="AM273" s="500">
        <v>0</v>
      </c>
      <c r="AN273" s="500">
        <v>0</v>
      </c>
      <c r="AO273" s="500">
        <v>0</v>
      </c>
      <c r="AP273" s="500">
        <v>0</v>
      </c>
      <c r="AQ273" s="500">
        <v>0</v>
      </c>
      <c r="AR273" s="500">
        <v>0</v>
      </c>
      <c r="AS273" s="500">
        <v>0</v>
      </c>
      <c r="AT273" s="500">
        <v>0</v>
      </c>
      <c r="AU273" s="500">
        <v>0</v>
      </c>
      <c r="AV273" s="500">
        <v>0</v>
      </c>
      <c r="AW273" s="500">
        <v>0</v>
      </c>
      <c r="AX273" s="500">
        <v>0</v>
      </c>
      <c r="AY273" s="500">
        <v>0</v>
      </c>
      <c r="AZ273" s="500">
        <v>0</v>
      </c>
      <c r="BA273" s="500">
        <v>0</v>
      </c>
      <c r="BB273" s="500">
        <v>0</v>
      </c>
    </row>
    <row r="274" spans="1:54">
      <c r="A274" s="497" t="s">
        <v>473</v>
      </c>
      <c r="B274" s="507" t="s">
        <v>1410</v>
      </c>
      <c r="C274" s="500">
        <v>0</v>
      </c>
      <c r="D274" s="500">
        <v>0</v>
      </c>
      <c r="E274" s="500">
        <v>0</v>
      </c>
      <c r="F274" s="500">
        <v>0</v>
      </c>
      <c r="G274" s="500">
        <v>0</v>
      </c>
      <c r="H274" s="500">
        <v>0</v>
      </c>
      <c r="I274" s="500">
        <v>0</v>
      </c>
      <c r="J274" s="500">
        <v>0</v>
      </c>
      <c r="K274" s="500">
        <v>0</v>
      </c>
      <c r="L274" s="500">
        <v>0</v>
      </c>
      <c r="M274" s="500">
        <v>0</v>
      </c>
      <c r="N274" s="500">
        <v>0</v>
      </c>
      <c r="O274" s="500">
        <v>0</v>
      </c>
      <c r="P274" s="500">
        <v>0</v>
      </c>
      <c r="Q274" s="500">
        <v>0</v>
      </c>
      <c r="R274" s="500">
        <v>0</v>
      </c>
      <c r="S274" s="500">
        <v>0</v>
      </c>
      <c r="T274" s="500">
        <v>0</v>
      </c>
      <c r="U274" s="500">
        <v>0</v>
      </c>
      <c r="V274" s="500">
        <v>0</v>
      </c>
      <c r="W274" s="500">
        <v>0</v>
      </c>
      <c r="X274" s="500">
        <v>0</v>
      </c>
      <c r="Y274" s="500">
        <v>0</v>
      </c>
      <c r="Z274" s="500">
        <v>0</v>
      </c>
      <c r="AA274" s="500">
        <v>0</v>
      </c>
      <c r="AB274" s="500">
        <v>0</v>
      </c>
      <c r="AC274" s="500">
        <v>0</v>
      </c>
      <c r="AD274" s="500">
        <v>0</v>
      </c>
      <c r="AE274" s="500">
        <v>0</v>
      </c>
      <c r="AF274" s="500">
        <v>0</v>
      </c>
      <c r="AG274" s="500">
        <v>0</v>
      </c>
      <c r="AH274" s="500">
        <v>0</v>
      </c>
      <c r="AI274" s="500">
        <v>0</v>
      </c>
      <c r="AJ274" s="500">
        <v>0</v>
      </c>
      <c r="AK274" s="500">
        <v>0</v>
      </c>
      <c r="AL274" s="500">
        <v>0</v>
      </c>
      <c r="AM274" s="500">
        <v>0</v>
      </c>
      <c r="AN274" s="500">
        <v>0</v>
      </c>
      <c r="AO274" s="500">
        <v>0</v>
      </c>
      <c r="AP274" s="500">
        <v>0</v>
      </c>
      <c r="AQ274" s="500">
        <v>0</v>
      </c>
      <c r="AR274" s="500">
        <v>0</v>
      </c>
      <c r="AS274" s="500">
        <v>0</v>
      </c>
      <c r="AT274" s="500">
        <v>0</v>
      </c>
      <c r="AU274" s="500">
        <v>0</v>
      </c>
      <c r="AV274" s="500">
        <v>0</v>
      </c>
      <c r="AW274" s="500">
        <v>0</v>
      </c>
      <c r="AX274" s="500">
        <v>0</v>
      </c>
      <c r="AY274" s="500">
        <v>0</v>
      </c>
      <c r="AZ274" s="500">
        <v>0</v>
      </c>
      <c r="BA274" s="500">
        <v>0</v>
      </c>
      <c r="BB274" s="500">
        <v>0</v>
      </c>
    </row>
    <row r="275" spans="1:54">
      <c r="A275" s="497" t="s">
        <v>473</v>
      </c>
      <c r="B275" s="507" t="s">
        <v>1415</v>
      </c>
      <c r="C275" s="500">
        <v>0</v>
      </c>
      <c r="D275" s="500">
        <v>0</v>
      </c>
      <c r="E275" s="500">
        <v>0</v>
      </c>
      <c r="F275" s="500">
        <v>0</v>
      </c>
      <c r="G275" s="500">
        <v>0</v>
      </c>
      <c r="H275" s="500">
        <v>0</v>
      </c>
      <c r="I275" s="500">
        <v>0</v>
      </c>
      <c r="J275" s="500">
        <v>0</v>
      </c>
      <c r="K275" s="500">
        <v>0</v>
      </c>
      <c r="L275" s="500">
        <v>0</v>
      </c>
      <c r="M275" s="500">
        <v>0</v>
      </c>
      <c r="N275" s="500">
        <v>0</v>
      </c>
      <c r="O275" s="500">
        <v>0</v>
      </c>
      <c r="P275" s="500">
        <v>0</v>
      </c>
      <c r="Q275" s="500">
        <v>0</v>
      </c>
      <c r="R275" s="500">
        <v>0</v>
      </c>
      <c r="S275" s="500">
        <v>0</v>
      </c>
      <c r="T275" s="500">
        <v>0</v>
      </c>
      <c r="U275" s="500">
        <v>0</v>
      </c>
      <c r="V275" s="500">
        <v>0</v>
      </c>
      <c r="W275" s="500">
        <v>0</v>
      </c>
      <c r="X275" s="500">
        <v>0</v>
      </c>
      <c r="Y275" s="500">
        <v>0</v>
      </c>
      <c r="Z275" s="500">
        <v>0</v>
      </c>
      <c r="AA275" s="500">
        <v>0</v>
      </c>
      <c r="AB275" s="500">
        <v>0</v>
      </c>
      <c r="AC275" s="500">
        <v>0</v>
      </c>
      <c r="AD275" s="500">
        <v>0</v>
      </c>
      <c r="AE275" s="500">
        <v>0</v>
      </c>
      <c r="AF275" s="500">
        <v>0</v>
      </c>
      <c r="AG275" s="500">
        <v>0</v>
      </c>
      <c r="AH275" s="500">
        <v>0</v>
      </c>
      <c r="AI275" s="500">
        <v>0</v>
      </c>
      <c r="AJ275" s="500">
        <v>0</v>
      </c>
      <c r="AK275" s="500">
        <v>0</v>
      </c>
      <c r="AL275" s="500">
        <v>0</v>
      </c>
      <c r="AM275" s="500">
        <v>0</v>
      </c>
      <c r="AN275" s="500">
        <v>0</v>
      </c>
      <c r="AO275" s="500">
        <v>0</v>
      </c>
      <c r="AP275" s="500">
        <v>0</v>
      </c>
      <c r="AQ275" s="500">
        <v>0</v>
      </c>
      <c r="AR275" s="500">
        <v>0</v>
      </c>
      <c r="AS275" s="500">
        <v>0</v>
      </c>
      <c r="AT275" s="500">
        <v>0</v>
      </c>
      <c r="AU275" s="500">
        <v>0</v>
      </c>
      <c r="AV275" s="500">
        <v>0</v>
      </c>
      <c r="AW275" s="500">
        <v>0</v>
      </c>
      <c r="AX275" s="500">
        <v>0</v>
      </c>
      <c r="AY275" s="500">
        <v>0</v>
      </c>
      <c r="AZ275" s="500">
        <v>0</v>
      </c>
      <c r="BA275" s="500">
        <v>0</v>
      </c>
      <c r="BB275" s="500">
        <v>0</v>
      </c>
    </row>
    <row r="276" spans="1:54">
      <c r="A276" s="497" t="s">
        <v>473</v>
      </c>
      <c r="B276" s="507" t="s">
        <v>1411</v>
      </c>
      <c r="C276" s="500">
        <v>0</v>
      </c>
      <c r="D276" s="500">
        <v>0</v>
      </c>
      <c r="E276" s="500">
        <v>0</v>
      </c>
      <c r="F276" s="500">
        <v>0</v>
      </c>
      <c r="G276" s="500">
        <v>0</v>
      </c>
      <c r="H276" s="500">
        <v>0</v>
      </c>
      <c r="I276" s="500">
        <v>0</v>
      </c>
      <c r="J276" s="500">
        <v>0</v>
      </c>
      <c r="K276" s="500">
        <v>0</v>
      </c>
      <c r="L276" s="500">
        <v>0</v>
      </c>
      <c r="M276" s="500">
        <v>0</v>
      </c>
      <c r="N276" s="500">
        <v>0</v>
      </c>
      <c r="O276" s="500">
        <v>0</v>
      </c>
      <c r="P276" s="500">
        <v>0</v>
      </c>
      <c r="Q276" s="500">
        <v>0</v>
      </c>
      <c r="R276" s="500">
        <v>0</v>
      </c>
      <c r="S276" s="500">
        <v>0</v>
      </c>
      <c r="T276" s="500">
        <v>0</v>
      </c>
      <c r="U276" s="500">
        <v>0</v>
      </c>
      <c r="V276" s="500">
        <v>0</v>
      </c>
      <c r="W276" s="500">
        <v>0</v>
      </c>
      <c r="X276" s="500">
        <v>0</v>
      </c>
      <c r="Y276" s="500">
        <v>0</v>
      </c>
      <c r="Z276" s="500">
        <v>0</v>
      </c>
      <c r="AA276" s="500">
        <v>0</v>
      </c>
      <c r="AB276" s="500">
        <v>0</v>
      </c>
      <c r="AC276" s="500">
        <v>0</v>
      </c>
      <c r="AD276" s="500">
        <v>0</v>
      </c>
      <c r="AE276" s="500">
        <v>0</v>
      </c>
      <c r="AF276" s="500">
        <v>0</v>
      </c>
      <c r="AG276" s="500">
        <v>0</v>
      </c>
      <c r="AH276" s="500">
        <v>0</v>
      </c>
      <c r="AI276" s="500">
        <v>0</v>
      </c>
      <c r="AJ276" s="500">
        <v>0</v>
      </c>
      <c r="AK276" s="500">
        <v>0</v>
      </c>
      <c r="AL276" s="500">
        <v>0</v>
      </c>
      <c r="AM276" s="500">
        <v>0</v>
      </c>
      <c r="AN276" s="500">
        <v>0</v>
      </c>
      <c r="AO276" s="500">
        <v>0</v>
      </c>
      <c r="AP276" s="500">
        <v>0</v>
      </c>
      <c r="AQ276" s="500">
        <v>0</v>
      </c>
      <c r="AR276" s="500">
        <v>0</v>
      </c>
      <c r="AS276" s="500">
        <v>0</v>
      </c>
      <c r="AT276" s="500">
        <v>0</v>
      </c>
      <c r="AU276" s="500">
        <v>0</v>
      </c>
      <c r="AV276" s="500">
        <v>0</v>
      </c>
      <c r="AW276" s="500">
        <v>0</v>
      </c>
      <c r="AX276" s="500">
        <v>0</v>
      </c>
      <c r="AY276" s="500">
        <v>0</v>
      </c>
      <c r="AZ276" s="500">
        <v>0</v>
      </c>
      <c r="BA276" s="500">
        <v>0</v>
      </c>
      <c r="BB276" s="500">
        <v>0</v>
      </c>
    </row>
    <row r="277" spans="1:54">
      <c r="A277" s="497" t="s">
        <v>473</v>
      </c>
      <c r="B277" s="507" t="s">
        <v>1700</v>
      </c>
      <c r="C277" s="500">
        <v>0</v>
      </c>
      <c r="D277" s="500">
        <v>0</v>
      </c>
      <c r="E277" s="500">
        <v>0</v>
      </c>
      <c r="F277" s="500">
        <v>0</v>
      </c>
      <c r="G277" s="500">
        <v>0</v>
      </c>
      <c r="H277" s="500">
        <v>0</v>
      </c>
      <c r="I277" s="500">
        <v>0</v>
      </c>
      <c r="J277" s="500">
        <v>0</v>
      </c>
      <c r="K277" s="500">
        <v>0</v>
      </c>
      <c r="L277" s="500">
        <v>0</v>
      </c>
      <c r="M277" s="500">
        <v>0</v>
      </c>
      <c r="N277" s="500">
        <v>0</v>
      </c>
      <c r="O277" s="500">
        <v>0</v>
      </c>
      <c r="P277" s="500">
        <v>0</v>
      </c>
      <c r="Q277" s="500">
        <v>0</v>
      </c>
      <c r="R277" s="500">
        <v>0</v>
      </c>
      <c r="S277" s="500">
        <v>0</v>
      </c>
      <c r="T277" s="500">
        <v>0</v>
      </c>
      <c r="U277" s="500">
        <v>0</v>
      </c>
      <c r="V277" s="500">
        <v>0</v>
      </c>
      <c r="W277" s="500">
        <v>0</v>
      </c>
      <c r="X277" s="500">
        <v>0</v>
      </c>
      <c r="Y277" s="500">
        <v>0</v>
      </c>
      <c r="Z277" s="500">
        <v>0</v>
      </c>
      <c r="AA277" s="500">
        <v>0</v>
      </c>
      <c r="AB277" s="500">
        <v>0</v>
      </c>
      <c r="AC277" s="500">
        <v>0</v>
      </c>
      <c r="AD277" s="500">
        <v>0</v>
      </c>
      <c r="AE277" s="500">
        <v>0</v>
      </c>
      <c r="AF277" s="500">
        <v>0</v>
      </c>
      <c r="AG277" s="500">
        <v>0</v>
      </c>
      <c r="AH277" s="500">
        <v>0</v>
      </c>
      <c r="AI277" s="500">
        <v>0</v>
      </c>
      <c r="AJ277" s="500">
        <v>0</v>
      </c>
      <c r="AK277" s="500">
        <v>0</v>
      </c>
      <c r="AL277" s="500">
        <v>0</v>
      </c>
      <c r="AM277" s="500">
        <v>0</v>
      </c>
      <c r="AN277" s="500">
        <v>0</v>
      </c>
      <c r="AO277" s="500">
        <v>0</v>
      </c>
      <c r="AP277" s="500">
        <v>0</v>
      </c>
      <c r="AQ277" s="500">
        <v>0</v>
      </c>
      <c r="AR277" s="500">
        <v>0</v>
      </c>
      <c r="AS277" s="500">
        <v>0</v>
      </c>
      <c r="AT277" s="500">
        <v>0</v>
      </c>
      <c r="AU277" s="500">
        <v>0</v>
      </c>
      <c r="AV277" s="500">
        <v>0</v>
      </c>
      <c r="AW277" s="500">
        <v>0</v>
      </c>
      <c r="AX277" s="500">
        <v>0</v>
      </c>
      <c r="AY277" s="500">
        <v>0</v>
      </c>
      <c r="AZ277" s="500">
        <v>0</v>
      </c>
      <c r="BA277" s="500">
        <v>0</v>
      </c>
      <c r="BB277" s="500">
        <v>0</v>
      </c>
    </row>
    <row r="278" spans="1:54">
      <c r="A278" s="497" t="s">
        <v>473</v>
      </c>
      <c r="B278" s="507" t="s">
        <v>1701</v>
      </c>
      <c r="C278" s="500">
        <v>0</v>
      </c>
      <c r="D278" s="500">
        <v>0</v>
      </c>
      <c r="E278" s="500">
        <v>0</v>
      </c>
      <c r="F278" s="500">
        <v>0</v>
      </c>
      <c r="G278" s="500">
        <v>0</v>
      </c>
      <c r="H278" s="500">
        <v>0</v>
      </c>
      <c r="I278" s="500">
        <v>0</v>
      </c>
      <c r="J278" s="500">
        <v>0</v>
      </c>
      <c r="K278" s="500">
        <v>0</v>
      </c>
      <c r="L278" s="500">
        <v>0</v>
      </c>
      <c r="M278" s="500">
        <v>0</v>
      </c>
      <c r="N278" s="500">
        <v>0</v>
      </c>
      <c r="O278" s="500">
        <v>0</v>
      </c>
      <c r="P278" s="500">
        <v>0</v>
      </c>
      <c r="Q278" s="500">
        <v>0</v>
      </c>
      <c r="R278" s="500">
        <v>0</v>
      </c>
      <c r="S278" s="500">
        <v>0</v>
      </c>
      <c r="T278" s="500">
        <v>0</v>
      </c>
      <c r="U278" s="500">
        <v>0</v>
      </c>
      <c r="V278" s="500">
        <v>0</v>
      </c>
      <c r="W278" s="500">
        <v>0</v>
      </c>
      <c r="X278" s="500">
        <v>0</v>
      </c>
      <c r="Y278" s="500">
        <v>0</v>
      </c>
      <c r="Z278" s="500">
        <v>0</v>
      </c>
      <c r="AA278" s="500">
        <v>0</v>
      </c>
      <c r="AB278" s="500">
        <v>0</v>
      </c>
      <c r="AC278" s="500">
        <v>0</v>
      </c>
      <c r="AD278" s="500">
        <v>0</v>
      </c>
      <c r="AE278" s="500">
        <v>0</v>
      </c>
      <c r="AF278" s="500">
        <v>0</v>
      </c>
      <c r="AG278" s="500">
        <v>0</v>
      </c>
      <c r="AH278" s="500">
        <v>0</v>
      </c>
      <c r="AI278" s="500">
        <v>0</v>
      </c>
      <c r="AJ278" s="500">
        <v>0</v>
      </c>
      <c r="AK278" s="500">
        <v>0</v>
      </c>
      <c r="AL278" s="500">
        <v>0</v>
      </c>
      <c r="AM278" s="500">
        <v>0</v>
      </c>
      <c r="AN278" s="500">
        <v>0</v>
      </c>
      <c r="AO278" s="500">
        <v>0</v>
      </c>
      <c r="AP278" s="500">
        <v>0</v>
      </c>
      <c r="AQ278" s="500">
        <v>0</v>
      </c>
      <c r="AR278" s="500">
        <v>0</v>
      </c>
      <c r="AS278" s="500">
        <v>0</v>
      </c>
      <c r="AT278" s="500">
        <v>0</v>
      </c>
      <c r="AU278" s="500">
        <v>0</v>
      </c>
      <c r="AV278" s="500">
        <v>0</v>
      </c>
      <c r="AW278" s="500">
        <v>0</v>
      </c>
      <c r="AX278" s="500">
        <v>0</v>
      </c>
      <c r="AY278" s="500">
        <v>0</v>
      </c>
      <c r="AZ278" s="500">
        <v>0</v>
      </c>
      <c r="BA278" s="500">
        <v>0</v>
      </c>
      <c r="BB278" s="500">
        <v>0</v>
      </c>
    </row>
    <row r="279" spans="1:54">
      <c r="A279" s="497" t="s">
        <v>473</v>
      </c>
      <c r="B279" s="507" t="s">
        <v>1412</v>
      </c>
      <c r="C279" s="500">
        <v>0</v>
      </c>
      <c r="D279" s="500">
        <v>0</v>
      </c>
      <c r="E279" s="500">
        <v>0</v>
      </c>
      <c r="F279" s="500">
        <v>0</v>
      </c>
      <c r="G279" s="500">
        <v>0</v>
      </c>
      <c r="H279" s="500">
        <v>0</v>
      </c>
      <c r="I279" s="500">
        <v>0</v>
      </c>
      <c r="J279" s="500">
        <v>0</v>
      </c>
      <c r="K279" s="500">
        <v>0</v>
      </c>
      <c r="L279" s="500">
        <v>0</v>
      </c>
      <c r="M279" s="500">
        <v>0</v>
      </c>
      <c r="N279" s="500">
        <v>0</v>
      </c>
      <c r="O279" s="500">
        <v>0</v>
      </c>
      <c r="P279" s="500">
        <v>0</v>
      </c>
      <c r="Q279" s="500">
        <v>0</v>
      </c>
      <c r="R279" s="500">
        <v>0</v>
      </c>
      <c r="S279" s="500">
        <v>0</v>
      </c>
      <c r="T279" s="500">
        <v>0</v>
      </c>
      <c r="U279" s="500">
        <v>0</v>
      </c>
      <c r="V279" s="500">
        <v>0</v>
      </c>
      <c r="W279" s="500">
        <v>0</v>
      </c>
      <c r="X279" s="500">
        <v>0</v>
      </c>
      <c r="Y279" s="500">
        <v>0</v>
      </c>
      <c r="Z279" s="500">
        <v>0</v>
      </c>
      <c r="AA279" s="500">
        <v>0</v>
      </c>
      <c r="AB279" s="500">
        <v>0</v>
      </c>
      <c r="AC279" s="500">
        <v>0</v>
      </c>
      <c r="AD279" s="500">
        <v>0</v>
      </c>
      <c r="AE279" s="500">
        <v>0</v>
      </c>
      <c r="AF279" s="500">
        <v>0</v>
      </c>
      <c r="AG279" s="500">
        <v>0</v>
      </c>
      <c r="AH279" s="500">
        <v>0</v>
      </c>
      <c r="AI279" s="500">
        <v>0</v>
      </c>
      <c r="AJ279" s="500">
        <v>0</v>
      </c>
      <c r="AK279" s="500">
        <v>0</v>
      </c>
      <c r="AL279" s="500">
        <v>0</v>
      </c>
      <c r="AM279" s="500">
        <v>0</v>
      </c>
      <c r="AN279" s="500">
        <v>0</v>
      </c>
      <c r="AO279" s="500">
        <v>0</v>
      </c>
      <c r="AP279" s="500">
        <v>0</v>
      </c>
      <c r="AQ279" s="500">
        <v>0</v>
      </c>
      <c r="AR279" s="500">
        <v>0</v>
      </c>
      <c r="AS279" s="500">
        <v>0</v>
      </c>
      <c r="AT279" s="500">
        <v>0</v>
      </c>
      <c r="AU279" s="500">
        <v>0</v>
      </c>
      <c r="AV279" s="500">
        <v>0</v>
      </c>
      <c r="AW279" s="500">
        <v>0</v>
      </c>
      <c r="AX279" s="500">
        <v>0</v>
      </c>
      <c r="AY279" s="500">
        <v>0</v>
      </c>
      <c r="AZ279" s="500">
        <v>0</v>
      </c>
      <c r="BA279" s="500">
        <v>0</v>
      </c>
      <c r="BB279" s="500">
        <v>0</v>
      </c>
    </row>
    <row r="280" spans="1:54">
      <c r="A280" s="497" t="s">
        <v>473</v>
      </c>
      <c r="B280" s="507" t="s">
        <v>1413</v>
      </c>
      <c r="C280" s="500">
        <v>0</v>
      </c>
      <c r="D280" s="500">
        <v>0</v>
      </c>
      <c r="E280" s="500">
        <v>0</v>
      </c>
      <c r="F280" s="500">
        <v>0</v>
      </c>
      <c r="G280" s="500">
        <v>0</v>
      </c>
      <c r="H280" s="500">
        <v>0</v>
      </c>
      <c r="I280" s="500">
        <v>0</v>
      </c>
      <c r="J280" s="500">
        <v>0</v>
      </c>
      <c r="K280" s="500">
        <v>0</v>
      </c>
      <c r="L280" s="500">
        <v>0</v>
      </c>
      <c r="M280" s="500">
        <v>0</v>
      </c>
      <c r="N280" s="500">
        <v>0</v>
      </c>
      <c r="O280" s="500">
        <v>0</v>
      </c>
      <c r="P280" s="500">
        <v>0</v>
      </c>
      <c r="Q280" s="500">
        <v>0</v>
      </c>
      <c r="R280" s="500">
        <v>0</v>
      </c>
      <c r="S280" s="500">
        <v>0</v>
      </c>
      <c r="T280" s="500">
        <v>0</v>
      </c>
      <c r="U280" s="500">
        <v>0</v>
      </c>
      <c r="V280" s="500">
        <v>0</v>
      </c>
      <c r="W280" s="500">
        <v>0</v>
      </c>
      <c r="X280" s="500">
        <v>0</v>
      </c>
      <c r="Y280" s="500">
        <v>0</v>
      </c>
      <c r="Z280" s="500">
        <v>0</v>
      </c>
      <c r="AA280" s="500">
        <v>0</v>
      </c>
      <c r="AB280" s="500">
        <v>0</v>
      </c>
      <c r="AC280" s="500">
        <v>0</v>
      </c>
      <c r="AD280" s="500">
        <v>0</v>
      </c>
      <c r="AE280" s="500">
        <v>0</v>
      </c>
      <c r="AF280" s="500">
        <v>0</v>
      </c>
      <c r="AG280" s="500">
        <v>0</v>
      </c>
      <c r="AH280" s="500">
        <v>0</v>
      </c>
      <c r="AI280" s="500">
        <v>0</v>
      </c>
      <c r="AJ280" s="500">
        <v>0</v>
      </c>
      <c r="AK280" s="500">
        <v>0</v>
      </c>
      <c r="AL280" s="500">
        <v>0</v>
      </c>
      <c r="AM280" s="500">
        <v>0</v>
      </c>
      <c r="AN280" s="500">
        <v>0</v>
      </c>
      <c r="AO280" s="500">
        <v>0</v>
      </c>
      <c r="AP280" s="500">
        <v>0</v>
      </c>
      <c r="AQ280" s="500">
        <v>0</v>
      </c>
      <c r="AR280" s="500">
        <v>0</v>
      </c>
      <c r="AS280" s="500">
        <v>0</v>
      </c>
      <c r="AT280" s="500">
        <v>0</v>
      </c>
      <c r="AU280" s="500">
        <v>0</v>
      </c>
      <c r="AV280" s="500">
        <v>0</v>
      </c>
      <c r="AW280" s="500">
        <v>0</v>
      </c>
      <c r="AX280" s="500">
        <v>0</v>
      </c>
      <c r="AY280" s="500">
        <v>0</v>
      </c>
      <c r="AZ280" s="500">
        <v>0</v>
      </c>
      <c r="BA280" s="500">
        <v>0</v>
      </c>
      <c r="BB280" s="500">
        <v>0</v>
      </c>
    </row>
    <row r="281" spans="1:54">
      <c r="A281" s="497" t="s">
        <v>473</v>
      </c>
      <c r="B281" s="507" t="s">
        <v>1414</v>
      </c>
      <c r="C281" s="500">
        <v>0</v>
      </c>
      <c r="D281" s="500">
        <v>0</v>
      </c>
      <c r="E281" s="500">
        <v>0</v>
      </c>
      <c r="F281" s="500">
        <v>0</v>
      </c>
      <c r="G281" s="500">
        <v>0</v>
      </c>
      <c r="H281" s="500">
        <v>0</v>
      </c>
      <c r="I281" s="500">
        <v>0</v>
      </c>
      <c r="J281" s="500">
        <v>0</v>
      </c>
      <c r="K281" s="500">
        <v>0</v>
      </c>
      <c r="L281" s="500">
        <v>0</v>
      </c>
      <c r="M281" s="500">
        <v>0</v>
      </c>
      <c r="N281" s="500">
        <v>0</v>
      </c>
      <c r="O281" s="500">
        <v>0</v>
      </c>
      <c r="P281" s="500">
        <v>0</v>
      </c>
      <c r="Q281" s="500">
        <v>0</v>
      </c>
      <c r="R281" s="500">
        <v>0</v>
      </c>
      <c r="S281" s="500">
        <v>0</v>
      </c>
      <c r="T281" s="500">
        <v>0</v>
      </c>
      <c r="U281" s="500">
        <v>0</v>
      </c>
      <c r="V281" s="500">
        <v>0</v>
      </c>
      <c r="W281" s="500">
        <v>0</v>
      </c>
      <c r="X281" s="500">
        <v>0</v>
      </c>
      <c r="Y281" s="500">
        <v>0</v>
      </c>
      <c r="Z281" s="500">
        <v>0</v>
      </c>
      <c r="AA281" s="500">
        <v>0</v>
      </c>
      <c r="AB281" s="500">
        <v>0</v>
      </c>
      <c r="AC281" s="500">
        <v>0</v>
      </c>
      <c r="AD281" s="500">
        <v>0</v>
      </c>
      <c r="AE281" s="500">
        <v>0</v>
      </c>
      <c r="AF281" s="500">
        <v>0</v>
      </c>
      <c r="AG281" s="500">
        <v>0</v>
      </c>
      <c r="AH281" s="500">
        <v>0</v>
      </c>
      <c r="AI281" s="500">
        <v>0</v>
      </c>
      <c r="AJ281" s="500">
        <v>0</v>
      </c>
      <c r="AK281" s="500">
        <v>0</v>
      </c>
      <c r="AL281" s="500">
        <v>0</v>
      </c>
      <c r="AM281" s="500">
        <v>0</v>
      </c>
      <c r="AN281" s="500">
        <v>0</v>
      </c>
      <c r="AO281" s="500">
        <v>0</v>
      </c>
      <c r="AP281" s="500">
        <v>0</v>
      </c>
      <c r="AQ281" s="500">
        <v>0</v>
      </c>
      <c r="AR281" s="500">
        <v>0</v>
      </c>
      <c r="AS281" s="500">
        <v>0</v>
      </c>
      <c r="AT281" s="500">
        <v>0</v>
      </c>
      <c r="AU281" s="500">
        <v>0</v>
      </c>
      <c r="AV281" s="500">
        <v>0</v>
      </c>
      <c r="AW281" s="500">
        <v>0</v>
      </c>
      <c r="AX281" s="500">
        <v>0</v>
      </c>
      <c r="AY281" s="500">
        <v>0</v>
      </c>
      <c r="AZ281" s="500">
        <v>0</v>
      </c>
      <c r="BA281" s="500">
        <v>0</v>
      </c>
      <c r="BB281" s="500">
        <v>0</v>
      </c>
    </row>
    <row r="282" spans="1:54">
      <c r="A282" s="497" t="s">
        <v>474</v>
      </c>
      <c r="B282" s="507" t="s">
        <v>1416</v>
      </c>
      <c r="C282" s="500">
        <v>0</v>
      </c>
      <c r="D282" s="500">
        <v>0</v>
      </c>
      <c r="E282" s="500">
        <v>0</v>
      </c>
      <c r="F282" s="500">
        <v>0</v>
      </c>
      <c r="G282" s="500">
        <v>0</v>
      </c>
      <c r="H282" s="500">
        <v>0</v>
      </c>
      <c r="I282" s="500">
        <v>0</v>
      </c>
      <c r="J282" s="500">
        <v>0</v>
      </c>
      <c r="K282" s="500">
        <v>0</v>
      </c>
      <c r="L282" s="500">
        <v>0</v>
      </c>
      <c r="M282" s="500">
        <v>0</v>
      </c>
      <c r="N282" s="500">
        <v>0</v>
      </c>
      <c r="O282" s="500">
        <v>0</v>
      </c>
      <c r="P282" s="500">
        <v>0</v>
      </c>
      <c r="Q282" s="500">
        <v>0</v>
      </c>
      <c r="R282" s="500">
        <v>0</v>
      </c>
      <c r="S282" s="500">
        <v>0</v>
      </c>
      <c r="T282" s="500">
        <v>0</v>
      </c>
      <c r="U282" s="500">
        <v>0</v>
      </c>
      <c r="V282" s="500">
        <v>0</v>
      </c>
      <c r="W282" s="500">
        <v>0</v>
      </c>
      <c r="X282" s="500">
        <v>0</v>
      </c>
      <c r="Y282" s="500">
        <v>0</v>
      </c>
      <c r="Z282" s="500">
        <v>0</v>
      </c>
      <c r="AA282" s="500">
        <v>0</v>
      </c>
      <c r="AB282" s="500">
        <v>0</v>
      </c>
      <c r="AC282" s="500">
        <v>0</v>
      </c>
      <c r="AD282" s="500">
        <v>0</v>
      </c>
      <c r="AE282" s="500">
        <v>0</v>
      </c>
      <c r="AF282" s="500">
        <v>0</v>
      </c>
      <c r="AG282" s="500">
        <v>0</v>
      </c>
      <c r="AH282" s="500">
        <v>0</v>
      </c>
      <c r="AI282" s="500">
        <v>0</v>
      </c>
      <c r="AJ282" s="500">
        <v>0</v>
      </c>
      <c r="AK282" s="500">
        <v>0</v>
      </c>
      <c r="AL282" s="500">
        <v>0</v>
      </c>
      <c r="AM282" s="500">
        <v>0</v>
      </c>
      <c r="AN282" s="500">
        <v>0</v>
      </c>
      <c r="AO282" s="500">
        <v>0</v>
      </c>
      <c r="AP282" s="500">
        <v>0</v>
      </c>
      <c r="AQ282" s="500">
        <v>0</v>
      </c>
      <c r="AR282" s="500">
        <v>0</v>
      </c>
      <c r="AS282" s="500">
        <v>0</v>
      </c>
      <c r="AT282" s="500">
        <v>0</v>
      </c>
      <c r="AU282" s="500">
        <v>0</v>
      </c>
      <c r="AV282" s="500">
        <v>0</v>
      </c>
      <c r="AW282" s="500">
        <v>0</v>
      </c>
      <c r="AX282" s="500">
        <v>0</v>
      </c>
      <c r="AY282" s="500">
        <v>0</v>
      </c>
      <c r="AZ282" s="500">
        <v>0</v>
      </c>
      <c r="BA282" s="500">
        <v>0</v>
      </c>
      <c r="BB282" s="500">
        <v>0</v>
      </c>
    </row>
    <row r="283" spans="1:54">
      <c r="A283" s="497" t="s">
        <v>474</v>
      </c>
      <c r="B283" s="507" t="s">
        <v>1417</v>
      </c>
      <c r="C283" s="500">
        <v>0</v>
      </c>
      <c r="D283" s="500">
        <v>0</v>
      </c>
      <c r="E283" s="500">
        <v>0</v>
      </c>
      <c r="F283" s="500">
        <v>0</v>
      </c>
      <c r="G283" s="500">
        <v>0</v>
      </c>
      <c r="H283" s="500">
        <v>0</v>
      </c>
      <c r="I283" s="500">
        <v>0</v>
      </c>
      <c r="J283" s="500">
        <v>0</v>
      </c>
      <c r="K283" s="500">
        <v>0</v>
      </c>
      <c r="L283" s="500">
        <v>0</v>
      </c>
      <c r="M283" s="500">
        <v>0</v>
      </c>
      <c r="N283" s="500">
        <v>0</v>
      </c>
      <c r="O283" s="500">
        <v>0</v>
      </c>
      <c r="P283" s="500">
        <v>0</v>
      </c>
      <c r="Q283" s="500">
        <v>0</v>
      </c>
      <c r="R283" s="500">
        <v>0</v>
      </c>
      <c r="S283" s="500">
        <v>0</v>
      </c>
      <c r="T283" s="500">
        <v>0</v>
      </c>
      <c r="U283" s="500">
        <v>0</v>
      </c>
      <c r="V283" s="500">
        <v>0</v>
      </c>
      <c r="W283" s="500">
        <v>0</v>
      </c>
      <c r="X283" s="500">
        <v>0</v>
      </c>
      <c r="Y283" s="500">
        <v>0</v>
      </c>
      <c r="Z283" s="500">
        <v>0</v>
      </c>
      <c r="AA283" s="500">
        <v>0</v>
      </c>
      <c r="AB283" s="500">
        <v>0</v>
      </c>
      <c r="AC283" s="500">
        <v>0</v>
      </c>
      <c r="AD283" s="500">
        <v>0</v>
      </c>
      <c r="AE283" s="500">
        <v>0</v>
      </c>
      <c r="AF283" s="500">
        <v>0</v>
      </c>
      <c r="AG283" s="500">
        <v>0</v>
      </c>
      <c r="AH283" s="500">
        <v>0</v>
      </c>
      <c r="AI283" s="500">
        <v>0</v>
      </c>
      <c r="AJ283" s="500">
        <v>0</v>
      </c>
      <c r="AK283" s="500">
        <v>0</v>
      </c>
      <c r="AL283" s="500">
        <v>0</v>
      </c>
      <c r="AM283" s="500">
        <v>0</v>
      </c>
      <c r="AN283" s="500">
        <v>0</v>
      </c>
      <c r="AO283" s="500">
        <v>0</v>
      </c>
      <c r="AP283" s="500">
        <v>0</v>
      </c>
      <c r="AQ283" s="500">
        <v>0</v>
      </c>
      <c r="AR283" s="500">
        <v>0</v>
      </c>
      <c r="AS283" s="500">
        <v>0</v>
      </c>
      <c r="AT283" s="500">
        <v>0</v>
      </c>
      <c r="AU283" s="500">
        <v>0</v>
      </c>
      <c r="AV283" s="500">
        <v>0</v>
      </c>
      <c r="AW283" s="500">
        <v>0</v>
      </c>
      <c r="AX283" s="500">
        <v>0</v>
      </c>
      <c r="AY283" s="500">
        <v>0</v>
      </c>
      <c r="AZ283" s="500">
        <v>0</v>
      </c>
      <c r="BA283" s="500">
        <v>0</v>
      </c>
      <c r="BB283" s="500">
        <v>0</v>
      </c>
    </row>
    <row r="284" spans="1:54">
      <c r="A284" s="497" t="s">
        <v>474</v>
      </c>
      <c r="B284" s="507" t="s">
        <v>1418</v>
      </c>
      <c r="C284" s="500">
        <v>0</v>
      </c>
      <c r="D284" s="500">
        <v>0</v>
      </c>
      <c r="E284" s="500">
        <v>0</v>
      </c>
      <c r="F284" s="500">
        <v>0</v>
      </c>
      <c r="G284" s="500">
        <v>0</v>
      </c>
      <c r="H284" s="500">
        <v>0</v>
      </c>
      <c r="I284" s="500">
        <v>0</v>
      </c>
      <c r="J284" s="500">
        <v>0</v>
      </c>
      <c r="K284" s="500">
        <v>0</v>
      </c>
      <c r="L284" s="500">
        <v>0</v>
      </c>
      <c r="M284" s="500">
        <v>0</v>
      </c>
      <c r="N284" s="500">
        <v>0</v>
      </c>
      <c r="O284" s="500">
        <v>0</v>
      </c>
      <c r="P284" s="500">
        <v>0</v>
      </c>
      <c r="Q284" s="500">
        <v>0</v>
      </c>
      <c r="R284" s="500">
        <v>0</v>
      </c>
      <c r="S284" s="500">
        <v>0</v>
      </c>
      <c r="T284" s="500">
        <v>0</v>
      </c>
      <c r="U284" s="500">
        <v>0</v>
      </c>
      <c r="V284" s="500">
        <v>0</v>
      </c>
      <c r="W284" s="500">
        <v>0</v>
      </c>
      <c r="X284" s="500">
        <v>0</v>
      </c>
      <c r="Y284" s="500">
        <v>0</v>
      </c>
      <c r="Z284" s="500">
        <v>0</v>
      </c>
      <c r="AA284" s="500">
        <v>0</v>
      </c>
      <c r="AB284" s="500">
        <v>0</v>
      </c>
      <c r="AC284" s="500">
        <v>0</v>
      </c>
      <c r="AD284" s="500">
        <v>0</v>
      </c>
      <c r="AE284" s="500">
        <v>0</v>
      </c>
      <c r="AF284" s="500">
        <v>0</v>
      </c>
      <c r="AG284" s="500">
        <v>0</v>
      </c>
      <c r="AH284" s="500">
        <v>0</v>
      </c>
      <c r="AI284" s="500">
        <v>0</v>
      </c>
      <c r="AJ284" s="500">
        <v>0</v>
      </c>
      <c r="AK284" s="500">
        <v>0</v>
      </c>
      <c r="AL284" s="500">
        <v>0</v>
      </c>
      <c r="AM284" s="500">
        <v>0</v>
      </c>
      <c r="AN284" s="500">
        <v>0</v>
      </c>
      <c r="AO284" s="500">
        <v>0</v>
      </c>
      <c r="AP284" s="500">
        <v>0</v>
      </c>
      <c r="AQ284" s="500">
        <v>0</v>
      </c>
      <c r="AR284" s="500">
        <v>0</v>
      </c>
      <c r="AS284" s="500">
        <v>0</v>
      </c>
      <c r="AT284" s="500">
        <v>0</v>
      </c>
      <c r="AU284" s="500">
        <v>0</v>
      </c>
      <c r="AV284" s="500">
        <v>0</v>
      </c>
      <c r="AW284" s="500">
        <v>0</v>
      </c>
      <c r="AX284" s="500">
        <v>0</v>
      </c>
      <c r="AY284" s="500">
        <v>0</v>
      </c>
      <c r="AZ284" s="500">
        <v>0</v>
      </c>
      <c r="BA284" s="500">
        <v>0</v>
      </c>
      <c r="BB284" s="500">
        <v>0</v>
      </c>
    </row>
    <row r="285" spans="1:54">
      <c r="A285" s="497" t="s">
        <v>474</v>
      </c>
      <c r="B285" s="507" t="s">
        <v>1419</v>
      </c>
      <c r="C285" s="500">
        <v>0</v>
      </c>
      <c r="D285" s="500">
        <v>0</v>
      </c>
      <c r="E285" s="500">
        <v>0</v>
      </c>
      <c r="F285" s="500">
        <v>0</v>
      </c>
      <c r="G285" s="500">
        <v>0</v>
      </c>
      <c r="H285" s="500">
        <v>0</v>
      </c>
      <c r="I285" s="500">
        <v>0</v>
      </c>
      <c r="J285" s="500">
        <v>0</v>
      </c>
      <c r="K285" s="500">
        <v>0</v>
      </c>
      <c r="L285" s="500">
        <v>0</v>
      </c>
      <c r="M285" s="500">
        <v>0</v>
      </c>
      <c r="N285" s="500">
        <v>0</v>
      </c>
      <c r="O285" s="500">
        <v>0</v>
      </c>
      <c r="P285" s="500">
        <v>0</v>
      </c>
      <c r="Q285" s="500">
        <v>0</v>
      </c>
      <c r="R285" s="500">
        <v>0</v>
      </c>
      <c r="S285" s="500">
        <v>0</v>
      </c>
      <c r="T285" s="500">
        <v>0</v>
      </c>
      <c r="U285" s="500">
        <v>0</v>
      </c>
      <c r="V285" s="500">
        <v>0</v>
      </c>
      <c r="W285" s="500">
        <v>0</v>
      </c>
      <c r="X285" s="500">
        <v>0</v>
      </c>
      <c r="Y285" s="500">
        <v>0</v>
      </c>
      <c r="Z285" s="500">
        <v>0</v>
      </c>
      <c r="AA285" s="500">
        <v>0</v>
      </c>
      <c r="AB285" s="500">
        <v>0</v>
      </c>
      <c r="AC285" s="500">
        <v>0</v>
      </c>
      <c r="AD285" s="500">
        <v>0</v>
      </c>
      <c r="AE285" s="500">
        <v>0</v>
      </c>
      <c r="AF285" s="500">
        <v>0</v>
      </c>
      <c r="AG285" s="500">
        <v>0</v>
      </c>
      <c r="AH285" s="500">
        <v>0</v>
      </c>
      <c r="AI285" s="500">
        <v>0</v>
      </c>
      <c r="AJ285" s="500">
        <v>0</v>
      </c>
      <c r="AK285" s="500">
        <v>0</v>
      </c>
      <c r="AL285" s="500">
        <v>0</v>
      </c>
      <c r="AM285" s="500">
        <v>0</v>
      </c>
      <c r="AN285" s="500">
        <v>0</v>
      </c>
      <c r="AO285" s="500">
        <v>0</v>
      </c>
      <c r="AP285" s="500">
        <v>0</v>
      </c>
      <c r="AQ285" s="500">
        <v>0</v>
      </c>
      <c r="AR285" s="500">
        <v>0</v>
      </c>
      <c r="AS285" s="500">
        <v>0</v>
      </c>
      <c r="AT285" s="500">
        <v>0</v>
      </c>
      <c r="AU285" s="500">
        <v>0</v>
      </c>
      <c r="AV285" s="500">
        <v>0</v>
      </c>
      <c r="AW285" s="500">
        <v>0</v>
      </c>
      <c r="AX285" s="500">
        <v>0</v>
      </c>
      <c r="AY285" s="500">
        <v>0</v>
      </c>
      <c r="AZ285" s="500">
        <v>0</v>
      </c>
      <c r="BA285" s="500">
        <v>0</v>
      </c>
      <c r="BB285" s="500">
        <v>0</v>
      </c>
    </row>
    <row r="286" spans="1:54">
      <c r="A286" s="497" t="s">
        <v>474</v>
      </c>
      <c r="B286" s="507" t="s">
        <v>1702</v>
      </c>
      <c r="C286" s="500">
        <v>0</v>
      </c>
      <c r="D286" s="500">
        <v>0</v>
      </c>
      <c r="E286" s="500">
        <v>0</v>
      </c>
      <c r="F286" s="500">
        <v>0</v>
      </c>
      <c r="G286" s="500">
        <v>0</v>
      </c>
      <c r="H286" s="500">
        <v>0</v>
      </c>
      <c r="I286" s="500">
        <v>0</v>
      </c>
      <c r="J286" s="500">
        <v>0</v>
      </c>
      <c r="K286" s="500">
        <v>0</v>
      </c>
      <c r="L286" s="500">
        <v>0</v>
      </c>
      <c r="M286" s="500">
        <v>0</v>
      </c>
      <c r="N286" s="500">
        <v>0</v>
      </c>
      <c r="O286" s="500">
        <v>0</v>
      </c>
      <c r="P286" s="500">
        <v>0</v>
      </c>
      <c r="Q286" s="500">
        <v>0</v>
      </c>
      <c r="R286" s="500">
        <v>0</v>
      </c>
      <c r="S286" s="500">
        <v>0</v>
      </c>
      <c r="T286" s="500">
        <v>0</v>
      </c>
      <c r="U286" s="500">
        <v>0</v>
      </c>
      <c r="V286" s="500">
        <v>0</v>
      </c>
      <c r="W286" s="500">
        <v>0</v>
      </c>
      <c r="X286" s="500">
        <v>0</v>
      </c>
      <c r="Y286" s="500">
        <v>0</v>
      </c>
      <c r="Z286" s="500">
        <v>0</v>
      </c>
      <c r="AA286" s="500">
        <v>0</v>
      </c>
      <c r="AB286" s="500">
        <v>0</v>
      </c>
      <c r="AC286" s="500">
        <v>0</v>
      </c>
      <c r="AD286" s="500">
        <v>0</v>
      </c>
      <c r="AE286" s="500">
        <v>0</v>
      </c>
      <c r="AF286" s="500">
        <v>0</v>
      </c>
      <c r="AG286" s="500">
        <v>0</v>
      </c>
      <c r="AH286" s="500">
        <v>0</v>
      </c>
      <c r="AI286" s="500">
        <v>0</v>
      </c>
      <c r="AJ286" s="500">
        <v>0</v>
      </c>
      <c r="AK286" s="500">
        <v>0</v>
      </c>
      <c r="AL286" s="500">
        <v>0</v>
      </c>
      <c r="AM286" s="500">
        <v>0</v>
      </c>
      <c r="AN286" s="500">
        <v>0</v>
      </c>
      <c r="AO286" s="500">
        <v>0</v>
      </c>
      <c r="AP286" s="500">
        <v>0</v>
      </c>
      <c r="AQ286" s="500">
        <v>0</v>
      </c>
      <c r="AR286" s="500">
        <v>0</v>
      </c>
      <c r="AS286" s="500">
        <v>0</v>
      </c>
      <c r="AT286" s="500">
        <v>0</v>
      </c>
      <c r="AU286" s="500">
        <v>0</v>
      </c>
      <c r="AV286" s="500">
        <v>0</v>
      </c>
      <c r="AW286" s="500">
        <v>0</v>
      </c>
      <c r="AX286" s="500">
        <v>0</v>
      </c>
      <c r="AY286" s="500">
        <v>0</v>
      </c>
      <c r="AZ286" s="500">
        <v>0</v>
      </c>
      <c r="BA286" s="500">
        <v>0</v>
      </c>
      <c r="BB286" s="500">
        <v>0</v>
      </c>
    </row>
    <row r="287" spans="1:54">
      <c r="A287" s="497" t="s">
        <v>474</v>
      </c>
      <c r="B287" s="507" t="s">
        <v>1703</v>
      </c>
      <c r="C287" s="500">
        <v>0</v>
      </c>
      <c r="D287" s="500">
        <v>0</v>
      </c>
      <c r="E287" s="500">
        <v>0</v>
      </c>
      <c r="F287" s="500">
        <v>0</v>
      </c>
      <c r="G287" s="500">
        <v>0</v>
      </c>
      <c r="H287" s="500">
        <v>0</v>
      </c>
      <c r="I287" s="500">
        <v>0</v>
      </c>
      <c r="J287" s="500">
        <v>0</v>
      </c>
      <c r="K287" s="500">
        <v>0</v>
      </c>
      <c r="L287" s="500">
        <v>0</v>
      </c>
      <c r="M287" s="500">
        <v>0</v>
      </c>
      <c r="N287" s="500">
        <v>0</v>
      </c>
      <c r="O287" s="500">
        <v>0</v>
      </c>
      <c r="P287" s="500">
        <v>0</v>
      </c>
      <c r="Q287" s="500">
        <v>0</v>
      </c>
      <c r="R287" s="500">
        <v>0</v>
      </c>
      <c r="S287" s="500">
        <v>0</v>
      </c>
      <c r="T287" s="500">
        <v>0</v>
      </c>
      <c r="U287" s="500">
        <v>0</v>
      </c>
      <c r="V287" s="500">
        <v>0</v>
      </c>
      <c r="W287" s="500">
        <v>0</v>
      </c>
      <c r="X287" s="500">
        <v>0</v>
      </c>
      <c r="Y287" s="500">
        <v>0</v>
      </c>
      <c r="Z287" s="500">
        <v>0</v>
      </c>
      <c r="AA287" s="500">
        <v>0</v>
      </c>
      <c r="AB287" s="500">
        <v>0</v>
      </c>
      <c r="AC287" s="500">
        <v>0</v>
      </c>
      <c r="AD287" s="500">
        <v>0</v>
      </c>
      <c r="AE287" s="500">
        <v>0</v>
      </c>
      <c r="AF287" s="500">
        <v>0</v>
      </c>
      <c r="AG287" s="500">
        <v>0</v>
      </c>
      <c r="AH287" s="500">
        <v>0</v>
      </c>
      <c r="AI287" s="500">
        <v>0</v>
      </c>
      <c r="AJ287" s="500">
        <v>0</v>
      </c>
      <c r="AK287" s="500">
        <v>0</v>
      </c>
      <c r="AL287" s="500">
        <v>0</v>
      </c>
      <c r="AM287" s="500">
        <v>0</v>
      </c>
      <c r="AN287" s="500">
        <v>0</v>
      </c>
      <c r="AO287" s="500">
        <v>0</v>
      </c>
      <c r="AP287" s="500">
        <v>0</v>
      </c>
      <c r="AQ287" s="500">
        <v>0</v>
      </c>
      <c r="AR287" s="500">
        <v>0</v>
      </c>
      <c r="AS287" s="500">
        <v>0</v>
      </c>
      <c r="AT287" s="500">
        <v>0</v>
      </c>
      <c r="AU287" s="500">
        <v>0</v>
      </c>
      <c r="AV287" s="500">
        <v>0</v>
      </c>
      <c r="AW287" s="500">
        <v>0</v>
      </c>
      <c r="AX287" s="500">
        <v>0</v>
      </c>
      <c r="AY287" s="500">
        <v>0</v>
      </c>
      <c r="AZ287" s="500">
        <v>0</v>
      </c>
      <c r="BA287" s="500">
        <v>0</v>
      </c>
      <c r="BB287" s="500">
        <v>0</v>
      </c>
    </row>
    <row r="288" spans="1:54">
      <c r="A288" s="497" t="s">
        <v>474</v>
      </c>
      <c r="B288" s="507" t="s">
        <v>1704</v>
      </c>
      <c r="C288" s="500">
        <v>0</v>
      </c>
      <c r="D288" s="500">
        <v>0</v>
      </c>
      <c r="E288" s="500">
        <v>0</v>
      </c>
      <c r="F288" s="500">
        <v>0</v>
      </c>
      <c r="G288" s="500">
        <v>0</v>
      </c>
      <c r="H288" s="500">
        <v>0</v>
      </c>
      <c r="I288" s="500">
        <v>0</v>
      </c>
      <c r="J288" s="500">
        <v>0</v>
      </c>
      <c r="K288" s="500">
        <v>0</v>
      </c>
      <c r="L288" s="500">
        <v>0</v>
      </c>
      <c r="M288" s="500">
        <v>0</v>
      </c>
      <c r="N288" s="500">
        <v>0</v>
      </c>
      <c r="O288" s="500">
        <v>0</v>
      </c>
      <c r="P288" s="500">
        <v>0</v>
      </c>
      <c r="Q288" s="500">
        <v>0</v>
      </c>
      <c r="R288" s="500">
        <v>0</v>
      </c>
      <c r="S288" s="500">
        <v>0</v>
      </c>
      <c r="T288" s="500">
        <v>0</v>
      </c>
      <c r="U288" s="500">
        <v>0</v>
      </c>
      <c r="V288" s="500">
        <v>0</v>
      </c>
      <c r="W288" s="500">
        <v>0</v>
      </c>
      <c r="X288" s="500">
        <v>0</v>
      </c>
      <c r="Y288" s="500">
        <v>0</v>
      </c>
      <c r="Z288" s="500">
        <v>0</v>
      </c>
      <c r="AA288" s="500">
        <v>0</v>
      </c>
      <c r="AB288" s="500">
        <v>0</v>
      </c>
      <c r="AC288" s="500">
        <v>0</v>
      </c>
      <c r="AD288" s="500">
        <v>0</v>
      </c>
      <c r="AE288" s="500">
        <v>0</v>
      </c>
      <c r="AF288" s="500">
        <v>0</v>
      </c>
      <c r="AG288" s="500">
        <v>0</v>
      </c>
      <c r="AH288" s="500">
        <v>0</v>
      </c>
      <c r="AI288" s="500">
        <v>0</v>
      </c>
      <c r="AJ288" s="500">
        <v>0</v>
      </c>
      <c r="AK288" s="500">
        <v>0</v>
      </c>
      <c r="AL288" s="500">
        <v>0</v>
      </c>
      <c r="AM288" s="500">
        <v>0</v>
      </c>
      <c r="AN288" s="500">
        <v>0</v>
      </c>
      <c r="AO288" s="500">
        <v>0</v>
      </c>
      <c r="AP288" s="500">
        <v>0</v>
      </c>
      <c r="AQ288" s="500">
        <v>0</v>
      </c>
      <c r="AR288" s="500">
        <v>0</v>
      </c>
      <c r="AS288" s="500">
        <v>0</v>
      </c>
      <c r="AT288" s="500">
        <v>0</v>
      </c>
      <c r="AU288" s="500">
        <v>0</v>
      </c>
      <c r="AV288" s="500">
        <v>0</v>
      </c>
      <c r="AW288" s="500">
        <v>0</v>
      </c>
      <c r="AX288" s="500">
        <v>0</v>
      </c>
      <c r="AY288" s="500">
        <v>0</v>
      </c>
      <c r="AZ288" s="500">
        <v>0</v>
      </c>
      <c r="BA288" s="500">
        <v>0</v>
      </c>
      <c r="BB288" s="500">
        <v>0</v>
      </c>
    </row>
    <row r="289" spans="1:54">
      <c r="A289" s="497" t="s">
        <v>474</v>
      </c>
      <c r="B289" s="507" t="s">
        <v>1705</v>
      </c>
      <c r="C289" s="500">
        <v>0</v>
      </c>
      <c r="D289" s="500">
        <v>0</v>
      </c>
      <c r="E289" s="500">
        <v>0</v>
      </c>
      <c r="F289" s="500">
        <v>0</v>
      </c>
      <c r="G289" s="500">
        <v>0</v>
      </c>
      <c r="H289" s="500">
        <v>0</v>
      </c>
      <c r="I289" s="500">
        <v>0</v>
      </c>
      <c r="J289" s="500">
        <v>0</v>
      </c>
      <c r="K289" s="500">
        <v>0</v>
      </c>
      <c r="L289" s="500">
        <v>0</v>
      </c>
      <c r="M289" s="500">
        <v>0</v>
      </c>
      <c r="N289" s="500">
        <v>0</v>
      </c>
      <c r="O289" s="500">
        <v>0</v>
      </c>
      <c r="P289" s="500">
        <v>0</v>
      </c>
      <c r="Q289" s="500">
        <v>0</v>
      </c>
      <c r="R289" s="500">
        <v>0</v>
      </c>
      <c r="S289" s="500">
        <v>0</v>
      </c>
      <c r="T289" s="500">
        <v>0</v>
      </c>
      <c r="U289" s="500">
        <v>0</v>
      </c>
      <c r="V289" s="500">
        <v>0</v>
      </c>
      <c r="W289" s="500">
        <v>0</v>
      </c>
      <c r="X289" s="500">
        <v>0</v>
      </c>
      <c r="Y289" s="500">
        <v>0</v>
      </c>
      <c r="Z289" s="500">
        <v>0</v>
      </c>
      <c r="AA289" s="500">
        <v>0</v>
      </c>
      <c r="AB289" s="500">
        <v>0</v>
      </c>
      <c r="AC289" s="500">
        <v>0</v>
      </c>
      <c r="AD289" s="500">
        <v>0</v>
      </c>
      <c r="AE289" s="500">
        <v>0</v>
      </c>
      <c r="AF289" s="500">
        <v>0</v>
      </c>
      <c r="AG289" s="500">
        <v>0</v>
      </c>
      <c r="AH289" s="500">
        <v>0</v>
      </c>
      <c r="AI289" s="500">
        <v>0</v>
      </c>
      <c r="AJ289" s="500">
        <v>0</v>
      </c>
      <c r="AK289" s="500">
        <v>0</v>
      </c>
      <c r="AL289" s="500">
        <v>0</v>
      </c>
      <c r="AM289" s="500">
        <v>0</v>
      </c>
      <c r="AN289" s="500">
        <v>0</v>
      </c>
      <c r="AO289" s="500">
        <v>0</v>
      </c>
      <c r="AP289" s="500">
        <v>0</v>
      </c>
      <c r="AQ289" s="500">
        <v>0</v>
      </c>
      <c r="AR289" s="500">
        <v>0</v>
      </c>
      <c r="AS289" s="500">
        <v>0</v>
      </c>
      <c r="AT289" s="500">
        <v>0</v>
      </c>
      <c r="AU289" s="500">
        <v>0</v>
      </c>
      <c r="AV289" s="500">
        <v>0</v>
      </c>
      <c r="AW289" s="500">
        <v>0</v>
      </c>
      <c r="AX289" s="500">
        <v>0</v>
      </c>
      <c r="AY289" s="500">
        <v>0</v>
      </c>
      <c r="AZ289" s="500">
        <v>0</v>
      </c>
      <c r="BA289" s="500">
        <v>0</v>
      </c>
      <c r="BB289" s="500">
        <v>0</v>
      </c>
    </row>
    <row r="290" spans="1:54">
      <c r="A290" s="497" t="s">
        <v>474</v>
      </c>
      <c r="B290" s="507" t="s">
        <v>1706</v>
      </c>
      <c r="C290" s="500">
        <v>0</v>
      </c>
      <c r="D290" s="500">
        <v>0</v>
      </c>
      <c r="E290" s="500">
        <v>0</v>
      </c>
      <c r="F290" s="500">
        <v>0</v>
      </c>
      <c r="G290" s="500">
        <v>0</v>
      </c>
      <c r="H290" s="500">
        <v>0</v>
      </c>
      <c r="I290" s="500">
        <v>0</v>
      </c>
      <c r="J290" s="500">
        <v>0</v>
      </c>
      <c r="K290" s="500">
        <v>0</v>
      </c>
      <c r="L290" s="500">
        <v>0</v>
      </c>
      <c r="M290" s="500">
        <v>0</v>
      </c>
      <c r="N290" s="500">
        <v>0</v>
      </c>
      <c r="O290" s="500">
        <v>0</v>
      </c>
      <c r="P290" s="500">
        <v>0</v>
      </c>
      <c r="Q290" s="500">
        <v>0</v>
      </c>
      <c r="R290" s="500">
        <v>0</v>
      </c>
      <c r="S290" s="500">
        <v>0</v>
      </c>
      <c r="T290" s="500">
        <v>0</v>
      </c>
      <c r="U290" s="500">
        <v>0</v>
      </c>
      <c r="V290" s="500">
        <v>0</v>
      </c>
      <c r="W290" s="500">
        <v>0</v>
      </c>
      <c r="X290" s="500">
        <v>0</v>
      </c>
      <c r="Y290" s="500">
        <v>0</v>
      </c>
      <c r="Z290" s="500">
        <v>0</v>
      </c>
      <c r="AA290" s="500">
        <v>0</v>
      </c>
      <c r="AB290" s="500">
        <v>0</v>
      </c>
      <c r="AC290" s="500">
        <v>0</v>
      </c>
      <c r="AD290" s="500">
        <v>0</v>
      </c>
      <c r="AE290" s="500">
        <v>0</v>
      </c>
      <c r="AF290" s="500">
        <v>0</v>
      </c>
      <c r="AG290" s="500">
        <v>0</v>
      </c>
      <c r="AH290" s="500">
        <v>0</v>
      </c>
      <c r="AI290" s="500">
        <v>0</v>
      </c>
      <c r="AJ290" s="500">
        <v>0</v>
      </c>
      <c r="AK290" s="500">
        <v>0</v>
      </c>
      <c r="AL290" s="500">
        <v>0</v>
      </c>
      <c r="AM290" s="500">
        <v>0</v>
      </c>
      <c r="AN290" s="500">
        <v>0</v>
      </c>
      <c r="AO290" s="500">
        <v>0</v>
      </c>
      <c r="AP290" s="500">
        <v>0</v>
      </c>
      <c r="AQ290" s="500">
        <v>0</v>
      </c>
      <c r="AR290" s="500">
        <v>0</v>
      </c>
      <c r="AS290" s="500">
        <v>0</v>
      </c>
      <c r="AT290" s="500">
        <v>0</v>
      </c>
      <c r="AU290" s="500">
        <v>0</v>
      </c>
      <c r="AV290" s="500">
        <v>0</v>
      </c>
      <c r="AW290" s="500">
        <v>0</v>
      </c>
      <c r="AX290" s="500">
        <v>0</v>
      </c>
      <c r="AY290" s="500">
        <v>0</v>
      </c>
      <c r="AZ290" s="500">
        <v>0</v>
      </c>
      <c r="BA290" s="500">
        <v>0</v>
      </c>
      <c r="BB290" s="500">
        <v>0</v>
      </c>
    </row>
    <row r="291" spans="1:54">
      <c r="A291" s="497" t="s">
        <v>474</v>
      </c>
      <c r="B291" s="507" t="s">
        <v>1707</v>
      </c>
      <c r="C291" s="500">
        <v>0</v>
      </c>
      <c r="D291" s="500">
        <v>0</v>
      </c>
      <c r="E291" s="500">
        <v>0</v>
      </c>
      <c r="F291" s="500">
        <v>0</v>
      </c>
      <c r="G291" s="500">
        <v>0</v>
      </c>
      <c r="H291" s="500">
        <v>0</v>
      </c>
      <c r="I291" s="500">
        <v>0</v>
      </c>
      <c r="J291" s="500">
        <v>0</v>
      </c>
      <c r="K291" s="500">
        <v>0</v>
      </c>
      <c r="L291" s="500">
        <v>0</v>
      </c>
      <c r="M291" s="500">
        <v>0</v>
      </c>
      <c r="N291" s="500">
        <v>0</v>
      </c>
      <c r="O291" s="500">
        <v>0</v>
      </c>
      <c r="P291" s="500">
        <v>0</v>
      </c>
      <c r="Q291" s="500">
        <v>0</v>
      </c>
      <c r="R291" s="500">
        <v>0</v>
      </c>
      <c r="S291" s="500">
        <v>0</v>
      </c>
      <c r="T291" s="500">
        <v>0</v>
      </c>
      <c r="U291" s="500">
        <v>0</v>
      </c>
      <c r="V291" s="500">
        <v>0</v>
      </c>
      <c r="W291" s="500">
        <v>0</v>
      </c>
      <c r="X291" s="500">
        <v>0</v>
      </c>
      <c r="Y291" s="500">
        <v>0</v>
      </c>
      <c r="Z291" s="500">
        <v>0</v>
      </c>
      <c r="AA291" s="500">
        <v>0</v>
      </c>
      <c r="AB291" s="500">
        <v>0</v>
      </c>
      <c r="AC291" s="500">
        <v>0</v>
      </c>
      <c r="AD291" s="500">
        <v>0</v>
      </c>
      <c r="AE291" s="500">
        <v>0</v>
      </c>
      <c r="AF291" s="500">
        <v>0</v>
      </c>
      <c r="AG291" s="500">
        <v>0</v>
      </c>
      <c r="AH291" s="500">
        <v>0</v>
      </c>
      <c r="AI291" s="500">
        <v>0</v>
      </c>
      <c r="AJ291" s="500">
        <v>0</v>
      </c>
      <c r="AK291" s="500">
        <v>0</v>
      </c>
      <c r="AL291" s="500">
        <v>0</v>
      </c>
      <c r="AM291" s="500">
        <v>0</v>
      </c>
      <c r="AN291" s="500">
        <v>0</v>
      </c>
      <c r="AO291" s="500">
        <v>0</v>
      </c>
      <c r="AP291" s="500">
        <v>0</v>
      </c>
      <c r="AQ291" s="500">
        <v>0</v>
      </c>
      <c r="AR291" s="500">
        <v>0</v>
      </c>
      <c r="AS291" s="500">
        <v>0</v>
      </c>
      <c r="AT291" s="500">
        <v>0</v>
      </c>
      <c r="AU291" s="500">
        <v>0</v>
      </c>
      <c r="AV291" s="500">
        <v>0</v>
      </c>
      <c r="AW291" s="500">
        <v>0</v>
      </c>
      <c r="AX291" s="500">
        <v>0</v>
      </c>
      <c r="AY291" s="500">
        <v>0</v>
      </c>
      <c r="AZ291" s="500">
        <v>0</v>
      </c>
      <c r="BA291" s="500">
        <v>0</v>
      </c>
      <c r="BB291" s="500">
        <v>0</v>
      </c>
    </row>
    <row r="292" spans="1:54">
      <c r="A292" s="497" t="s">
        <v>474</v>
      </c>
      <c r="B292" s="507" t="s">
        <v>1708</v>
      </c>
      <c r="C292" s="500">
        <v>0</v>
      </c>
      <c r="D292" s="500">
        <v>0</v>
      </c>
      <c r="E292" s="500">
        <v>0</v>
      </c>
      <c r="F292" s="500">
        <v>0</v>
      </c>
      <c r="G292" s="500">
        <v>0</v>
      </c>
      <c r="H292" s="500">
        <v>0</v>
      </c>
      <c r="I292" s="500">
        <v>0</v>
      </c>
      <c r="J292" s="500">
        <v>0</v>
      </c>
      <c r="K292" s="500">
        <v>0</v>
      </c>
      <c r="L292" s="500">
        <v>0</v>
      </c>
      <c r="M292" s="500">
        <v>0</v>
      </c>
      <c r="N292" s="500">
        <v>0</v>
      </c>
      <c r="O292" s="500">
        <v>0</v>
      </c>
      <c r="P292" s="500">
        <v>0</v>
      </c>
      <c r="Q292" s="500">
        <v>0</v>
      </c>
      <c r="R292" s="500">
        <v>0</v>
      </c>
      <c r="S292" s="500">
        <v>0</v>
      </c>
      <c r="T292" s="500">
        <v>0</v>
      </c>
      <c r="U292" s="500">
        <v>0</v>
      </c>
      <c r="V292" s="500">
        <v>0</v>
      </c>
      <c r="W292" s="500">
        <v>0</v>
      </c>
      <c r="X292" s="500">
        <v>0</v>
      </c>
      <c r="Y292" s="500">
        <v>0</v>
      </c>
      <c r="Z292" s="500">
        <v>0</v>
      </c>
      <c r="AA292" s="500">
        <v>0</v>
      </c>
      <c r="AB292" s="500">
        <v>0</v>
      </c>
      <c r="AC292" s="500">
        <v>0</v>
      </c>
      <c r="AD292" s="500">
        <v>0</v>
      </c>
      <c r="AE292" s="500">
        <v>0</v>
      </c>
      <c r="AF292" s="500">
        <v>0</v>
      </c>
      <c r="AG292" s="500">
        <v>0</v>
      </c>
      <c r="AH292" s="500">
        <v>0</v>
      </c>
      <c r="AI292" s="500">
        <v>0</v>
      </c>
      <c r="AJ292" s="500">
        <v>0</v>
      </c>
      <c r="AK292" s="500">
        <v>0</v>
      </c>
      <c r="AL292" s="500">
        <v>0</v>
      </c>
      <c r="AM292" s="500">
        <v>0</v>
      </c>
      <c r="AN292" s="500">
        <v>0</v>
      </c>
      <c r="AO292" s="500">
        <v>0</v>
      </c>
      <c r="AP292" s="500">
        <v>0</v>
      </c>
      <c r="AQ292" s="500">
        <v>0</v>
      </c>
      <c r="AR292" s="500">
        <v>0</v>
      </c>
      <c r="AS292" s="500">
        <v>0</v>
      </c>
      <c r="AT292" s="500">
        <v>0</v>
      </c>
      <c r="AU292" s="500">
        <v>0</v>
      </c>
      <c r="AV292" s="500">
        <v>0</v>
      </c>
      <c r="AW292" s="500">
        <v>0</v>
      </c>
      <c r="AX292" s="500">
        <v>0</v>
      </c>
      <c r="AY292" s="500">
        <v>0</v>
      </c>
      <c r="AZ292" s="500">
        <v>0</v>
      </c>
      <c r="BA292" s="500">
        <v>0</v>
      </c>
      <c r="BB292" s="500">
        <v>0</v>
      </c>
    </row>
    <row r="293" spans="1:54">
      <c r="A293" s="497" t="s">
        <v>474</v>
      </c>
      <c r="B293" s="507" t="s">
        <v>1709</v>
      </c>
      <c r="C293" s="500">
        <v>0</v>
      </c>
      <c r="D293" s="500">
        <v>0</v>
      </c>
      <c r="E293" s="500">
        <v>0</v>
      </c>
      <c r="F293" s="500">
        <v>0</v>
      </c>
      <c r="G293" s="500">
        <v>0</v>
      </c>
      <c r="H293" s="500">
        <v>0</v>
      </c>
      <c r="I293" s="500">
        <v>0</v>
      </c>
      <c r="J293" s="500">
        <v>0</v>
      </c>
      <c r="K293" s="500">
        <v>0</v>
      </c>
      <c r="L293" s="500">
        <v>0</v>
      </c>
      <c r="M293" s="500">
        <v>0</v>
      </c>
      <c r="N293" s="500">
        <v>0</v>
      </c>
      <c r="O293" s="500">
        <v>0</v>
      </c>
      <c r="P293" s="500">
        <v>0</v>
      </c>
      <c r="Q293" s="500">
        <v>0</v>
      </c>
      <c r="R293" s="500">
        <v>0</v>
      </c>
      <c r="S293" s="500">
        <v>0</v>
      </c>
      <c r="T293" s="500">
        <v>0</v>
      </c>
      <c r="U293" s="500">
        <v>0</v>
      </c>
      <c r="V293" s="500">
        <v>0</v>
      </c>
      <c r="W293" s="500">
        <v>0</v>
      </c>
      <c r="X293" s="500">
        <v>0</v>
      </c>
      <c r="Y293" s="500">
        <v>0</v>
      </c>
      <c r="Z293" s="500">
        <v>0</v>
      </c>
      <c r="AA293" s="500">
        <v>0</v>
      </c>
      <c r="AB293" s="500">
        <v>0</v>
      </c>
      <c r="AC293" s="500">
        <v>0</v>
      </c>
      <c r="AD293" s="500">
        <v>0</v>
      </c>
      <c r="AE293" s="500">
        <v>0</v>
      </c>
      <c r="AF293" s="500">
        <v>0</v>
      </c>
      <c r="AG293" s="500">
        <v>0</v>
      </c>
      <c r="AH293" s="500">
        <v>0</v>
      </c>
      <c r="AI293" s="500">
        <v>0</v>
      </c>
      <c r="AJ293" s="500">
        <v>0</v>
      </c>
      <c r="AK293" s="500">
        <v>0</v>
      </c>
      <c r="AL293" s="500">
        <v>0</v>
      </c>
      <c r="AM293" s="500">
        <v>0</v>
      </c>
      <c r="AN293" s="500">
        <v>0</v>
      </c>
      <c r="AO293" s="500">
        <v>0</v>
      </c>
      <c r="AP293" s="500">
        <v>0</v>
      </c>
      <c r="AQ293" s="500">
        <v>0</v>
      </c>
      <c r="AR293" s="500">
        <v>0</v>
      </c>
      <c r="AS293" s="500">
        <v>0</v>
      </c>
      <c r="AT293" s="500">
        <v>0</v>
      </c>
      <c r="AU293" s="500">
        <v>0</v>
      </c>
      <c r="AV293" s="500">
        <v>0</v>
      </c>
      <c r="AW293" s="500">
        <v>0</v>
      </c>
      <c r="AX293" s="500">
        <v>0</v>
      </c>
      <c r="AY293" s="500">
        <v>0</v>
      </c>
      <c r="AZ293" s="500">
        <v>0</v>
      </c>
      <c r="BA293" s="500">
        <v>0</v>
      </c>
      <c r="BB293" s="500">
        <v>0</v>
      </c>
    </row>
    <row r="294" spans="1:54">
      <c r="A294" s="497" t="s">
        <v>474</v>
      </c>
      <c r="B294" s="507" t="s">
        <v>1420</v>
      </c>
      <c r="C294" s="500">
        <v>0</v>
      </c>
      <c r="D294" s="500">
        <v>0</v>
      </c>
      <c r="E294" s="500">
        <v>0</v>
      </c>
      <c r="F294" s="500">
        <v>0</v>
      </c>
      <c r="G294" s="500">
        <v>0</v>
      </c>
      <c r="H294" s="500">
        <v>0</v>
      </c>
      <c r="I294" s="500">
        <v>0</v>
      </c>
      <c r="J294" s="500">
        <v>0</v>
      </c>
      <c r="K294" s="500">
        <v>0</v>
      </c>
      <c r="L294" s="500">
        <v>0</v>
      </c>
      <c r="M294" s="500">
        <v>0</v>
      </c>
      <c r="N294" s="500">
        <v>0</v>
      </c>
      <c r="O294" s="500">
        <v>0</v>
      </c>
      <c r="P294" s="500">
        <v>0</v>
      </c>
      <c r="Q294" s="500">
        <v>0</v>
      </c>
      <c r="R294" s="500">
        <v>0</v>
      </c>
      <c r="S294" s="500">
        <v>0</v>
      </c>
      <c r="T294" s="500">
        <v>0</v>
      </c>
      <c r="U294" s="500">
        <v>0</v>
      </c>
      <c r="V294" s="500">
        <v>0</v>
      </c>
      <c r="W294" s="500">
        <v>0</v>
      </c>
      <c r="X294" s="500">
        <v>0</v>
      </c>
      <c r="Y294" s="500">
        <v>0</v>
      </c>
      <c r="Z294" s="500">
        <v>0</v>
      </c>
      <c r="AA294" s="500">
        <v>0</v>
      </c>
      <c r="AB294" s="500">
        <v>0</v>
      </c>
      <c r="AC294" s="500">
        <v>0</v>
      </c>
      <c r="AD294" s="500">
        <v>0</v>
      </c>
      <c r="AE294" s="500">
        <v>0</v>
      </c>
      <c r="AF294" s="500">
        <v>0</v>
      </c>
      <c r="AG294" s="500">
        <v>0</v>
      </c>
      <c r="AH294" s="500">
        <v>0</v>
      </c>
      <c r="AI294" s="500">
        <v>0</v>
      </c>
      <c r="AJ294" s="500">
        <v>0</v>
      </c>
      <c r="AK294" s="500">
        <v>0</v>
      </c>
      <c r="AL294" s="500">
        <v>0</v>
      </c>
      <c r="AM294" s="500">
        <v>0</v>
      </c>
      <c r="AN294" s="500">
        <v>0</v>
      </c>
      <c r="AO294" s="500">
        <v>0</v>
      </c>
      <c r="AP294" s="500">
        <v>0</v>
      </c>
      <c r="AQ294" s="500">
        <v>0</v>
      </c>
      <c r="AR294" s="500">
        <v>0</v>
      </c>
      <c r="AS294" s="500">
        <v>0</v>
      </c>
      <c r="AT294" s="500">
        <v>0</v>
      </c>
      <c r="AU294" s="500">
        <v>0</v>
      </c>
      <c r="AV294" s="500">
        <v>0</v>
      </c>
      <c r="AW294" s="500">
        <v>0</v>
      </c>
      <c r="AX294" s="500">
        <v>0</v>
      </c>
      <c r="AY294" s="500">
        <v>0</v>
      </c>
      <c r="AZ294" s="500">
        <v>0</v>
      </c>
      <c r="BA294" s="500">
        <v>0</v>
      </c>
      <c r="BB294" s="500">
        <v>0</v>
      </c>
    </row>
    <row r="295" spans="1:54">
      <c r="A295" s="497" t="s">
        <v>474</v>
      </c>
      <c r="B295" s="507" t="s">
        <v>1710</v>
      </c>
      <c r="C295" s="500">
        <v>0</v>
      </c>
      <c r="D295" s="500">
        <v>0</v>
      </c>
      <c r="E295" s="500">
        <v>0</v>
      </c>
      <c r="F295" s="500">
        <v>0</v>
      </c>
      <c r="G295" s="500">
        <v>0</v>
      </c>
      <c r="H295" s="500">
        <v>0</v>
      </c>
      <c r="I295" s="500">
        <v>0</v>
      </c>
      <c r="J295" s="500">
        <v>0</v>
      </c>
      <c r="K295" s="500">
        <v>0</v>
      </c>
      <c r="L295" s="500">
        <v>0</v>
      </c>
      <c r="M295" s="500">
        <v>0</v>
      </c>
      <c r="N295" s="500">
        <v>0</v>
      </c>
      <c r="O295" s="500">
        <v>0</v>
      </c>
      <c r="P295" s="500">
        <v>0</v>
      </c>
      <c r="Q295" s="500">
        <v>0</v>
      </c>
      <c r="R295" s="500">
        <v>0</v>
      </c>
      <c r="S295" s="500">
        <v>0</v>
      </c>
      <c r="T295" s="500">
        <v>0</v>
      </c>
      <c r="U295" s="500">
        <v>0</v>
      </c>
      <c r="V295" s="500">
        <v>0</v>
      </c>
      <c r="W295" s="500">
        <v>0</v>
      </c>
      <c r="X295" s="500">
        <v>0</v>
      </c>
      <c r="Y295" s="500">
        <v>0</v>
      </c>
      <c r="Z295" s="500">
        <v>0</v>
      </c>
      <c r="AA295" s="500">
        <v>0</v>
      </c>
      <c r="AB295" s="500">
        <v>0</v>
      </c>
      <c r="AC295" s="500">
        <v>0</v>
      </c>
      <c r="AD295" s="500">
        <v>0</v>
      </c>
      <c r="AE295" s="500">
        <v>0</v>
      </c>
      <c r="AF295" s="500">
        <v>0</v>
      </c>
      <c r="AG295" s="500">
        <v>0</v>
      </c>
      <c r="AH295" s="500">
        <v>0</v>
      </c>
      <c r="AI295" s="500">
        <v>0</v>
      </c>
      <c r="AJ295" s="500">
        <v>0</v>
      </c>
      <c r="AK295" s="500">
        <v>0</v>
      </c>
      <c r="AL295" s="500">
        <v>0</v>
      </c>
      <c r="AM295" s="500">
        <v>0</v>
      </c>
      <c r="AN295" s="500">
        <v>0</v>
      </c>
      <c r="AO295" s="500">
        <v>0</v>
      </c>
      <c r="AP295" s="500">
        <v>0</v>
      </c>
      <c r="AQ295" s="500">
        <v>0</v>
      </c>
      <c r="AR295" s="500">
        <v>0</v>
      </c>
      <c r="AS295" s="500">
        <v>0</v>
      </c>
      <c r="AT295" s="500">
        <v>0</v>
      </c>
      <c r="AU295" s="500">
        <v>0</v>
      </c>
      <c r="AV295" s="500">
        <v>0</v>
      </c>
      <c r="AW295" s="500">
        <v>0</v>
      </c>
      <c r="AX295" s="500">
        <v>0</v>
      </c>
      <c r="AY295" s="500">
        <v>0</v>
      </c>
      <c r="AZ295" s="500">
        <v>0</v>
      </c>
      <c r="BA295" s="500">
        <v>0</v>
      </c>
      <c r="BB295" s="500">
        <v>0</v>
      </c>
    </row>
    <row r="296" spans="1:54">
      <c r="A296" s="497" t="s">
        <v>475</v>
      </c>
      <c r="B296" s="507" t="s">
        <v>1421</v>
      </c>
      <c r="C296" s="500">
        <v>0</v>
      </c>
      <c r="D296" s="500">
        <v>0</v>
      </c>
      <c r="E296" s="500">
        <v>0</v>
      </c>
      <c r="F296" s="500">
        <v>0</v>
      </c>
      <c r="G296" s="500">
        <v>0</v>
      </c>
      <c r="H296" s="500">
        <v>0</v>
      </c>
      <c r="I296" s="500">
        <v>0</v>
      </c>
      <c r="J296" s="500">
        <v>0</v>
      </c>
      <c r="K296" s="500">
        <v>0</v>
      </c>
      <c r="L296" s="500">
        <v>0</v>
      </c>
      <c r="M296" s="500">
        <v>0</v>
      </c>
      <c r="N296" s="500">
        <v>0</v>
      </c>
      <c r="O296" s="500">
        <v>0</v>
      </c>
      <c r="P296" s="500">
        <v>0</v>
      </c>
      <c r="Q296" s="500">
        <v>0</v>
      </c>
      <c r="R296" s="500">
        <v>0</v>
      </c>
      <c r="S296" s="500">
        <v>0</v>
      </c>
      <c r="T296" s="500">
        <v>0</v>
      </c>
      <c r="U296" s="500">
        <v>0</v>
      </c>
      <c r="V296" s="500">
        <v>0</v>
      </c>
      <c r="W296" s="500">
        <v>0</v>
      </c>
      <c r="X296" s="500">
        <v>0</v>
      </c>
      <c r="Y296" s="500">
        <v>0</v>
      </c>
      <c r="Z296" s="500">
        <v>0</v>
      </c>
      <c r="AA296" s="500">
        <v>0</v>
      </c>
      <c r="AB296" s="500">
        <v>0</v>
      </c>
      <c r="AC296" s="500">
        <v>0</v>
      </c>
      <c r="AD296" s="500">
        <v>0</v>
      </c>
      <c r="AE296" s="500">
        <v>0</v>
      </c>
      <c r="AF296" s="500">
        <v>0</v>
      </c>
      <c r="AG296" s="500">
        <v>0</v>
      </c>
      <c r="AH296" s="500">
        <v>0</v>
      </c>
      <c r="AI296" s="500">
        <v>0</v>
      </c>
      <c r="AJ296" s="500">
        <v>0</v>
      </c>
      <c r="AK296" s="500">
        <v>0</v>
      </c>
      <c r="AL296" s="500">
        <v>0</v>
      </c>
      <c r="AM296" s="500">
        <v>0</v>
      </c>
      <c r="AN296" s="500">
        <v>0</v>
      </c>
      <c r="AO296" s="500">
        <v>0</v>
      </c>
      <c r="AP296" s="500">
        <v>0</v>
      </c>
      <c r="AQ296" s="500">
        <v>0</v>
      </c>
      <c r="AR296" s="500">
        <v>0</v>
      </c>
      <c r="AS296" s="500">
        <v>0</v>
      </c>
      <c r="AT296" s="500">
        <v>0</v>
      </c>
      <c r="AU296" s="500">
        <v>0</v>
      </c>
      <c r="AV296" s="500">
        <v>0</v>
      </c>
      <c r="AW296" s="500">
        <v>0</v>
      </c>
      <c r="AX296" s="500">
        <v>0</v>
      </c>
      <c r="AY296" s="500">
        <v>0</v>
      </c>
      <c r="AZ296" s="500">
        <v>0</v>
      </c>
      <c r="BA296" s="500">
        <v>0</v>
      </c>
      <c r="BB296" s="500">
        <v>0</v>
      </c>
    </row>
    <row r="297" spans="1:54">
      <c r="A297" s="497" t="s">
        <v>475</v>
      </c>
      <c r="B297" s="507" t="s">
        <v>1422</v>
      </c>
      <c r="C297" s="500">
        <v>0</v>
      </c>
      <c r="D297" s="500">
        <v>0</v>
      </c>
      <c r="E297" s="500">
        <v>0</v>
      </c>
      <c r="F297" s="500">
        <v>0</v>
      </c>
      <c r="G297" s="500">
        <v>0</v>
      </c>
      <c r="H297" s="500">
        <v>0</v>
      </c>
      <c r="I297" s="500">
        <v>0</v>
      </c>
      <c r="J297" s="500">
        <v>0</v>
      </c>
      <c r="K297" s="500">
        <v>0</v>
      </c>
      <c r="L297" s="500">
        <v>0</v>
      </c>
      <c r="M297" s="500">
        <v>0</v>
      </c>
      <c r="N297" s="500">
        <v>0</v>
      </c>
      <c r="O297" s="500">
        <v>0</v>
      </c>
      <c r="P297" s="500">
        <v>0</v>
      </c>
      <c r="Q297" s="500">
        <v>0</v>
      </c>
      <c r="R297" s="500">
        <v>0</v>
      </c>
      <c r="S297" s="500">
        <v>0</v>
      </c>
      <c r="T297" s="500">
        <v>0</v>
      </c>
      <c r="U297" s="500">
        <v>0</v>
      </c>
      <c r="V297" s="500">
        <v>0</v>
      </c>
      <c r="W297" s="500">
        <v>0</v>
      </c>
      <c r="X297" s="500">
        <v>0</v>
      </c>
      <c r="Y297" s="500">
        <v>0</v>
      </c>
      <c r="Z297" s="500">
        <v>0</v>
      </c>
      <c r="AA297" s="500">
        <v>0</v>
      </c>
      <c r="AB297" s="500">
        <v>0</v>
      </c>
      <c r="AC297" s="500">
        <v>0</v>
      </c>
      <c r="AD297" s="500">
        <v>0</v>
      </c>
      <c r="AE297" s="500">
        <v>0</v>
      </c>
      <c r="AF297" s="500">
        <v>0</v>
      </c>
      <c r="AG297" s="500">
        <v>0</v>
      </c>
      <c r="AH297" s="500">
        <v>0</v>
      </c>
      <c r="AI297" s="500">
        <v>0</v>
      </c>
      <c r="AJ297" s="500">
        <v>0</v>
      </c>
      <c r="AK297" s="500">
        <v>0</v>
      </c>
      <c r="AL297" s="500">
        <v>0</v>
      </c>
      <c r="AM297" s="500">
        <v>0</v>
      </c>
      <c r="AN297" s="500">
        <v>0</v>
      </c>
      <c r="AO297" s="500">
        <v>0</v>
      </c>
      <c r="AP297" s="500">
        <v>0</v>
      </c>
      <c r="AQ297" s="500">
        <v>0</v>
      </c>
      <c r="AR297" s="500">
        <v>0</v>
      </c>
      <c r="AS297" s="500">
        <v>0</v>
      </c>
      <c r="AT297" s="500">
        <v>0</v>
      </c>
      <c r="AU297" s="500">
        <v>0</v>
      </c>
      <c r="AV297" s="500">
        <v>0</v>
      </c>
      <c r="AW297" s="500">
        <v>0</v>
      </c>
      <c r="AX297" s="500">
        <v>0</v>
      </c>
      <c r="AY297" s="500">
        <v>0</v>
      </c>
      <c r="AZ297" s="500">
        <v>0</v>
      </c>
      <c r="BA297" s="500">
        <v>0</v>
      </c>
      <c r="BB297" s="500">
        <v>0</v>
      </c>
    </row>
    <row r="298" spans="1:54">
      <c r="A298" s="497" t="s">
        <v>475</v>
      </c>
      <c r="B298" s="507" t="s">
        <v>1423</v>
      </c>
      <c r="C298" s="500">
        <v>0</v>
      </c>
      <c r="D298" s="500">
        <v>0</v>
      </c>
      <c r="E298" s="500">
        <v>0</v>
      </c>
      <c r="F298" s="500">
        <v>0</v>
      </c>
      <c r="G298" s="500">
        <v>0</v>
      </c>
      <c r="H298" s="500">
        <v>0</v>
      </c>
      <c r="I298" s="500">
        <v>0</v>
      </c>
      <c r="J298" s="500">
        <v>0</v>
      </c>
      <c r="K298" s="500">
        <v>0</v>
      </c>
      <c r="L298" s="500">
        <v>0</v>
      </c>
      <c r="M298" s="500">
        <v>0</v>
      </c>
      <c r="N298" s="500">
        <v>0</v>
      </c>
      <c r="O298" s="500">
        <v>0</v>
      </c>
      <c r="P298" s="500">
        <v>0</v>
      </c>
      <c r="Q298" s="500">
        <v>0</v>
      </c>
      <c r="R298" s="500">
        <v>0</v>
      </c>
      <c r="S298" s="500">
        <v>0</v>
      </c>
      <c r="T298" s="500">
        <v>0</v>
      </c>
      <c r="U298" s="500">
        <v>0</v>
      </c>
      <c r="V298" s="500">
        <v>0</v>
      </c>
      <c r="W298" s="500">
        <v>0</v>
      </c>
      <c r="X298" s="500">
        <v>0</v>
      </c>
      <c r="Y298" s="500">
        <v>0</v>
      </c>
      <c r="Z298" s="500">
        <v>0</v>
      </c>
      <c r="AA298" s="500">
        <v>0</v>
      </c>
      <c r="AB298" s="500">
        <v>0</v>
      </c>
      <c r="AC298" s="500">
        <v>0</v>
      </c>
      <c r="AD298" s="500">
        <v>0</v>
      </c>
      <c r="AE298" s="500">
        <v>0</v>
      </c>
      <c r="AF298" s="500">
        <v>0</v>
      </c>
      <c r="AG298" s="500">
        <v>0</v>
      </c>
      <c r="AH298" s="500">
        <v>0</v>
      </c>
      <c r="AI298" s="500">
        <v>0</v>
      </c>
      <c r="AJ298" s="500">
        <v>0</v>
      </c>
      <c r="AK298" s="500">
        <v>0</v>
      </c>
      <c r="AL298" s="500">
        <v>0</v>
      </c>
      <c r="AM298" s="500">
        <v>0</v>
      </c>
      <c r="AN298" s="500">
        <v>0</v>
      </c>
      <c r="AO298" s="500">
        <v>0</v>
      </c>
      <c r="AP298" s="500">
        <v>0</v>
      </c>
      <c r="AQ298" s="500">
        <v>0</v>
      </c>
      <c r="AR298" s="500">
        <v>0</v>
      </c>
      <c r="AS298" s="500">
        <v>0</v>
      </c>
      <c r="AT298" s="500">
        <v>0</v>
      </c>
      <c r="AU298" s="500">
        <v>0</v>
      </c>
      <c r="AV298" s="500">
        <v>0</v>
      </c>
      <c r="AW298" s="500">
        <v>0</v>
      </c>
      <c r="AX298" s="500">
        <v>0</v>
      </c>
      <c r="AY298" s="500">
        <v>0</v>
      </c>
      <c r="AZ298" s="500">
        <v>0</v>
      </c>
      <c r="BA298" s="500">
        <v>0</v>
      </c>
      <c r="BB298" s="500">
        <v>0</v>
      </c>
    </row>
    <row r="299" spans="1:54">
      <c r="A299" s="497" t="s">
        <v>475</v>
      </c>
      <c r="B299" s="507" t="s">
        <v>1711</v>
      </c>
      <c r="C299" s="500">
        <v>0</v>
      </c>
      <c r="D299" s="500">
        <v>0</v>
      </c>
      <c r="E299" s="500">
        <v>0</v>
      </c>
      <c r="F299" s="500">
        <v>0</v>
      </c>
      <c r="G299" s="500">
        <v>0</v>
      </c>
      <c r="H299" s="500">
        <v>0</v>
      </c>
      <c r="I299" s="500">
        <v>0</v>
      </c>
      <c r="J299" s="500">
        <v>0</v>
      </c>
      <c r="K299" s="500">
        <v>0</v>
      </c>
      <c r="L299" s="500">
        <v>0</v>
      </c>
      <c r="M299" s="500">
        <v>0</v>
      </c>
      <c r="N299" s="500">
        <v>0</v>
      </c>
      <c r="O299" s="500">
        <v>0</v>
      </c>
      <c r="P299" s="500">
        <v>0</v>
      </c>
      <c r="Q299" s="500">
        <v>0</v>
      </c>
      <c r="R299" s="500">
        <v>0</v>
      </c>
      <c r="S299" s="500">
        <v>0</v>
      </c>
      <c r="T299" s="500">
        <v>0</v>
      </c>
      <c r="U299" s="500">
        <v>0</v>
      </c>
      <c r="V299" s="500">
        <v>0</v>
      </c>
      <c r="W299" s="500">
        <v>0</v>
      </c>
      <c r="X299" s="500">
        <v>0</v>
      </c>
      <c r="Y299" s="500">
        <v>0</v>
      </c>
      <c r="Z299" s="500">
        <v>0</v>
      </c>
      <c r="AA299" s="500">
        <v>0</v>
      </c>
      <c r="AB299" s="500">
        <v>0</v>
      </c>
      <c r="AC299" s="500">
        <v>0</v>
      </c>
      <c r="AD299" s="500">
        <v>0</v>
      </c>
      <c r="AE299" s="500">
        <v>0</v>
      </c>
      <c r="AF299" s="500">
        <v>0</v>
      </c>
      <c r="AG299" s="500">
        <v>0</v>
      </c>
      <c r="AH299" s="500">
        <v>0</v>
      </c>
      <c r="AI299" s="500">
        <v>0</v>
      </c>
      <c r="AJ299" s="500">
        <v>0</v>
      </c>
      <c r="AK299" s="500">
        <v>0</v>
      </c>
      <c r="AL299" s="500">
        <v>0</v>
      </c>
      <c r="AM299" s="500">
        <v>0</v>
      </c>
      <c r="AN299" s="500">
        <v>0</v>
      </c>
      <c r="AO299" s="500">
        <v>0</v>
      </c>
      <c r="AP299" s="500">
        <v>0</v>
      </c>
      <c r="AQ299" s="500">
        <v>0</v>
      </c>
      <c r="AR299" s="500">
        <v>0</v>
      </c>
      <c r="AS299" s="500">
        <v>0</v>
      </c>
      <c r="AT299" s="500">
        <v>0</v>
      </c>
      <c r="AU299" s="500">
        <v>0</v>
      </c>
      <c r="AV299" s="500">
        <v>0</v>
      </c>
      <c r="AW299" s="500">
        <v>0</v>
      </c>
      <c r="AX299" s="500">
        <v>0</v>
      </c>
      <c r="AY299" s="500">
        <v>0</v>
      </c>
      <c r="AZ299" s="500">
        <v>0</v>
      </c>
      <c r="BA299" s="500">
        <v>0</v>
      </c>
      <c r="BB299" s="500">
        <v>0</v>
      </c>
    </row>
    <row r="300" spans="1:54">
      <c r="A300" s="497" t="s">
        <v>475</v>
      </c>
      <c r="B300" s="507" t="s">
        <v>1712</v>
      </c>
      <c r="C300" s="500">
        <v>0</v>
      </c>
      <c r="D300" s="500">
        <v>0</v>
      </c>
      <c r="E300" s="500">
        <v>0</v>
      </c>
      <c r="F300" s="500">
        <v>0</v>
      </c>
      <c r="G300" s="500">
        <v>0</v>
      </c>
      <c r="H300" s="500">
        <v>0</v>
      </c>
      <c r="I300" s="500">
        <v>0</v>
      </c>
      <c r="J300" s="500">
        <v>0</v>
      </c>
      <c r="K300" s="500">
        <v>0</v>
      </c>
      <c r="L300" s="500">
        <v>0</v>
      </c>
      <c r="M300" s="500">
        <v>0</v>
      </c>
      <c r="N300" s="500">
        <v>0</v>
      </c>
      <c r="O300" s="500">
        <v>0</v>
      </c>
      <c r="P300" s="500">
        <v>0</v>
      </c>
      <c r="Q300" s="500">
        <v>0</v>
      </c>
      <c r="R300" s="500">
        <v>0</v>
      </c>
      <c r="S300" s="500">
        <v>0</v>
      </c>
      <c r="T300" s="500">
        <v>0</v>
      </c>
      <c r="U300" s="500">
        <v>0</v>
      </c>
      <c r="V300" s="500">
        <v>0</v>
      </c>
      <c r="W300" s="500">
        <v>0</v>
      </c>
      <c r="X300" s="500">
        <v>0</v>
      </c>
      <c r="Y300" s="500">
        <v>0</v>
      </c>
      <c r="Z300" s="500">
        <v>0</v>
      </c>
      <c r="AA300" s="500">
        <v>0</v>
      </c>
      <c r="AB300" s="500">
        <v>0</v>
      </c>
      <c r="AC300" s="500">
        <v>0</v>
      </c>
      <c r="AD300" s="500">
        <v>0</v>
      </c>
      <c r="AE300" s="500">
        <v>0</v>
      </c>
      <c r="AF300" s="500">
        <v>0</v>
      </c>
      <c r="AG300" s="500">
        <v>0</v>
      </c>
      <c r="AH300" s="500">
        <v>0</v>
      </c>
      <c r="AI300" s="500">
        <v>0</v>
      </c>
      <c r="AJ300" s="500">
        <v>0</v>
      </c>
      <c r="AK300" s="500">
        <v>0</v>
      </c>
      <c r="AL300" s="500">
        <v>0</v>
      </c>
      <c r="AM300" s="500">
        <v>0</v>
      </c>
      <c r="AN300" s="500">
        <v>0</v>
      </c>
      <c r="AO300" s="500">
        <v>0</v>
      </c>
      <c r="AP300" s="500">
        <v>0</v>
      </c>
      <c r="AQ300" s="500">
        <v>0</v>
      </c>
      <c r="AR300" s="500">
        <v>0</v>
      </c>
      <c r="AS300" s="500">
        <v>0</v>
      </c>
      <c r="AT300" s="500">
        <v>0</v>
      </c>
      <c r="AU300" s="500">
        <v>0</v>
      </c>
      <c r="AV300" s="500">
        <v>0</v>
      </c>
      <c r="AW300" s="500">
        <v>0</v>
      </c>
      <c r="AX300" s="500">
        <v>0</v>
      </c>
      <c r="AY300" s="500">
        <v>0</v>
      </c>
      <c r="AZ300" s="500">
        <v>0</v>
      </c>
      <c r="BA300" s="500">
        <v>0</v>
      </c>
      <c r="BB300" s="500">
        <v>0</v>
      </c>
    </row>
    <row r="301" spans="1:54">
      <c r="A301" s="497" t="s">
        <v>475</v>
      </c>
      <c r="B301" s="507" t="s">
        <v>1424</v>
      </c>
      <c r="C301" s="500">
        <v>0</v>
      </c>
      <c r="D301" s="500">
        <v>0</v>
      </c>
      <c r="E301" s="500">
        <v>0</v>
      </c>
      <c r="F301" s="500">
        <v>0</v>
      </c>
      <c r="G301" s="500">
        <v>0</v>
      </c>
      <c r="H301" s="500">
        <v>0</v>
      </c>
      <c r="I301" s="500">
        <v>0</v>
      </c>
      <c r="J301" s="500">
        <v>0</v>
      </c>
      <c r="K301" s="500">
        <v>0</v>
      </c>
      <c r="L301" s="500">
        <v>0</v>
      </c>
      <c r="M301" s="500">
        <v>0</v>
      </c>
      <c r="N301" s="500">
        <v>0</v>
      </c>
      <c r="O301" s="500">
        <v>0</v>
      </c>
      <c r="P301" s="500">
        <v>0</v>
      </c>
      <c r="Q301" s="500">
        <v>0</v>
      </c>
      <c r="R301" s="500">
        <v>0</v>
      </c>
      <c r="S301" s="500">
        <v>0</v>
      </c>
      <c r="T301" s="500">
        <v>0</v>
      </c>
      <c r="U301" s="500">
        <v>0</v>
      </c>
      <c r="V301" s="500">
        <v>0</v>
      </c>
      <c r="W301" s="500">
        <v>0</v>
      </c>
      <c r="X301" s="500">
        <v>0</v>
      </c>
      <c r="Y301" s="500">
        <v>0</v>
      </c>
      <c r="Z301" s="500">
        <v>0</v>
      </c>
      <c r="AA301" s="500">
        <v>0</v>
      </c>
      <c r="AB301" s="500">
        <v>0</v>
      </c>
      <c r="AC301" s="500">
        <v>0</v>
      </c>
      <c r="AD301" s="500">
        <v>0</v>
      </c>
      <c r="AE301" s="500">
        <v>0</v>
      </c>
      <c r="AF301" s="500">
        <v>0</v>
      </c>
      <c r="AG301" s="500">
        <v>0</v>
      </c>
      <c r="AH301" s="500">
        <v>0</v>
      </c>
      <c r="AI301" s="500">
        <v>0</v>
      </c>
      <c r="AJ301" s="500">
        <v>0</v>
      </c>
      <c r="AK301" s="500">
        <v>0</v>
      </c>
      <c r="AL301" s="500">
        <v>0</v>
      </c>
      <c r="AM301" s="500">
        <v>0</v>
      </c>
      <c r="AN301" s="500">
        <v>0</v>
      </c>
      <c r="AO301" s="500">
        <v>0</v>
      </c>
      <c r="AP301" s="500">
        <v>0</v>
      </c>
      <c r="AQ301" s="500">
        <v>0</v>
      </c>
      <c r="AR301" s="500">
        <v>0</v>
      </c>
      <c r="AS301" s="500">
        <v>0</v>
      </c>
      <c r="AT301" s="500">
        <v>0</v>
      </c>
      <c r="AU301" s="500">
        <v>0</v>
      </c>
      <c r="AV301" s="500">
        <v>0</v>
      </c>
      <c r="AW301" s="500">
        <v>0</v>
      </c>
      <c r="AX301" s="500">
        <v>0</v>
      </c>
      <c r="AY301" s="500">
        <v>0</v>
      </c>
      <c r="AZ301" s="500">
        <v>0</v>
      </c>
      <c r="BA301" s="500">
        <v>0</v>
      </c>
      <c r="BB301" s="500">
        <v>0</v>
      </c>
    </row>
    <row r="302" spans="1:54">
      <c r="A302" s="497" t="s">
        <v>475</v>
      </c>
      <c r="B302" s="507" t="s">
        <v>1425</v>
      </c>
      <c r="C302" s="500">
        <v>0</v>
      </c>
      <c r="D302" s="500">
        <v>0</v>
      </c>
      <c r="E302" s="500">
        <v>0</v>
      </c>
      <c r="F302" s="500">
        <v>0</v>
      </c>
      <c r="G302" s="500">
        <v>0</v>
      </c>
      <c r="H302" s="500">
        <v>0</v>
      </c>
      <c r="I302" s="500">
        <v>0</v>
      </c>
      <c r="J302" s="500">
        <v>0</v>
      </c>
      <c r="K302" s="500">
        <v>0</v>
      </c>
      <c r="L302" s="500">
        <v>0</v>
      </c>
      <c r="M302" s="500">
        <v>0</v>
      </c>
      <c r="N302" s="500">
        <v>0</v>
      </c>
      <c r="O302" s="500">
        <v>0</v>
      </c>
      <c r="P302" s="500">
        <v>0</v>
      </c>
      <c r="Q302" s="500">
        <v>0</v>
      </c>
      <c r="R302" s="500">
        <v>0</v>
      </c>
      <c r="S302" s="500">
        <v>0</v>
      </c>
      <c r="T302" s="500">
        <v>0</v>
      </c>
      <c r="U302" s="500">
        <v>0</v>
      </c>
      <c r="V302" s="500">
        <v>0</v>
      </c>
      <c r="W302" s="500">
        <v>0</v>
      </c>
      <c r="X302" s="500">
        <v>0</v>
      </c>
      <c r="Y302" s="500">
        <v>0</v>
      </c>
      <c r="Z302" s="500">
        <v>0</v>
      </c>
      <c r="AA302" s="500">
        <v>0</v>
      </c>
      <c r="AB302" s="500">
        <v>0</v>
      </c>
      <c r="AC302" s="500">
        <v>0</v>
      </c>
      <c r="AD302" s="500">
        <v>0</v>
      </c>
      <c r="AE302" s="500">
        <v>0</v>
      </c>
      <c r="AF302" s="500">
        <v>0</v>
      </c>
      <c r="AG302" s="500">
        <v>0</v>
      </c>
      <c r="AH302" s="500">
        <v>0</v>
      </c>
      <c r="AI302" s="500">
        <v>0</v>
      </c>
      <c r="AJ302" s="500">
        <v>0</v>
      </c>
      <c r="AK302" s="500">
        <v>0</v>
      </c>
      <c r="AL302" s="500">
        <v>0</v>
      </c>
      <c r="AM302" s="500">
        <v>0</v>
      </c>
      <c r="AN302" s="500">
        <v>0</v>
      </c>
      <c r="AO302" s="500">
        <v>0</v>
      </c>
      <c r="AP302" s="500">
        <v>0</v>
      </c>
      <c r="AQ302" s="500">
        <v>0</v>
      </c>
      <c r="AR302" s="500">
        <v>0</v>
      </c>
      <c r="AS302" s="500">
        <v>0</v>
      </c>
      <c r="AT302" s="500">
        <v>0</v>
      </c>
      <c r="AU302" s="500">
        <v>0</v>
      </c>
      <c r="AV302" s="500">
        <v>0</v>
      </c>
      <c r="AW302" s="500">
        <v>0</v>
      </c>
      <c r="AX302" s="500">
        <v>0</v>
      </c>
      <c r="AY302" s="500">
        <v>0</v>
      </c>
      <c r="AZ302" s="500">
        <v>0</v>
      </c>
      <c r="BA302" s="500">
        <v>0</v>
      </c>
      <c r="BB302" s="500">
        <v>0</v>
      </c>
    </row>
    <row r="303" spans="1:54">
      <c r="A303" s="497" t="s">
        <v>476</v>
      </c>
      <c r="B303" s="507" t="s">
        <v>1713</v>
      </c>
      <c r="C303" s="500">
        <v>0</v>
      </c>
      <c r="D303" s="500">
        <v>0</v>
      </c>
      <c r="E303" s="500">
        <v>0</v>
      </c>
      <c r="F303" s="500">
        <v>0</v>
      </c>
      <c r="G303" s="500">
        <v>0</v>
      </c>
      <c r="H303" s="500">
        <v>0</v>
      </c>
      <c r="I303" s="500">
        <v>0</v>
      </c>
      <c r="J303" s="500">
        <v>0</v>
      </c>
      <c r="K303" s="500">
        <v>0</v>
      </c>
      <c r="L303" s="500">
        <v>0</v>
      </c>
      <c r="M303" s="500">
        <v>0</v>
      </c>
      <c r="N303" s="500">
        <v>0</v>
      </c>
      <c r="O303" s="500">
        <v>0</v>
      </c>
      <c r="P303" s="500">
        <v>0</v>
      </c>
      <c r="Q303" s="500">
        <v>0</v>
      </c>
      <c r="R303" s="500">
        <v>0</v>
      </c>
      <c r="S303" s="500">
        <v>0</v>
      </c>
      <c r="T303" s="500">
        <v>0</v>
      </c>
      <c r="U303" s="500">
        <v>0</v>
      </c>
      <c r="V303" s="500">
        <v>0</v>
      </c>
      <c r="W303" s="500">
        <v>0</v>
      </c>
      <c r="X303" s="500">
        <v>0</v>
      </c>
      <c r="Y303" s="500">
        <v>0</v>
      </c>
      <c r="Z303" s="500">
        <v>0</v>
      </c>
      <c r="AA303" s="500">
        <v>0</v>
      </c>
      <c r="AB303" s="500">
        <v>0</v>
      </c>
      <c r="AC303" s="500">
        <v>0</v>
      </c>
      <c r="AD303" s="500">
        <v>0</v>
      </c>
      <c r="AE303" s="500">
        <v>0</v>
      </c>
      <c r="AF303" s="500">
        <v>0</v>
      </c>
      <c r="AG303" s="500">
        <v>0</v>
      </c>
      <c r="AH303" s="500">
        <v>0</v>
      </c>
      <c r="AI303" s="500">
        <v>0</v>
      </c>
      <c r="AJ303" s="500">
        <v>0</v>
      </c>
      <c r="AK303" s="500">
        <v>0</v>
      </c>
      <c r="AL303" s="500">
        <v>0</v>
      </c>
      <c r="AM303" s="500">
        <v>0</v>
      </c>
      <c r="AN303" s="500">
        <v>0</v>
      </c>
      <c r="AO303" s="500">
        <v>0</v>
      </c>
      <c r="AP303" s="500">
        <v>0</v>
      </c>
      <c r="AQ303" s="500">
        <v>0</v>
      </c>
      <c r="AR303" s="500">
        <v>0</v>
      </c>
      <c r="AS303" s="500">
        <v>0</v>
      </c>
      <c r="AT303" s="500">
        <v>0</v>
      </c>
      <c r="AU303" s="500">
        <v>0</v>
      </c>
      <c r="AV303" s="500">
        <v>0</v>
      </c>
      <c r="AW303" s="500">
        <v>0</v>
      </c>
      <c r="AX303" s="500">
        <v>0</v>
      </c>
      <c r="AY303" s="500">
        <v>0</v>
      </c>
      <c r="AZ303" s="500">
        <v>0</v>
      </c>
      <c r="BA303" s="500">
        <v>0</v>
      </c>
      <c r="BB303" s="500">
        <v>0</v>
      </c>
    </row>
    <row r="304" spans="1:54">
      <c r="A304" s="497" t="s">
        <v>476</v>
      </c>
      <c r="B304" s="507" t="s">
        <v>1427</v>
      </c>
      <c r="C304" s="500">
        <v>0</v>
      </c>
      <c r="D304" s="500">
        <v>0</v>
      </c>
      <c r="E304" s="500">
        <v>0</v>
      </c>
      <c r="F304" s="500">
        <v>0</v>
      </c>
      <c r="G304" s="500">
        <v>0</v>
      </c>
      <c r="H304" s="500">
        <v>0</v>
      </c>
      <c r="I304" s="500">
        <v>0</v>
      </c>
      <c r="J304" s="500">
        <v>0</v>
      </c>
      <c r="K304" s="500">
        <v>0</v>
      </c>
      <c r="L304" s="500">
        <v>0</v>
      </c>
      <c r="M304" s="500">
        <v>0</v>
      </c>
      <c r="N304" s="500">
        <v>0</v>
      </c>
      <c r="O304" s="500">
        <v>0</v>
      </c>
      <c r="P304" s="500">
        <v>0</v>
      </c>
      <c r="Q304" s="500">
        <v>0</v>
      </c>
      <c r="R304" s="500">
        <v>0</v>
      </c>
      <c r="S304" s="500">
        <v>0</v>
      </c>
      <c r="T304" s="500">
        <v>0</v>
      </c>
      <c r="U304" s="500">
        <v>0</v>
      </c>
      <c r="V304" s="500">
        <v>0</v>
      </c>
      <c r="W304" s="500">
        <v>0</v>
      </c>
      <c r="X304" s="500">
        <v>0</v>
      </c>
      <c r="Y304" s="500">
        <v>0</v>
      </c>
      <c r="Z304" s="500">
        <v>0</v>
      </c>
      <c r="AA304" s="500">
        <v>0</v>
      </c>
      <c r="AB304" s="500">
        <v>0</v>
      </c>
      <c r="AC304" s="500">
        <v>0</v>
      </c>
      <c r="AD304" s="500">
        <v>0</v>
      </c>
      <c r="AE304" s="500">
        <v>0</v>
      </c>
      <c r="AF304" s="500">
        <v>0</v>
      </c>
      <c r="AG304" s="500">
        <v>0</v>
      </c>
      <c r="AH304" s="500">
        <v>0</v>
      </c>
      <c r="AI304" s="500">
        <v>0</v>
      </c>
      <c r="AJ304" s="500">
        <v>0</v>
      </c>
      <c r="AK304" s="500">
        <v>0</v>
      </c>
      <c r="AL304" s="500">
        <v>0</v>
      </c>
      <c r="AM304" s="500">
        <v>0</v>
      </c>
      <c r="AN304" s="500">
        <v>0</v>
      </c>
      <c r="AO304" s="500">
        <v>0</v>
      </c>
      <c r="AP304" s="500">
        <v>0</v>
      </c>
      <c r="AQ304" s="500">
        <v>0</v>
      </c>
      <c r="AR304" s="500">
        <v>0</v>
      </c>
      <c r="AS304" s="500">
        <v>0</v>
      </c>
      <c r="AT304" s="500">
        <v>0</v>
      </c>
      <c r="AU304" s="500">
        <v>0</v>
      </c>
      <c r="AV304" s="500">
        <v>0</v>
      </c>
      <c r="AW304" s="500">
        <v>0</v>
      </c>
      <c r="AX304" s="500">
        <v>0</v>
      </c>
      <c r="AY304" s="500">
        <v>0</v>
      </c>
      <c r="AZ304" s="500">
        <v>0</v>
      </c>
      <c r="BA304" s="500">
        <v>0</v>
      </c>
      <c r="BB304" s="500">
        <v>0</v>
      </c>
    </row>
    <row r="305" spans="1:54">
      <c r="A305" s="497" t="s">
        <v>476</v>
      </c>
      <c r="B305" s="507" t="s">
        <v>1714</v>
      </c>
      <c r="C305" s="500">
        <v>0</v>
      </c>
      <c r="D305" s="500">
        <v>0</v>
      </c>
      <c r="E305" s="500">
        <v>0</v>
      </c>
      <c r="F305" s="500">
        <v>0</v>
      </c>
      <c r="G305" s="500">
        <v>0</v>
      </c>
      <c r="H305" s="500">
        <v>0</v>
      </c>
      <c r="I305" s="500">
        <v>0</v>
      </c>
      <c r="J305" s="500">
        <v>0</v>
      </c>
      <c r="K305" s="500">
        <v>0</v>
      </c>
      <c r="L305" s="500">
        <v>0</v>
      </c>
      <c r="M305" s="500">
        <v>0</v>
      </c>
      <c r="N305" s="500">
        <v>0</v>
      </c>
      <c r="O305" s="500">
        <v>0</v>
      </c>
      <c r="P305" s="500">
        <v>0</v>
      </c>
      <c r="Q305" s="500">
        <v>0</v>
      </c>
      <c r="R305" s="500">
        <v>0</v>
      </c>
      <c r="S305" s="500">
        <v>0</v>
      </c>
      <c r="T305" s="500">
        <v>0</v>
      </c>
      <c r="U305" s="500">
        <v>0</v>
      </c>
      <c r="V305" s="500">
        <v>0</v>
      </c>
      <c r="W305" s="500">
        <v>0</v>
      </c>
      <c r="X305" s="500">
        <v>0</v>
      </c>
      <c r="Y305" s="500">
        <v>0</v>
      </c>
      <c r="Z305" s="500">
        <v>0</v>
      </c>
      <c r="AA305" s="500">
        <v>0</v>
      </c>
      <c r="AB305" s="500">
        <v>0</v>
      </c>
      <c r="AC305" s="500">
        <v>0</v>
      </c>
      <c r="AD305" s="500">
        <v>0</v>
      </c>
      <c r="AE305" s="500">
        <v>0</v>
      </c>
      <c r="AF305" s="500">
        <v>0</v>
      </c>
      <c r="AG305" s="500">
        <v>0</v>
      </c>
      <c r="AH305" s="500">
        <v>0</v>
      </c>
      <c r="AI305" s="500">
        <v>0</v>
      </c>
      <c r="AJ305" s="500">
        <v>0</v>
      </c>
      <c r="AK305" s="500">
        <v>0</v>
      </c>
      <c r="AL305" s="500">
        <v>0</v>
      </c>
      <c r="AM305" s="500">
        <v>0</v>
      </c>
      <c r="AN305" s="500">
        <v>0</v>
      </c>
      <c r="AO305" s="500">
        <v>0</v>
      </c>
      <c r="AP305" s="500">
        <v>0</v>
      </c>
      <c r="AQ305" s="500">
        <v>0</v>
      </c>
      <c r="AR305" s="500">
        <v>0</v>
      </c>
      <c r="AS305" s="500">
        <v>0</v>
      </c>
      <c r="AT305" s="500">
        <v>0</v>
      </c>
      <c r="AU305" s="500">
        <v>0</v>
      </c>
      <c r="AV305" s="500">
        <v>0</v>
      </c>
      <c r="AW305" s="500">
        <v>0</v>
      </c>
      <c r="AX305" s="500">
        <v>0</v>
      </c>
      <c r="AY305" s="500">
        <v>0</v>
      </c>
      <c r="AZ305" s="500">
        <v>0</v>
      </c>
      <c r="BA305" s="500">
        <v>0</v>
      </c>
      <c r="BB305" s="500">
        <v>0</v>
      </c>
    </row>
    <row r="306" spans="1:54">
      <c r="A306" s="497" t="s">
        <v>476</v>
      </c>
      <c r="B306" s="507" t="s">
        <v>1426</v>
      </c>
      <c r="C306" s="500">
        <v>0</v>
      </c>
      <c r="D306" s="500">
        <v>0</v>
      </c>
      <c r="E306" s="500">
        <v>0</v>
      </c>
      <c r="F306" s="500">
        <v>0</v>
      </c>
      <c r="G306" s="500">
        <v>0</v>
      </c>
      <c r="H306" s="500">
        <v>0</v>
      </c>
      <c r="I306" s="500">
        <v>0</v>
      </c>
      <c r="J306" s="500">
        <v>0</v>
      </c>
      <c r="K306" s="500">
        <v>0</v>
      </c>
      <c r="L306" s="500">
        <v>0</v>
      </c>
      <c r="M306" s="500">
        <v>0</v>
      </c>
      <c r="N306" s="500">
        <v>0</v>
      </c>
      <c r="O306" s="500">
        <v>0</v>
      </c>
      <c r="P306" s="500">
        <v>0</v>
      </c>
      <c r="Q306" s="500">
        <v>0</v>
      </c>
      <c r="R306" s="500">
        <v>0</v>
      </c>
      <c r="S306" s="500">
        <v>0</v>
      </c>
      <c r="T306" s="500">
        <v>0</v>
      </c>
      <c r="U306" s="500">
        <v>0</v>
      </c>
      <c r="V306" s="500">
        <v>0</v>
      </c>
      <c r="W306" s="500">
        <v>0</v>
      </c>
      <c r="X306" s="500">
        <v>0</v>
      </c>
      <c r="Y306" s="500">
        <v>0</v>
      </c>
      <c r="Z306" s="500">
        <v>0</v>
      </c>
      <c r="AA306" s="500">
        <v>0</v>
      </c>
      <c r="AB306" s="500">
        <v>0</v>
      </c>
      <c r="AC306" s="500">
        <v>0</v>
      </c>
      <c r="AD306" s="500">
        <v>0</v>
      </c>
      <c r="AE306" s="500">
        <v>0</v>
      </c>
      <c r="AF306" s="500">
        <v>0</v>
      </c>
      <c r="AG306" s="500">
        <v>0</v>
      </c>
      <c r="AH306" s="500">
        <v>0</v>
      </c>
      <c r="AI306" s="500">
        <v>0</v>
      </c>
      <c r="AJ306" s="500">
        <v>0</v>
      </c>
      <c r="AK306" s="500">
        <v>0</v>
      </c>
      <c r="AL306" s="500">
        <v>0</v>
      </c>
      <c r="AM306" s="500">
        <v>0</v>
      </c>
      <c r="AN306" s="500">
        <v>0</v>
      </c>
      <c r="AO306" s="500">
        <v>0</v>
      </c>
      <c r="AP306" s="500">
        <v>0</v>
      </c>
      <c r="AQ306" s="500">
        <v>0</v>
      </c>
      <c r="AR306" s="500">
        <v>0</v>
      </c>
      <c r="AS306" s="500">
        <v>0</v>
      </c>
      <c r="AT306" s="500">
        <v>0</v>
      </c>
      <c r="AU306" s="500">
        <v>0</v>
      </c>
      <c r="AV306" s="500">
        <v>0</v>
      </c>
      <c r="AW306" s="500">
        <v>0</v>
      </c>
      <c r="AX306" s="500">
        <v>0</v>
      </c>
      <c r="AY306" s="500">
        <v>0</v>
      </c>
      <c r="AZ306" s="500">
        <v>0</v>
      </c>
      <c r="BA306" s="500">
        <v>0</v>
      </c>
      <c r="BB306" s="500">
        <v>0</v>
      </c>
    </row>
    <row r="307" spans="1:54">
      <c r="A307" s="497" t="s">
        <v>476</v>
      </c>
      <c r="B307" s="507" t="s">
        <v>1715</v>
      </c>
      <c r="C307" s="500">
        <v>0</v>
      </c>
      <c r="D307" s="500">
        <v>0</v>
      </c>
      <c r="E307" s="500">
        <v>0</v>
      </c>
      <c r="F307" s="500">
        <v>0</v>
      </c>
      <c r="G307" s="500">
        <v>0</v>
      </c>
      <c r="H307" s="500">
        <v>0</v>
      </c>
      <c r="I307" s="500">
        <v>0</v>
      </c>
      <c r="J307" s="500">
        <v>0</v>
      </c>
      <c r="K307" s="500">
        <v>0</v>
      </c>
      <c r="L307" s="500">
        <v>0</v>
      </c>
      <c r="M307" s="500">
        <v>0</v>
      </c>
      <c r="N307" s="500">
        <v>0</v>
      </c>
      <c r="O307" s="500">
        <v>0</v>
      </c>
      <c r="P307" s="500">
        <v>0</v>
      </c>
      <c r="Q307" s="500">
        <v>0</v>
      </c>
      <c r="R307" s="500">
        <v>0</v>
      </c>
      <c r="S307" s="500">
        <v>0</v>
      </c>
      <c r="T307" s="500">
        <v>0</v>
      </c>
      <c r="U307" s="500">
        <v>0</v>
      </c>
      <c r="V307" s="500">
        <v>0</v>
      </c>
      <c r="W307" s="500">
        <v>0</v>
      </c>
      <c r="X307" s="500">
        <v>0</v>
      </c>
      <c r="Y307" s="500">
        <v>0</v>
      </c>
      <c r="Z307" s="500">
        <v>0</v>
      </c>
      <c r="AA307" s="500">
        <v>0</v>
      </c>
      <c r="AB307" s="500">
        <v>0</v>
      </c>
      <c r="AC307" s="500">
        <v>0</v>
      </c>
      <c r="AD307" s="500">
        <v>0</v>
      </c>
      <c r="AE307" s="500">
        <v>0</v>
      </c>
      <c r="AF307" s="500">
        <v>0</v>
      </c>
      <c r="AG307" s="500">
        <v>0</v>
      </c>
      <c r="AH307" s="500">
        <v>0</v>
      </c>
      <c r="AI307" s="500">
        <v>0</v>
      </c>
      <c r="AJ307" s="500">
        <v>0</v>
      </c>
      <c r="AK307" s="500">
        <v>0</v>
      </c>
      <c r="AL307" s="500">
        <v>0</v>
      </c>
      <c r="AM307" s="500">
        <v>0</v>
      </c>
      <c r="AN307" s="500">
        <v>0</v>
      </c>
      <c r="AO307" s="500">
        <v>0</v>
      </c>
      <c r="AP307" s="500">
        <v>0</v>
      </c>
      <c r="AQ307" s="500">
        <v>0</v>
      </c>
      <c r="AR307" s="500">
        <v>0</v>
      </c>
      <c r="AS307" s="500">
        <v>0</v>
      </c>
      <c r="AT307" s="500">
        <v>0</v>
      </c>
      <c r="AU307" s="500">
        <v>0</v>
      </c>
      <c r="AV307" s="500">
        <v>0</v>
      </c>
      <c r="AW307" s="500">
        <v>0</v>
      </c>
      <c r="AX307" s="500">
        <v>0</v>
      </c>
      <c r="AY307" s="500">
        <v>0</v>
      </c>
      <c r="AZ307" s="500">
        <v>0</v>
      </c>
      <c r="BA307" s="500">
        <v>0</v>
      </c>
      <c r="BB307" s="500">
        <v>0</v>
      </c>
    </row>
    <row r="308" spans="1:54">
      <c r="A308" s="497" t="s">
        <v>522</v>
      </c>
      <c r="B308" s="507" t="s">
        <v>1535</v>
      </c>
      <c r="C308" s="500">
        <v>0</v>
      </c>
      <c r="D308" s="500">
        <v>0</v>
      </c>
      <c r="E308" s="500">
        <v>0</v>
      </c>
      <c r="F308" s="500">
        <v>0</v>
      </c>
      <c r="G308" s="500">
        <v>0</v>
      </c>
      <c r="H308" s="500">
        <v>0</v>
      </c>
      <c r="I308" s="500">
        <v>0</v>
      </c>
      <c r="J308" s="500">
        <v>0</v>
      </c>
      <c r="K308" s="500">
        <v>0</v>
      </c>
      <c r="L308" s="500">
        <v>0</v>
      </c>
      <c r="M308" s="500">
        <v>0</v>
      </c>
      <c r="N308" s="500">
        <v>0</v>
      </c>
      <c r="O308" s="500">
        <v>0</v>
      </c>
      <c r="P308" s="500">
        <v>0</v>
      </c>
      <c r="Q308" s="500">
        <v>0</v>
      </c>
      <c r="R308" s="500">
        <v>0</v>
      </c>
      <c r="S308" s="500">
        <v>0</v>
      </c>
      <c r="T308" s="500">
        <v>0</v>
      </c>
      <c r="U308" s="500">
        <v>0</v>
      </c>
      <c r="V308" s="500">
        <v>0</v>
      </c>
      <c r="W308" s="500">
        <v>0</v>
      </c>
      <c r="X308" s="500">
        <v>0</v>
      </c>
      <c r="Y308" s="500">
        <v>0</v>
      </c>
      <c r="Z308" s="500">
        <v>0</v>
      </c>
      <c r="AA308" s="500">
        <v>0</v>
      </c>
      <c r="AB308" s="500">
        <v>0</v>
      </c>
      <c r="AC308" s="500">
        <v>0</v>
      </c>
      <c r="AD308" s="500">
        <v>0</v>
      </c>
      <c r="AE308" s="500">
        <v>0</v>
      </c>
      <c r="AF308" s="500">
        <v>0</v>
      </c>
      <c r="AG308" s="500">
        <v>0</v>
      </c>
      <c r="AH308" s="500">
        <v>0</v>
      </c>
      <c r="AI308" s="500">
        <v>0</v>
      </c>
      <c r="AJ308" s="500">
        <v>0</v>
      </c>
      <c r="AK308" s="500">
        <v>0</v>
      </c>
      <c r="AL308" s="500">
        <v>0</v>
      </c>
      <c r="AM308" s="500">
        <v>0</v>
      </c>
      <c r="AN308" s="500">
        <v>0</v>
      </c>
      <c r="AO308" s="500">
        <v>0</v>
      </c>
      <c r="AP308" s="500">
        <v>0</v>
      </c>
      <c r="AQ308" s="500">
        <v>0</v>
      </c>
      <c r="AR308" s="500">
        <v>0</v>
      </c>
      <c r="AS308" s="500">
        <v>0</v>
      </c>
      <c r="AT308" s="500">
        <v>0</v>
      </c>
      <c r="AU308" s="500">
        <v>0</v>
      </c>
      <c r="AV308" s="500">
        <v>0</v>
      </c>
      <c r="AW308" s="500">
        <v>0</v>
      </c>
      <c r="AX308" s="500">
        <v>0</v>
      </c>
      <c r="AY308" s="500">
        <v>0</v>
      </c>
      <c r="AZ308" s="500">
        <v>0</v>
      </c>
      <c r="BA308" s="500">
        <v>0</v>
      </c>
      <c r="BB308" s="500">
        <v>0</v>
      </c>
    </row>
    <row r="309" spans="1:54">
      <c r="A309" s="497" t="s">
        <v>477</v>
      </c>
      <c r="B309" s="507" t="s">
        <v>1428</v>
      </c>
      <c r="C309" s="500">
        <v>0</v>
      </c>
      <c r="D309" s="500">
        <v>0</v>
      </c>
      <c r="E309" s="500">
        <v>0</v>
      </c>
      <c r="F309" s="500">
        <v>0</v>
      </c>
      <c r="G309" s="500">
        <v>0</v>
      </c>
      <c r="H309" s="500">
        <v>0</v>
      </c>
      <c r="I309" s="500">
        <v>0</v>
      </c>
      <c r="J309" s="500">
        <v>0</v>
      </c>
      <c r="K309" s="500">
        <v>0</v>
      </c>
      <c r="L309" s="500">
        <v>0</v>
      </c>
      <c r="M309" s="500">
        <v>0</v>
      </c>
      <c r="N309" s="500">
        <v>0</v>
      </c>
      <c r="O309" s="500">
        <v>0</v>
      </c>
      <c r="P309" s="500">
        <v>0</v>
      </c>
      <c r="Q309" s="500">
        <v>0</v>
      </c>
      <c r="R309" s="500">
        <v>0</v>
      </c>
      <c r="S309" s="500">
        <v>0</v>
      </c>
      <c r="T309" s="500">
        <v>0</v>
      </c>
      <c r="U309" s="500">
        <v>0</v>
      </c>
      <c r="V309" s="500">
        <v>0</v>
      </c>
      <c r="W309" s="500">
        <v>0</v>
      </c>
      <c r="X309" s="500">
        <v>0</v>
      </c>
      <c r="Y309" s="500">
        <v>0</v>
      </c>
      <c r="Z309" s="500">
        <v>0</v>
      </c>
      <c r="AA309" s="500">
        <v>0</v>
      </c>
      <c r="AB309" s="500">
        <v>0</v>
      </c>
      <c r="AC309" s="500">
        <v>0</v>
      </c>
      <c r="AD309" s="500">
        <v>0</v>
      </c>
      <c r="AE309" s="500">
        <v>0</v>
      </c>
      <c r="AF309" s="500">
        <v>0</v>
      </c>
      <c r="AG309" s="500">
        <v>0</v>
      </c>
      <c r="AH309" s="500">
        <v>0</v>
      </c>
      <c r="AI309" s="500">
        <v>0</v>
      </c>
      <c r="AJ309" s="500">
        <v>0</v>
      </c>
      <c r="AK309" s="500">
        <v>0</v>
      </c>
      <c r="AL309" s="500">
        <v>0</v>
      </c>
      <c r="AM309" s="500">
        <v>0</v>
      </c>
      <c r="AN309" s="500">
        <v>0</v>
      </c>
      <c r="AO309" s="500">
        <v>0</v>
      </c>
      <c r="AP309" s="500">
        <v>0</v>
      </c>
      <c r="AQ309" s="500">
        <v>0</v>
      </c>
      <c r="AR309" s="500">
        <v>0</v>
      </c>
      <c r="AS309" s="500">
        <v>0</v>
      </c>
      <c r="AT309" s="500">
        <v>0</v>
      </c>
      <c r="AU309" s="500">
        <v>0</v>
      </c>
      <c r="AV309" s="500">
        <v>0</v>
      </c>
      <c r="AW309" s="500">
        <v>0</v>
      </c>
      <c r="AX309" s="500">
        <v>0</v>
      </c>
      <c r="AY309" s="500">
        <v>0</v>
      </c>
      <c r="AZ309" s="500">
        <v>0</v>
      </c>
      <c r="BA309" s="500">
        <v>0</v>
      </c>
      <c r="BB309" s="500">
        <v>0</v>
      </c>
    </row>
    <row r="310" spans="1:54">
      <c r="A310" s="497" t="s">
        <v>477</v>
      </c>
      <c r="B310" s="507" t="s">
        <v>1429</v>
      </c>
      <c r="C310" s="500">
        <v>0</v>
      </c>
      <c r="D310" s="500">
        <v>0</v>
      </c>
      <c r="E310" s="500">
        <v>0</v>
      </c>
      <c r="F310" s="500">
        <v>0</v>
      </c>
      <c r="G310" s="500">
        <v>0</v>
      </c>
      <c r="H310" s="500">
        <v>0</v>
      </c>
      <c r="I310" s="500">
        <v>0</v>
      </c>
      <c r="J310" s="500">
        <v>0</v>
      </c>
      <c r="K310" s="500">
        <v>0</v>
      </c>
      <c r="L310" s="500">
        <v>0</v>
      </c>
      <c r="M310" s="500">
        <v>0</v>
      </c>
      <c r="N310" s="500">
        <v>0</v>
      </c>
      <c r="O310" s="500">
        <v>0</v>
      </c>
      <c r="P310" s="500">
        <v>0</v>
      </c>
      <c r="Q310" s="500">
        <v>0</v>
      </c>
      <c r="R310" s="500">
        <v>0</v>
      </c>
      <c r="S310" s="500">
        <v>0</v>
      </c>
      <c r="T310" s="500">
        <v>0</v>
      </c>
      <c r="U310" s="500">
        <v>0</v>
      </c>
      <c r="V310" s="500">
        <v>0</v>
      </c>
      <c r="W310" s="500">
        <v>0</v>
      </c>
      <c r="X310" s="500">
        <v>0</v>
      </c>
      <c r="Y310" s="500">
        <v>0</v>
      </c>
      <c r="Z310" s="500">
        <v>0</v>
      </c>
      <c r="AA310" s="500">
        <v>0</v>
      </c>
      <c r="AB310" s="500">
        <v>0</v>
      </c>
      <c r="AC310" s="500">
        <v>0</v>
      </c>
      <c r="AD310" s="500">
        <v>0</v>
      </c>
      <c r="AE310" s="500">
        <v>0</v>
      </c>
      <c r="AF310" s="500">
        <v>0</v>
      </c>
      <c r="AG310" s="500">
        <v>0</v>
      </c>
      <c r="AH310" s="500">
        <v>0</v>
      </c>
      <c r="AI310" s="500">
        <v>0</v>
      </c>
      <c r="AJ310" s="500">
        <v>0</v>
      </c>
      <c r="AK310" s="500">
        <v>0</v>
      </c>
      <c r="AL310" s="500">
        <v>0</v>
      </c>
      <c r="AM310" s="500">
        <v>0</v>
      </c>
      <c r="AN310" s="500">
        <v>0</v>
      </c>
      <c r="AO310" s="500">
        <v>0</v>
      </c>
      <c r="AP310" s="500">
        <v>0</v>
      </c>
      <c r="AQ310" s="500">
        <v>0</v>
      </c>
      <c r="AR310" s="500">
        <v>0</v>
      </c>
      <c r="AS310" s="500">
        <v>0</v>
      </c>
      <c r="AT310" s="500">
        <v>0</v>
      </c>
      <c r="AU310" s="500">
        <v>0</v>
      </c>
      <c r="AV310" s="500">
        <v>0</v>
      </c>
      <c r="AW310" s="500">
        <v>0</v>
      </c>
      <c r="AX310" s="500">
        <v>0</v>
      </c>
      <c r="AY310" s="500">
        <v>0</v>
      </c>
      <c r="AZ310" s="500">
        <v>0</v>
      </c>
      <c r="BA310" s="500">
        <v>0</v>
      </c>
      <c r="BB310" s="500">
        <v>0</v>
      </c>
    </row>
    <row r="311" spans="1:54">
      <c r="A311" s="497" t="s">
        <v>477</v>
      </c>
      <c r="B311" s="507" t="s">
        <v>1716</v>
      </c>
      <c r="C311" s="500">
        <v>0</v>
      </c>
      <c r="D311" s="500">
        <v>0</v>
      </c>
      <c r="E311" s="500">
        <v>0</v>
      </c>
      <c r="F311" s="500">
        <v>0</v>
      </c>
      <c r="G311" s="500">
        <v>0</v>
      </c>
      <c r="H311" s="500">
        <v>0</v>
      </c>
      <c r="I311" s="500">
        <v>0</v>
      </c>
      <c r="J311" s="500">
        <v>0</v>
      </c>
      <c r="K311" s="500">
        <v>0</v>
      </c>
      <c r="L311" s="500">
        <v>0</v>
      </c>
      <c r="M311" s="500">
        <v>0</v>
      </c>
      <c r="N311" s="500">
        <v>0</v>
      </c>
      <c r="O311" s="500">
        <v>0</v>
      </c>
      <c r="P311" s="500">
        <v>0</v>
      </c>
      <c r="Q311" s="500">
        <v>0</v>
      </c>
      <c r="R311" s="500">
        <v>0</v>
      </c>
      <c r="S311" s="500">
        <v>0</v>
      </c>
      <c r="T311" s="500">
        <v>0</v>
      </c>
      <c r="U311" s="500">
        <v>0</v>
      </c>
      <c r="V311" s="500">
        <v>0</v>
      </c>
      <c r="W311" s="500">
        <v>0</v>
      </c>
      <c r="X311" s="500">
        <v>0</v>
      </c>
      <c r="Y311" s="500">
        <v>0</v>
      </c>
      <c r="Z311" s="500">
        <v>0</v>
      </c>
      <c r="AA311" s="500">
        <v>0</v>
      </c>
      <c r="AB311" s="500">
        <v>0</v>
      </c>
      <c r="AC311" s="500">
        <v>0</v>
      </c>
      <c r="AD311" s="500">
        <v>0</v>
      </c>
      <c r="AE311" s="500">
        <v>0</v>
      </c>
      <c r="AF311" s="500">
        <v>0</v>
      </c>
      <c r="AG311" s="500">
        <v>0</v>
      </c>
      <c r="AH311" s="500">
        <v>0</v>
      </c>
      <c r="AI311" s="500">
        <v>0</v>
      </c>
      <c r="AJ311" s="500">
        <v>0</v>
      </c>
      <c r="AK311" s="500">
        <v>0</v>
      </c>
      <c r="AL311" s="500">
        <v>0</v>
      </c>
      <c r="AM311" s="500">
        <v>0</v>
      </c>
      <c r="AN311" s="500">
        <v>0</v>
      </c>
      <c r="AO311" s="500">
        <v>0</v>
      </c>
      <c r="AP311" s="500">
        <v>0</v>
      </c>
      <c r="AQ311" s="500">
        <v>0</v>
      </c>
      <c r="AR311" s="500">
        <v>0</v>
      </c>
      <c r="AS311" s="500">
        <v>0</v>
      </c>
      <c r="AT311" s="500">
        <v>0</v>
      </c>
      <c r="AU311" s="500">
        <v>0</v>
      </c>
      <c r="AV311" s="500">
        <v>0</v>
      </c>
      <c r="AW311" s="500">
        <v>0</v>
      </c>
      <c r="AX311" s="500">
        <v>0</v>
      </c>
      <c r="AY311" s="500">
        <v>0</v>
      </c>
      <c r="AZ311" s="500">
        <v>0</v>
      </c>
      <c r="BA311" s="500">
        <v>0</v>
      </c>
      <c r="BB311" s="500">
        <v>0</v>
      </c>
    </row>
    <row r="312" spans="1:54">
      <c r="A312" s="497" t="s">
        <v>477</v>
      </c>
      <c r="B312" s="507" t="s">
        <v>1430</v>
      </c>
      <c r="C312" s="500">
        <v>0</v>
      </c>
      <c r="D312" s="500">
        <v>0</v>
      </c>
      <c r="E312" s="500">
        <v>0</v>
      </c>
      <c r="F312" s="500">
        <v>0</v>
      </c>
      <c r="G312" s="500">
        <v>0</v>
      </c>
      <c r="H312" s="500">
        <v>0</v>
      </c>
      <c r="I312" s="500">
        <v>0</v>
      </c>
      <c r="J312" s="500">
        <v>0</v>
      </c>
      <c r="K312" s="500">
        <v>0</v>
      </c>
      <c r="L312" s="500">
        <v>0</v>
      </c>
      <c r="M312" s="500">
        <v>0</v>
      </c>
      <c r="N312" s="500">
        <v>0</v>
      </c>
      <c r="O312" s="500">
        <v>0</v>
      </c>
      <c r="P312" s="500">
        <v>0</v>
      </c>
      <c r="Q312" s="500">
        <v>0</v>
      </c>
      <c r="R312" s="500">
        <v>0</v>
      </c>
      <c r="S312" s="500">
        <v>0</v>
      </c>
      <c r="T312" s="500">
        <v>0</v>
      </c>
      <c r="U312" s="500">
        <v>0</v>
      </c>
      <c r="V312" s="500">
        <v>0</v>
      </c>
      <c r="W312" s="500">
        <v>0</v>
      </c>
      <c r="X312" s="500">
        <v>0</v>
      </c>
      <c r="Y312" s="500">
        <v>0</v>
      </c>
      <c r="Z312" s="500">
        <v>0</v>
      </c>
      <c r="AA312" s="500">
        <v>0</v>
      </c>
      <c r="AB312" s="500">
        <v>0</v>
      </c>
      <c r="AC312" s="500">
        <v>0</v>
      </c>
      <c r="AD312" s="500">
        <v>0</v>
      </c>
      <c r="AE312" s="500">
        <v>0</v>
      </c>
      <c r="AF312" s="500">
        <v>0</v>
      </c>
      <c r="AG312" s="500">
        <v>0</v>
      </c>
      <c r="AH312" s="500">
        <v>0</v>
      </c>
      <c r="AI312" s="500">
        <v>0</v>
      </c>
      <c r="AJ312" s="500">
        <v>0</v>
      </c>
      <c r="AK312" s="500">
        <v>0</v>
      </c>
      <c r="AL312" s="500">
        <v>0</v>
      </c>
      <c r="AM312" s="500">
        <v>0</v>
      </c>
      <c r="AN312" s="500">
        <v>0</v>
      </c>
      <c r="AO312" s="500">
        <v>0</v>
      </c>
      <c r="AP312" s="500">
        <v>0</v>
      </c>
      <c r="AQ312" s="500">
        <v>0</v>
      </c>
      <c r="AR312" s="500">
        <v>0</v>
      </c>
      <c r="AS312" s="500">
        <v>0</v>
      </c>
      <c r="AT312" s="500">
        <v>0</v>
      </c>
      <c r="AU312" s="500">
        <v>0</v>
      </c>
      <c r="AV312" s="500">
        <v>0</v>
      </c>
      <c r="AW312" s="500">
        <v>0</v>
      </c>
      <c r="AX312" s="500">
        <v>0</v>
      </c>
      <c r="AY312" s="500">
        <v>0</v>
      </c>
      <c r="AZ312" s="500">
        <v>0</v>
      </c>
      <c r="BA312" s="500">
        <v>0</v>
      </c>
      <c r="BB312" s="500">
        <v>0</v>
      </c>
    </row>
    <row r="313" spans="1:54">
      <c r="A313" s="497" t="s">
        <v>477</v>
      </c>
      <c r="B313" s="507" t="s">
        <v>1717</v>
      </c>
      <c r="C313" s="500">
        <v>0</v>
      </c>
      <c r="D313" s="500">
        <v>0</v>
      </c>
      <c r="E313" s="500">
        <v>0</v>
      </c>
      <c r="F313" s="500">
        <v>0</v>
      </c>
      <c r="G313" s="500">
        <v>0</v>
      </c>
      <c r="H313" s="500">
        <v>0</v>
      </c>
      <c r="I313" s="500">
        <v>0</v>
      </c>
      <c r="J313" s="500">
        <v>0</v>
      </c>
      <c r="K313" s="500">
        <v>0</v>
      </c>
      <c r="L313" s="500">
        <v>0</v>
      </c>
      <c r="M313" s="500">
        <v>0</v>
      </c>
      <c r="N313" s="500">
        <v>0</v>
      </c>
      <c r="O313" s="500">
        <v>0</v>
      </c>
      <c r="P313" s="500">
        <v>0</v>
      </c>
      <c r="Q313" s="500">
        <v>0</v>
      </c>
      <c r="R313" s="500">
        <v>0</v>
      </c>
      <c r="S313" s="500">
        <v>0</v>
      </c>
      <c r="T313" s="500">
        <v>0</v>
      </c>
      <c r="U313" s="500">
        <v>0</v>
      </c>
      <c r="V313" s="500">
        <v>0</v>
      </c>
      <c r="W313" s="500">
        <v>0</v>
      </c>
      <c r="X313" s="500">
        <v>0</v>
      </c>
      <c r="Y313" s="500">
        <v>0</v>
      </c>
      <c r="Z313" s="500">
        <v>0</v>
      </c>
      <c r="AA313" s="500">
        <v>0</v>
      </c>
      <c r="AB313" s="500">
        <v>0</v>
      </c>
      <c r="AC313" s="500">
        <v>0</v>
      </c>
      <c r="AD313" s="500">
        <v>0</v>
      </c>
      <c r="AE313" s="500">
        <v>0</v>
      </c>
      <c r="AF313" s="500">
        <v>0</v>
      </c>
      <c r="AG313" s="500">
        <v>0</v>
      </c>
      <c r="AH313" s="500">
        <v>0</v>
      </c>
      <c r="AI313" s="500">
        <v>0</v>
      </c>
      <c r="AJ313" s="500">
        <v>0</v>
      </c>
      <c r="AK313" s="500">
        <v>0</v>
      </c>
      <c r="AL313" s="500">
        <v>0</v>
      </c>
      <c r="AM313" s="500">
        <v>0</v>
      </c>
      <c r="AN313" s="500">
        <v>0</v>
      </c>
      <c r="AO313" s="500">
        <v>0</v>
      </c>
      <c r="AP313" s="500">
        <v>0</v>
      </c>
      <c r="AQ313" s="500">
        <v>0</v>
      </c>
      <c r="AR313" s="500">
        <v>0</v>
      </c>
      <c r="AS313" s="500">
        <v>0</v>
      </c>
      <c r="AT313" s="500">
        <v>0</v>
      </c>
      <c r="AU313" s="500">
        <v>0</v>
      </c>
      <c r="AV313" s="500">
        <v>0</v>
      </c>
      <c r="AW313" s="500">
        <v>0</v>
      </c>
      <c r="AX313" s="500">
        <v>0</v>
      </c>
      <c r="AY313" s="500">
        <v>0</v>
      </c>
      <c r="AZ313" s="500">
        <v>0</v>
      </c>
      <c r="BA313" s="500">
        <v>0</v>
      </c>
      <c r="BB313" s="500">
        <v>0</v>
      </c>
    </row>
    <row r="314" spans="1:54">
      <c r="A314" s="497" t="s">
        <v>477</v>
      </c>
      <c r="B314" s="507" t="s">
        <v>1431</v>
      </c>
      <c r="C314" s="500">
        <v>0</v>
      </c>
      <c r="D314" s="500">
        <v>0</v>
      </c>
      <c r="E314" s="500">
        <v>0</v>
      </c>
      <c r="F314" s="500">
        <v>0</v>
      </c>
      <c r="G314" s="500">
        <v>0</v>
      </c>
      <c r="H314" s="500">
        <v>0</v>
      </c>
      <c r="I314" s="500">
        <v>0</v>
      </c>
      <c r="J314" s="500">
        <v>0</v>
      </c>
      <c r="K314" s="500">
        <v>0</v>
      </c>
      <c r="L314" s="500">
        <v>0</v>
      </c>
      <c r="M314" s="500">
        <v>0</v>
      </c>
      <c r="N314" s="500">
        <v>0</v>
      </c>
      <c r="O314" s="500">
        <v>0</v>
      </c>
      <c r="P314" s="500">
        <v>0</v>
      </c>
      <c r="Q314" s="500">
        <v>0</v>
      </c>
      <c r="R314" s="500">
        <v>0</v>
      </c>
      <c r="S314" s="500">
        <v>0</v>
      </c>
      <c r="T314" s="500">
        <v>0</v>
      </c>
      <c r="U314" s="500">
        <v>0</v>
      </c>
      <c r="V314" s="500">
        <v>0</v>
      </c>
      <c r="W314" s="500">
        <v>0</v>
      </c>
      <c r="X314" s="500">
        <v>0</v>
      </c>
      <c r="Y314" s="500">
        <v>0</v>
      </c>
      <c r="Z314" s="500">
        <v>0</v>
      </c>
      <c r="AA314" s="500">
        <v>0</v>
      </c>
      <c r="AB314" s="500">
        <v>0</v>
      </c>
      <c r="AC314" s="500">
        <v>0</v>
      </c>
      <c r="AD314" s="500">
        <v>0</v>
      </c>
      <c r="AE314" s="500">
        <v>0</v>
      </c>
      <c r="AF314" s="500">
        <v>0</v>
      </c>
      <c r="AG314" s="500">
        <v>0</v>
      </c>
      <c r="AH314" s="500">
        <v>0</v>
      </c>
      <c r="AI314" s="500">
        <v>0</v>
      </c>
      <c r="AJ314" s="500">
        <v>0</v>
      </c>
      <c r="AK314" s="500">
        <v>0</v>
      </c>
      <c r="AL314" s="500">
        <v>0</v>
      </c>
      <c r="AM314" s="500">
        <v>0</v>
      </c>
      <c r="AN314" s="500">
        <v>0</v>
      </c>
      <c r="AO314" s="500">
        <v>0</v>
      </c>
      <c r="AP314" s="500">
        <v>0</v>
      </c>
      <c r="AQ314" s="500">
        <v>0</v>
      </c>
      <c r="AR314" s="500">
        <v>0</v>
      </c>
      <c r="AS314" s="500">
        <v>0</v>
      </c>
      <c r="AT314" s="500">
        <v>0</v>
      </c>
      <c r="AU314" s="500">
        <v>0</v>
      </c>
      <c r="AV314" s="500">
        <v>0</v>
      </c>
      <c r="AW314" s="500">
        <v>0</v>
      </c>
      <c r="AX314" s="500">
        <v>0</v>
      </c>
      <c r="AY314" s="500">
        <v>0</v>
      </c>
      <c r="AZ314" s="500">
        <v>0</v>
      </c>
      <c r="BA314" s="500">
        <v>0</v>
      </c>
      <c r="BB314" s="500">
        <v>0</v>
      </c>
    </row>
    <row r="315" spans="1:54">
      <c r="A315" s="497" t="s">
        <v>477</v>
      </c>
      <c r="B315" s="507" t="s">
        <v>1718</v>
      </c>
      <c r="C315" s="500">
        <v>0</v>
      </c>
      <c r="D315" s="500">
        <v>0</v>
      </c>
      <c r="E315" s="500">
        <v>0</v>
      </c>
      <c r="F315" s="500">
        <v>0</v>
      </c>
      <c r="G315" s="500">
        <v>0</v>
      </c>
      <c r="H315" s="500">
        <v>0</v>
      </c>
      <c r="I315" s="500">
        <v>0</v>
      </c>
      <c r="J315" s="500">
        <v>0</v>
      </c>
      <c r="K315" s="500">
        <v>0</v>
      </c>
      <c r="L315" s="500">
        <v>0</v>
      </c>
      <c r="M315" s="500">
        <v>0</v>
      </c>
      <c r="N315" s="500">
        <v>0</v>
      </c>
      <c r="O315" s="500">
        <v>0</v>
      </c>
      <c r="P315" s="500">
        <v>0</v>
      </c>
      <c r="Q315" s="500">
        <v>0</v>
      </c>
      <c r="R315" s="500">
        <v>0</v>
      </c>
      <c r="S315" s="500">
        <v>0</v>
      </c>
      <c r="T315" s="500">
        <v>0</v>
      </c>
      <c r="U315" s="500">
        <v>0</v>
      </c>
      <c r="V315" s="500">
        <v>0</v>
      </c>
      <c r="W315" s="500">
        <v>0</v>
      </c>
      <c r="X315" s="500">
        <v>0</v>
      </c>
      <c r="Y315" s="500">
        <v>0</v>
      </c>
      <c r="Z315" s="500">
        <v>0</v>
      </c>
      <c r="AA315" s="500">
        <v>0</v>
      </c>
      <c r="AB315" s="500">
        <v>0</v>
      </c>
      <c r="AC315" s="500">
        <v>0</v>
      </c>
      <c r="AD315" s="500">
        <v>0</v>
      </c>
      <c r="AE315" s="500">
        <v>0</v>
      </c>
      <c r="AF315" s="500">
        <v>0</v>
      </c>
      <c r="AG315" s="500">
        <v>0</v>
      </c>
      <c r="AH315" s="500">
        <v>0</v>
      </c>
      <c r="AI315" s="500">
        <v>0</v>
      </c>
      <c r="AJ315" s="500">
        <v>0</v>
      </c>
      <c r="AK315" s="500">
        <v>0</v>
      </c>
      <c r="AL315" s="500">
        <v>0</v>
      </c>
      <c r="AM315" s="500">
        <v>0</v>
      </c>
      <c r="AN315" s="500">
        <v>0</v>
      </c>
      <c r="AO315" s="500">
        <v>0</v>
      </c>
      <c r="AP315" s="500">
        <v>0</v>
      </c>
      <c r="AQ315" s="500">
        <v>0</v>
      </c>
      <c r="AR315" s="500">
        <v>0</v>
      </c>
      <c r="AS315" s="500">
        <v>0</v>
      </c>
      <c r="AT315" s="500">
        <v>0</v>
      </c>
      <c r="AU315" s="500">
        <v>0</v>
      </c>
      <c r="AV315" s="500">
        <v>0</v>
      </c>
      <c r="AW315" s="500">
        <v>0</v>
      </c>
      <c r="AX315" s="500">
        <v>0</v>
      </c>
      <c r="AY315" s="500">
        <v>0</v>
      </c>
      <c r="AZ315" s="500">
        <v>0</v>
      </c>
      <c r="BA315" s="500">
        <v>0</v>
      </c>
      <c r="BB315" s="500">
        <v>0</v>
      </c>
    </row>
    <row r="316" spans="1:54">
      <c r="A316" s="497" t="s">
        <v>478</v>
      </c>
      <c r="B316" s="507" t="s">
        <v>1432</v>
      </c>
      <c r="C316" s="500">
        <v>0</v>
      </c>
      <c r="D316" s="500">
        <v>0</v>
      </c>
      <c r="E316" s="500">
        <v>0</v>
      </c>
      <c r="F316" s="500">
        <v>0</v>
      </c>
      <c r="G316" s="500">
        <v>0</v>
      </c>
      <c r="H316" s="500">
        <v>0</v>
      </c>
      <c r="I316" s="500">
        <v>0</v>
      </c>
      <c r="J316" s="500">
        <v>0</v>
      </c>
      <c r="K316" s="500">
        <v>0</v>
      </c>
      <c r="L316" s="500">
        <v>0</v>
      </c>
      <c r="M316" s="500">
        <v>0</v>
      </c>
      <c r="N316" s="500">
        <v>0</v>
      </c>
      <c r="O316" s="500">
        <v>0</v>
      </c>
      <c r="P316" s="500">
        <v>0</v>
      </c>
      <c r="Q316" s="500">
        <v>0</v>
      </c>
      <c r="R316" s="500">
        <v>0</v>
      </c>
      <c r="S316" s="500">
        <v>0</v>
      </c>
      <c r="T316" s="500">
        <v>0</v>
      </c>
      <c r="U316" s="500">
        <v>0</v>
      </c>
      <c r="V316" s="500">
        <v>0</v>
      </c>
      <c r="W316" s="500">
        <v>0</v>
      </c>
      <c r="X316" s="500">
        <v>0</v>
      </c>
      <c r="Y316" s="500">
        <v>0</v>
      </c>
      <c r="Z316" s="500">
        <v>0</v>
      </c>
      <c r="AA316" s="500">
        <v>0</v>
      </c>
      <c r="AB316" s="500">
        <v>0</v>
      </c>
      <c r="AC316" s="500">
        <v>0</v>
      </c>
      <c r="AD316" s="500">
        <v>0</v>
      </c>
      <c r="AE316" s="500">
        <v>0</v>
      </c>
      <c r="AF316" s="500">
        <v>0</v>
      </c>
      <c r="AG316" s="500">
        <v>0</v>
      </c>
      <c r="AH316" s="500">
        <v>0</v>
      </c>
      <c r="AI316" s="500">
        <v>0</v>
      </c>
      <c r="AJ316" s="500">
        <v>0</v>
      </c>
      <c r="AK316" s="500">
        <v>0</v>
      </c>
      <c r="AL316" s="500">
        <v>0</v>
      </c>
      <c r="AM316" s="500">
        <v>0</v>
      </c>
      <c r="AN316" s="500">
        <v>0</v>
      </c>
      <c r="AO316" s="500">
        <v>0</v>
      </c>
      <c r="AP316" s="500">
        <v>0</v>
      </c>
      <c r="AQ316" s="500">
        <v>0</v>
      </c>
      <c r="AR316" s="500">
        <v>0</v>
      </c>
      <c r="AS316" s="500">
        <v>0</v>
      </c>
      <c r="AT316" s="500">
        <v>0</v>
      </c>
      <c r="AU316" s="500">
        <v>0</v>
      </c>
      <c r="AV316" s="500">
        <v>0</v>
      </c>
      <c r="AW316" s="500">
        <v>0</v>
      </c>
      <c r="AX316" s="500">
        <v>0</v>
      </c>
      <c r="AY316" s="500">
        <v>0</v>
      </c>
      <c r="AZ316" s="500">
        <v>0</v>
      </c>
      <c r="BA316" s="500">
        <v>0</v>
      </c>
      <c r="BB316" s="500">
        <v>0</v>
      </c>
    </row>
    <row r="317" spans="1:54">
      <c r="A317" s="497" t="s">
        <v>478</v>
      </c>
      <c r="B317" s="507" t="s">
        <v>1438</v>
      </c>
      <c r="C317" s="500">
        <v>0</v>
      </c>
      <c r="D317" s="500">
        <v>0</v>
      </c>
      <c r="E317" s="500">
        <v>0</v>
      </c>
      <c r="F317" s="500">
        <v>0</v>
      </c>
      <c r="G317" s="500">
        <v>0</v>
      </c>
      <c r="H317" s="500">
        <v>0</v>
      </c>
      <c r="I317" s="500">
        <v>0</v>
      </c>
      <c r="J317" s="500">
        <v>0</v>
      </c>
      <c r="K317" s="500">
        <v>0</v>
      </c>
      <c r="L317" s="500">
        <v>0</v>
      </c>
      <c r="M317" s="500">
        <v>0</v>
      </c>
      <c r="N317" s="500">
        <v>0</v>
      </c>
      <c r="O317" s="500">
        <v>0</v>
      </c>
      <c r="P317" s="500">
        <v>0</v>
      </c>
      <c r="Q317" s="500">
        <v>0</v>
      </c>
      <c r="R317" s="500">
        <v>0</v>
      </c>
      <c r="S317" s="500">
        <v>0</v>
      </c>
      <c r="T317" s="500">
        <v>0</v>
      </c>
      <c r="U317" s="500">
        <v>0</v>
      </c>
      <c r="V317" s="500">
        <v>0</v>
      </c>
      <c r="W317" s="500">
        <v>0</v>
      </c>
      <c r="X317" s="500">
        <v>0</v>
      </c>
      <c r="Y317" s="500">
        <v>0</v>
      </c>
      <c r="Z317" s="500">
        <v>0</v>
      </c>
      <c r="AA317" s="500">
        <v>0</v>
      </c>
      <c r="AB317" s="500">
        <v>0</v>
      </c>
      <c r="AC317" s="500">
        <v>0</v>
      </c>
      <c r="AD317" s="500">
        <v>0</v>
      </c>
      <c r="AE317" s="500">
        <v>0</v>
      </c>
      <c r="AF317" s="500">
        <v>0</v>
      </c>
      <c r="AG317" s="500">
        <v>0</v>
      </c>
      <c r="AH317" s="500">
        <v>0</v>
      </c>
      <c r="AI317" s="500">
        <v>0</v>
      </c>
      <c r="AJ317" s="500">
        <v>0</v>
      </c>
      <c r="AK317" s="500">
        <v>0</v>
      </c>
      <c r="AL317" s="500">
        <v>0</v>
      </c>
      <c r="AM317" s="500">
        <v>0</v>
      </c>
      <c r="AN317" s="500">
        <v>0</v>
      </c>
      <c r="AO317" s="500">
        <v>0</v>
      </c>
      <c r="AP317" s="500">
        <v>0</v>
      </c>
      <c r="AQ317" s="500">
        <v>0</v>
      </c>
      <c r="AR317" s="500">
        <v>0</v>
      </c>
      <c r="AS317" s="500">
        <v>0</v>
      </c>
      <c r="AT317" s="500">
        <v>0</v>
      </c>
      <c r="AU317" s="500">
        <v>0</v>
      </c>
      <c r="AV317" s="500">
        <v>0</v>
      </c>
      <c r="AW317" s="500">
        <v>0</v>
      </c>
      <c r="AX317" s="500">
        <v>0</v>
      </c>
      <c r="AY317" s="500">
        <v>0</v>
      </c>
      <c r="AZ317" s="500">
        <v>0</v>
      </c>
      <c r="BA317" s="500">
        <v>0</v>
      </c>
      <c r="BB317" s="500">
        <v>0</v>
      </c>
    </row>
    <row r="318" spans="1:54">
      <c r="A318" s="497" t="s">
        <v>478</v>
      </c>
      <c r="B318" s="507" t="s">
        <v>1433</v>
      </c>
      <c r="C318" s="500">
        <v>0</v>
      </c>
      <c r="D318" s="500">
        <v>0</v>
      </c>
      <c r="E318" s="500">
        <v>0</v>
      </c>
      <c r="F318" s="500">
        <v>0</v>
      </c>
      <c r="G318" s="500">
        <v>0</v>
      </c>
      <c r="H318" s="500">
        <v>0</v>
      </c>
      <c r="I318" s="500">
        <v>0</v>
      </c>
      <c r="J318" s="500">
        <v>0</v>
      </c>
      <c r="K318" s="500">
        <v>0</v>
      </c>
      <c r="L318" s="500">
        <v>0</v>
      </c>
      <c r="M318" s="500">
        <v>0</v>
      </c>
      <c r="N318" s="500">
        <v>0</v>
      </c>
      <c r="O318" s="500">
        <v>0</v>
      </c>
      <c r="P318" s="500">
        <v>0</v>
      </c>
      <c r="Q318" s="500">
        <v>0</v>
      </c>
      <c r="R318" s="500">
        <v>0</v>
      </c>
      <c r="S318" s="500">
        <v>0</v>
      </c>
      <c r="T318" s="500">
        <v>0</v>
      </c>
      <c r="U318" s="500">
        <v>0</v>
      </c>
      <c r="V318" s="500">
        <v>0</v>
      </c>
      <c r="W318" s="500">
        <v>0</v>
      </c>
      <c r="X318" s="500">
        <v>0</v>
      </c>
      <c r="Y318" s="500">
        <v>0</v>
      </c>
      <c r="Z318" s="500">
        <v>0</v>
      </c>
      <c r="AA318" s="500">
        <v>0</v>
      </c>
      <c r="AB318" s="500">
        <v>0</v>
      </c>
      <c r="AC318" s="500">
        <v>0</v>
      </c>
      <c r="AD318" s="500">
        <v>0</v>
      </c>
      <c r="AE318" s="500">
        <v>0</v>
      </c>
      <c r="AF318" s="500">
        <v>0</v>
      </c>
      <c r="AG318" s="500">
        <v>0</v>
      </c>
      <c r="AH318" s="500">
        <v>0</v>
      </c>
      <c r="AI318" s="500">
        <v>0</v>
      </c>
      <c r="AJ318" s="500">
        <v>0</v>
      </c>
      <c r="AK318" s="500">
        <v>0</v>
      </c>
      <c r="AL318" s="500">
        <v>0</v>
      </c>
      <c r="AM318" s="500">
        <v>0</v>
      </c>
      <c r="AN318" s="500">
        <v>0</v>
      </c>
      <c r="AO318" s="500">
        <v>0</v>
      </c>
      <c r="AP318" s="500">
        <v>0</v>
      </c>
      <c r="AQ318" s="500">
        <v>0</v>
      </c>
      <c r="AR318" s="500">
        <v>0</v>
      </c>
      <c r="AS318" s="500">
        <v>0</v>
      </c>
      <c r="AT318" s="500">
        <v>0</v>
      </c>
      <c r="AU318" s="500">
        <v>0</v>
      </c>
      <c r="AV318" s="500">
        <v>0</v>
      </c>
      <c r="AW318" s="500">
        <v>0</v>
      </c>
      <c r="AX318" s="500">
        <v>0</v>
      </c>
      <c r="AY318" s="500">
        <v>0</v>
      </c>
      <c r="AZ318" s="500">
        <v>0</v>
      </c>
      <c r="BA318" s="500">
        <v>0</v>
      </c>
      <c r="BB318" s="500">
        <v>0</v>
      </c>
    </row>
    <row r="319" spans="1:54">
      <c r="A319" s="497" t="s">
        <v>478</v>
      </c>
      <c r="B319" s="507" t="s">
        <v>1719</v>
      </c>
      <c r="C319" s="500">
        <v>0</v>
      </c>
      <c r="D319" s="500">
        <v>0</v>
      </c>
      <c r="E319" s="500">
        <v>0</v>
      </c>
      <c r="F319" s="500">
        <v>0</v>
      </c>
      <c r="G319" s="500">
        <v>0</v>
      </c>
      <c r="H319" s="500">
        <v>0</v>
      </c>
      <c r="I319" s="500">
        <v>0</v>
      </c>
      <c r="J319" s="500">
        <v>0</v>
      </c>
      <c r="K319" s="500">
        <v>0</v>
      </c>
      <c r="L319" s="500">
        <v>0</v>
      </c>
      <c r="M319" s="500">
        <v>0</v>
      </c>
      <c r="N319" s="500">
        <v>0</v>
      </c>
      <c r="O319" s="500">
        <v>0</v>
      </c>
      <c r="P319" s="500">
        <v>0</v>
      </c>
      <c r="Q319" s="500">
        <v>0</v>
      </c>
      <c r="R319" s="500">
        <v>0</v>
      </c>
      <c r="S319" s="500">
        <v>0</v>
      </c>
      <c r="T319" s="500">
        <v>0</v>
      </c>
      <c r="U319" s="500">
        <v>0</v>
      </c>
      <c r="V319" s="500">
        <v>0</v>
      </c>
      <c r="W319" s="500">
        <v>0</v>
      </c>
      <c r="X319" s="500">
        <v>0</v>
      </c>
      <c r="Y319" s="500">
        <v>0</v>
      </c>
      <c r="Z319" s="500">
        <v>0</v>
      </c>
      <c r="AA319" s="500">
        <v>0</v>
      </c>
      <c r="AB319" s="500">
        <v>0</v>
      </c>
      <c r="AC319" s="500">
        <v>0</v>
      </c>
      <c r="AD319" s="500">
        <v>0</v>
      </c>
      <c r="AE319" s="500">
        <v>0</v>
      </c>
      <c r="AF319" s="500">
        <v>0</v>
      </c>
      <c r="AG319" s="500">
        <v>0</v>
      </c>
      <c r="AH319" s="500">
        <v>0</v>
      </c>
      <c r="AI319" s="500">
        <v>0</v>
      </c>
      <c r="AJ319" s="500">
        <v>0</v>
      </c>
      <c r="AK319" s="500">
        <v>0</v>
      </c>
      <c r="AL319" s="500">
        <v>0</v>
      </c>
      <c r="AM319" s="500">
        <v>0</v>
      </c>
      <c r="AN319" s="500">
        <v>0</v>
      </c>
      <c r="AO319" s="500">
        <v>0</v>
      </c>
      <c r="AP319" s="500">
        <v>0</v>
      </c>
      <c r="AQ319" s="500">
        <v>0</v>
      </c>
      <c r="AR319" s="500">
        <v>0</v>
      </c>
      <c r="AS319" s="500">
        <v>0</v>
      </c>
      <c r="AT319" s="500">
        <v>0</v>
      </c>
      <c r="AU319" s="500">
        <v>0</v>
      </c>
      <c r="AV319" s="500">
        <v>0</v>
      </c>
      <c r="AW319" s="500">
        <v>0</v>
      </c>
      <c r="AX319" s="500">
        <v>0</v>
      </c>
      <c r="AY319" s="500">
        <v>0</v>
      </c>
      <c r="AZ319" s="500">
        <v>0</v>
      </c>
      <c r="BA319" s="500">
        <v>0</v>
      </c>
      <c r="BB319" s="500">
        <v>0</v>
      </c>
    </row>
    <row r="320" spans="1:54">
      <c r="A320" s="497" t="s">
        <v>478</v>
      </c>
      <c r="B320" s="507" t="s">
        <v>1720</v>
      </c>
      <c r="C320" s="500">
        <v>0</v>
      </c>
      <c r="D320" s="500">
        <v>0</v>
      </c>
      <c r="E320" s="500">
        <v>0</v>
      </c>
      <c r="F320" s="500">
        <v>0</v>
      </c>
      <c r="G320" s="500">
        <v>0</v>
      </c>
      <c r="H320" s="500">
        <v>0</v>
      </c>
      <c r="I320" s="500">
        <v>0</v>
      </c>
      <c r="J320" s="500">
        <v>0</v>
      </c>
      <c r="K320" s="500">
        <v>0</v>
      </c>
      <c r="L320" s="500">
        <v>0</v>
      </c>
      <c r="M320" s="500">
        <v>0</v>
      </c>
      <c r="N320" s="500">
        <v>0</v>
      </c>
      <c r="O320" s="500">
        <v>0</v>
      </c>
      <c r="P320" s="500">
        <v>0</v>
      </c>
      <c r="Q320" s="500">
        <v>0</v>
      </c>
      <c r="R320" s="500">
        <v>0</v>
      </c>
      <c r="S320" s="500">
        <v>0</v>
      </c>
      <c r="T320" s="500">
        <v>0</v>
      </c>
      <c r="U320" s="500">
        <v>0</v>
      </c>
      <c r="V320" s="500">
        <v>0</v>
      </c>
      <c r="W320" s="500">
        <v>0</v>
      </c>
      <c r="X320" s="500">
        <v>0</v>
      </c>
      <c r="Y320" s="500">
        <v>0</v>
      </c>
      <c r="Z320" s="500">
        <v>0</v>
      </c>
      <c r="AA320" s="500">
        <v>0</v>
      </c>
      <c r="AB320" s="500">
        <v>0</v>
      </c>
      <c r="AC320" s="500">
        <v>0</v>
      </c>
      <c r="AD320" s="500">
        <v>0</v>
      </c>
      <c r="AE320" s="500">
        <v>0</v>
      </c>
      <c r="AF320" s="500">
        <v>0</v>
      </c>
      <c r="AG320" s="500">
        <v>0</v>
      </c>
      <c r="AH320" s="500">
        <v>0</v>
      </c>
      <c r="AI320" s="500">
        <v>0</v>
      </c>
      <c r="AJ320" s="500">
        <v>0</v>
      </c>
      <c r="AK320" s="500">
        <v>0</v>
      </c>
      <c r="AL320" s="500">
        <v>0</v>
      </c>
      <c r="AM320" s="500">
        <v>0</v>
      </c>
      <c r="AN320" s="500">
        <v>0</v>
      </c>
      <c r="AO320" s="500">
        <v>0</v>
      </c>
      <c r="AP320" s="500">
        <v>0</v>
      </c>
      <c r="AQ320" s="500">
        <v>0</v>
      </c>
      <c r="AR320" s="500">
        <v>0</v>
      </c>
      <c r="AS320" s="500">
        <v>0</v>
      </c>
      <c r="AT320" s="500">
        <v>0</v>
      </c>
      <c r="AU320" s="500">
        <v>0</v>
      </c>
      <c r="AV320" s="500">
        <v>0</v>
      </c>
      <c r="AW320" s="500">
        <v>0</v>
      </c>
      <c r="AX320" s="500">
        <v>0</v>
      </c>
      <c r="AY320" s="500">
        <v>0</v>
      </c>
      <c r="AZ320" s="500">
        <v>0</v>
      </c>
      <c r="BA320" s="500">
        <v>0</v>
      </c>
      <c r="BB320" s="500">
        <v>0</v>
      </c>
    </row>
    <row r="321" spans="1:54">
      <c r="A321" s="497" t="s">
        <v>478</v>
      </c>
      <c r="B321" s="507" t="s">
        <v>1434</v>
      </c>
      <c r="C321" s="500">
        <v>0</v>
      </c>
      <c r="D321" s="500">
        <v>0</v>
      </c>
      <c r="E321" s="500">
        <v>0</v>
      </c>
      <c r="F321" s="500">
        <v>0</v>
      </c>
      <c r="G321" s="500">
        <v>0</v>
      </c>
      <c r="H321" s="500">
        <v>0</v>
      </c>
      <c r="I321" s="500">
        <v>0</v>
      </c>
      <c r="J321" s="500">
        <v>0</v>
      </c>
      <c r="K321" s="500">
        <v>0</v>
      </c>
      <c r="L321" s="500">
        <v>0</v>
      </c>
      <c r="M321" s="500">
        <v>0</v>
      </c>
      <c r="N321" s="500">
        <v>0</v>
      </c>
      <c r="O321" s="500">
        <v>0</v>
      </c>
      <c r="P321" s="500">
        <v>0</v>
      </c>
      <c r="Q321" s="500">
        <v>0</v>
      </c>
      <c r="R321" s="500">
        <v>0</v>
      </c>
      <c r="S321" s="500">
        <v>0</v>
      </c>
      <c r="T321" s="500">
        <v>0</v>
      </c>
      <c r="U321" s="500">
        <v>0</v>
      </c>
      <c r="V321" s="500">
        <v>0</v>
      </c>
      <c r="W321" s="500">
        <v>0</v>
      </c>
      <c r="X321" s="500">
        <v>0</v>
      </c>
      <c r="Y321" s="500">
        <v>0</v>
      </c>
      <c r="Z321" s="500">
        <v>0</v>
      </c>
      <c r="AA321" s="500">
        <v>0</v>
      </c>
      <c r="AB321" s="500">
        <v>0</v>
      </c>
      <c r="AC321" s="500">
        <v>0</v>
      </c>
      <c r="AD321" s="500">
        <v>0</v>
      </c>
      <c r="AE321" s="500">
        <v>0</v>
      </c>
      <c r="AF321" s="500">
        <v>0</v>
      </c>
      <c r="AG321" s="500">
        <v>0</v>
      </c>
      <c r="AH321" s="500">
        <v>0</v>
      </c>
      <c r="AI321" s="500">
        <v>0</v>
      </c>
      <c r="AJ321" s="500">
        <v>0</v>
      </c>
      <c r="AK321" s="500">
        <v>0</v>
      </c>
      <c r="AL321" s="500">
        <v>0</v>
      </c>
      <c r="AM321" s="500">
        <v>0</v>
      </c>
      <c r="AN321" s="500">
        <v>0</v>
      </c>
      <c r="AO321" s="500">
        <v>0</v>
      </c>
      <c r="AP321" s="500">
        <v>0</v>
      </c>
      <c r="AQ321" s="500">
        <v>0</v>
      </c>
      <c r="AR321" s="500">
        <v>0</v>
      </c>
      <c r="AS321" s="500">
        <v>0</v>
      </c>
      <c r="AT321" s="500">
        <v>0</v>
      </c>
      <c r="AU321" s="500">
        <v>0</v>
      </c>
      <c r="AV321" s="500">
        <v>0</v>
      </c>
      <c r="AW321" s="500">
        <v>0</v>
      </c>
      <c r="AX321" s="500">
        <v>0</v>
      </c>
      <c r="AY321" s="500">
        <v>0</v>
      </c>
      <c r="AZ321" s="500">
        <v>0</v>
      </c>
      <c r="BA321" s="500">
        <v>0</v>
      </c>
      <c r="BB321" s="500">
        <v>0</v>
      </c>
    </row>
    <row r="322" spans="1:54">
      <c r="A322" s="497" t="s">
        <v>478</v>
      </c>
      <c r="B322" s="507" t="s">
        <v>1437</v>
      </c>
      <c r="C322" s="500">
        <v>0</v>
      </c>
      <c r="D322" s="500">
        <v>0</v>
      </c>
      <c r="E322" s="500">
        <v>0</v>
      </c>
      <c r="F322" s="500">
        <v>0</v>
      </c>
      <c r="G322" s="500">
        <v>0</v>
      </c>
      <c r="H322" s="500">
        <v>0</v>
      </c>
      <c r="I322" s="500">
        <v>0</v>
      </c>
      <c r="J322" s="500">
        <v>0</v>
      </c>
      <c r="K322" s="500">
        <v>0</v>
      </c>
      <c r="L322" s="500">
        <v>0</v>
      </c>
      <c r="M322" s="500">
        <v>0</v>
      </c>
      <c r="N322" s="500">
        <v>0</v>
      </c>
      <c r="O322" s="500">
        <v>0</v>
      </c>
      <c r="P322" s="500">
        <v>0</v>
      </c>
      <c r="Q322" s="500">
        <v>0</v>
      </c>
      <c r="R322" s="500">
        <v>0</v>
      </c>
      <c r="S322" s="500">
        <v>0</v>
      </c>
      <c r="T322" s="500">
        <v>0</v>
      </c>
      <c r="U322" s="500">
        <v>0</v>
      </c>
      <c r="V322" s="500">
        <v>0</v>
      </c>
      <c r="W322" s="500">
        <v>0</v>
      </c>
      <c r="X322" s="500">
        <v>0</v>
      </c>
      <c r="Y322" s="500">
        <v>0</v>
      </c>
      <c r="Z322" s="500">
        <v>0</v>
      </c>
      <c r="AA322" s="500">
        <v>0</v>
      </c>
      <c r="AB322" s="500">
        <v>0</v>
      </c>
      <c r="AC322" s="500">
        <v>0</v>
      </c>
      <c r="AD322" s="500">
        <v>0</v>
      </c>
      <c r="AE322" s="500">
        <v>0</v>
      </c>
      <c r="AF322" s="500">
        <v>0</v>
      </c>
      <c r="AG322" s="500">
        <v>0</v>
      </c>
      <c r="AH322" s="500">
        <v>0</v>
      </c>
      <c r="AI322" s="500">
        <v>0</v>
      </c>
      <c r="AJ322" s="500">
        <v>0</v>
      </c>
      <c r="AK322" s="500">
        <v>0</v>
      </c>
      <c r="AL322" s="500">
        <v>0</v>
      </c>
      <c r="AM322" s="500">
        <v>0</v>
      </c>
      <c r="AN322" s="500">
        <v>0</v>
      </c>
      <c r="AO322" s="500">
        <v>0</v>
      </c>
      <c r="AP322" s="500">
        <v>0</v>
      </c>
      <c r="AQ322" s="500">
        <v>0</v>
      </c>
      <c r="AR322" s="500">
        <v>0</v>
      </c>
      <c r="AS322" s="500">
        <v>0</v>
      </c>
      <c r="AT322" s="500">
        <v>0</v>
      </c>
      <c r="AU322" s="500">
        <v>0</v>
      </c>
      <c r="AV322" s="500">
        <v>0</v>
      </c>
      <c r="AW322" s="500">
        <v>0</v>
      </c>
      <c r="AX322" s="500">
        <v>0</v>
      </c>
      <c r="AY322" s="500">
        <v>0</v>
      </c>
      <c r="AZ322" s="500">
        <v>0</v>
      </c>
      <c r="BA322" s="500">
        <v>0</v>
      </c>
      <c r="BB322" s="500">
        <v>0</v>
      </c>
    </row>
    <row r="323" spans="1:54">
      <c r="A323" s="497" t="s">
        <v>478</v>
      </c>
      <c r="B323" s="507" t="s">
        <v>1435</v>
      </c>
      <c r="C323" s="500">
        <v>0</v>
      </c>
      <c r="D323" s="500">
        <v>0</v>
      </c>
      <c r="E323" s="500">
        <v>0</v>
      </c>
      <c r="F323" s="500">
        <v>0</v>
      </c>
      <c r="G323" s="500">
        <v>0</v>
      </c>
      <c r="H323" s="500">
        <v>0</v>
      </c>
      <c r="I323" s="500">
        <v>0</v>
      </c>
      <c r="J323" s="500">
        <v>0</v>
      </c>
      <c r="K323" s="500">
        <v>0</v>
      </c>
      <c r="L323" s="500">
        <v>0</v>
      </c>
      <c r="M323" s="500">
        <v>0</v>
      </c>
      <c r="N323" s="500">
        <v>0</v>
      </c>
      <c r="O323" s="500">
        <v>0</v>
      </c>
      <c r="P323" s="500">
        <v>0</v>
      </c>
      <c r="Q323" s="500">
        <v>0</v>
      </c>
      <c r="R323" s="500">
        <v>0</v>
      </c>
      <c r="S323" s="500">
        <v>0</v>
      </c>
      <c r="T323" s="500">
        <v>0</v>
      </c>
      <c r="U323" s="500">
        <v>0</v>
      </c>
      <c r="V323" s="500">
        <v>0</v>
      </c>
      <c r="W323" s="500">
        <v>0</v>
      </c>
      <c r="X323" s="500">
        <v>0</v>
      </c>
      <c r="Y323" s="500">
        <v>0</v>
      </c>
      <c r="Z323" s="500">
        <v>0</v>
      </c>
      <c r="AA323" s="500">
        <v>0</v>
      </c>
      <c r="AB323" s="500">
        <v>0</v>
      </c>
      <c r="AC323" s="500">
        <v>0</v>
      </c>
      <c r="AD323" s="500">
        <v>0</v>
      </c>
      <c r="AE323" s="500">
        <v>0</v>
      </c>
      <c r="AF323" s="500">
        <v>0</v>
      </c>
      <c r="AG323" s="500">
        <v>0</v>
      </c>
      <c r="AH323" s="500">
        <v>0</v>
      </c>
      <c r="AI323" s="500">
        <v>0</v>
      </c>
      <c r="AJ323" s="500">
        <v>0</v>
      </c>
      <c r="AK323" s="500">
        <v>0</v>
      </c>
      <c r="AL323" s="500">
        <v>0</v>
      </c>
      <c r="AM323" s="500">
        <v>0</v>
      </c>
      <c r="AN323" s="500">
        <v>0</v>
      </c>
      <c r="AO323" s="500">
        <v>0</v>
      </c>
      <c r="AP323" s="500">
        <v>0</v>
      </c>
      <c r="AQ323" s="500">
        <v>0</v>
      </c>
      <c r="AR323" s="500">
        <v>0</v>
      </c>
      <c r="AS323" s="500">
        <v>0</v>
      </c>
      <c r="AT323" s="500">
        <v>0</v>
      </c>
      <c r="AU323" s="500">
        <v>0</v>
      </c>
      <c r="AV323" s="500">
        <v>0</v>
      </c>
      <c r="AW323" s="500">
        <v>0</v>
      </c>
      <c r="AX323" s="500">
        <v>0</v>
      </c>
      <c r="AY323" s="500">
        <v>0</v>
      </c>
      <c r="AZ323" s="500">
        <v>0</v>
      </c>
      <c r="BA323" s="500">
        <v>0</v>
      </c>
      <c r="BB323" s="500">
        <v>0</v>
      </c>
    </row>
    <row r="324" spans="1:54">
      <c r="A324" s="497" t="s">
        <v>478</v>
      </c>
      <c r="B324" s="507" t="s">
        <v>1436</v>
      </c>
      <c r="C324" s="500">
        <v>0</v>
      </c>
      <c r="D324" s="500">
        <v>0</v>
      </c>
      <c r="E324" s="500">
        <v>0</v>
      </c>
      <c r="F324" s="500">
        <v>0</v>
      </c>
      <c r="G324" s="500">
        <v>0</v>
      </c>
      <c r="H324" s="500">
        <v>0</v>
      </c>
      <c r="I324" s="500">
        <v>0</v>
      </c>
      <c r="J324" s="500">
        <v>0</v>
      </c>
      <c r="K324" s="500">
        <v>0</v>
      </c>
      <c r="L324" s="500">
        <v>0</v>
      </c>
      <c r="M324" s="500">
        <v>0</v>
      </c>
      <c r="N324" s="500">
        <v>0</v>
      </c>
      <c r="O324" s="500">
        <v>0</v>
      </c>
      <c r="P324" s="500">
        <v>0</v>
      </c>
      <c r="Q324" s="500">
        <v>0</v>
      </c>
      <c r="R324" s="500">
        <v>0</v>
      </c>
      <c r="S324" s="500">
        <v>0</v>
      </c>
      <c r="T324" s="500">
        <v>0</v>
      </c>
      <c r="U324" s="500">
        <v>0</v>
      </c>
      <c r="V324" s="500">
        <v>0</v>
      </c>
      <c r="W324" s="500">
        <v>0</v>
      </c>
      <c r="X324" s="500">
        <v>0</v>
      </c>
      <c r="Y324" s="500">
        <v>0</v>
      </c>
      <c r="Z324" s="500">
        <v>0</v>
      </c>
      <c r="AA324" s="500">
        <v>0</v>
      </c>
      <c r="AB324" s="500">
        <v>0</v>
      </c>
      <c r="AC324" s="500">
        <v>0</v>
      </c>
      <c r="AD324" s="500">
        <v>0</v>
      </c>
      <c r="AE324" s="500">
        <v>0</v>
      </c>
      <c r="AF324" s="500">
        <v>0</v>
      </c>
      <c r="AG324" s="500">
        <v>0</v>
      </c>
      <c r="AH324" s="500">
        <v>0</v>
      </c>
      <c r="AI324" s="500">
        <v>0</v>
      </c>
      <c r="AJ324" s="500">
        <v>0</v>
      </c>
      <c r="AK324" s="500">
        <v>0</v>
      </c>
      <c r="AL324" s="500">
        <v>0</v>
      </c>
      <c r="AM324" s="500">
        <v>0</v>
      </c>
      <c r="AN324" s="500">
        <v>0</v>
      </c>
      <c r="AO324" s="500">
        <v>0</v>
      </c>
      <c r="AP324" s="500">
        <v>0</v>
      </c>
      <c r="AQ324" s="500">
        <v>0</v>
      </c>
      <c r="AR324" s="500">
        <v>0</v>
      </c>
      <c r="AS324" s="500">
        <v>0</v>
      </c>
      <c r="AT324" s="500">
        <v>0</v>
      </c>
      <c r="AU324" s="500">
        <v>0</v>
      </c>
      <c r="AV324" s="500">
        <v>0</v>
      </c>
      <c r="AW324" s="500">
        <v>0</v>
      </c>
      <c r="AX324" s="500">
        <v>0</v>
      </c>
      <c r="AY324" s="500">
        <v>0</v>
      </c>
      <c r="AZ324" s="500">
        <v>0</v>
      </c>
      <c r="BA324" s="500">
        <v>0</v>
      </c>
      <c r="BB324" s="500">
        <v>0</v>
      </c>
    </row>
    <row r="325" spans="1:54">
      <c r="A325" s="497" t="s">
        <v>479</v>
      </c>
      <c r="B325" s="507" t="s">
        <v>1439</v>
      </c>
      <c r="C325" s="500">
        <v>0</v>
      </c>
      <c r="D325" s="500">
        <v>0</v>
      </c>
      <c r="E325" s="500">
        <v>0</v>
      </c>
      <c r="F325" s="500">
        <v>0</v>
      </c>
      <c r="G325" s="500">
        <v>0</v>
      </c>
      <c r="H325" s="500">
        <v>0</v>
      </c>
      <c r="I325" s="500">
        <v>0</v>
      </c>
      <c r="J325" s="500">
        <v>0</v>
      </c>
      <c r="K325" s="500">
        <v>0</v>
      </c>
      <c r="L325" s="500">
        <v>0</v>
      </c>
      <c r="M325" s="500">
        <v>0</v>
      </c>
      <c r="N325" s="500">
        <v>0</v>
      </c>
      <c r="O325" s="500">
        <v>0</v>
      </c>
      <c r="P325" s="500">
        <v>0</v>
      </c>
      <c r="Q325" s="500">
        <v>0</v>
      </c>
      <c r="R325" s="500">
        <v>0</v>
      </c>
      <c r="S325" s="500">
        <v>0</v>
      </c>
      <c r="T325" s="500">
        <v>0</v>
      </c>
      <c r="U325" s="500">
        <v>0</v>
      </c>
      <c r="V325" s="500">
        <v>0</v>
      </c>
      <c r="W325" s="500">
        <v>0</v>
      </c>
      <c r="X325" s="500">
        <v>0</v>
      </c>
      <c r="Y325" s="500">
        <v>0</v>
      </c>
      <c r="Z325" s="500">
        <v>0</v>
      </c>
      <c r="AA325" s="500">
        <v>0</v>
      </c>
      <c r="AB325" s="500">
        <v>0</v>
      </c>
      <c r="AC325" s="500">
        <v>0</v>
      </c>
      <c r="AD325" s="500">
        <v>0</v>
      </c>
      <c r="AE325" s="500">
        <v>0</v>
      </c>
      <c r="AF325" s="500">
        <v>0</v>
      </c>
      <c r="AG325" s="500">
        <v>0</v>
      </c>
      <c r="AH325" s="500">
        <v>0</v>
      </c>
      <c r="AI325" s="500">
        <v>0</v>
      </c>
      <c r="AJ325" s="500">
        <v>0</v>
      </c>
      <c r="AK325" s="500">
        <v>0</v>
      </c>
      <c r="AL325" s="500">
        <v>0</v>
      </c>
      <c r="AM325" s="500">
        <v>0</v>
      </c>
      <c r="AN325" s="500">
        <v>0</v>
      </c>
      <c r="AO325" s="500">
        <v>0</v>
      </c>
      <c r="AP325" s="500">
        <v>0</v>
      </c>
      <c r="AQ325" s="500">
        <v>0</v>
      </c>
      <c r="AR325" s="500">
        <v>0</v>
      </c>
      <c r="AS325" s="500">
        <v>0</v>
      </c>
      <c r="AT325" s="500">
        <v>0</v>
      </c>
      <c r="AU325" s="500">
        <v>0</v>
      </c>
      <c r="AV325" s="500">
        <v>0</v>
      </c>
      <c r="AW325" s="500">
        <v>0</v>
      </c>
      <c r="AX325" s="500">
        <v>0</v>
      </c>
      <c r="AY325" s="500">
        <v>0</v>
      </c>
      <c r="AZ325" s="500">
        <v>0</v>
      </c>
      <c r="BA325" s="500">
        <v>0</v>
      </c>
      <c r="BB325" s="500">
        <v>0</v>
      </c>
    </row>
    <row r="326" spans="1:54">
      <c r="A326" s="497" t="s">
        <v>479</v>
      </c>
      <c r="B326" s="507" t="s">
        <v>1441</v>
      </c>
      <c r="C326" s="500">
        <v>0</v>
      </c>
      <c r="D326" s="500">
        <v>0</v>
      </c>
      <c r="E326" s="500">
        <v>0</v>
      </c>
      <c r="F326" s="500">
        <v>0</v>
      </c>
      <c r="G326" s="500">
        <v>0</v>
      </c>
      <c r="H326" s="500">
        <v>0</v>
      </c>
      <c r="I326" s="500">
        <v>0</v>
      </c>
      <c r="J326" s="500">
        <v>0</v>
      </c>
      <c r="K326" s="500">
        <v>0</v>
      </c>
      <c r="L326" s="500">
        <v>0</v>
      </c>
      <c r="M326" s="500">
        <v>0</v>
      </c>
      <c r="N326" s="500">
        <v>0</v>
      </c>
      <c r="O326" s="500">
        <v>0</v>
      </c>
      <c r="P326" s="500">
        <v>0</v>
      </c>
      <c r="Q326" s="500">
        <v>0</v>
      </c>
      <c r="R326" s="500">
        <v>0</v>
      </c>
      <c r="S326" s="500">
        <v>0</v>
      </c>
      <c r="T326" s="500">
        <v>0</v>
      </c>
      <c r="U326" s="500">
        <v>0</v>
      </c>
      <c r="V326" s="500">
        <v>0</v>
      </c>
      <c r="W326" s="500">
        <v>0</v>
      </c>
      <c r="X326" s="500">
        <v>0</v>
      </c>
      <c r="Y326" s="500">
        <v>0</v>
      </c>
      <c r="Z326" s="500">
        <v>0</v>
      </c>
      <c r="AA326" s="500">
        <v>0</v>
      </c>
      <c r="AB326" s="500">
        <v>0</v>
      </c>
      <c r="AC326" s="500">
        <v>0</v>
      </c>
      <c r="AD326" s="500">
        <v>0</v>
      </c>
      <c r="AE326" s="500">
        <v>0</v>
      </c>
      <c r="AF326" s="500">
        <v>0</v>
      </c>
      <c r="AG326" s="500">
        <v>0</v>
      </c>
      <c r="AH326" s="500">
        <v>0</v>
      </c>
      <c r="AI326" s="500">
        <v>0</v>
      </c>
      <c r="AJ326" s="500">
        <v>0</v>
      </c>
      <c r="AK326" s="500">
        <v>0</v>
      </c>
      <c r="AL326" s="500">
        <v>0</v>
      </c>
      <c r="AM326" s="500">
        <v>0</v>
      </c>
      <c r="AN326" s="500">
        <v>0</v>
      </c>
      <c r="AO326" s="500">
        <v>0</v>
      </c>
      <c r="AP326" s="500">
        <v>0</v>
      </c>
      <c r="AQ326" s="500">
        <v>0</v>
      </c>
      <c r="AR326" s="500">
        <v>0</v>
      </c>
      <c r="AS326" s="500">
        <v>0</v>
      </c>
      <c r="AT326" s="500">
        <v>0</v>
      </c>
      <c r="AU326" s="500">
        <v>0</v>
      </c>
      <c r="AV326" s="500">
        <v>0</v>
      </c>
      <c r="AW326" s="500">
        <v>0</v>
      </c>
      <c r="AX326" s="500">
        <v>0</v>
      </c>
      <c r="AY326" s="500">
        <v>0</v>
      </c>
      <c r="AZ326" s="500">
        <v>0</v>
      </c>
      <c r="BA326" s="500">
        <v>0</v>
      </c>
      <c r="BB326" s="500">
        <v>0</v>
      </c>
    </row>
    <row r="327" spans="1:54">
      <c r="A327" s="497" t="s">
        <v>479</v>
      </c>
      <c r="B327" s="507" t="s">
        <v>1440</v>
      </c>
      <c r="C327" s="500">
        <v>0</v>
      </c>
      <c r="D327" s="500">
        <v>0</v>
      </c>
      <c r="E327" s="500">
        <v>0</v>
      </c>
      <c r="F327" s="500">
        <v>0</v>
      </c>
      <c r="G327" s="500">
        <v>0</v>
      </c>
      <c r="H327" s="500">
        <v>0</v>
      </c>
      <c r="I327" s="500">
        <v>0</v>
      </c>
      <c r="J327" s="500">
        <v>0</v>
      </c>
      <c r="K327" s="500">
        <v>0</v>
      </c>
      <c r="L327" s="500">
        <v>0</v>
      </c>
      <c r="M327" s="500">
        <v>0</v>
      </c>
      <c r="N327" s="500">
        <v>0</v>
      </c>
      <c r="O327" s="500">
        <v>0</v>
      </c>
      <c r="P327" s="500">
        <v>0</v>
      </c>
      <c r="Q327" s="500">
        <v>0</v>
      </c>
      <c r="R327" s="500">
        <v>0</v>
      </c>
      <c r="S327" s="500">
        <v>0</v>
      </c>
      <c r="T327" s="500">
        <v>0</v>
      </c>
      <c r="U327" s="500">
        <v>0</v>
      </c>
      <c r="V327" s="500">
        <v>0</v>
      </c>
      <c r="W327" s="500">
        <v>0</v>
      </c>
      <c r="X327" s="500">
        <v>0</v>
      </c>
      <c r="Y327" s="500">
        <v>0</v>
      </c>
      <c r="Z327" s="500">
        <v>0</v>
      </c>
      <c r="AA327" s="500">
        <v>0</v>
      </c>
      <c r="AB327" s="500">
        <v>0</v>
      </c>
      <c r="AC327" s="500">
        <v>0</v>
      </c>
      <c r="AD327" s="500">
        <v>0</v>
      </c>
      <c r="AE327" s="500">
        <v>0</v>
      </c>
      <c r="AF327" s="500">
        <v>0</v>
      </c>
      <c r="AG327" s="500">
        <v>0</v>
      </c>
      <c r="AH327" s="500">
        <v>0</v>
      </c>
      <c r="AI327" s="500">
        <v>0</v>
      </c>
      <c r="AJ327" s="500">
        <v>0</v>
      </c>
      <c r="AK327" s="500">
        <v>0</v>
      </c>
      <c r="AL327" s="500">
        <v>0</v>
      </c>
      <c r="AM327" s="500">
        <v>0</v>
      </c>
      <c r="AN327" s="500">
        <v>0</v>
      </c>
      <c r="AO327" s="500">
        <v>0</v>
      </c>
      <c r="AP327" s="500">
        <v>0</v>
      </c>
      <c r="AQ327" s="500">
        <v>0</v>
      </c>
      <c r="AR327" s="500">
        <v>0</v>
      </c>
      <c r="AS327" s="500">
        <v>0</v>
      </c>
      <c r="AT327" s="500">
        <v>0</v>
      </c>
      <c r="AU327" s="500">
        <v>0</v>
      </c>
      <c r="AV327" s="500">
        <v>0</v>
      </c>
      <c r="AW327" s="500">
        <v>0</v>
      </c>
      <c r="AX327" s="500">
        <v>0</v>
      </c>
      <c r="AY327" s="500">
        <v>0</v>
      </c>
      <c r="AZ327" s="500">
        <v>0</v>
      </c>
      <c r="BA327" s="500">
        <v>0</v>
      </c>
      <c r="BB327" s="500">
        <v>0</v>
      </c>
    </row>
    <row r="328" spans="1:54">
      <c r="A328" s="497" t="s">
        <v>480</v>
      </c>
      <c r="B328" s="507" t="s">
        <v>1442</v>
      </c>
      <c r="C328" s="500">
        <v>0</v>
      </c>
      <c r="D328" s="500">
        <v>0</v>
      </c>
      <c r="E328" s="500">
        <v>0</v>
      </c>
      <c r="F328" s="500">
        <v>0</v>
      </c>
      <c r="G328" s="500">
        <v>0</v>
      </c>
      <c r="H328" s="500">
        <v>0</v>
      </c>
      <c r="I328" s="500">
        <v>0</v>
      </c>
      <c r="J328" s="500">
        <v>0</v>
      </c>
      <c r="K328" s="500">
        <v>0</v>
      </c>
      <c r="L328" s="500">
        <v>0</v>
      </c>
      <c r="M328" s="500">
        <v>0</v>
      </c>
      <c r="N328" s="500">
        <v>0</v>
      </c>
      <c r="O328" s="500">
        <v>0</v>
      </c>
      <c r="P328" s="500">
        <v>0</v>
      </c>
      <c r="Q328" s="500">
        <v>0</v>
      </c>
      <c r="R328" s="500">
        <v>0</v>
      </c>
      <c r="S328" s="500">
        <v>0</v>
      </c>
      <c r="T328" s="500">
        <v>0</v>
      </c>
      <c r="U328" s="500">
        <v>0</v>
      </c>
      <c r="V328" s="500">
        <v>0</v>
      </c>
      <c r="W328" s="500">
        <v>0</v>
      </c>
      <c r="X328" s="500">
        <v>0</v>
      </c>
      <c r="Y328" s="500">
        <v>0</v>
      </c>
      <c r="Z328" s="500">
        <v>0</v>
      </c>
      <c r="AA328" s="500">
        <v>0</v>
      </c>
      <c r="AB328" s="500">
        <v>0</v>
      </c>
      <c r="AC328" s="500">
        <v>0</v>
      </c>
      <c r="AD328" s="500">
        <v>0</v>
      </c>
      <c r="AE328" s="500">
        <v>0</v>
      </c>
      <c r="AF328" s="500">
        <v>0</v>
      </c>
      <c r="AG328" s="500">
        <v>0</v>
      </c>
      <c r="AH328" s="500">
        <v>0</v>
      </c>
      <c r="AI328" s="500">
        <v>0</v>
      </c>
      <c r="AJ328" s="500">
        <v>0</v>
      </c>
      <c r="AK328" s="500">
        <v>0</v>
      </c>
      <c r="AL328" s="500">
        <v>0</v>
      </c>
      <c r="AM328" s="500">
        <v>0</v>
      </c>
      <c r="AN328" s="500">
        <v>0</v>
      </c>
      <c r="AO328" s="500">
        <v>0</v>
      </c>
      <c r="AP328" s="500">
        <v>0</v>
      </c>
      <c r="AQ328" s="500">
        <v>0</v>
      </c>
      <c r="AR328" s="500">
        <v>0</v>
      </c>
      <c r="AS328" s="500">
        <v>0</v>
      </c>
      <c r="AT328" s="500">
        <v>0</v>
      </c>
      <c r="AU328" s="500">
        <v>0</v>
      </c>
      <c r="AV328" s="500">
        <v>0</v>
      </c>
      <c r="AW328" s="500">
        <v>0</v>
      </c>
      <c r="AX328" s="500">
        <v>0</v>
      </c>
      <c r="AY328" s="500">
        <v>0</v>
      </c>
      <c r="AZ328" s="500">
        <v>0</v>
      </c>
      <c r="BA328" s="500">
        <v>0</v>
      </c>
      <c r="BB328" s="500">
        <v>0</v>
      </c>
    </row>
    <row r="329" spans="1:54">
      <c r="A329" s="497" t="s">
        <v>480</v>
      </c>
      <c r="B329" s="507" t="s">
        <v>1443</v>
      </c>
      <c r="C329" s="500">
        <v>0</v>
      </c>
      <c r="D329" s="500">
        <v>0</v>
      </c>
      <c r="E329" s="500">
        <v>0</v>
      </c>
      <c r="F329" s="500">
        <v>0</v>
      </c>
      <c r="G329" s="500">
        <v>0</v>
      </c>
      <c r="H329" s="500">
        <v>0</v>
      </c>
      <c r="I329" s="500">
        <v>0</v>
      </c>
      <c r="J329" s="500">
        <v>0</v>
      </c>
      <c r="K329" s="500">
        <v>0</v>
      </c>
      <c r="L329" s="500">
        <v>0</v>
      </c>
      <c r="M329" s="500">
        <v>0</v>
      </c>
      <c r="N329" s="500">
        <v>0</v>
      </c>
      <c r="O329" s="500">
        <v>0</v>
      </c>
      <c r="P329" s="500">
        <v>0</v>
      </c>
      <c r="Q329" s="500">
        <v>0</v>
      </c>
      <c r="R329" s="500">
        <v>0</v>
      </c>
      <c r="S329" s="500">
        <v>0</v>
      </c>
      <c r="T329" s="500">
        <v>0</v>
      </c>
      <c r="U329" s="500">
        <v>0</v>
      </c>
      <c r="V329" s="500">
        <v>0</v>
      </c>
      <c r="W329" s="500">
        <v>0</v>
      </c>
      <c r="X329" s="500">
        <v>0</v>
      </c>
      <c r="Y329" s="500">
        <v>0</v>
      </c>
      <c r="Z329" s="500">
        <v>0</v>
      </c>
      <c r="AA329" s="500">
        <v>0</v>
      </c>
      <c r="AB329" s="500">
        <v>0</v>
      </c>
      <c r="AC329" s="500">
        <v>0</v>
      </c>
      <c r="AD329" s="500">
        <v>0</v>
      </c>
      <c r="AE329" s="500">
        <v>0</v>
      </c>
      <c r="AF329" s="500">
        <v>0</v>
      </c>
      <c r="AG329" s="500">
        <v>0</v>
      </c>
      <c r="AH329" s="500">
        <v>0</v>
      </c>
      <c r="AI329" s="500">
        <v>0</v>
      </c>
      <c r="AJ329" s="500">
        <v>0</v>
      </c>
      <c r="AK329" s="500">
        <v>0</v>
      </c>
      <c r="AL329" s="500">
        <v>0</v>
      </c>
      <c r="AM329" s="500">
        <v>0</v>
      </c>
      <c r="AN329" s="500">
        <v>0</v>
      </c>
      <c r="AO329" s="500">
        <v>0</v>
      </c>
      <c r="AP329" s="500">
        <v>0</v>
      </c>
      <c r="AQ329" s="500">
        <v>0</v>
      </c>
      <c r="AR329" s="500">
        <v>0</v>
      </c>
      <c r="AS329" s="500">
        <v>0</v>
      </c>
      <c r="AT329" s="500">
        <v>0</v>
      </c>
      <c r="AU329" s="500">
        <v>0</v>
      </c>
      <c r="AV329" s="500">
        <v>0</v>
      </c>
      <c r="AW329" s="500">
        <v>0</v>
      </c>
      <c r="AX329" s="500">
        <v>0</v>
      </c>
      <c r="AY329" s="500">
        <v>0</v>
      </c>
      <c r="AZ329" s="500">
        <v>0</v>
      </c>
      <c r="BA329" s="500">
        <v>0</v>
      </c>
      <c r="BB329" s="500">
        <v>0</v>
      </c>
    </row>
    <row r="330" spans="1:54">
      <c r="A330" s="497" t="s">
        <v>480</v>
      </c>
      <c r="B330" s="507" t="s">
        <v>1721</v>
      </c>
      <c r="C330" s="500">
        <v>0</v>
      </c>
      <c r="D330" s="500">
        <v>0</v>
      </c>
      <c r="E330" s="500">
        <v>0</v>
      </c>
      <c r="F330" s="500">
        <v>0</v>
      </c>
      <c r="G330" s="500">
        <v>0</v>
      </c>
      <c r="H330" s="500">
        <v>0</v>
      </c>
      <c r="I330" s="500">
        <v>0</v>
      </c>
      <c r="J330" s="500">
        <v>0</v>
      </c>
      <c r="K330" s="500">
        <v>0</v>
      </c>
      <c r="L330" s="500">
        <v>0</v>
      </c>
      <c r="M330" s="500">
        <v>0</v>
      </c>
      <c r="N330" s="500">
        <v>0</v>
      </c>
      <c r="O330" s="500">
        <v>0</v>
      </c>
      <c r="P330" s="500">
        <v>0</v>
      </c>
      <c r="Q330" s="500">
        <v>0</v>
      </c>
      <c r="R330" s="500">
        <v>0</v>
      </c>
      <c r="S330" s="500">
        <v>0</v>
      </c>
      <c r="T330" s="500">
        <v>0</v>
      </c>
      <c r="U330" s="500">
        <v>0</v>
      </c>
      <c r="V330" s="500">
        <v>0</v>
      </c>
      <c r="W330" s="500">
        <v>0</v>
      </c>
      <c r="X330" s="500">
        <v>0</v>
      </c>
      <c r="Y330" s="500">
        <v>0</v>
      </c>
      <c r="Z330" s="500">
        <v>0</v>
      </c>
      <c r="AA330" s="500">
        <v>0</v>
      </c>
      <c r="AB330" s="500">
        <v>0</v>
      </c>
      <c r="AC330" s="500">
        <v>0</v>
      </c>
      <c r="AD330" s="500">
        <v>0</v>
      </c>
      <c r="AE330" s="500">
        <v>0</v>
      </c>
      <c r="AF330" s="500">
        <v>0</v>
      </c>
      <c r="AG330" s="500">
        <v>0</v>
      </c>
      <c r="AH330" s="500">
        <v>0</v>
      </c>
      <c r="AI330" s="500">
        <v>0</v>
      </c>
      <c r="AJ330" s="500">
        <v>0</v>
      </c>
      <c r="AK330" s="500">
        <v>0</v>
      </c>
      <c r="AL330" s="500">
        <v>0</v>
      </c>
      <c r="AM330" s="500">
        <v>0</v>
      </c>
      <c r="AN330" s="500">
        <v>0</v>
      </c>
      <c r="AO330" s="500">
        <v>0</v>
      </c>
      <c r="AP330" s="500">
        <v>0</v>
      </c>
      <c r="AQ330" s="500">
        <v>0</v>
      </c>
      <c r="AR330" s="500">
        <v>0</v>
      </c>
      <c r="AS330" s="500">
        <v>0</v>
      </c>
      <c r="AT330" s="500">
        <v>0</v>
      </c>
      <c r="AU330" s="500">
        <v>0</v>
      </c>
      <c r="AV330" s="500">
        <v>0</v>
      </c>
      <c r="AW330" s="500">
        <v>0</v>
      </c>
      <c r="AX330" s="500">
        <v>0</v>
      </c>
      <c r="AY330" s="500">
        <v>0</v>
      </c>
      <c r="AZ330" s="500">
        <v>0</v>
      </c>
      <c r="BA330" s="500">
        <v>0</v>
      </c>
      <c r="BB330" s="500">
        <v>0</v>
      </c>
    </row>
    <row r="331" spans="1:54">
      <c r="A331" s="497" t="s">
        <v>480</v>
      </c>
      <c r="B331" s="507" t="s">
        <v>1444</v>
      </c>
      <c r="C331" s="500">
        <v>0</v>
      </c>
      <c r="D331" s="500">
        <v>0</v>
      </c>
      <c r="E331" s="500">
        <v>0</v>
      </c>
      <c r="F331" s="500">
        <v>0</v>
      </c>
      <c r="G331" s="500">
        <v>0</v>
      </c>
      <c r="H331" s="500">
        <v>0</v>
      </c>
      <c r="I331" s="500">
        <v>0</v>
      </c>
      <c r="J331" s="500">
        <v>0</v>
      </c>
      <c r="K331" s="500">
        <v>0</v>
      </c>
      <c r="L331" s="500">
        <v>0</v>
      </c>
      <c r="M331" s="500">
        <v>0</v>
      </c>
      <c r="N331" s="500">
        <v>0</v>
      </c>
      <c r="O331" s="500">
        <v>0</v>
      </c>
      <c r="P331" s="500">
        <v>0</v>
      </c>
      <c r="Q331" s="500">
        <v>0</v>
      </c>
      <c r="R331" s="500">
        <v>0</v>
      </c>
      <c r="S331" s="500">
        <v>0</v>
      </c>
      <c r="T331" s="500">
        <v>0</v>
      </c>
      <c r="U331" s="500">
        <v>0</v>
      </c>
      <c r="V331" s="500">
        <v>0</v>
      </c>
      <c r="W331" s="500">
        <v>0</v>
      </c>
      <c r="X331" s="500">
        <v>0</v>
      </c>
      <c r="Y331" s="500">
        <v>0</v>
      </c>
      <c r="Z331" s="500">
        <v>0</v>
      </c>
      <c r="AA331" s="500">
        <v>0</v>
      </c>
      <c r="AB331" s="500">
        <v>0</v>
      </c>
      <c r="AC331" s="500">
        <v>0</v>
      </c>
      <c r="AD331" s="500">
        <v>0</v>
      </c>
      <c r="AE331" s="500">
        <v>0</v>
      </c>
      <c r="AF331" s="500">
        <v>0</v>
      </c>
      <c r="AG331" s="500">
        <v>0</v>
      </c>
      <c r="AH331" s="500">
        <v>0</v>
      </c>
      <c r="AI331" s="500">
        <v>0</v>
      </c>
      <c r="AJ331" s="500">
        <v>0</v>
      </c>
      <c r="AK331" s="500">
        <v>0</v>
      </c>
      <c r="AL331" s="500">
        <v>0</v>
      </c>
      <c r="AM331" s="500">
        <v>0</v>
      </c>
      <c r="AN331" s="500">
        <v>0</v>
      </c>
      <c r="AO331" s="500">
        <v>0</v>
      </c>
      <c r="AP331" s="500">
        <v>0</v>
      </c>
      <c r="AQ331" s="500">
        <v>0</v>
      </c>
      <c r="AR331" s="500">
        <v>0</v>
      </c>
      <c r="AS331" s="500">
        <v>0</v>
      </c>
      <c r="AT331" s="500">
        <v>0</v>
      </c>
      <c r="AU331" s="500">
        <v>0</v>
      </c>
      <c r="AV331" s="500">
        <v>0</v>
      </c>
      <c r="AW331" s="500">
        <v>0</v>
      </c>
      <c r="AX331" s="500">
        <v>0</v>
      </c>
      <c r="AY331" s="500">
        <v>0</v>
      </c>
      <c r="AZ331" s="500">
        <v>0</v>
      </c>
      <c r="BA331" s="500">
        <v>0</v>
      </c>
      <c r="BB331" s="500">
        <v>0</v>
      </c>
    </row>
    <row r="332" spans="1:54">
      <c r="A332" s="497" t="s">
        <v>480</v>
      </c>
      <c r="B332" s="507" t="s">
        <v>1445</v>
      </c>
      <c r="C332" s="500">
        <v>0</v>
      </c>
      <c r="D332" s="500">
        <v>0</v>
      </c>
      <c r="E332" s="500">
        <v>0</v>
      </c>
      <c r="F332" s="500">
        <v>0</v>
      </c>
      <c r="G332" s="500">
        <v>0</v>
      </c>
      <c r="H332" s="500">
        <v>0</v>
      </c>
      <c r="I332" s="500">
        <v>0</v>
      </c>
      <c r="J332" s="500">
        <v>0</v>
      </c>
      <c r="K332" s="500">
        <v>0</v>
      </c>
      <c r="L332" s="500">
        <v>0</v>
      </c>
      <c r="M332" s="500">
        <v>0</v>
      </c>
      <c r="N332" s="500">
        <v>0</v>
      </c>
      <c r="O332" s="500">
        <v>0</v>
      </c>
      <c r="P332" s="500">
        <v>0</v>
      </c>
      <c r="Q332" s="500">
        <v>0</v>
      </c>
      <c r="R332" s="500">
        <v>0</v>
      </c>
      <c r="S332" s="500">
        <v>0</v>
      </c>
      <c r="T332" s="500">
        <v>0</v>
      </c>
      <c r="U332" s="500">
        <v>0</v>
      </c>
      <c r="V332" s="500">
        <v>0</v>
      </c>
      <c r="W332" s="500">
        <v>0</v>
      </c>
      <c r="X332" s="500">
        <v>0</v>
      </c>
      <c r="Y332" s="500">
        <v>0</v>
      </c>
      <c r="Z332" s="500">
        <v>0</v>
      </c>
      <c r="AA332" s="500">
        <v>0</v>
      </c>
      <c r="AB332" s="500">
        <v>0</v>
      </c>
      <c r="AC332" s="500">
        <v>0</v>
      </c>
      <c r="AD332" s="500">
        <v>0</v>
      </c>
      <c r="AE332" s="500">
        <v>0</v>
      </c>
      <c r="AF332" s="500">
        <v>0</v>
      </c>
      <c r="AG332" s="500">
        <v>0</v>
      </c>
      <c r="AH332" s="500">
        <v>0</v>
      </c>
      <c r="AI332" s="500">
        <v>0</v>
      </c>
      <c r="AJ332" s="500">
        <v>0</v>
      </c>
      <c r="AK332" s="500">
        <v>0</v>
      </c>
      <c r="AL332" s="500">
        <v>0</v>
      </c>
      <c r="AM332" s="500">
        <v>0</v>
      </c>
      <c r="AN332" s="500">
        <v>0</v>
      </c>
      <c r="AO332" s="500">
        <v>0</v>
      </c>
      <c r="AP332" s="500">
        <v>0</v>
      </c>
      <c r="AQ332" s="500">
        <v>0</v>
      </c>
      <c r="AR332" s="500">
        <v>0</v>
      </c>
      <c r="AS332" s="500">
        <v>0</v>
      </c>
      <c r="AT332" s="500">
        <v>0</v>
      </c>
      <c r="AU332" s="500">
        <v>0</v>
      </c>
      <c r="AV332" s="500">
        <v>0</v>
      </c>
      <c r="AW332" s="500">
        <v>0</v>
      </c>
      <c r="AX332" s="500">
        <v>0</v>
      </c>
      <c r="AY332" s="500">
        <v>0</v>
      </c>
      <c r="AZ332" s="500">
        <v>0</v>
      </c>
      <c r="BA332" s="500">
        <v>0</v>
      </c>
      <c r="BB332" s="500">
        <v>0</v>
      </c>
    </row>
    <row r="333" spans="1:54">
      <c r="A333" s="497" t="s">
        <v>480</v>
      </c>
      <c r="B333" s="507" t="s">
        <v>1446</v>
      </c>
      <c r="C333" s="500">
        <v>0</v>
      </c>
      <c r="D333" s="500">
        <v>0</v>
      </c>
      <c r="E333" s="500">
        <v>0</v>
      </c>
      <c r="F333" s="500">
        <v>0</v>
      </c>
      <c r="G333" s="500">
        <v>0</v>
      </c>
      <c r="H333" s="500">
        <v>0</v>
      </c>
      <c r="I333" s="500">
        <v>0</v>
      </c>
      <c r="J333" s="500">
        <v>0</v>
      </c>
      <c r="K333" s="500">
        <v>0</v>
      </c>
      <c r="L333" s="500">
        <v>0</v>
      </c>
      <c r="M333" s="500">
        <v>0</v>
      </c>
      <c r="N333" s="500">
        <v>0</v>
      </c>
      <c r="O333" s="500">
        <v>0</v>
      </c>
      <c r="P333" s="500">
        <v>0</v>
      </c>
      <c r="Q333" s="500">
        <v>0</v>
      </c>
      <c r="R333" s="500">
        <v>0</v>
      </c>
      <c r="S333" s="500">
        <v>0</v>
      </c>
      <c r="T333" s="500">
        <v>0</v>
      </c>
      <c r="U333" s="500">
        <v>0</v>
      </c>
      <c r="V333" s="500">
        <v>0</v>
      </c>
      <c r="W333" s="500">
        <v>0</v>
      </c>
      <c r="X333" s="500">
        <v>0</v>
      </c>
      <c r="Y333" s="500">
        <v>0</v>
      </c>
      <c r="Z333" s="500">
        <v>0</v>
      </c>
      <c r="AA333" s="500">
        <v>0</v>
      </c>
      <c r="AB333" s="500">
        <v>0</v>
      </c>
      <c r="AC333" s="500">
        <v>0</v>
      </c>
      <c r="AD333" s="500">
        <v>0</v>
      </c>
      <c r="AE333" s="500">
        <v>0</v>
      </c>
      <c r="AF333" s="500">
        <v>0</v>
      </c>
      <c r="AG333" s="500">
        <v>0</v>
      </c>
      <c r="AH333" s="500">
        <v>0</v>
      </c>
      <c r="AI333" s="500">
        <v>0</v>
      </c>
      <c r="AJ333" s="500">
        <v>0</v>
      </c>
      <c r="AK333" s="500">
        <v>0</v>
      </c>
      <c r="AL333" s="500">
        <v>0</v>
      </c>
      <c r="AM333" s="500">
        <v>0</v>
      </c>
      <c r="AN333" s="500">
        <v>0</v>
      </c>
      <c r="AO333" s="500">
        <v>0</v>
      </c>
      <c r="AP333" s="500">
        <v>0</v>
      </c>
      <c r="AQ333" s="500">
        <v>0</v>
      </c>
      <c r="AR333" s="500">
        <v>0</v>
      </c>
      <c r="AS333" s="500">
        <v>0</v>
      </c>
      <c r="AT333" s="500">
        <v>0</v>
      </c>
      <c r="AU333" s="500">
        <v>0</v>
      </c>
      <c r="AV333" s="500">
        <v>0</v>
      </c>
      <c r="AW333" s="500">
        <v>0</v>
      </c>
      <c r="AX333" s="500">
        <v>0</v>
      </c>
      <c r="AY333" s="500">
        <v>0</v>
      </c>
      <c r="AZ333" s="500">
        <v>0</v>
      </c>
      <c r="BA333" s="500">
        <v>0</v>
      </c>
      <c r="BB333" s="500">
        <v>0</v>
      </c>
    </row>
    <row r="334" spans="1:54">
      <c r="A334" s="497" t="s">
        <v>480</v>
      </c>
      <c r="B334" s="507" t="s">
        <v>1496</v>
      </c>
      <c r="C334" s="500">
        <v>0</v>
      </c>
      <c r="D334" s="500">
        <v>0</v>
      </c>
      <c r="E334" s="500">
        <v>0</v>
      </c>
      <c r="F334" s="500">
        <v>0</v>
      </c>
      <c r="G334" s="500">
        <v>0</v>
      </c>
      <c r="H334" s="500">
        <v>0</v>
      </c>
      <c r="I334" s="500">
        <v>0</v>
      </c>
      <c r="J334" s="500">
        <v>0</v>
      </c>
      <c r="K334" s="500">
        <v>0</v>
      </c>
      <c r="L334" s="500">
        <v>0</v>
      </c>
      <c r="M334" s="500">
        <v>0</v>
      </c>
      <c r="N334" s="500">
        <v>0</v>
      </c>
      <c r="O334" s="500">
        <v>0</v>
      </c>
      <c r="P334" s="500">
        <v>0</v>
      </c>
      <c r="Q334" s="500">
        <v>0</v>
      </c>
      <c r="R334" s="500">
        <v>0</v>
      </c>
      <c r="S334" s="500">
        <v>0</v>
      </c>
      <c r="T334" s="500">
        <v>0</v>
      </c>
      <c r="U334" s="500">
        <v>0</v>
      </c>
      <c r="V334" s="500">
        <v>0</v>
      </c>
      <c r="W334" s="500">
        <v>0</v>
      </c>
      <c r="X334" s="500">
        <v>0</v>
      </c>
      <c r="Y334" s="500">
        <v>0</v>
      </c>
      <c r="Z334" s="500">
        <v>0</v>
      </c>
      <c r="AA334" s="500">
        <v>0</v>
      </c>
      <c r="AB334" s="500">
        <v>0</v>
      </c>
      <c r="AC334" s="500">
        <v>0</v>
      </c>
      <c r="AD334" s="500">
        <v>0</v>
      </c>
      <c r="AE334" s="500">
        <v>0</v>
      </c>
      <c r="AF334" s="500">
        <v>0</v>
      </c>
      <c r="AG334" s="500">
        <v>0</v>
      </c>
      <c r="AH334" s="500">
        <v>0</v>
      </c>
      <c r="AI334" s="500">
        <v>0</v>
      </c>
      <c r="AJ334" s="500">
        <v>0</v>
      </c>
      <c r="AK334" s="500">
        <v>0</v>
      </c>
      <c r="AL334" s="500">
        <v>0</v>
      </c>
      <c r="AM334" s="500">
        <v>0</v>
      </c>
      <c r="AN334" s="500">
        <v>0</v>
      </c>
      <c r="AO334" s="500">
        <v>0</v>
      </c>
      <c r="AP334" s="500">
        <v>0</v>
      </c>
      <c r="AQ334" s="500">
        <v>0</v>
      </c>
      <c r="AR334" s="500">
        <v>0</v>
      </c>
      <c r="AS334" s="500">
        <v>0</v>
      </c>
      <c r="AT334" s="500">
        <v>0</v>
      </c>
      <c r="AU334" s="500">
        <v>0</v>
      </c>
      <c r="AV334" s="500">
        <v>0</v>
      </c>
      <c r="AW334" s="500">
        <v>0</v>
      </c>
      <c r="AX334" s="500">
        <v>0</v>
      </c>
      <c r="AY334" s="500">
        <v>0</v>
      </c>
      <c r="AZ334" s="500">
        <v>0</v>
      </c>
      <c r="BA334" s="500">
        <v>0</v>
      </c>
      <c r="BB334" s="500">
        <v>0</v>
      </c>
    </row>
    <row r="335" spans="1:54">
      <c r="A335" s="497" t="s">
        <v>481</v>
      </c>
      <c r="B335" s="507" t="s">
        <v>1447</v>
      </c>
      <c r="C335" s="500">
        <v>0</v>
      </c>
      <c r="D335" s="500">
        <v>0</v>
      </c>
      <c r="E335" s="500">
        <v>0</v>
      </c>
      <c r="F335" s="500">
        <v>0</v>
      </c>
      <c r="G335" s="500">
        <v>0</v>
      </c>
      <c r="H335" s="500">
        <v>0</v>
      </c>
      <c r="I335" s="500">
        <v>0</v>
      </c>
      <c r="J335" s="500">
        <v>0</v>
      </c>
      <c r="K335" s="500">
        <v>0</v>
      </c>
      <c r="L335" s="500">
        <v>0</v>
      </c>
      <c r="M335" s="500">
        <v>0</v>
      </c>
      <c r="N335" s="500">
        <v>0</v>
      </c>
      <c r="O335" s="500">
        <v>0</v>
      </c>
      <c r="P335" s="500">
        <v>0</v>
      </c>
      <c r="Q335" s="500">
        <v>0</v>
      </c>
      <c r="R335" s="500">
        <v>0</v>
      </c>
      <c r="S335" s="500">
        <v>0</v>
      </c>
      <c r="T335" s="500">
        <v>0</v>
      </c>
      <c r="U335" s="500">
        <v>0</v>
      </c>
      <c r="V335" s="500">
        <v>0</v>
      </c>
      <c r="W335" s="500">
        <v>0</v>
      </c>
      <c r="X335" s="500">
        <v>0</v>
      </c>
      <c r="Y335" s="500">
        <v>0</v>
      </c>
      <c r="Z335" s="500">
        <v>0</v>
      </c>
      <c r="AA335" s="500">
        <v>0</v>
      </c>
      <c r="AB335" s="500">
        <v>0</v>
      </c>
      <c r="AC335" s="500">
        <v>0</v>
      </c>
      <c r="AD335" s="500">
        <v>0</v>
      </c>
      <c r="AE335" s="500">
        <v>0</v>
      </c>
      <c r="AF335" s="500">
        <v>0</v>
      </c>
      <c r="AG335" s="500">
        <v>0</v>
      </c>
      <c r="AH335" s="500">
        <v>0</v>
      </c>
      <c r="AI335" s="500">
        <v>0</v>
      </c>
      <c r="AJ335" s="500">
        <v>0</v>
      </c>
      <c r="AK335" s="500">
        <v>0</v>
      </c>
      <c r="AL335" s="500">
        <v>0</v>
      </c>
      <c r="AM335" s="500">
        <v>0</v>
      </c>
      <c r="AN335" s="500">
        <v>0</v>
      </c>
      <c r="AO335" s="500">
        <v>0</v>
      </c>
      <c r="AP335" s="500">
        <v>0</v>
      </c>
      <c r="AQ335" s="500">
        <v>0</v>
      </c>
      <c r="AR335" s="500">
        <v>0</v>
      </c>
      <c r="AS335" s="500">
        <v>0</v>
      </c>
      <c r="AT335" s="500">
        <v>0</v>
      </c>
      <c r="AU335" s="500">
        <v>0</v>
      </c>
      <c r="AV335" s="500">
        <v>0</v>
      </c>
      <c r="AW335" s="500">
        <v>0</v>
      </c>
      <c r="AX335" s="500">
        <v>0</v>
      </c>
      <c r="AY335" s="500">
        <v>0</v>
      </c>
      <c r="AZ335" s="500">
        <v>0</v>
      </c>
      <c r="BA335" s="500">
        <v>0</v>
      </c>
      <c r="BB335" s="500">
        <v>0</v>
      </c>
    </row>
    <row r="336" spans="1:54">
      <c r="A336" s="497" t="s">
        <v>481</v>
      </c>
      <c r="B336" s="507" t="s">
        <v>1722</v>
      </c>
      <c r="C336" s="500">
        <v>0</v>
      </c>
      <c r="D336" s="500">
        <v>0</v>
      </c>
      <c r="E336" s="500">
        <v>0</v>
      </c>
      <c r="F336" s="500">
        <v>0</v>
      </c>
      <c r="G336" s="500">
        <v>0</v>
      </c>
      <c r="H336" s="500">
        <v>0</v>
      </c>
      <c r="I336" s="500">
        <v>0</v>
      </c>
      <c r="J336" s="500">
        <v>0</v>
      </c>
      <c r="K336" s="500">
        <v>0</v>
      </c>
      <c r="L336" s="500">
        <v>0</v>
      </c>
      <c r="M336" s="500">
        <v>0</v>
      </c>
      <c r="N336" s="500">
        <v>0</v>
      </c>
      <c r="O336" s="500">
        <v>0</v>
      </c>
      <c r="P336" s="500">
        <v>0</v>
      </c>
      <c r="Q336" s="500">
        <v>0</v>
      </c>
      <c r="R336" s="500">
        <v>0</v>
      </c>
      <c r="S336" s="500">
        <v>0</v>
      </c>
      <c r="T336" s="500">
        <v>0</v>
      </c>
      <c r="U336" s="500">
        <v>0</v>
      </c>
      <c r="V336" s="500">
        <v>0</v>
      </c>
      <c r="W336" s="500">
        <v>0</v>
      </c>
      <c r="X336" s="500">
        <v>0</v>
      </c>
      <c r="Y336" s="500">
        <v>0</v>
      </c>
      <c r="Z336" s="500">
        <v>0</v>
      </c>
      <c r="AA336" s="500">
        <v>0</v>
      </c>
      <c r="AB336" s="500">
        <v>0</v>
      </c>
      <c r="AC336" s="500">
        <v>0</v>
      </c>
      <c r="AD336" s="500">
        <v>0</v>
      </c>
      <c r="AE336" s="500">
        <v>0</v>
      </c>
      <c r="AF336" s="500">
        <v>0</v>
      </c>
      <c r="AG336" s="500">
        <v>0</v>
      </c>
      <c r="AH336" s="500">
        <v>0</v>
      </c>
      <c r="AI336" s="500">
        <v>0</v>
      </c>
      <c r="AJ336" s="500">
        <v>0</v>
      </c>
      <c r="AK336" s="500">
        <v>0</v>
      </c>
      <c r="AL336" s="500">
        <v>0</v>
      </c>
      <c r="AM336" s="500">
        <v>0</v>
      </c>
      <c r="AN336" s="500">
        <v>0</v>
      </c>
      <c r="AO336" s="500">
        <v>0</v>
      </c>
      <c r="AP336" s="500">
        <v>0</v>
      </c>
      <c r="AQ336" s="500">
        <v>0</v>
      </c>
      <c r="AR336" s="500">
        <v>0</v>
      </c>
      <c r="AS336" s="500">
        <v>0</v>
      </c>
      <c r="AT336" s="500">
        <v>0</v>
      </c>
      <c r="AU336" s="500">
        <v>0</v>
      </c>
      <c r="AV336" s="500">
        <v>0</v>
      </c>
      <c r="AW336" s="500">
        <v>0</v>
      </c>
      <c r="AX336" s="500">
        <v>0</v>
      </c>
      <c r="AY336" s="500">
        <v>0</v>
      </c>
      <c r="AZ336" s="500">
        <v>0</v>
      </c>
      <c r="BA336" s="500">
        <v>0</v>
      </c>
      <c r="BB336" s="500">
        <v>0</v>
      </c>
    </row>
    <row r="337" spans="1:54">
      <c r="A337" s="497" t="s">
        <v>481</v>
      </c>
      <c r="B337" s="507" t="s">
        <v>1448</v>
      </c>
      <c r="C337" s="500">
        <v>0</v>
      </c>
      <c r="D337" s="500">
        <v>0</v>
      </c>
      <c r="E337" s="500">
        <v>0</v>
      </c>
      <c r="F337" s="500">
        <v>0</v>
      </c>
      <c r="G337" s="500">
        <v>0</v>
      </c>
      <c r="H337" s="500">
        <v>0</v>
      </c>
      <c r="I337" s="500">
        <v>0</v>
      </c>
      <c r="J337" s="500">
        <v>0</v>
      </c>
      <c r="K337" s="500">
        <v>0</v>
      </c>
      <c r="L337" s="500">
        <v>0</v>
      </c>
      <c r="M337" s="500">
        <v>0</v>
      </c>
      <c r="N337" s="500">
        <v>0</v>
      </c>
      <c r="O337" s="500">
        <v>0</v>
      </c>
      <c r="P337" s="500">
        <v>0</v>
      </c>
      <c r="Q337" s="500">
        <v>0</v>
      </c>
      <c r="R337" s="500">
        <v>0</v>
      </c>
      <c r="S337" s="500">
        <v>0</v>
      </c>
      <c r="T337" s="500">
        <v>0</v>
      </c>
      <c r="U337" s="500">
        <v>0</v>
      </c>
      <c r="V337" s="500">
        <v>0</v>
      </c>
      <c r="W337" s="500">
        <v>0</v>
      </c>
      <c r="X337" s="500">
        <v>0</v>
      </c>
      <c r="Y337" s="500">
        <v>0</v>
      </c>
      <c r="Z337" s="500">
        <v>0</v>
      </c>
      <c r="AA337" s="500">
        <v>0</v>
      </c>
      <c r="AB337" s="500">
        <v>0</v>
      </c>
      <c r="AC337" s="500">
        <v>0</v>
      </c>
      <c r="AD337" s="500">
        <v>0</v>
      </c>
      <c r="AE337" s="500">
        <v>0</v>
      </c>
      <c r="AF337" s="500">
        <v>0</v>
      </c>
      <c r="AG337" s="500">
        <v>0</v>
      </c>
      <c r="AH337" s="500">
        <v>0</v>
      </c>
      <c r="AI337" s="500">
        <v>0</v>
      </c>
      <c r="AJ337" s="500">
        <v>0</v>
      </c>
      <c r="AK337" s="500">
        <v>0</v>
      </c>
      <c r="AL337" s="500">
        <v>0</v>
      </c>
      <c r="AM337" s="500">
        <v>0</v>
      </c>
      <c r="AN337" s="500">
        <v>0</v>
      </c>
      <c r="AO337" s="500">
        <v>0</v>
      </c>
      <c r="AP337" s="500">
        <v>0</v>
      </c>
      <c r="AQ337" s="500">
        <v>0</v>
      </c>
      <c r="AR337" s="500">
        <v>0</v>
      </c>
      <c r="AS337" s="500">
        <v>0</v>
      </c>
      <c r="AT337" s="500">
        <v>0</v>
      </c>
      <c r="AU337" s="500">
        <v>0</v>
      </c>
      <c r="AV337" s="500">
        <v>0</v>
      </c>
      <c r="AW337" s="500">
        <v>0</v>
      </c>
      <c r="AX337" s="500">
        <v>0</v>
      </c>
      <c r="AY337" s="500">
        <v>0</v>
      </c>
      <c r="AZ337" s="500">
        <v>0</v>
      </c>
      <c r="BA337" s="500">
        <v>0</v>
      </c>
      <c r="BB337" s="500">
        <v>0</v>
      </c>
    </row>
    <row r="338" spans="1:54">
      <c r="A338" s="497" t="s">
        <v>481</v>
      </c>
      <c r="B338" s="507" t="s">
        <v>1723</v>
      </c>
      <c r="C338" s="500">
        <v>0</v>
      </c>
      <c r="D338" s="500">
        <v>0</v>
      </c>
      <c r="E338" s="500">
        <v>0</v>
      </c>
      <c r="F338" s="500">
        <v>0</v>
      </c>
      <c r="G338" s="500">
        <v>0</v>
      </c>
      <c r="H338" s="500">
        <v>0</v>
      </c>
      <c r="I338" s="500">
        <v>0</v>
      </c>
      <c r="J338" s="500">
        <v>0</v>
      </c>
      <c r="K338" s="500">
        <v>0</v>
      </c>
      <c r="L338" s="500">
        <v>0</v>
      </c>
      <c r="M338" s="500">
        <v>0</v>
      </c>
      <c r="N338" s="500">
        <v>0</v>
      </c>
      <c r="O338" s="500">
        <v>0</v>
      </c>
      <c r="P338" s="500">
        <v>0</v>
      </c>
      <c r="Q338" s="500">
        <v>0</v>
      </c>
      <c r="R338" s="500">
        <v>0</v>
      </c>
      <c r="S338" s="500">
        <v>0</v>
      </c>
      <c r="T338" s="500">
        <v>0</v>
      </c>
      <c r="U338" s="500">
        <v>0</v>
      </c>
      <c r="V338" s="500">
        <v>0</v>
      </c>
      <c r="W338" s="500">
        <v>0</v>
      </c>
      <c r="X338" s="500">
        <v>0</v>
      </c>
      <c r="Y338" s="500">
        <v>0</v>
      </c>
      <c r="Z338" s="500">
        <v>0</v>
      </c>
      <c r="AA338" s="500">
        <v>0</v>
      </c>
      <c r="AB338" s="500">
        <v>0</v>
      </c>
      <c r="AC338" s="500">
        <v>0</v>
      </c>
      <c r="AD338" s="500">
        <v>0</v>
      </c>
      <c r="AE338" s="500">
        <v>0</v>
      </c>
      <c r="AF338" s="500">
        <v>0</v>
      </c>
      <c r="AG338" s="500">
        <v>0</v>
      </c>
      <c r="AH338" s="500">
        <v>0</v>
      </c>
      <c r="AI338" s="500">
        <v>0</v>
      </c>
      <c r="AJ338" s="500">
        <v>0</v>
      </c>
      <c r="AK338" s="500">
        <v>0</v>
      </c>
      <c r="AL338" s="500">
        <v>0</v>
      </c>
      <c r="AM338" s="500">
        <v>0</v>
      </c>
      <c r="AN338" s="500">
        <v>0</v>
      </c>
      <c r="AO338" s="500">
        <v>0</v>
      </c>
      <c r="AP338" s="500">
        <v>0</v>
      </c>
      <c r="AQ338" s="500">
        <v>0</v>
      </c>
      <c r="AR338" s="500">
        <v>0</v>
      </c>
      <c r="AS338" s="500">
        <v>0</v>
      </c>
      <c r="AT338" s="500">
        <v>0</v>
      </c>
      <c r="AU338" s="500">
        <v>0</v>
      </c>
      <c r="AV338" s="500">
        <v>0</v>
      </c>
      <c r="AW338" s="500">
        <v>0</v>
      </c>
      <c r="AX338" s="500">
        <v>0</v>
      </c>
      <c r="AY338" s="500">
        <v>0</v>
      </c>
      <c r="AZ338" s="500">
        <v>0</v>
      </c>
      <c r="BA338" s="500">
        <v>0</v>
      </c>
      <c r="BB338" s="500">
        <v>0</v>
      </c>
    </row>
    <row r="339" spans="1:54">
      <c r="A339" s="497" t="s">
        <v>481</v>
      </c>
      <c r="B339" s="507" t="s">
        <v>1724</v>
      </c>
      <c r="C339" s="500">
        <v>0</v>
      </c>
      <c r="D339" s="500">
        <v>0</v>
      </c>
      <c r="E339" s="500">
        <v>0</v>
      </c>
      <c r="F339" s="500">
        <v>0</v>
      </c>
      <c r="G339" s="500">
        <v>0</v>
      </c>
      <c r="H339" s="500">
        <v>0</v>
      </c>
      <c r="I339" s="500">
        <v>0</v>
      </c>
      <c r="J339" s="500">
        <v>0</v>
      </c>
      <c r="K339" s="500">
        <v>0</v>
      </c>
      <c r="L339" s="500">
        <v>0</v>
      </c>
      <c r="M339" s="500">
        <v>0</v>
      </c>
      <c r="N339" s="500">
        <v>0</v>
      </c>
      <c r="O339" s="500">
        <v>0</v>
      </c>
      <c r="P339" s="500">
        <v>0</v>
      </c>
      <c r="Q339" s="500">
        <v>0</v>
      </c>
      <c r="R339" s="500">
        <v>0</v>
      </c>
      <c r="S339" s="500">
        <v>0</v>
      </c>
      <c r="T339" s="500">
        <v>0</v>
      </c>
      <c r="U339" s="500">
        <v>0</v>
      </c>
      <c r="V339" s="500">
        <v>0</v>
      </c>
      <c r="W339" s="500">
        <v>0</v>
      </c>
      <c r="X339" s="500">
        <v>0</v>
      </c>
      <c r="Y339" s="500">
        <v>0</v>
      </c>
      <c r="Z339" s="500">
        <v>0</v>
      </c>
      <c r="AA339" s="500">
        <v>0</v>
      </c>
      <c r="AB339" s="500">
        <v>0</v>
      </c>
      <c r="AC339" s="500">
        <v>0</v>
      </c>
      <c r="AD339" s="500">
        <v>0</v>
      </c>
      <c r="AE339" s="500">
        <v>0</v>
      </c>
      <c r="AF339" s="500">
        <v>0</v>
      </c>
      <c r="AG339" s="500">
        <v>0</v>
      </c>
      <c r="AH339" s="500">
        <v>0</v>
      </c>
      <c r="AI339" s="500">
        <v>0</v>
      </c>
      <c r="AJ339" s="500">
        <v>0</v>
      </c>
      <c r="AK339" s="500">
        <v>0</v>
      </c>
      <c r="AL339" s="500">
        <v>0</v>
      </c>
      <c r="AM339" s="500">
        <v>0</v>
      </c>
      <c r="AN339" s="500">
        <v>0</v>
      </c>
      <c r="AO339" s="500">
        <v>0</v>
      </c>
      <c r="AP339" s="500">
        <v>0</v>
      </c>
      <c r="AQ339" s="500">
        <v>0</v>
      </c>
      <c r="AR339" s="500">
        <v>0</v>
      </c>
      <c r="AS339" s="500">
        <v>0</v>
      </c>
      <c r="AT339" s="500">
        <v>0</v>
      </c>
      <c r="AU339" s="500">
        <v>0</v>
      </c>
      <c r="AV339" s="500">
        <v>0</v>
      </c>
      <c r="AW339" s="500">
        <v>0</v>
      </c>
      <c r="AX339" s="500">
        <v>0</v>
      </c>
      <c r="AY339" s="500">
        <v>0</v>
      </c>
      <c r="AZ339" s="500">
        <v>0</v>
      </c>
      <c r="BA339" s="500">
        <v>0</v>
      </c>
      <c r="BB339" s="500">
        <v>0</v>
      </c>
    </row>
    <row r="340" spans="1:54">
      <c r="A340" s="497" t="s">
        <v>481</v>
      </c>
      <c r="B340" s="507" t="s">
        <v>1449</v>
      </c>
      <c r="C340" s="500">
        <v>0</v>
      </c>
      <c r="D340" s="500">
        <v>0</v>
      </c>
      <c r="E340" s="500">
        <v>0</v>
      </c>
      <c r="F340" s="500">
        <v>0</v>
      </c>
      <c r="G340" s="500">
        <v>0</v>
      </c>
      <c r="H340" s="500">
        <v>0</v>
      </c>
      <c r="I340" s="500">
        <v>0</v>
      </c>
      <c r="J340" s="500">
        <v>0</v>
      </c>
      <c r="K340" s="500">
        <v>0</v>
      </c>
      <c r="L340" s="500">
        <v>0</v>
      </c>
      <c r="M340" s="500">
        <v>0</v>
      </c>
      <c r="N340" s="500">
        <v>0</v>
      </c>
      <c r="O340" s="500">
        <v>0</v>
      </c>
      <c r="P340" s="500">
        <v>0</v>
      </c>
      <c r="Q340" s="500">
        <v>0</v>
      </c>
      <c r="R340" s="500">
        <v>0</v>
      </c>
      <c r="S340" s="500">
        <v>0</v>
      </c>
      <c r="T340" s="500">
        <v>0</v>
      </c>
      <c r="U340" s="500">
        <v>0</v>
      </c>
      <c r="V340" s="500">
        <v>0</v>
      </c>
      <c r="W340" s="500">
        <v>0</v>
      </c>
      <c r="X340" s="500">
        <v>0</v>
      </c>
      <c r="Y340" s="500">
        <v>0</v>
      </c>
      <c r="Z340" s="500">
        <v>0</v>
      </c>
      <c r="AA340" s="500">
        <v>0</v>
      </c>
      <c r="AB340" s="500">
        <v>0</v>
      </c>
      <c r="AC340" s="500">
        <v>0</v>
      </c>
      <c r="AD340" s="500">
        <v>0</v>
      </c>
      <c r="AE340" s="500">
        <v>0</v>
      </c>
      <c r="AF340" s="500">
        <v>0</v>
      </c>
      <c r="AG340" s="500">
        <v>0</v>
      </c>
      <c r="AH340" s="500">
        <v>0</v>
      </c>
      <c r="AI340" s="500">
        <v>0</v>
      </c>
      <c r="AJ340" s="500">
        <v>0</v>
      </c>
      <c r="AK340" s="500">
        <v>0</v>
      </c>
      <c r="AL340" s="500">
        <v>0</v>
      </c>
      <c r="AM340" s="500">
        <v>0</v>
      </c>
      <c r="AN340" s="500">
        <v>0</v>
      </c>
      <c r="AO340" s="500">
        <v>0</v>
      </c>
      <c r="AP340" s="500">
        <v>0</v>
      </c>
      <c r="AQ340" s="500">
        <v>0</v>
      </c>
      <c r="AR340" s="500">
        <v>0</v>
      </c>
      <c r="AS340" s="500">
        <v>0</v>
      </c>
      <c r="AT340" s="500">
        <v>0</v>
      </c>
      <c r="AU340" s="500">
        <v>0</v>
      </c>
      <c r="AV340" s="500">
        <v>0</v>
      </c>
      <c r="AW340" s="500">
        <v>0</v>
      </c>
      <c r="AX340" s="500">
        <v>0</v>
      </c>
      <c r="AY340" s="500">
        <v>0</v>
      </c>
      <c r="AZ340" s="500">
        <v>0</v>
      </c>
      <c r="BA340" s="500">
        <v>0</v>
      </c>
      <c r="BB340" s="500">
        <v>0</v>
      </c>
    </row>
    <row r="341" spans="1:54">
      <c r="A341" s="497" t="s">
        <v>481</v>
      </c>
      <c r="B341" s="507" t="s">
        <v>1450</v>
      </c>
      <c r="C341" s="500">
        <v>0</v>
      </c>
      <c r="D341" s="500">
        <v>0</v>
      </c>
      <c r="E341" s="500">
        <v>0</v>
      </c>
      <c r="F341" s="500">
        <v>0</v>
      </c>
      <c r="G341" s="500">
        <v>0</v>
      </c>
      <c r="H341" s="500">
        <v>0</v>
      </c>
      <c r="I341" s="500">
        <v>0</v>
      </c>
      <c r="J341" s="500">
        <v>0</v>
      </c>
      <c r="K341" s="500">
        <v>0</v>
      </c>
      <c r="L341" s="500">
        <v>0</v>
      </c>
      <c r="M341" s="500">
        <v>0</v>
      </c>
      <c r="N341" s="500">
        <v>0</v>
      </c>
      <c r="O341" s="500">
        <v>0</v>
      </c>
      <c r="P341" s="500">
        <v>0</v>
      </c>
      <c r="Q341" s="500">
        <v>0</v>
      </c>
      <c r="R341" s="500">
        <v>0</v>
      </c>
      <c r="S341" s="500">
        <v>0</v>
      </c>
      <c r="T341" s="500">
        <v>0</v>
      </c>
      <c r="U341" s="500">
        <v>0</v>
      </c>
      <c r="V341" s="500">
        <v>0</v>
      </c>
      <c r="W341" s="500">
        <v>0</v>
      </c>
      <c r="X341" s="500">
        <v>0</v>
      </c>
      <c r="Y341" s="500">
        <v>0</v>
      </c>
      <c r="Z341" s="500">
        <v>0</v>
      </c>
      <c r="AA341" s="500">
        <v>0</v>
      </c>
      <c r="AB341" s="500">
        <v>0</v>
      </c>
      <c r="AC341" s="500">
        <v>0</v>
      </c>
      <c r="AD341" s="500">
        <v>0</v>
      </c>
      <c r="AE341" s="500">
        <v>0</v>
      </c>
      <c r="AF341" s="500">
        <v>0</v>
      </c>
      <c r="AG341" s="500">
        <v>0</v>
      </c>
      <c r="AH341" s="500">
        <v>0</v>
      </c>
      <c r="AI341" s="500">
        <v>0</v>
      </c>
      <c r="AJ341" s="500">
        <v>0</v>
      </c>
      <c r="AK341" s="500">
        <v>0</v>
      </c>
      <c r="AL341" s="500">
        <v>0</v>
      </c>
      <c r="AM341" s="500">
        <v>0</v>
      </c>
      <c r="AN341" s="500">
        <v>0</v>
      </c>
      <c r="AO341" s="500">
        <v>0</v>
      </c>
      <c r="AP341" s="500">
        <v>0</v>
      </c>
      <c r="AQ341" s="500">
        <v>0</v>
      </c>
      <c r="AR341" s="500">
        <v>0</v>
      </c>
      <c r="AS341" s="500">
        <v>0</v>
      </c>
      <c r="AT341" s="500">
        <v>0</v>
      </c>
      <c r="AU341" s="500">
        <v>0</v>
      </c>
      <c r="AV341" s="500">
        <v>0</v>
      </c>
      <c r="AW341" s="500">
        <v>0</v>
      </c>
      <c r="AX341" s="500">
        <v>0</v>
      </c>
      <c r="AY341" s="500">
        <v>0</v>
      </c>
      <c r="AZ341" s="500">
        <v>0</v>
      </c>
      <c r="BA341" s="500">
        <v>0</v>
      </c>
      <c r="BB341" s="500">
        <v>0</v>
      </c>
    </row>
    <row r="342" spans="1:54">
      <c r="A342" s="497" t="s">
        <v>481</v>
      </c>
      <c r="B342" s="507" t="s">
        <v>1451</v>
      </c>
      <c r="C342" s="500">
        <v>0</v>
      </c>
      <c r="D342" s="500">
        <v>0</v>
      </c>
      <c r="E342" s="500">
        <v>0</v>
      </c>
      <c r="F342" s="500">
        <v>0</v>
      </c>
      <c r="G342" s="500">
        <v>0</v>
      </c>
      <c r="H342" s="500">
        <v>0</v>
      </c>
      <c r="I342" s="500">
        <v>0</v>
      </c>
      <c r="J342" s="500">
        <v>0</v>
      </c>
      <c r="K342" s="500">
        <v>0</v>
      </c>
      <c r="L342" s="500">
        <v>0</v>
      </c>
      <c r="M342" s="500">
        <v>0</v>
      </c>
      <c r="N342" s="500">
        <v>0</v>
      </c>
      <c r="O342" s="500">
        <v>0</v>
      </c>
      <c r="P342" s="500">
        <v>0</v>
      </c>
      <c r="Q342" s="500">
        <v>0</v>
      </c>
      <c r="R342" s="500">
        <v>0</v>
      </c>
      <c r="S342" s="500">
        <v>0</v>
      </c>
      <c r="T342" s="500">
        <v>0</v>
      </c>
      <c r="U342" s="500">
        <v>0</v>
      </c>
      <c r="V342" s="500">
        <v>0</v>
      </c>
      <c r="W342" s="500">
        <v>0</v>
      </c>
      <c r="X342" s="500">
        <v>0</v>
      </c>
      <c r="Y342" s="500">
        <v>0</v>
      </c>
      <c r="Z342" s="500">
        <v>0</v>
      </c>
      <c r="AA342" s="500">
        <v>0</v>
      </c>
      <c r="AB342" s="500">
        <v>0</v>
      </c>
      <c r="AC342" s="500">
        <v>0</v>
      </c>
      <c r="AD342" s="500">
        <v>0</v>
      </c>
      <c r="AE342" s="500">
        <v>0</v>
      </c>
      <c r="AF342" s="500">
        <v>0</v>
      </c>
      <c r="AG342" s="500">
        <v>0</v>
      </c>
      <c r="AH342" s="500">
        <v>0</v>
      </c>
      <c r="AI342" s="500">
        <v>0</v>
      </c>
      <c r="AJ342" s="500">
        <v>0</v>
      </c>
      <c r="AK342" s="500">
        <v>0</v>
      </c>
      <c r="AL342" s="500">
        <v>0</v>
      </c>
      <c r="AM342" s="500">
        <v>0</v>
      </c>
      <c r="AN342" s="500">
        <v>0</v>
      </c>
      <c r="AO342" s="500">
        <v>0</v>
      </c>
      <c r="AP342" s="500">
        <v>0</v>
      </c>
      <c r="AQ342" s="500">
        <v>0</v>
      </c>
      <c r="AR342" s="500">
        <v>0</v>
      </c>
      <c r="AS342" s="500">
        <v>0</v>
      </c>
      <c r="AT342" s="500">
        <v>0</v>
      </c>
      <c r="AU342" s="500">
        <v>0</v>
      </c>
      <c r="AV342" s="500">
        <v>0</v>
      </c>
      <c r="AW342" s="500">
        <v>0</v>
      </c>
      <c r="AX342" s="500">
        <v>0</v>
      </c>
      <c r="AY342" s="500">
        <v>0</v>
      </c>
      <c r="AZ342" s="500">
        <v>0</v>
      </c>
      <c r="BA342" s="500">
        <v>0</v>
      </c>
      <c r="BB342" s="500">
        <v>0</v>
      </c>
    </row>
    <row r="343" spans="1:54">
      <c r="A343" s="497" t="s">
        <v>481</v>
      </c>
      <c r="B343" s="507" t="s">
        <v>1452</v>
      </c>
      <c r="C343" s="500">
        <v>0</v>
      </c>
      <c r="D343" s="500">
        <v>0</v>
      </c>
      <c r="E343" s="500">
        <v>0</v>
      </c>
      <c r="F343" s="500">
        <v>0</v>
      </c>
      <c r="G343" s="500">
        <v>0</v>
      </c>
      <c r="H343" s="500">
        <v>0</v>
      </c>
      <c r="I343" s="500">
        <v>0</v>
      </c>
      <c r="J343" s="500">
        <v>0</v>
      </c>
      <c r="K343" s="500">
        <v>0</v>
      </c>
      <c r="L343" s="500">
        <v>0</v>
      </c>
      <c r="M343" s="500">
        <v>0</v>
      </c>
      <c r="N343" s="500">
        <v>0</v>
      </c>
      <c r="O343" s="500">
        <v>0</v>
      </c>
      <c r="P343" s="500">
        <v>0</v>
      </c>
      <c r="Q343" s="500">
        <v>0</v>
      </c>
      <c r="R343" s="500">
        <v>0</v>
      </c>
      <c r="S343" s="500">
        <v>0</v>
      </c>
      <c r="T343" s="500">
        <v>0</v>
      </c>
      <c r="U343" s="500">
        <v>0</v>
      </c>
      <c r="V343" s="500">
        <v>0</v>
      </c>
      <c r="W343" s="500">
        <v>0</v>
      </c>
      <c r="X343" s="500">
        <v>0</v>
      </c>
      <c r="Y343" s="500">
        <v>0</v>
      </c>
      <c r="Z343" s="500">
        <v>0</v>
      </c>
      <c r="AA343" s="500">
        <v>0</v>
      </c>
      <c r="AB343" s="500">
        <v>0</v>
      </c>
      <c r="AC343" s="500">
        <v>0</v>
      </c>
      <c r="AD343" s="500">
        <v>0</v>
      </c>
      <c r="AE343" s="500">
        <v>0</v>
      </c>
      <c r="AF343" s="500">
        <v>0</v>
      </c>
      <c r="AG343" s="500">
        <v>0</v>
      </c>
      <c r="AH343" s="500">
        <v>0</v>
      </c>
      <c r="AI343" s="500">
        <v>0</v>
      </c>
      <c r="AJ343" s="500">
        <v>0</v>
      </c>
      <c r="AK343" s="500">
        <v>0</v>
      </c>
      <c r="AL343" s="500">
        <v>0</v>
      </c>
      <c r="AM343" s="500">
        <v>0</v>
      </c>
      <c r="AN343" s="500">
        <v>0</v>
      </c>
      <c r="AO343" s="500">
        <v>0</v>
      </c>
      <c r="AP343" s="500">
        <v>0</v>
      </c>
      <c r="AQ343" s="500">
        <v>0</v>
      </c>
      <c r="AR343" s="500">
        <v>0</v>
      </c>
      <c r="AS343" s="500">
        <v>0</v>
      </c>
      <c r="AT343" s="500">
        <v>0</v>
      </c>
      <c r="AU343" s="500">
        <v>0</v>
      </c>
      <c r="AV343" s="500">
        <v>0</v>
      </c>
      <c r="AW343" s="500">
        <v>0</v>
      </c>
      <c r="AX343" s="500">
        <v>0</v>
      </c>
      <c r="AY343" s="500">
        <v>0</v>
      </c>
      <c r="AZ343" s="500">
        <v>0</v>
      </c>
      <c r="BA343" s="500">
        <v>0</v>
      </c>
      <c r="BB343" s="500">
        <v>0</v>
      </c>
    </row>
    <row r="344" spans="1:54">
      <c r="A344" s="497" t="s">
        <v>481</v>
      </c>
      <c r="B344" s="507" t="s">
        <v>1453</v>
      </c>
      <c r="C344" s="500">
        <v>0</v>
      </c>
      <c r="D344" s="500">
        <v>0</v>
      </c>
      <c r="E344" s="500">
        <v>0</v>
      </c>
      <c r="F344" s="500">
        <v>0</v>
      </c>
      <c r="G344" s="500">
        <v>0</v>
      </c>
      <c r="H344" s="500">
        <v>0</v>
      </c>
      <c r="I344" s="500">
        <v>0</v>
      </c>
      <c r="J344" s="500">
        <v>0</v>
      </c>
      <c r="K344" s="500">
        <v>0</v>
      </c>
      <c r="L344" s="500">
        <v>0</v>
      </c>
      <c r="M344" s="500">
        <v>0</v>
      </c>
      <c r="N344" s="500">
        <v>0</v>
      </c>
      <c r="O344" s="500">
        <v>0</v>
      </c>
      <c r="P344" s="500">
        <v>0</v>
      </c>
      <c r="Q344" s="500">
        <v>0</v>
      </c>
      <c r="R344" s="500">
        <v>0</v>
      </c>
      <c r="S344" s="500">
        <v>0</v>
      </c>
      <c r="T344" s="500">
        <v>0</v>
      </c>
      <c r="U344" s="500">
        <v>0</v>
      </c>
      <c r="V344" s="500">
        <v>0</v>
      </c>
      <c r="W344" s="500">
        <v>0</v>
      </c>
      <c r="X344" s="500">
        <v>0</v>
      </c>
      <c r="Y344" s="500">
        <v>0</v>
      </c>
      <c r="Z344" s="500">
        <v>0</v>
      </c>
      <c r="AA344" s="500">
        <v>0</v>
      </c>
      <c r="AB344" s="500">
        <v>0</v>
      </c>
      <c r="AC344" s="500">
        <v>0</v>
      </c>
      <c r="AD344" s="500">
        <v>0</v>
      </c>
      <c r="AE344" s="500">
        <v>0</v>
      </c>
      <c r="AF344" s="500">
        <v>0</v>
      </c>
      <c r="AG344" s="500">
        <v>0</v>
      </c>
      <c r="AH344" s="500">
        <v>0</v>
      </c>
      <c r="AI344" s="500">
        <v>0</v>
      </c>
      <c r="AJ344" s="500">
        <v>0</v>
      </c>
      <c r="AK344" s="500">
        <v>0</v>
      </c>
      <c r="AL344" s="500">
        <v>0</v>
      </c>
      <c r="AM344" s="500">
        <v>0</v>
      </c>
      <c r="AN344" s="500">
        <v>0</v>
      </c>
      <c r="AO344" s="500">
        <v>0</v>
      </c>
      <c r="AP344" s="500">
        <v>0</v>
      </c>
      <c r="AQ344" s="500">
        <v>0</v>
      </c>
      <c r="AR344" s="500">
        <v>0</v>
      </c>
      <c r="AS344" s="500">
        <v>0</v>
      </c>
      <c r="AT344" s="500">
        <v>0</v>
      </c>
      <c r="AU344" s="500">
        <v>0</v>
      </c>
      <c r="AV344" s="500">
        <v>0</v>
      </c>
      <c r="AW344" s="500">
        <v>0</v>
      </c>
      <c r="AX344" s="500">
        <v>0</v>
      </c>
      <c r="AY344" s="500">
        <v>0</v>
      </c>
      <c r="AZ344" s="500">
        <v>0</v>
      </c>
      <c r="BA344" s="500">
        <v>0</v>
      </c>
      <c r="BB344" s="500">
        <v>0</v>
      </c>
    </row>
    <row r="345" spans="1:54">
      <c r="A345" s="497" t="s">
        <v>481</v>
      </c>
      <c r="B345" s="507" t="s">
        <v>1455</v>
      </c>
      <c r="C345" s="500">
        <v>0</v>
      </c>
      <c r="D345" s="500">
        <v>0</v>
      </c>
      <c r="E345" s="500">
        <v>0</v>
      </c>
      <c r="F345" s="500">
        <v>0</v>
      </c>
      <c r="G345" s="500">
        <v>0</v>
      </c>
      <c r="H345" s="500">
        <v>0</v>
      </c>
      <c r="I345" s="500">
        <v>0</v>
      </c>
      <c r="J345" s="500">
        <v>0</v>
      </c>
      <c r="K345" s="500">
        <v>0</v>
      </c>
      <c r="L345" s="500">
        <v>0</v>
      </c>
      <c r="M345" s="500">
        <v>0</v>
      </c>
      <c r="N345" s="500">
        <v>0</v>
      </c>
      <c r="O345" s="500">
        <v>0</v>
      </c>
      <c r="P345" s="500">
        <v>0</v>
      </c>
      <c r="Q345" s="500">
        <v>0</v>
      </c>
      <c r="R345" s="500">
        <v>0</v>
      </c>
      <c r="S345" s="500">
        <v>0</v>
      </c>
      <c r="T345" s="500">
        <v>0</v>
      </c>
      <c r="U345" s="500">
        <v>0</v>
      </c>
      <c r="V345" s="500">
        <v>0</v>
      </c>
      <c r="W345" s="500">
        <v>0</v>
      </c>
      <c r="X345" s="500">
        <v>0</v>
      </c>
      <c r="Y345" s="500">
        <v>0</v>
      </c>
      <c r="Z345" s="500">
        <v>0</v>
      </c>
      <c r="AA345" s="500">
        <v>0</v>
      </c>
      <c r="AB345" s="500">
        <v>0</v>
      </c>
      <c r="AC345" s="500">
        <v>0</v>
      </c>
      <c r="AD345" s="500">
        <v>0</v>
      </c>
      <c r="AE345" s="500">
        <v>0</v>
      </c>
      <c r="AF345" s="500">
        <v>0</v>
      </c>
      <c r="AG345" s="500">
        <v>0</v>
      </c>
      <c r="AH345" s="500">
        <v>0</v>
      </c>
      <c r="AI345" s="500">
        <v>0</v>
      </c>
      <c r="AJ345" s="500">
        <v>0</v>
      </c>
      <c r="AK345" s="500">
        <v>0</v>
      </c>
      <c r="AL345" s="500">
        <v>0</v>
      </c>
      <c r="AM345" s="500">
        <v>0</v>
      </c>
      <c r="AN345" s="500">
        <v>0</v>
      </c>
      <c r="AO345" s="500">
        <v>0</v>
      </c>
      <c r="AP345" s="500">
        <v>0</v>
      </c>
      <c r="AQ345" s="500">
        <v>0</v>
      </c>
      <c r="AR345" s="500">
        <v>0</v>
      </c>
      <c r="AS345" s="500">
        <v>0</v>
      </c>
      <c r="AT345" s="500">
        <v>0</v>
      </c>
      <c r="AU345" s="500">
        <v>0</v>
      </c>
      <c r="AV345" s="500">
        <v>0</v>
      </c>
      <c r="AW345" s="500">
        <v>0</v>
      </c>
      <c r="AX345" s="500">
        <v>0</v>
      </c>
      <c r="AY345" s="500">
        <v>0</v>
      </c>
      <c r="AZ345" s="500">
        <v>0</v>
      </c>
      <c r="BA345" s="500">
        <v>0</v>
      </c>
      <c r="BB345" s="500">
        <v>0</v>
      </c>
    </row>
    <row r="346" spans="1:54">
      <c r="A346" s="497" t="s">
        <v>481</v>
      </c>
      <c r="B346" s="507" t="s">
        <v>1454</v>
      </c>
      <c r="C346" s="500">
        <v>0</v>
      </c>
      <c r="D346" s="500">
        <v>0</v>
      </c>
      <c r="E346" s="500">
        <v>0</v>
      </c>
      <c r="F346" s="500">
        <v>0</v>
      </c>
      <c r="G346" s="500">
        <v>0</v>
      </c>
      <c r="H346" s="500">
        <v>0</v>
      </c>
      <c r="I346" s="500">
        <v>0</v>
      </c>
      <c r="J346" s="500">
        <v>0</v>
      </c>
      <c r="K346" s="500">
        <v>0</v>
      </c>
      <c r="L346" s="500">
        <v>0</v>
      </c>
      <c r="M346" s="500">
        <v>0</v>
      </c>
      <c r="N346" s="500">
        <v>0</v>
      </c>
      <c r="O346" s="500">
        <v>0</v>
      </c>
      <c r="P346" s="500">
        <v>0</v>
      </c>
      <c r="Q346" s="500">
        <v>0</v>
      </c>
      <c r="R346" s="500">
        <v>0</v>
      </c>
      <c r="S346" s="500">
        <v>0</v>
      </c>
      <c r="T346" s="500">
        <v>0</v>
      </c>
      <c r="U346" s="500">
        <v>0</v>
      </c>
      <c r="V346" s="500">
        <v>0</v>
      </c>
      <c r="W346" s="500">
        <v>0</v>
      </c>
      <c r="X346" s="500">
        <v>0</v>
      </c>
      <c r="Y346" s="500">
        <v>0</v>
      </c>
      <c r="Z346" s="500">
        <v>0</v>
      </c>
      <c r="AA346" s="500">
        <v>0</v>
      </c>
      <c r="AB346" s="500">
        <v>0</v>
      </c>
      <c r="AC346" s="500">
        <v>0</v>
      </c>
      <c r="AD346" s="500">
        <v>0</v>
      </c>
      <c r="AE346" s="500">
        <v>0</v>
      </c>
      <c r="AF346" s="500">
        <v>0</v>
      </c>
      <c r="AG346" s="500">
        <v>0</v>
      </c>
      <c r="AH346" s="500">
        <v>0</v>
      </c>
      <c r="AI346" s="500">
        <v>0</v>
      </c>
      <c r="AJ346" s="500">
        <v>0</v>
      </c>
      <c r="AK346" s="500">
        <v>0</v>
      </c>
      <c r="AL346" s="500">
        <v>0</v>
      </c>
      <c r="AM346" s="500">
        <v>0</v>
      </c>
      <c r="AN346" s="500">
        <v>0</v>
      </c>
      <c r="AO346" s="500">
        <v>0</v>
      </c>
      <c r="AP346" s="500">
        <v>0</v>
      </c>
      <c r="AQ346" s="500">
        <v>0</v>
      </c>
      <c r="AR346" s="500">
        <v>0</v>
      </c>
      <c r="AS346" s="500">
        <v>0</v>
      </c>
      <c r="AT346" s="500">
        <v>0</v>
      </c>
      <c r="AU346" s="500">
        <v>0</v>
      </c>
      <c r="AV346" s="500">
        <v>0</v>
      </c>
      <c r="AW346" s="500">
        <v>0</v>
      </c>
      <c r="AX346" s="500">
        <v>0</v>
      </c>
      <c r="AY346" s="500">
        <v>0</v>
      </c>
      <c r="AZ346" s="500">
        <v>0</v>
      </c>
      <c r="BA346" s="500">
        <v>0</v>
      </c>
      <c r="BB346" s="500">
        <v>0</v>
      </c>
    </row>
    <row r="347" spans="1:54">
      <c r="A347" s="497" t="s">
        <v>481</v>
      </c>
      <c r="B347" s="507" t="s">
        <v>1725</v>
      </c>
      <c r="C347" s="500">
        <v>0</v>
      </c>
      <c r="D347" s="500">
        <v>0</v>
      </c>
      <c r="E347" s="500">
        <v>0</v>
      </c>
      <c r="F347" s="500">
        <v>0</v>
      </c>
      <c r="G347" s="500">
        <v>0</v>
      </c>
      <c r="H347" s="500">
        <v>0</v>
      </c>
      <c r="I347" s="500">
        <v>0</v>
      </c>
      <c r="J347" s="500">
        <v>0</v>
      </c>
      <c r="K347" s="500">
        <v>0</v>
      </c>
      <c r="L347" s="500">
        <v>0</v>
      </c>
      <c r="M347" s="500">
        <v>0</v>
      </c>
      <c r="N347" s="500">
        <v>0</v>
      </c>
      <c r="O347" s="500">
        <v>0</v>
      </c>
      <c r="P347" s="500">
        <v>0</v>
      </c>
      <c r="Q347" s="500">
        <v>0</v>
      </c>
      <c r="R347" s="500">
        <v>0</v>
      </c>
      <c r="S347" s="500">
        <v>0</v>
      </c>
      <c r="T347" s="500">
        <v>0</v>
      </c>
      <c r="U347" s="500">
        <v>0</v>
      </c>
      <c r="V347" s="500">
        <v>0</v>
      </c>
      <c r="W347" s="500">
        <v>0</v>
      </c>
      <c r="X347" s="500">
        <v>0</v>
      </c>
      <c r="Y347" s="500">
        <v>0</v>
      </c>
      <c r="Z347" s="500">
        <v>0</v>
      </c>
      <c r="AA347" s="500">
        <v>0</v>
      </c>
      <c r="AB347" s="500">
        <v>0</v>
      </c>
      <c r="AC347" s="500">
        <v>0</v>
      </c>
      <c r="AD347" s="500">
        <v>0</v>
      </c>
      <c r="AE347" s="500">
        <v>0</v>
      </c>
      <c r="AF347" s="500">
        <v>0</v>
      </c>
      <c r="AG347" s="500">
        <v>0</v>
      </c>
      <c r="AH347" s="500">
        <v>0</v>
      </c>
      <c r="AI347" s="500">
        <v>0</v>
      </c>
      <c r="AJ347" s="500">
        <v>0</v>
      </c>
      <c r="AK347" s="500">
        <v>0</v>
      </c>
      <c r="AL347" s="500">
        <v>0</v>
      </c>
      <c r="AM347" s="500">
        <v>0</v>
      </c>
      <c r="AN347" s="500">
        <v>0</v>
      </c>
      <c r="AO347" s="500">
        <v>0</v>
      </c>
      <c r="AP347" s="500">
        <v>0</v>
      </c>
      <c r="AQ347" s="500">
        <v>0</v>
      </c>
      <c r="AR347" s="500">
        <v>0</v>
      </c>
      <c r="AS347" s="500">
        <v>0</v>
      </c>
      <c r="AT347" s="500">
        <v>0</v>
      </c>
      <c r="AU347" s="500">
        <v>0</v>
      </c>
      <c r="AV347" s="500">
        <v>0</v>
      </c>
      <c r="AW347" s="500">
        <v>0</v>
      </c>
      <c r="AX347" s="500">
        <v>0</v>
      </c>
      <c r="AY347" s="500">
        <v>0</v>
      </c>
      <c r="AZ347" s="500">
        <v>0</v>
      </c>
      <c r="BA347" s="500">
        <v>0</v>
      </c>
      <c r="BB347" s="500">
        <v>0</v>
      </c>
    </row>
    <row r="348" spans="1:54">
      <c r="A348" s="497" t="s">
        <v>481</v>
      </c>
      <c r="B348" s="507" t="s">
        <v>1456</v>
      </c>
      <c r="C348" s="500">
        <v>0</v>
      </c>
      <c r="D348" s="500">
        <v>0</v>
      </c>
      <c r="E348" s="500">
        <v>0</v>
      </c>
      <c r="F348" s="500">
        <v>0</v>
      </c>
      <c r="G348" s="500">
        <v>0</v>
      </c>
      <c r="H348" s="500">
        <v>0</v>
      </c>
      <c r="I348" s="500">
        <v>0</v>
      </c>
      <c r="J348" s="500">
        <v>0</v>
      </c>
      <c r="K348" s="500">
        <v>0</v>
      </c>
      <c r="L348" s="500">
        <v>0</v>
      </c>
      <c r="M348" s="500">
        <v>0</v>
      </c>
      <c r="N348" s="500">
        <v>0</v>
      </c>
      <c r="O348" s="500">
        <v>0</v>
      </c>
      <c r="P348" s="500">
        <v>0</v>
      </c>
      <c r="Q348" s="500">
        <v>0</v>
      </c>
      <c r="R348" s="500">
        <v>0</v>
      </c>
      <c r="S348" s="500">
        <v>0</v>
      </c>
      <c r="T348" s="500">
        <v>0</v>
      </c>
      <c r="U348" s="500">
        <v>0</v>
      </c>
      <c r="V348" s="500">
        <v>0</v>
      </c>
      <c r="W348" s="500">
        <v>0</v>
      </c>
      <c r="X348" s="500">
        <v>0</v>
      </c>
      <c r="Y348" s="500">
        <v>0</v>
      </c>
      <c r="Z348" s="500">
        <v>0</v>
      </c>
      <c r="AA348" s="500">
        <v>0</v>
      </c>
      <c r="AB348" s="500">
        <v>0</v>
      </c>
      <c r="AC348" s="500">
        <v>0</v>
      </c>
      <c r="AD348" s="500">
        <v>0</v>
      </c>
      <c r="AE348" s="500">
        <v>0</v>
      </c>
      <c r="AF348" s="500">
        <v>0</v>
      </c>
      <c r="AG348" s="500">
        <v>0</v>
      </c>
      <c r="AH348" s="500">
        <v>0</v>
      </c>
      <c r="AI348" s="500">
        <v>0</v>
      </c>
      <c r="AJ348" s="500">
        <v>0</v>
      </c>
      <c r="AK348" s="500">
        <v>0</v>
      </c>
      <c r="AL348" s="500">
        <v>0</v>
      </c>
      <c r="AM348" s="500">
        <v>0</v>
      </c>
      <c r="AN348" s="500">
        <v>0</v>
      </c>
      <c r="AO348" s="500">
        <v>0</v>
      </c>
      <c r="AP348" s="500">
        <v>0</v>
      </c>
      <c r="AQ348" s="500">
        <v>0</v>
      </c>
      <c r="AR348" s="500">
        <v>0</v>
      </c>
      <c r="AS348" s="500">
        <v>0</v>
      </c>
      <c r="AT348" s="500">
        <v>0</v>
      </c>
      <c r="AU348" s="500">
        <v>0</v>
      </c>
      <c r="AV348" s="500">
        <v>0</v>
      </c>
      <c r="AW348" s="500">
        <v>0</v>
      </c>
      <c r="AX348" s="500">
        <v>0</v>
      </c>
      <c r="AY348" s="500">
        <v>0</v>
      </c>
      <c r="AZ348" s="500">
        <v>0</v>
      </c>
      <c r="BA348" s="500">
        <v>0</v>
      </c>
      <c r="BB348" s="500">
        <v>0</v>
      </c>
    </row>
    <row r="349" spans="1:54">
      <c r="A349" s="497" t="s">
        <v>481</v>
      </c>
      <c r="B349" s="507" t="s">
        <v>1457</v>
      </c>
      <c r="C349" s="500">
        <v>0</v>
      </c>
      <c r="D349" s="500">
        <v>0</v>
      </c>
      <c r="E349" s="500">
        <v>0</v>
      </c>
      <c r="F349" s="500">
        <v>0</v>
      </c>
      <c r="G349" s="500">
        <v>0</v>
      </c>
      <c r="H349" s="500">
        <v>0</v>
      </c>
      <c r="I349" s="500">
        <v>0</v>
      </c>
      <c r="J349" s="500">
        <v>0</v>
      </c>
      <c r="K349" s="500">
        <v>0</v>
      </c>
      <c r="L349" s="500">
        <v>0</v>
      </c>
      <c r="M349" s="500">
        <v>0</v>
      </c>
      <c r="N349" s="500">
        <v>0</v>
      </c>
      <c r="O349" s="500">
        <v>0</v>
      </c>
      <c r="P349" s="500">
        <v>0</v>
      </c>
      <c r="Q349" s="500">
        <v>0</v>
      </c>
      <c r="R349" s="500">
        <v>0</v>
      </c>
      <c r="S349" s="500">
        <v>0</v>
      </c>
      <c r="T349" s="500">
        <v>0</v>
      </c>
      <c r="U349" s="500">
        <v>0</v>
      </c>
      <c r="V349" s="500">
        <v>0</v>
      </c>
      <c r="W349" s="500">
        <v>0</v>
      </c>
      <c r="X349" s="500">
        <v>0</v>
      </c>
      <c r="Y349" s="500">
        <v>0</v>
      </c>
      <c r="Z349" s="500">
        <v>0</v>
      </c>
      <c r="AA349" s="500">
        <v>0</v>
      </c>
      <c r="AB349" s="500">
        <v>0</v>
      </c>
      <c r="AC349" s="500">
        <v>0</v>
      </c>
      <c r="AD349" s="500">
        <v>0</v>
      </c>
      <c r="AE349" s="500">
        <v>0</v>
      </c>
      <c r="AF349" s="500">
        <v>0</v>
      </c>
      <c r="AG349" s="500">
        <v>0</v>
      </c>
      <c r="AH349" s="500">
        <v>0</v>
      </c>
      <c r="AI349" s="500">
        <v>0</v>
      </c>
      <c r="AJ349" s="500">
        <v>0</v>
      </c>
      <c r="AK349" s="500">
        <v>0</v>
      </c>
      <c r="AL349" s="500">
        <v>0</v>
      </c>
      <c r="AM349" s="500">
        <v>0</v>
      </c>
      <c r="AN349" s="500">
        <v>0</v>
      </c>
      <c r="AO349" s="500">
        <v>0</v>
      </c>
      <c r="AP349" s="500">
        <v>0</v>
      </c>
      <c r="AQ349" s="500">
        <v>0</v>
      </c>
      <c r="AR349" s="500">
        <v>0</v>
      </c>
      <c r="AS349" s="500">
        <v>0</v>
      </c>
      <c r="AT349" s="500">
        <v>0</v>
      </c>
      <c r="AU349" s="500">
        <v>0</v>
      </c>
      <c r="AV349" s="500">
        <v>0</v>
      </c>
      <c r="AW349" s="500">
        <v>0</v>
      </c>
      <c r="AX349" s="500">
        <v>0</v>
      </c>
      <c r="AY349" s="500">
        <v>0</v>
      </c>
      <c r="AZ349" s="500">
        <v>0</v>
      </c>
      <c r="BA349" s="500">
        <v>0</v>
      </c>
      <c r="BB349" s="500">
        <v>0</v>
      </c>
    </row>
    <row r="350" spans="1:54">
      <c r="A350" s="497" t="s">
        <v>1592</v>
      </c>
      <c r="B350" s="507" t="s">
        <v>1458</v>
      </c>
      <c r="C350" s="500">
        <v>0</v>
      </c>
      <c r="D350" s="500">
        <v>0</v>
      </c>
      <c r="E350" s="500">
        <v>0</v>
      </c>
      <c r="F350" s="500">
        <v>0</v>
      </c>
      <c r="G350" s="500">
        <v>0</v>
      </c>
      <c r="H350" s="500">
        <v>0</v>
      </c>
      <c r="I350" s="500">
        <v>0</v>
      </c>
      <c r="J350" s="500">
        <v>0</v>
      </c>
      <c r="K350" s="500">
        <v>0</v>
      </c>
      <c r="L350" s="500">
        <v>0</v>
      </c>
      <c r="M350" s="500">
        <v>0</v>
      </c>
      <c r="N350" s="500">
        <v>0</v>
      </c>
      <c r="O350" s="500">
        <v>0</v>
      </c>
      <c r="P350" s="500">
        <v>0</v>
      </c>
      <c r="Q350" s="500">
        <v>0</v>
      </c>
      <c r="R350" s="500">
        <v>0</v>
      </c>
      <c r="S350" s="500">
        <v>0</v>
      </c>
      <c r="T350" s="500">
        <v>0</v>
      </c>
      <c r="U350" s="500">
        <v>0</v>
      </c>
      <c r="V350" s="500">
        <v>0</v>
      </c>
      <c r="W350" s="500">
        <v>0</v>
      </c>
      <c r="X350" s="500">
        <v>0</v>
      </c>
      <c r="Y350" s="500">
        <v>0</v>
      </c>
      <c r="Z350" s="500">
        <v>0</v>
      </c>
      <c r="AA350" s="500">
        <v>0</v>
      </c>
      <c r="AB350" s="500">
        <v>0</v>
      </c>
      <c r="AC350" s="500">
        <v>0</v>
      </c>
      <c r="AD350" s="500">
        <v>0</v>
      </c>
      <c r="AE350" s="500">
        <v>0</v>
      </c>
      <c r="AF350" s="500">
        <v>0</v>
      </c>
      <c r="AG350" s="500">
        <v>0</v>
      </c>
      <c r="AH350" s="500">
        <v>0</v>
      </c>
      <c r="AI350" s="500">
        <v>0</v>
      </c>
      <c r="AJ350" s="500">
        <v>0</v>
      </c>
      <c r="AK350" s="500">
        <v>0</v>
      </c>
      <c r="AL350" s="500">
        <v>0</v>
      </c>
      <c r="AM350" s="500">
        <v>0</v>
      </c>
      <c r="AN350" s="500">
        <v>0</v>
      </c>
      <c r="AO350" s="500">
        <v>0</v>
      </c>
      <c r="AP350" s="500">
        <v>0</v>
      </c>
      <c r="AQ350" s="500">
        <v>0</v>
      </c>
      <c r="AR350" s="500">
        <v>0</v>
      </c>
      <c r="AS350" s="500">
        <v>0</v>
      </c>
      <c r="AT350" s="500">
        <v>0</v>
      </c>
      <c r="AU350" s="500">
        <v>0</v>
      </c>
      <c r="AV350" s="500">
        <v>0</v>
      </c>
      <c r="AW350" s="500">
        <v>0</v>
      </c>
      <c r="AX350" s="500">
        <v>0</v>
      </c>
      <c r="AY350" s="500">
        <v>0</v>
      </c>
      <c r="AZ350" s="500">
        <v>0</v>
      </c>
      <c r="BA350" s="500">
        <v>0</v>
      </c>
      <c r="BB350" s="500">
        <v>0</v>
      </c>
    </row>
    <row r="351" spans="1:54">
      <c r="A351" s="497" t="s">
        <v>482</v>
      </c>
      <c r="B351" s="507" t="s">
        <v>1459</v>
      </c>
      <c r="C351" s="500">
        <v>0</v>
      </c>
      <c r="D351" s="500">
        <v>0</v>
      </c>
      <c r="E351" s="500">
        <v>0</v>
      </c>
      <c r="F351" s="500">
        <v>0</v>
      </c>
      <c r="G351" s="500">
        <v>0</v>
      </c>
      <c r="H351" s="500">
        <v>0</v>
      </c>
      <c r="I351" s="500">
        <v>0</v>
      </c>
      <c r="J351" s="500">
        <v>0</v>
      </c>
      <c r="K351" s="500">
        <v>0</v>
      </c>
      <c r="L351" s="500">
        <v>0</v>
      </c>
      <c r="M351" s="500">
        <v>0</v>
      </c>
      <c r="N351" s="500">
        <v>0</v>
      </c>
      <c r="O351" s="500">
        <v>0</v>
      </c>
      <c r="P351" s="500">
        <v>0</v>
      </c>
      <c r="Q351" s="500">
        <v>0</v>
      </c>
      <c r="R351" s="500">
        <v>0</v>
      </c>
      <c r="S351" s="500">
        <v>0</v>
      </c>
      <c r="T351" s="500">
        <v>0</v>
      </c>
      <c r="U351" s="500">
        <v>0</v>
      </c>
      <c r="V351" s="500">
        <v>0</v>
      </c>
      <c r="W351" s="500">
        <v>0</v>
      </c>
      <c r="X351" s="500">
        <v>0</v>
      </c>
      <c r="Y351" s="500">
        <v>0</v>
      </c>
      <c r="Z351" s="500">
        <v>0</v>
      </c>
      <c r="AA351" s="500">
        <v>0</v>
      </c>
      <c r="AB351" s="500">
        <v>0</v>
      </c>
      <c r="AC351" s="500">
        <v>0</v>
      </c>
      <c r="AD351" s="500">
        <v>0</v>
      </c>
      <c r="AE351" s="500">
        <v>0</v>
      </c>
      <c r="AF351" s="500">
        <v>0</v>
      </c>
      <c r="AG351" s="500">
        <v>0</v>
      </c>
      <c r="AH351" s="500">
        <v>0</v>
      </c>
      <c r="AI351" s="500">
        <v>0</v>
      </c>
      <c r="AJ351" s="500">
        <v>0</v>
      </c>
      <c r="AK351" s="500">
        <v>0</v>
      </c>
      <c r="AL351" s="500">
        <v>0</v>
      </c>
      <c r="AM351" s="500">
        <v>0</v>
      </c>
      <c r="AN351" s="500">
        <v>0</v>
      </c>
      <c r="AO351" s="500">
        <v>0</v>
      </c>
      <c r="AP351" s="500">
        <v>0</v>
      </c>
      <c r="AQ351" s="500">
        <v>0</v>
      </c>
      <c r="AR351" s="500">
        <v>0</v>
      </c>
      <c r="AS351" s="500">
        <v>0</v>
      </c>
      <c r="AT351" s="500">
        <v>0</v>
      </c>
      <c r="AU351" s="500">
        <v>0</v>
      </c>
      <c r="AV351" s="500">
        <v>0</v>
      </c>
      <c r="AW351" s="500">
        <v>0</v>
      </c>
      <c r="AX351" s="500">
        <v>0</v>
      </c>
      <c r="AY351" s="500">
        <v>0</v>
      </c>
      <c r="AZ351" s="500">
        <v>0</v>
      </c>
      <c r="BA351" s="500">
        <v>0</v>
      </c>
      <c r="BB351" s="500">
        <v>0</v>
      </c>
    </row>
    <row r="352" spans="1:54">
      <c r="A352" s="497" t="s">
        <v>482</v>
      </c>
      <c r="B352" s="507" t="s">
        <v>1460</v>
      </c>
      <c r="C352" s="500">
        <v>0</v>
      </c>
      <c r="D352" s="500">
        <v>0</v>
      </c>
      <c r="E352" s="500">
        <v>0</v>
      </c>
      <c r="F352" s="500">
        <v>0</v>
      </c>
      <c r="G352" s="500">
        <v>0</v>
      </c>
      <c r="H352" s="500">
        <v>0</v>
      </c>
      <c r="I352" s="500">
        <v>0</v>
      </c>
      <c r="J352" s="500">
        <v>0</v>
      </c>
      <c r="K352" s="500">
        <v>0</v>
      </c>
      <c r="L352" s="500">
        <v>0</v>
      </c>
      <c r="M352" s="500">
        <v>0</v>
      </c>
      <c r="N352" s="500">
        <v>0</v>
      </c>
      <c r="O352" s="500">
        <v>0</v>
      </c>
      <c r="P352" s="500">
        <v>0</v>
      </c>
      <c r="Q352" s="500">
        <v>0</v>
      </c>
      <c r="R352" s="500">
        <v>0</v>
      </c>
      <c r="S352" s="500">
        <v>0</v>
      </c>
      <c r="T352" s="500">
        <v>0</v>
      </c>
      <c r="U352" s="500">
        <v>0</v>
      </c>
      <c r="V352" s="500">
        <v>0</v>
      </c>
      <c r="W352" s="500">
        <v>0</v>
      </c>
      <c r="X352" s="500">
        <v>0</v>
      </c>
      <c r="Y352" s="500">
        <v>0</v>
      </c>
      <c r="Z352" s="500">
        <v>0</v>
      </c>
      <c r="AA352" s="500">
        <v>0</v>
      </c>
      <c r="AB352" s="500">
        <v>0</v>
      </c>
      <c r="AC352" s="500">
        <v>0</v>
      </c>
      <c r="AD352" s="500">
        <v>0</v>
      </c>
      <c r="AE352" s="500">
        <v>0</v>
      </c>
      <c r="AF352" s="500">
        <v>0</v>
      </c>
      <c r="AG352" s="500">
        <v>0</v>
      </c>
      <c r="AH352" s="500">
        <v>0</v>
      </c>
      <c r="AI352" s="500">
        <v>0</v>
      </c>
      <c r="AJ352" s="500">
        <v>0</v>
      </c>
      <c r="AK352" s="500">
        <v>0</v>
      </c>
      <c r="AL352" s="500">
        <v>0</v>
      </c>
      <c r="AM352" s="500">
        <v>0</v>
      </c>
      <c r="AN352" s="500">
        <v>0</v>
      </c>
      <c r="AO352" s="500">
        <v>0</v>
      </c>
      <c r="AP352" s="500">
        <v>0</v>
      </c>
      <c r="AQ352" s="500">
        <v>0</v>
      </c>
      <c r="AR352" s="500">
        <v>0</v>
      </c>
      <c r="AS352" s="500">
        <v>0</v>
      </c>
      <c r="AT352" s="500">
        <v>0</v>
      </c>
      <c r="AU352" s="500">
        <v>0</v>
      </c>
      <c r="AV352" s="500">
        <v>0</v>
      </c>
      <c r="AW352" s="500">
        <v>0</v>
      </c>
      <c r="AX352" s="500">
        <v>0</v>
      </c>
      <c r="AY352" s="500">
        <v>0</v>
      </c>
      <c r="AZ352" s="500">
        <v>0</v>
      </c>
      <c r="BA352" s="500">
        <v>0</v>
      </c>
      <c r="BB352" s="500">
        <v>0</v>
      </c>
    </row>
    <row r="353" spans="1:54">
      <c r="A353" s="497" t="s">
        <v>482</v>
      </c>
      <c r="B353" s="507" t="s">
        <v>1461</v>
      </c>
      <c r="C353" s="500">
        <v>0</v>
      </c>
      <c r="D353" s="500">
        <v>0</v>
      </c>
      <c r="E353" s="500">
        <v>0</v>
      </c>
      <c r="F353" s="500">
        <v>0</v>
      </c>
      <c r="G353" s="500">
        <v>0</v>
      </c>
      <c r="H353" s="500">
        <v>0</v>
      </c>
      <c r="I353" s="500">
        <v>0</v>
      </c>
      <c r="J353" s="500">
        <v>0</v>
      </c>
      <c r="K353" s="500">
        <v>0</v>
      </c>
      <c r="L353" s="500">
        <v>0</v>
      </c>
      <c r="M353" s="500">
        <v>0</v>
      </c>
      <c r="N353" s="500">
        <v>0</v>
      </c>
      <c r="O353" s="500">
        <v>0</v>
      </c>
      <c r="P353" s="500">
        <v>0</v>
      </c>
      <c r="Q353" s="500">
        <v>0</v>
      </c>
      <c r="R353" s="500">
        <v>0</v>
      </c>
      <c r="S353" s="500">
        <v>0</v>
      </c>
      <c r="T353" s="500">
        <v>0</v>
      </c>
      <c r="U353" s="500">
        <v>0</v>
      </c>
      <c r="V353" s="500">
        <v>0</v>
      </c>
      <c r="W353" s="500">
        <v>0</v>
      </c>
      <c r="X353" s="500">
        <v>0</v>
      </c>
      <c r="Y353" s="500">
        <v>0</v>
      </c>
      <c r="Z353" s="500">
        <v>0</v>
      </c>
      <c r="AA353" s="500">
        <v>0</v>
      </c>
      <c r="AB353" s="500">
        <v>0</v>
      </c>
      <c r="AC353" s="500">
        <v>0</v>
      </c>
      <c r="AD353" s="500">
        <v>0</v>
      </c>
      <c r="AE353" s="500">
        <v>0</v>
      </c>
      <c r="AF353" s="500">
        <v>0</v>
      </c>
      <c r="AG353" s="500">
        <v>0</v>
      </c>
      <c r="AH353" s="500">
        <v>0</v>
      </c>
      <c r="AI353" s="500">
        <v>0</v>
      </c>
      <c r="AJ353" s="500">
        <v>0</v>
      </c>
      <c r="AK353" s="500">
        <v>0</v>
      </c>
      <c r="AL353" s="500">
        <v>0</v>
      </c>
      <c r="AM353" s="500">
        <v>0</v>
      </c>
      <c r="AN353" s="500">
        <v>0</v>
      </c>
      <c r="AO353" s="500">
        <v>0</v>
      </c>
      <c r="AP353" s="500">
        <v>0</v>
      </c>
      <c r="AQ353" s="500">
        <v>0</v>
      </c>
      <c r="AR353" s="500">
        <v>0</v>
      </c>
      <c r="AS353" s="500">
        <v>0</v>
      </c>
      <c r="AT353" s="500">
        <v>0</v>
      </c>
      <c r="AU353" s="500">
        <v>0</v>
      </c>
      <c r="AV353" s="500">
        <v>0</v>
      </c>
      <c r="AW353" s="500">
        <v>0</v>
      </c>
      <c r="AX353" s="500">
        <v>0</v>
      </c>
      <c r="AY353" s="500">
        <v>0</v>
      </c>
      <c r="AZ353" s="500">
        <v>0</v>
      </c>
      <c r="BA353" s="500">
        <v>0</v>
      </c>
      <c r="BB353" s="500">
        <v>0</v>
      </c>
    </row>
    <row r="354" spans="1:54">
      <c r="A354" s="497" t="s">
        <v>482</v>
      </c>
      <c r="B354" s="507" t="s">
        <v>1462</v>
      </c>
      <c r="C354" s="500">
        <v>0</v>
      </c>
      <c r="D354" s="500">
        <v>0</v>
      </c>
      <c r="E354" s="500">
        <v>0</v>
      </c>
      <c r="F354" s="500">
        <v>0</v>
      </c>
      <c r="G354" s="500">
        <v>0</v>
      </c>
      <c r="H354" s="500">
        <v>0</v>
      </c>
      <c r="I354" s="500">
        <v>0</v>
      </c>
      <c r="J354" s="500">
        <v>0</v>
      </c>
      <c r="K354" s="500">
        <v>0</v>
      </c>
      <c r="L354" s="500">
        <v>0</v>
      </c>
      <c r="M354" s="500">
        <v>0</v>
      </c>
      <c r="N354" s="500">
        <v>0</v>
      </c>
      <c r="O354" s="500">
        <v>0</v>
      </c>
      <c r="P354" s="500">
        <v>0</v>
      </c>
      <c r="Q354" s="500">
        <v>0</v>
      </c>
      <c r="R354" s="500">
        <v>0</v>
      </c>
      <c r="S354" s="500">
        <v>0</v>
      </c>
      <c r="T354" s="500">
        <v>0</v>
      </c>
      <c r="U354" s="500">
        <v>0</v>
      </c>
      <c r="V354" s="500">
        <v>0</v>
      </c>
      <c r="W354" s="500">
        <v>0</v>
      </c>
      <c r="X354" s="500">
        <v>0</v>
      </c>
      <c r="Y354" s="500">
        <v>0</v>
      </c>
      <c r="Z354" s="500">
        <v>0</v>
      </c>
      <c r="AA354" s="500">
        <v>0</v>
      </c>
      <c r="AB354" s="500">
        <v>0</v>
      </c>
      <c r="AC354" s="500">
        <v>0</v>
      </c>
      <c r="AD354" s="500">
        <v>0</v>
      </c>
      <c r="AE354" s="500">
        <v>0</v>
      </c>
      <c r="AF354" s="500">
        <v>0</v>
      </c>
      <c r="AG354" s="500">
        <v>0</v>
      </c>
      <c r="AH354" s="500">
        <v>0</v>
      </c>
      <c r="AI354" s="500">
        <v>0</v>
      </c>
      <c r="AJ354" s="500">
        <v>0</v>
      </c>
      <c r="AK354" s="500">
        <v>0</v>
      </c>
      <c r="AL354" s="500">
        <v>0</v>
      </c>
      <c r="AM354" s="500">
        <v>0</v>
      </c>
      <c r="AN354" s="500">
        <v>0</v>
      </c>
      <c r="AO354" s="500">
        <v>0</v>
      </c>
      <c r="AP354" s="500">
        <v>0</v>
      </c>
      <c r="AQ354" s="500">
        <v>0</v>
      </c>
      <c r="AR354" s="500">
        <v>0</v>
      </c>
      <c r="AS354" s="500">
        <v>0</v>
      </c>
      <c r="AT354" s="500">
        <v>0</v>
      </c>
      <c r="AU354" s="500">
        <v>0</v>
      </c>
      <c r="AV354" s="500">
        <v>0</v>
      </c>
      <c r="AW354" s="500">
        <v>0</v>
      </c>
      <c r="AX354" s="500">
        <v>0</v>
      </c>
      <c r="AY354" s="500">
        <v>0</v>
      </c>
      <c r="AZ354" s="500">
        <v>0</v>
      </c>
      <c r="BA354" s="500">
        <v>0</v>
      </c>
      <c r="BB354" s="500">
        <v>0</v>
      </c>
    </row>
    <row r="355" spans="1:54">
      <c r="A355" s="497" t="s">
        <v>483</v>
      </c>
      <c r="B355" s="507" t="s">
        <v>1463</v>
      </c>
      <c r="C355" s="500">
        <v>0</v>
      </c>
      <c r="D355" s="500">
        <v>0</v>
      </c>
      <c r="E355" s="500">
        <v>0</v>
      </c>
      <c r="F355" s="500">
        <v>0</v>
      </c>
      <c r="G355" s="500">
        <v>0</v>
      </c>
      <c r="H355" s="500">
        <v>0</v>
      </c>
      <c r="I355" s="500">
        <v>0</v>
      </c>
      <c r="J355" s="500">
        <v>0</v>
      </c>
      <c r="K355" s="500">
        <v>0</v>
      </c>
      <c r="L355" s="500">
        <v>0</v>
      </c>
      <c r="M355" s="500">
        <v>0</v>
      </c>
      <c r="N355" s="500">
        <v>0</v>
      </c>
      <c r="O355" s="500">
        <v>0</v>
      </c>
      <c r="P355" s="500">
        <v>0</v>
      </c>
      <c r="Q355" s="500">
        <v>0</v>
      </c>
      <c r="R355" s="500">
        <v>0</v>
      </c>
      <c r="S355" s="500">
        <v>0</v>
      </c>
      <c r="T355" s="500">
        <v>0</v>
      </c>
      <c r="U355" s="500">
        <v>0</v>
      </c>
      <c r="V355" s="500">
        <v>0</v>
      </c>
      <c r="W355" s="500">
        <v>0</v>
      </c>
      <c r="X355" s="500">
        <v>0</v>
      </c>
      <c r="Y355" s="500">
        <v>0</v>
      </c>
      <c r="Z355" s="500">
        <v>0</v>
      </c>
      <c r="AA355" s="500">
        <v>0</v>
      </c>
      <c r="AB355" s="500">
        <v>0</v>
      </c>
      <c r="AC355" s="500">
        <v>0</v>
      </c>
      <c r="AD355" s="500">
        <v>0</v>
      </c>
      <c r="AE355" s="500">
        <v>0</v>
      </c>
      <c r="AF355" s="500">
        <v>0</v>
      </c>
      <c r="AG355" s="500">
        <v>0</v>
      </c>
      <c r="AH355" s="500">
        <v>0</v>
      </c>
      <c r="AI355" s="500">
        <v>0</v>
      </c>
      <c r="AJ355" s="500">
        <v>0</v>
      </c>
      <c r="AK355" s="500">
        <v>0</v>
      </c>
      <c r="AL355" s="500">
        <v>0</v>
      </c>
      <c r="AM355" s="500">
        <v>0</v>
      </c>
      <c r="AN355" s="500">
        <v>0</v>
      </c>
      <c r="AO355" s="500">
        <v>0</v>
      </c>
      <c r="AP355" s="500">
        <v>0</v>
      </c>
      <c r="AQ355" s="500">
        <v>0</v>
      </c>
      <c r="AR355" s="500">
        <v>0</v>
      </c>
      <c r="AS355" s="500">
        <v>0</v>
      </c>
      <c r="AT355" s="500">
        <v>0</v>
      </c>
      <c r="AU355" s="500">
        <v>0</v>
      </c>
      <c r="AV355" s="500">
        <v>0</v>
      </c>
      <c r="AW355" s="500">
        <v>0</v>
      </c>
      <c r="AX355" s="500">
        <v>0</v>
      </c>
      <c r="AY355" s="500">
        <v>0</v>
      </c>
      <c r="AZ355" s="500">
        <v>0</v>
      </c>
      <c r="BA355" s="500">
        <v>0</v>
      </c>
      <c r="BB355" s="500">
        <v>0</v>
      </c>
    </row>
    <row r="356" spans="1:54">
      <c r="A356" s="497" t="s">
        <v>484</v>
      </c>
      <c r="B356" s="507" t="s">
        <v>1726</v>
      </c>
      <c r="C356" s="500">
        <v>0</v>
      </c>
      <c r="D356" s="500">
        <v>0</v>
      </c>
      <c r="E356" s="500">
        <v>0</v>
      </c>
      <c r="F356" s="500">
        <v>0</v>
      </c>
      <c r="G356" s="500">
        <v>0</v>
      </c>
      <c r="H356" s="500">
        <v>0</v>
      </c>
      <c r="I356" s="500">
        <v>0</v>
      </c>
      <c r="J356" s="500">
        <v>0</v>
      </c>
      <c r="K356" s="500">
        <v>0</v>
      </c>
      <c r="L356" s="500">
        <v>0</v>
      </c>
      <c r="M356" s="500">
        <v>0</v>
      </c>
      <c r="N356" s="500">
        <v>0</v>
      </c>
      <c r="O356" s="500">
        <v>0</v>
      </c>
      <c r="P356" s="500">
        <v>0</v>
      </c>
      <c r="Q356" s="500">
        <v>0</v>
      </c>
      <c r="R356" s="500">
        <v>0</v>
      </c>
      <c r="S356" s="500">
        <v>0</v>
      </c>
      <c r="T356" s="500">
        <v>0</v>
      </c>
      <c r="U356" s="500">
        <v>0</v>
      </c>
      <c r="V356" s="500">
        <v>0</v>
      </c>
      <c r="W356" s="500">
        <v>0</v>
      </c>
      <c r="X356" s="500">
        <v>0</v>
      </c>
      <c r="Y356" s="500">
        <v>0</v>
      </c>
      <c r="Z356" s="500">
        <v>0</v>
      </c>
      <c r="AA356" s="500">
        <v>0</v>
      </c>
      <c r="AB356" s="500">
        <v>0</v>
      </c>
      <c r="AC356" s="500">
        <v>0</v>
      </c>
      <c r="AD356" s="500">
        <v>0</v>
      </c>
      <c r="AE356" s="500">
        <v>0</v>
      </c>
      <c r="AF356" s="500">
        <v>0</v>
      </c>
      <c r="AG356" s="500">
        <v>0</v>
      </c>
      <c r="AH356" s="500">
        <v>0</v>
      </c>
      <c r="AI356" s="500">
        <v>0</v>
      </c>
      <c r="AJ356" s="500">
        <v>0</v>
      </c>
      <c r="AK356" s="500">
        <v>0</v>
      </c>
      <c r="AL356" s="500">
        <v>0</v>
      </c>
      <c r="AM356" s="500">
        <v>0</v>
      </c>
      <c r="AN356" s="500">
        <v>0</v>
      </c>
      <c r="AO356" s="500">
        <v>0</v>
      </c>
      <c r="AP356" s="500">
        <v>0</v>
      </c>
      <c r="AQ356" s="500">
        <v>0</v>
      </c>
      <c r="AR356" s="500">
        <v>0</v>
      </c>
      <c r="AS356" s="500">
        <v>0</v>
      </c>
      <c r="AT356" s="500">
        <v>0</v>
      </c>
      <c r="AU356" s="500">
        <v>0</v>
      </c>
      <c r="AV356" s="500">
        <v>0</v>
      </c>
      <c r="AW356" s="500">
        <v>0</v>
      </c>
      <c r="AX356" s="500">
        <v>0</v>
      </c>
      <c r="AY356" s="500">
        <v>0</v>
      </c>
      <c r="AZ356" s="500">
        <v>0</v>
      </c>
      <c r="BA356" s="500">
        <v>0</v>
      </c>
      <c r="BB356" s="500">
        <v>0</v>
      </c>
    </row>
    <row r="357" spans="1:54">
      <c r="A357" s="497" t="s">
        <v>484</v>
      </c>
      <c r="B357" s="507" t="s">
        <v>1466</v>
      </c>
      <c r="C357" s="500">
        <v>0</v>
      </c>
      <c r="D357" s="500">
        <v>0</v>
      </c>
      <c r="E357" s="500">
        <v>0</v>
      </c>
      <c r="F357" s="500">
        <v>0</v>
      </c>
      <c r="G357" s="500">
        <v>0</v>
      </c>
      <c r="H357" s="500">
        <v>0</v>
      </c>
      <c r="I357" s="500">
        <v>0</v>
      </c>
      <c r="J357" s="500">
        <v>0</v>
      </c>
      <c r="K357" s="500">
        <v>0</v>
      </c>
      <c r="L357" s="500">
        <v>0</v>
      </c>
      <c r="M357" s="500">
        <v>0</v>
      </c>
      <c r="N357" s="500">
        <v>0</v>
      </c>
      <c r="O357" s="500">
        <v>0</v>
      </c>
      <c r="P357" s="500">
        <v>0</v>
      </c>
      <c r="Q357" s="500">
        <v>0</v>
      </c>
      <c r="R357" s="500">
        <v>0</v>
      </c>
      <c r="S357" s="500">
        <v>0</v>
      </c>
      <c r="T357" s="500">
        <v>0</v>
      </c>
      <c r="U357" s="500">
        <v>0</v>
      </c>
      <c r="V357" s="500">
        <v>0</v>
      </c>
      <c r="W357" s="500">
        <v>0</v>
      </c>
      <c r="X357" s="500">
        <v>0</v>
      </c>
      <c r="Y357" s="500">
        <v>0</v>
      </c>
      <c r="Z357" s="500">
        <v>0</v>
      </c>
      <c r="AA357" s="500">
        <v>0</v>
      </c>
      <c r="AB357" s="500">
        <v>0</v>
      </c>
      <c r="AC357" s="500">
        <v>0</v>
      </c>
      <c r="AD357" s="500">
        <v>0</v>
      </c>
      <c r="AE357" s="500">
        <v>0</v>
      </c>
      <c r="AF357" s="500">
        <v>0</v>
      </c>
      <c r="AG357" s="500">
        <v>0</v>
      </c>
      <c r="AH357" s="500">
        <v>0</v>
      </c>
      <c r="AI357" s="500">
        <v>0</v>
      </c>
      <c r="AJ357" s="500">
        <v>0</v>
      </c>
      <c r="AK357" s="500">
        <v>0</v>
      </c>
      <c r="AL357" s="500">
        <v>0</v>
      </c>
      <c r="AM357" s="500">
        <v>0</v>
      </c>
      <c r="AN357" s="500">
        <v>0</v>
      </c>
      <c r="AO357" s="500">
        <v>0</v>
      </c>
      <c r="AP357" s="500">
        <v>0</v>
      </c>
      <c r="AQ357" s="500">
        <v>0</v>
      </c>
      <c r="AR357" s="500">
        <v>0</v>
      </c>
      <c r="AS357" s="500">
        <v>0</v>
      </c>
      <c r="AT357" s="500">
        <v>0</v>
      </c>
      <c r="AU357" s="500">
        <v>0</v>
      </c>
      <c r="AV357" s="500">
        <v>0</v>
      </c>
      <c r="AW357" s="500">
        <v>0</v>
      </c>
      <c r="AX357" s="500">
        <v>0</v>
      </c>
      <c r="AY357" s="500">
        <v>0</v>
      </c>
      <c r="AZ357" s="500">
        <v>0</v>
      </c>
      <c r="BA357" s="500">
        <v>0</v>
      </c>
      <c r="BB357" s="500">
        <v>0</v>
      </c>
    </row>
    <row r="358" spans="1:54">
      <c r="A358" s="497" t="s">
        <v>484</v>
      </c>
      <c r="B358" s="507" t="s">
        <v>1464</v>
      </c>
      <c r="C358" s="500">
        <v>0</v>
      </c>
      <c r="D358" s="500">
        <v>0</v>
      </c>
      <c r="E358" s="500">
        <v>0</v>
      </c>
      <c r="F358" s="500">
        <v>0</v>
      </c>
      <c r="G358" s="500">
        <v>0</v>
      </c>
      <c r="H358" s="500">
        <v>0</v>
      </c>
      <c r="I358" s="500">
        <v>0</v>
      </c>
      <c r="J358" s="500">
        <v>0</v>
      </c>
      <c r="K358" s="500">
        <v>0</v>
      </c>
      <c r="L358" s="500">
        <v>0</v>
      </c>
      <c r="M358" s="500">
        <v>0</v>
      </c>
      <c r="N358" s="500">
        <v>0</v>
      </c>
      <c r="O358" s="500">
        <v>0</v>
      </c>
      <c r="P358" s="500">
        <v>0</v>
      </c>
      <c r="Q358" s="500">
        <v>0</v>
      </c>
      <c r="R358" s="500">
        <v>0</v>
      </c>
      <c r="S358" s="500">
        <v>0</v>
      </c>
      <c r="T358" s="500">
        <v>0</v>
      </c>
      <c r="U358" s="500">
        <v>0</v>
      </c>
      <c r="V358" s="500">
        <v>0</v>
      </c>
      <c r="W358" s="500">
        <v>0</v>
      </c>
      <c r="X358" s="500">
        <v>0</v>
      </c>
      <c r="Y358" s="500">
        <v>0</v>
      </c>
      <c r="Z358" s="500">
        <v>0</v>
      </c>
      <c r="AA358" s="500">
        <v>0</v>
      </c>
      <c r="AB358" s="500">
        <v>0</v>
      </c>
      <c r="AC358" s="500">
        <v>0</v>
      </c>
      <c r="AD358" s="500">
        <v>0</v>
      </c>
      <c r="AE358" s="500">
        <v>0</v>
      </c>
      <c r="AF358" s="500">
        <v>0</v>
      </c>
      <c r="AG358" s="500">
        <v>0</v>
      </c>
      <c r="AH358" s="500">
        <v>0</v>
      </c>
      <c r="AI358" s="500">
        <v>0</v>
      </c>
      <c r="AJ358" s="500">
        <v>0</v>
      </c>
      <c r="AK358" s="500">
        <v>0</v>
      </c>
      <c r="AL358" s="500">
        <v>0</v>
      </c>
      <c r="AM358" s="500">
        <v>0</v>
      </c>
      <c r="AN358" s="500">
        <v>0</v>
      </c>
      <c r="AO358" s="500">
        <v>0</v>
      </c>
      <c r="AP358" s="500">
        <v>0</v>
      </c>
      <c r="AQ358" s="500">
        <v>0</v>
      </c>
      <c r="AR358" s="500">
        <v>0</v>
      </c>
      <c r="AS358" s="500">
        <v>0</v>
      </c>
      <c r="AT358" s="500">
        <v>0</v>
      </c>
      <c r="AU358" s="500">
        <v>0</v>
      </c>
      <c r="AV358" s="500">
        <v>0</v>
      </c>
      <c r="AW358" s="500">
        <v>0</v>
      </c>
      <c r="AX358" s="500">
        <v>0</v>
      </c>
      <c r="AY358" s="500">
        <v>0</v>
      </c>
      <c r="AZ358" s="500">
        <v>0</v>
      </c>
      <c r="BA358" s="500">
        <v>0</v>
      </c>
      <c r="BB358" s="500">
        <v>0</v>
      </c>
    </row>
    <row r="359" spans="1:54">
      <c r="A359" s="497" t="s">
        <v>484</v>
      </c>
      <c r="B359" s="507" t="s">
        <v>1465</v>
      </c>
      <c r="C359" s="500">
        <v>0</v>
      </c>
      <c r="D359" s="500">
        <v>0</v>
      </c>
      <c r="E359" s="500">
        <v>0</v>
      </c>
      <c r="F359" s="500">
        <v>0</v>
      </c>
      <c r="G359" s="500">
        <v>0</v>
      </c>
      <c r="H359" s="500">
        <v>0</v>
      </c>
      <c r="I359" s="500">
        <v>0</v>
      </c>
      <c r="J359" s="500">
        <v>0</v>
      </c>
      <c r="K359" s="500">
        <v>0</v>
      </c>
      <c r="L359" s="500">
        <v>0</v>
      </c>
      <c r="M359" s="500">
        <v>0</v>
      </c>
      <c r="N359" s="500">
        <v>0</v>
      </c>
      <c r="O359" s="500">
        <v>0</v>
      </c>
      <c r="P359" s="500">
        <v>0</v>
      </c>
      <c r="Q359" s="500">
        <v>0</v>
      </c>
      <c r="R359" s="500">
        <v>0</v>
      </c>
      <c r="S359" s="500">
        <v>0</v>
      </c>
      <c r="T359" s="500">
        <v>0</v>
      </c>
      <c r="U359" s="500">
        <v>0</v>
      </c>
      <c r="V359" s="500">
        <v>0</v>
      </c>
      <c r="W359" s="500">
        <v>0</v>
      </c>
      <c r="X359" s="500">
        <v>0</v>
      </c>
      <c r="Y359" s="500">
        <v>0</v>
      </c>
      <c r="Z359" s="500">
        <v>0</v>
      </c>
      <c r="AA359" s="500">
        <v>0</v>
      </c>
      <c r="AB359" s="500">
        <v>0</v>
      </c>
      <c r="AC359" s="500">
        <v>0</v>
      </c>
      <c r="AD359" s="500">
        <v>0</v>
      </c>
      <c r="AE359" s="500">
        <v>0</v>
      </c>
      <c r="AF359" s="500">
        <v>0</v>
      </c>
      <c r="AG359" s="500">
        <v>0</v>
      </c>
      <c r="AH359" s="500">
        <v>0</v>
      </c>
      <c r="AI359" s="500">
        <v>0</v>
      </c>
      <c r="AJ359" s="500">
        <v>0</v>
      </c>
      <c r="AK359" s="500">
        <v>0</v>
      </c>
      <c r="AL359" s="500">
        <v>0</v>
      </c>
      <c r="AM359" s="500">
        <v>0</v>
      </c>
      <c r="AN359" s="500">
        <v>0</v>
      </c>
      <c r="AO359" s="500">
        <v>0</v>
      </c>
      <c r="AP359" s="500">
        <v>0</v>
      </c>
      <c r="AQ359" s="500">
        <v>0</v>
      </c>
      <c r="AR359" s="500">
        <v>0</v>
      </c>
      <c r="AS359" s="500">
        <v>0</v>
      </c>
      <c r="AT359" s="500">
        <v>0</v>
      </c>
      <c r="AU359" s="500">
        <v>0</v>
      </c>
      <c r="AV359" s="500">
        <v>0</v>
      </c>
      <c r="AW359" s="500">
        <v>0</v>
      </c>
      <c r="AX359" s="500">
        <v>0</v>
      </c>
      <c r="AY359" s="500">
        <v>0</v>
      </c>
      <c r="AZ359" s="500">
        <v>0</v>
      </c>
      <c r="BA359" s="500">
        <v>0</v>
      </c>
      <c r="BB359" s="500">
        <v>0</v>
      </c>
    </row>
    <row r="360" spans="1:54">
      <c r="A360" s="497" t="s">
        <v>485</v>
      </c>
      <c r="B360" s="507" t="s">
        <v>1727</v>
      </c>
      <c r="C360" s="500">
        <v>0</v>
      </c>
      <c r="D360" s="500">
        <v>0</v>
      </c>
      <c r="E360" s="500">
        <v>0</v>
      </c>
      <c r="F360" s="500">
        <v>0</v>
      </c>
      <c r="G360" s="500">
        <v>0</v>
      </c>
      <c r="H360" s="500">
        <v>0</v>
      </c>
      <c r="I360" s="500">
        <v>0</v>
      </c>
      <c r="J360" s="500">
        <v>0</v>
      </c>
      <c r="K360" s="500">
        <v>0</v>
      </c>
      <c r="L360" s="500">
        <v>0</v>
      </c>
      <c r="M360" s="500">
        <v>0</v>
      </c>
      <c r="N360" s="500">
        <v>0</v>
      </c>
      <c r="O360" s="500">
        <v>0</v>
      </c>
      <c r="P360" s="500">
        <v>0</v>
      </c>
      <c r="Q360" s="500">
        <v>0</v>
      </c>
      <c r="R360" s="500">
        <v>0</v>
      </c>
      <c r="S360" s="500">
        <v>0</v>
      </c>
      <c r="T360" s="500">
        <v>0</v>
      </c>
      <c r="U360" s="500">
        <v>0</v>
      </c>
      <c r="V360" s="500">
        <v>0</v>
      </c>
      <c r="W360" s="500">
        <v>0</v>
      </c>
      <c r="X360" s="500">
        <v>0</v>
      </c>
      <c r="Y360" s="500">
        <v>0</v>
      </c>
      <c r="Z360" s="500">
        <v>0</v>
      </c>
      <c r="AA360" s="500">
        <v>0</v>
      </c>
      <c r="AB360" s="500">
        <v>0</v>
      </c>
      <c r="AC360" s="500">
        <v>0</v>
      </c>
      <c r="AD360" s="500">
        <v>0</v>
      </c>
      <c r="AE360" s="500">
        <v>0</v>
      </c>
      <c r="AF360" s="500">
        <v>0</v>
      </c>
      <c r="AG360" s="500">
        <v>0</v>
      </c>
      <c r="AH360" s="500">
        <v>0</v>
      </c>
      <c r="AI360" s="500">
        <v>0</v>
      </c>
      <c r="AJ360" s="500">
        <v>0</v>
      </c>
      <c r="AK360" s="500">
        <v>0</v>
      </c>
      <c r="AL360" s="500">
        <v>0</v>
      </c>
      <c r="AM360" s="500">
        <v>0</v>
      </c>
      <c r="AN360" s="500">
        <v>0</v>
      </c>
      <c r="AO360" s="500">
        <v>0</v>
      </c>
      <c r="AP360" s="500">
        <v>0</v>
      </c>
      <c r="AQ360" s="500">
        <v>0</v>
      </c>
      <c r="AR360" s="500">
        <v>0</v>
      </c>
      <c r="AS360" s="500">
        <v>0</v>
      </c>
      <c r="AT360" s="500">
        <v>0</v>
      </c>
      <c r="AU360" s="500">
        <v>0</v>
      </c>
      <c r="AV360" s="500">
        <v>0</v>
      </c>
      <c r="AW360" s="500">
        <v>0</v>
      </c>
      <c r="AX360" s="500">
        <v>0</v>
      </c>
      <c r="AY360" s="500">
        <v>0</v>
      </c>
      <c r="AZ360" s="500">
        <v>0</v>
      </c>
      <c r="BA360" s="500">
        <v>0</v>
      </c>
      <c r="BB360" s="500">
        <v>0</v>
      </c>
    </row>
    <row r="361" spans="1:54">
      <c r="A361" s="497" t="s">
        <v>485</v>
      </c>
      <c r="B361" s="507" t="s">
        <v>1467</v>
      </c>
      <c r="C361" s="500">
        <v>0</v>
      </c>
      <c r="D361" s="500">
        <v>0</v>
      </c>
      <c r="E361" s="500">
        <v>0</v>
      </c>
      <c r="F361" s="500">
        <v>0</v>
      </c>
      <c r="G361" s="500">
        <v>0</v>
      </c>
      <c r="H361" s="500">
        <v>0</v>
      </c>
      <c r="I361" s="500">
        <v>0</v>
      </c>
      <c r="J361" s="500">
        <v>0</v>
      </c>
      <c r="K361" s="500">
        <v>0</v>
      </c>
      <c r="L361" s="500">
        <v>0</v>
      </c>
      <c r="M361" s="500">
        <v>0</v>
      </c>
      <c r="N361" s="500">
        <v>0</v>
      </c>
      <c r="O361" s="500">
        <v>0</v>
      </c>
      <c r="P361" s="500">
        <v>0</v>
      </c>
      <c r="Q361" s="500">
        <v>0</v>
      </c>
      <c r="R361" s="500">
        <v>0</v>
      </c>
      <c r="S361" s="500">
        <v>0</v>
      </c>
      <c r="T361" s="500">
        <v>0</v>
      </c>
      <c r="U361" s="500">
        <v>0</v>
      </c>
      <c r="V361" s="500">
        <v>0</v>
      </c>
      <c r="W361" s="500">
        <v>0</v>
      </c>
      <c r="X361" s="500">
        <v>0</v>
      </c>
      <c r="Y361" s="500">
        <v>0</v>
      </c>
      <c r="Z361" s="500">
        <v>0</v>
      </c>
      <c r="AA361" s="500">
        <v>0</v>
      </c>
      <c r="AB361" s="500">
        <v>0</v>
      </c>
      <c r="AC361" s="500">
        <v>0</v>
      </c>
      <c r="AD361" s="500">
        <v>0</v>
      </c>
      <c r="AE361" s="500">
        <v>0</v>
      </c>
      <c r="AF361" s="500">
        <v>0</v>
      </c>
      <c r="AG361" s="500">
        <v>0</v>
      </c>
      <c r="AH361" s="500">
        <v>0</v>
      </c>
      <c r="AI361" s="500">
        <v>0</v>
      </c>
      <c r="AJ361" s="500">
        <v>0</v>
      </c>
      <c r="AK361" s="500">
        <v>0</v>
      </c>
      <c r="AL361" s="500">
        <v>0</v>
      </c>
      <c r="AM361" s="500">
        <v>0</v>
      </c>
      <c r="AN361" s="500">
        <v>0</v>
      </c>
      <c r="AO361" s="500">
        <v>0</v>
      </c>
      <c r="AP361" s="500">
        <v>0</v>
      </c>
      <c r="AQ361" s="500">
        <v>0</v>
      </c>
      <c r="AR361" s="500">
        <v>0</v>
      </c>
      <c r="AS361" s="500">
        <v>0</v>
      </c>
      <c r="AT361" s="500">
        <v>0</v>
      </c>
      <c r="AU361" s="500">
        <v>0</v>
      </c>
      <c r="AV361" s="500">
        <v>0</v>
      </c>
      <c r="AW361" s="500">
        <v>0</v>
      </c>
      <c r="AX361" s="500">
        <v>0</v>
      </c>
      <c r="AY361" s="500">
        <v>0</v>
      </c>
      <c r="AZ361" s="500">
        <v>0</v>
      </c>
      <c r="BA361" s="500">
        <v>0</v>
      </c>
      <c r="BB361" s="500">
        <v>0</v>
      </c>
    </row>
    <row r="362" spans="1:54">
      <c r="A362" s="497" t="s">
        <v>485</v>
      </c>
      <c r="B362" s="507" t="s">
        <v>1728</v>
      </c>
      <c r="C362" s="500">
        <v>0</v>
      </c>
      <c r="D362" s="500">
        <v>0</v>
      </c>
      <c r="E362" s="500">
        <v>0</v>
      </c>
      <c r="F362" s="500">
        <v>0</v>
      </c>
      <c r="G362" s="500">
        <v>0</v>
      </c>
      <c r="H362" s="500">
        <v>0</v>
      </c>
      <c r="I362" s="500">
        <v>0</v>
      </c>
      <c r="J362" s="500">
        <v>0</v>
      </c>
      <c r="K362" s="500">
        <v>0</v>
      </c>
      <c r="L362" s="500">
        <v>0</v>
      </c>
      <c r="M362" s="500">
        <v>0</v>
      </c>
      <c r="N362" s="500">
        <v>0</v>
      </c>
      <c r="O362" s="500">
        <v>0</v>
      </c>
      <c r="P362" s="500">
        <v>0</v>
      </c>
      <c r="Q362" s="500">
        <v>0</v>
      </c>
      <c r="R362" s="500">
        <v>0</v>
      </c>
      <c r="S362" s="500">
        <v>0</v>
      </c>
      <c r="T362" s="500">
        <v>0</v>
      </c>
      <c r="U362" s="500">
        <v>0</v>
      </c>
      <c r="V362" s="500">
        <v>0</v>
      </c>
      <c r="W362" s="500">
        <v>0</v>
      </c>
      <c r="X362" s="500">
        <v>0</v>
      </c>
      <c r="Y362" s="500">
        <v>0</v>
      </c>
      <c r="Z362" s="500">
        <v>0</v>
      </c>
      <c r="AA362" s="500">
        <v>0</v>
      </c>
      <c r="AB362" s="500">
        <v>0</v>
      </c>
      <c r="AC362" s="500">
        <v>0</v>
      </c>
      <c r="AD362" s="500">
        <v>0</v>
      </c>
      <c r="AE362" s="500">
        <v>0</v>
      </c>
      <c r="AF362" s="500">
        <v>0</v>
      </c>
      <c r="AG362" s="500">
        <v>0</v>
      </c>
      <c r="AH362" s="500">
        <v>0</v>
      </c>
      <c r="AI362" s="500">
        <v>0</v>
      </c>
      <c r="AJ362" s="500">
        <v>0</v>
      </c>
      <c r="AK362" s="500">
        <v>0</v>
      </c>
      <c r="AL362" s="500">
        <v>0</v>
      </c>
      <c r="AM362" s="500">
        <v>0</v>
      </c>
      <c r="AN362" s="500">
        <v>0</v>
      </c>
      <c r="AO362" s="500">
        <v>0</v>
      </c>
      <c r="AP362" s="500">
        <v>0</v>
      </c>
      <c r="AQ362" s="500">
        <v>0</v>
      </c>
      <c r="AR362" s="500">
        <v>0</v>
      </c>
      <c r="AS362" s="500">
        <v>0</v>
      </c>
      <c r="AT362" s="500">
        <v>0</v>
      </c>
      <c r="AU362" s="500">
        <v>0</v>
      </c>
      <c r="AV362" s="500">
        <v>0</v>
      </c>
      <c r="AW362" s="500">
        <v>0</v>
      </c>
      <c r="AX362" s="500">
        <v>0</v>
      </c>
      <c r="AY362" s="500">
        <v>0</v>
      </c>
      <c r="AZ362" s="500">
        <v>0</v>
      </c>
      <c r="BA362" s="500">
        <v>0</v>
      </c>
      <c r="BB362" s="500">
        <v>0</v>
      </c>
    </row>
    <row r="363" spans="1:54">
      <c r="A363" s="497" t="s">
        <v>485</v>
      </c>
      <c r="B363" s="507" t="s">
        <v>1729</v>
      </c>
      <c r="C363" s="500">
        <v>0</v>
      </c>
      <c r="D363" s="500">
        <v>0</v>
      </c>
      <c r="E363" s="500">
        <v>0</v>
      </c>
      <c r="F363" s="500">
        <v>0</v>
      </c>
      <c r="G363" s="500">
        <v>0</v>
      </c>
      <c r="H363" s="500">
        <v>0</v>
      </c>
      <c r="I363" s="500">
        <v>0</v>
      </c>
      <c r="J363" s="500">
        <v>0</v>
      </c>
      <c r="K363" s="500">
        <v>0</v>
      </c>
      <c r="L363" s="500">
        <v>0</v>
      </c>
      <c r="M363" s="500">
        <v>0</v>
      </c>
      <c r="N363" s="500">
        <v>0</v>
      </c>
      <c r="O363" s="500">
        <v>0</v>
      </c>
      <c r="P363" s="500">
        <v>0</v>
      </c>
      <c r="Q363" s="500">
        <v>0</v>
      </c>
      <c r="R363" s="500">
        <v>0</v>
      </c>
      <c r="S363" s="500">
        <v>0</v>
      </c>
      <c r="T363" s="500">
        <v>0</v>
      </c>
      <c r="U363" s="500">
        <v>0</v>
      </c>
      <c r="V363" s="500">
        <v>0</v>
      </c>
      <c r="W363" s="500">
        <v>0</v>
      </c>
      <c r="X363" s="500">
        <v>0</v>
      </c>
      <c r="Y363" s="500">
        <v>0</v>
      </c>
      <c r="Z363" s="500">
        <v>0</v>
      </c>
      <c r="AA363" s="500">
        <v>0</v>
      </c>
      <c r="AB363" s="500">
        <v>0</v>
      </c>
      <c r="AC363" s="500">
        <v>0</v>
      </c>
      <c r="AD363" s="500">
        <v>0</v>
      </c>
      <c r="AE363" s="500">
        <v>0</v>
      </c>
      <c r="AF363" s="500">
        <v>0</v>
      </c>
      <c r="AG363" s="500">
        <v>0</v>
      </c>
      <c r="AH363" s="500">
        <v>0</v>
      </c>
      <c r="AI363" s="500">
        <v>0</v>
      </c>
      <c r="AJ363" s="500">
        <v>0</v>
      </c>
      <c r="AK363" s="500">
        <v>0</v>
      </c>
      <c r="AL363" s="500">
        <v>0</v>
      </c>
      <c r="AM363" s="500">
        <v>0</v>
      </c>
      <c r="AN363" s="500">
        <v>0</v>
      </c>
      <c r="AO363" s="500">
        <v>0</v>
      </c>
      <c r="AP363" s="500">
        <v>0</v>
      </c>
      <c r="AQ363" s="500">
        <v>0</v>
      </c>
      <c r="AR363" s="500">
        <v>0</v>
      </c>
      <c r="AS363" s="500">
        <v>0</v>
      </c>
      <c r="AT363" s="500">
        <v>0</v>
      </c>
      <c r="AU363" s="500">
        <v>0</v>
      </c>
      <c r="AV363" s="500">
        <v>0</v>
      </c>
      <c r="AW363" s="500">
        <v>0</v>
      </c>
      <c r="AX363" s="500">
        <v>0</v>
      </c>
      <c r="AY363" s="500">
        <v>0</v>
      </c>
      <c r="AZ363" s="500">
        <v>0</v>
      </c>
      <c r="BA363" s="500">
        <v>0</v>
      </c>
      <c r="BB363" s="500">
        <v>0</v>
      </c>
    </row>
    <row r="364" spans="1:54">
      <c r="A364" s="497" t="s">
        <v>1593</v>
      </c>
      <c r="B364" s="507" t="s">
        <v>1730</v>
      </c>
      <c r="C364" s="500">
        <v>0</v>
      </c>
      <c r="D364" s="500">
        <v>0</v>
      </c>
      <c r="E364" s="500">
        <v>0</v>
      </c>
      <c r="F364" s="500">
        <v>0</v>
      </c>
      <c r="G364" s="500">
        <v>0</v>
      </c>
      <c r="H364" s="500">
        <v>0</v>
      </c>
      <c r="I364" s="500">
        <v>0</v>
      </c>
      <c r="J364" s="500">
        <v>0</v>
      </c>
      <c r="K364" s="500">
        <v>0</v>
      </c>
      <c r="L364" s="500">
        <v>0</v>
      </c>
      <c r="M364" s="500">
        <v>0</v>
      </c>
      <c r="N364" s="500">
        <v>0</v>
      </c>
      <c r="O364" s="500">
        <v>0</v>
      </c>
      <c r="P364" s="500">
        <v>0</v>
      </c>
      <c r="Q364" s="500">
        <v>0</v>
      </c>
      <c r="R364" s="500">
        <v>0</v>
      </c>
      <c r="S364" s="500">
        <v>0</v>
      </c>
      <c r="T364" s="500">
        <v>0</v>
      </c>
      <c r="U364" s="500">
        <v>0</v>
      </c>
      <c r="V364" s="500">
        <v>0</v>
      </c>
      <c r="W364" s="500">
        <v>0</v>
      </c>
      <c r="X364" s="500">
        <v>0</v>
      </c>
      <c r="Y364" s="500">
        <v>0</v>
      </c>
      <c r="Z364" s="500">
        <v>0</v>
      </c>
      <c r="AA364" s="500">
        <v>0</v>
      </c>
      <c r="AB364" s="500">
        <v>0</v>
      </c>
      <c r="AC364" s="500">
        <v>0</v>
      </c>
      <c r="AD364" s="500">
        <v>0</v>
      </c>
      <c r="AE364" s="500">
        <v>0</v>
      </c>
      <c r="AF364" s="500">
        <v>0</v>
      </c>
      <c r="AG364" s="500">
        <v>0</v>
      </c>
      <c r="AH364" s="500">
        <v>0</v>
      </c>
      <c r="AI364" s="500">
        <v>0</v>
      </c>
      <c r="AJ364" s="500">
        <v>0</v>
      </c>
      <c r="AK364" s="500">
        <v>0</v>
      </c>
      <c r="AL364" s="500">
        <v>0</v>
      </c>
      <c r="AM364" s="500">
        <v>0</v>
      </c>
      <c r="AN364" s="500">
        <v>0</v>
      </c>
      <c r="AO364" s="500">
        <v>0</v>
      </c>
      <c r="AP364" s="500">
        <v>0</v>
      </c>
      <c r="AQ364" s="500">
        <v>0</v>
      </c>
      <c r="AR364" s="500">
        <v>0</v>
      </c>
      <c r="AS364" s="500">
        <v>0</v>
      </c>
      <c r="AT364" s="500">
        <v>0</v>
      </c>
      <c r="AU364" s="500">
        <v>0</v>
      </c>
      <c r="AV364" s="500">
        <v>0</v>
      </c>
      <c r="AW364" s="500">
        <v>0</v>
      </c>
      <c r="AX364" s="500">
        <v>0</v>
      </c>
      <c r="AY364" s="500">
        <v>0</v>
      </c>
      <c r="AZ364" s="500">
        <v>0</v>
      </c>
      <c r="BA364" s="500">
        <v>0</v>
      </c>
      <c r="BB364" s="500">
        <v>0</v>
      </c>
    </row>
    <row r="365" spans="1:54">
      <c r="A365" s="497" t="s">
        <v>521</v>
      </c>
      <c r="B365" s="507" t="s">
        <v>1534</v>
      </c>
      <c r="C365" s="500">
        <v>0</v>
      </c>
      <c r="D365" s="500">
        <v>0</v>
      </c>
      <c r="E365" s="500">
        <v>0</v>
      </c>
      <c r="F365" s="500">
        <v>0</v>
      </c>
      <c r="G365" s="500">
        <v>0</v>
      </c>
      <c r="H365" s="500">
        <v>0</v>
      </c>
      <c r="I365" s="500">
        <v>0</v>
      </c>
      <c r="J365" s="500">
        <v>0</v>
      </c>
      <c r="K365" s="500">
        <v>0</v>
      </c>
      <c r="L365" s="500">
        <v>0</v>
      </c>
      <c r="M365" s="500">
        <v>0</v>
      </c>
      <c r="N365" s="500">
        <v>0</v>
      </c>
      <c r="O365" s="500">
        <v>0</v>
      </c>
      <c r="P365" s="500">
        <v>0</v>
      </c>
      <c r="Q365" s="500">
        <v>0</v>
      </c>
      <c r="R365" s="500">
        <v>0</v>
      </c>
      <c r="S365" s="500">
        <v>0</v>
      </c>
      <c r="T365" s="500">
        <v>0</v>
      </c>
      <c r="U365" s="500">
        <v>0</v>
      </c>
      <c r="V365" s="500">
        <v>0</v>
      </c>
      <c r="W365" s="500">
        <v>0</v>
      </c>
      <c r="X365" s="500">
        <v>0</v>
      </c>
      <c r="Y365" s="500">
        <v>0</v>
      </c>
      <c r="Z365" s="500">
        <v>0</v>
      </c>
      <c r="AA365" s="500">
        <v>0</v>
      </c>
      <c r="AB365" s="500">
        <v>0</v>
      </c>
      <c r="AC365" s="500">
        <v>0</v>
      </c>
      <c r="AD365" s="500">
        <v>0</v>
      </c>
      <c r="AE365" s="500">
        <v>0</v>
      </c>
      <c r="AF365" s="500">
        <v>0</v>
      </c>
      <c r="AG365" s="500">
        <v>0</v>
      </c>
      <c r="AH365" s="500">
        <v>0</v>
      </c>
      <c r="AI365" s="500">
        <v>0</v>
      </c>
      <c r="AJ365" s="500">
        <v>0</v>
      </c>
      <c r="AK365" s="500">
        <v>0</v>
      </c>
      <c r="AL365" s="500">
        <v>0</v>
      </c>
      <c r="AM365" s="500">
        <v>0</v>
      </c>
      <c r="AN365" s="500">
        <v>0</v>
      </c>
      <c r="AO365" s="500">
        <v>0</v>
      </c>
      <c r="AP365" s="500">
        <v>0</v>
      </c>
      <c r="AQ365" s="500">
        <v>0</v>
      </c>
      <c r="AR365" s="500">
        <v>0</v>
      </c>
      <c r="AS365" s="500">
        <v>0</v>
      </c>
      <c r="AT365" s="500">
        <v>0</v>
      </c>
      <c r="AU365" s="500">
        <v>0</v>
      </c>
      <c r="AV365" s="500">
        <v>0</v>
      </c>
      <c r="AW365" s="500">
        <v>0</v>
      </c>
      <c r="AX365" s="500">
        <v>0</v>
      </c>
      <c r="AY365" s="500">
        <v>0</v>
      </c>
      <c r="AZ365" s="500">
        <v>0</v>
      </c>
      <c r="BA365" s="500">
        <v>0</v>
      </c>
      <c r="BB365" s="500">
        <v>0</v>
      </c>
    </row>
    <row r="366" spans="1:54">
      <c r="A366" s="497" t="s">
        <v>486</v>
      </c>
      <c r="B366" s="507" t="s">
        <v>1468</v>
      </c>
      <c r="C366" s="500">
        <v>0</v>
      </c>
      <c r="D366" s="500">
        <v>0</v>
      </c>
      <c r="E366" s="500">
        <v>0</v>
      </c>
      <c r="F366" s="500">
        <v>0</v>
      </c>
      <c r="G366" s="500">
        <v>0</v>
      </c>
      <c r="H366" s="500">
        <v>0</v>
      </c>
      <c r="I366" s="500">
        <v>0</v>
      </c>
      <c r="J366" s="500">
        <v>0</v>
      </c>
      <c r="K366" s="500">
        <v>0</v>
      </c>
      <c r="L366" s="500">
        <v>0</v>
      </c>
      <c r="M366" s="500">
        <v>0</v>
      </c>
      <c r="N366" s="500">
        <v>0</v>
      </c>
      <c r="O366" s="500">
        <v>0</v>
      </c>
      <c r="P366" s="500">
        <v>0</v>
      </c>
      <c r="Q366" s="500">
        <v>0</v>
      </c>
      <c r="R366" s="500">
        <v>0</v>
      </c>
      <c r="S366" s="500">
        <v>0</v>
      </c>
      <c r="T366" s="500">
        <v>0</v>
      </c>
      <c r="U366" s="500">
        <v>0</v>
      </c>
      <c r="V366" s="500">
        <v>0</v>
      </c>
      <c r="W366" s="500">
        <v>0</v>
      </c>
      <c r="X366" s="500">
        <v>0</v>
      </c>
      <c r="Y366" s="500">
        <v>0</v>
      </c>
      <c r="Z366" s="500">
        <v>0</v>
      </c>
      <c r="AA366" s="500">
        <v>0</v>
      </c>
      <c r="AB366" s="500">
        <v>0</v>
      </c>
      <c r="AC366" s="500">
        <v>0</v>
      </c>
      <c r="AD366" s="500">
        <v>0</v>
      </c>
      <c r="AE366" s="500">
        <v>0</v>
      </c>
      <c r="AF366" s="500">
        <v>0</v>
      </c>
      <c r="AG366" s="500">
        <v>0</v>
      </c>
      <c r="AH366" s="500">
        <v>0</v>
      </c>
      <c r="AI366" s="500">
        <v>0</v>
      </c>
      <c r="AJ366" s="500">
        <v>0</v>
      </c>
      <c r="AK366" s="500">
        <v>0</v>
      </c>
      <c r="AL366" s="500">
        <v>0</v>
      </c>
      <c r="AM366" s="500">
        <v>0</v>
      </c>
      <c r="AN366" s="500">
        <v>0</v>
      </c>
      <c r="AO366" s="500">
        <v>0</v>
      </c>
      <c r="AP366" s="500">
        <v>0</v>
      </c>
      <c r="AQ366" s="500">
        <v>0</v>
      </c>
      <c r="AR366" s="500">
        <v>0</v>
      </c>
      <c r="AS366" s="500">
        <v>0</v>
      </c>
      <c r="AT366" s="500">
        <v>0</v>
      </c>
      <c r="AU366" s="500">
        <v>0</v>
      </c>
      <c r="AV366" s="500">
        <v>0</v>
      </c>
      <c r="AW366" s="500">
        <v>0</v>
      </c>
      <c r="AX366" s="500">
        <v>0</v>
      </c>
      <c r="AY366" s="500">
        <v>0</v>
      </c>
      <c r="AZ366" s="500">
        <v>0</v>
      </c>
      <c r="BA366" s="500">
        <v>0</v>
      </c>
      <c r="BB366" s="500">
        <v>0</v>
      </c>
    </row>
    <row r="367" spans="1:54">
      <c r="A367" s="497" t="s">
        <v>1594</v>
      </c>
      <c r="B367" s="507" t="s">
        <v>1731</v>
      </c>
      <c r="C367" s="500">
        <v>0</v>
      </c>
      <c r="D367" s="500">
        <v>0</v>
      </c>
      <c r="E367" s="500">
        <v>0</v>
      </c>
      <c r="F367" s="500">
        <v>0</v>
      </c>
      <c r="G367" s="500">
        <v>0</v>
      </c>
      <c r="H367" s="500">
        <v>0</v>
      </c>
      <c r="I367" s="500">
        <v>0</v>
      </c>
      <c r="J367" s="500">
        <v>0</v>
      </c>
      <c r="K367" s="500">
        <v>0</v>
      </c>
      <c r="L367" s="500">
        <v>0</v>
      </c>
      <c r="M367" s="500">
        <v>0</v>
      </c>
      <c r="N367" s="500">
        <v>0</v>
      </c>
      <c r="O367" s="500">
        <v>0</v>
      </c>
      <c r="P367" s="500">
        <v>0</v>
      </c>
      <c r="Q367" s="500">
        <v>0</v>
      </c>
      <c r="R367" s="500">
        <v>0</v>
      </c>
      <c r="S367" s="500">
        <v>0</v>
      </c>
      <c r="T367" s="500">
        <v>0</v>
      </c>
      <c r="U367" s="500">
        <v>0</v>
      </c>
      <c r="V367" s="500">
        <v>0</v>
      </c>
      <c r="W367" s="500">
        <v>0</v>
      </c>
      <c r="X367" s="500">
        <v>0</v>
      </c>
      <c r="Y367" s="500">
        <v>0</v>
      </c>
      <c r="Z367" s="500">
        <v>0</v>
      </c>
      <c r="AA367" s="500">
        <v>0</v>
      </c>
      <c r="AB367" s="500">
        <v>0</v>
      </c>
      <c r="AC367" s="500">
        <v>0</v>
      </c>
      <c r="AD367" s="500">
        <v>0</v>
      </c>
      <c r="AE367" s="500">
        <v>0</v>
      </c>
      <c r="AF367" s="500">
        <v>0</v>
      </c>
      <c r="AG367" s="500">
        <v>0</v>
      </c>
      <c r="AH367" s="500">
        <v>0</v>
      </c>
      <c r="AI367" s="500">
        <v>0</v>
      </c>
      <c r="AJ367" s="500">
        <v>0</v>
      </c>
      <c r="AK367" s="500">
        <v>0</v>
      </c>
      <c r="AL367" s="500">
        <v>0</v>
      </c>
      <c r="AM367" s="500">
        <v>0</v>
      </c>
      <c r="AN367" s="500">
        <v>0</v>
      </c>
      <c r="AO367" s="500">
        <v>0</v>
      </c>
      <c r="AP367" s="500">
        <v>0</v>
      </c>
      <c r="AQ367" s="500">
        <v>0</v>
      </c>
      <c r="AR367" s="500">
        <v>0</v>
      </c>
      <c r="AS367" s="500">
        <v>0</v>
      </c>
      <c r="AT367" s="500">
        <v>0</v>
      </c>
      <c r="AU367" s="500">
        <v>0</v>
      </c>
      <c r="AV367" s="500">
        <v>0</v>
      </c>
      <c r="AW367" s="500">
        <v>0</v>
      </c>
      <c r="AX367" s="500">
        <v>0</v>
      </c>
      <c r="AY367" s="500">
        <v>0</v>
      </c>
      <c r="AZ367" s="500">
        <v>0</v>
      </c>
      <c r="BA367" s="500">
        <v>0</v>
      </c>
      <c r="BB367" s="500">
        <v>0</v>
      </c>
    </row>
    <row r="368" spans="1:54">
      <c r="A368" s="497" t="s">
        <v>1595</v>
      </c>
      <c r="B368" s="507" t="s">
        <v>1732</v>
      </c>
      <c r="C368" s="500">
        <v>0</v>
      </c>
      <c r="D368" s="500">
        <v>0</v>
      </c>
      <c r="E368" s="500">
        <v>0</v>
      </c>
      <c r="F368" s="500">
        <v>0</v>
      </c>
      <c r="G368" s="500">
        <v>0</v>
      </c>
      <c r="H368" s="500">
        <v>0</v>
      </c>
      <c r="I368" s="500">
        <v>0</v>
      </c>
      <c r="J368" s="500">
        <v>0</v>
      </c>
      <c r="K368" s="500">
        <v>0</v>
      </c>
      <c r="L368" s="500">
        <v>0</v>
      </c>
      <c r="M368" s="500">
        <v>0</v>
      </c>
      <c r="N368" s="500">
        <v>0</v>
      </c>
      <c r="O368" s="500">
        <v>0</v>
      </c>
      <c r="P368" s="500">
        <v>0</v>
      </c>
      <c r="Q368" s="500">
        <v>0</v>
      </c>
      <c r="R368" s="500">
        <v>0</v>
      </c>
      <c r="S368" s="500">
        <v>0</v>
      </c>
      <c r="T368" s="500">
        <v>0</v>
      </c>
      <c r="U368" s="500">
        <v>0</v>
      </c>
      <c r="V368" s="500">
        <v>0</v>
      </c>
      <c r="W368" s="500">
        <v>0</v>
      </c>
      <c r="X368" s="500">
        <v>0</v>
      </c>
      <c r="Y368" s="500">
        <v>0</v>
      </c>
      <c r="Z368" s="500">
        <v>0</v>
      </c>
      <c r="AA368" s="500">
        <v>0</v>
      </c>
      <c r="AB368" s="500">
        <v>0</v>
      </c>
      <c r="AC368" s="500">
        <v>0</v>
      </c>
      <c r="AD368" s="500">
        <v>0</v>
      </c>
      <c r="AE368" s="500">
        <v>0</v>
      </c>
      <c r="AF368" s="500">
        <v>0</v>
      </c>
      <c r="AG368" s="500">
        <v>0</v>
      </c>
      <c r="AH368" s="500">
        <v>0</v>
      </c>
      <c r="AI368" s="500">
        <v>0</v>
      </c>
      <c r="AJ368" s="500">
        <v>0</v>
      </c>
      <c r="AK368" s="500">
        <v>0</v>
      </c>
      <c r="AL368" s="500">
        <v>0</v>
      </c>
      <c r="AM368" s="500">
        <v>0</v>
      </c>
      <c r="AN368" s="500">
        <v>0</v>
      </c>
      <c r="AO368" s="500">
        <v>0</v>
      </c>
      <c r="AP368" s="500">
        <v>0</v>
      </c>
      <c r="AQ368" s="500">
        <v>0</v>
      </c>
      <c r="AR368" s="500">
        <v>0</v>
      </c>
      <c r="AS368" s="500">
        <v>0</v>
      </c>
      <c r="AT368" s="500">
        <v>0</v>
      </c>
      <c r="AU368" s="500">
        <v>0</v>
      </c>
      <c r="AV368" s="500">
        <v>0</v>
      </c>
      <c r="AW368" s="500">
        <v>0</v>
      </c>
      <c r="AX368" s="500">
        <v>0</v>
      </c>
      <c r="AY368" s="500">
        <v>0</v>
      </c>
      <c r="AZ368" s="500">
        <v>0</v>
      </c>
      <c r="BA368" s="500">
        <v>0</v>
      </c>
      <c r="BB368" s="500">
        <v>0</v>
      </c>
    </row>
    <row r="369" spans="1:54">
      <c r="A369" s="497" t="s">
        <v>1596</v>
      </c>
      <c r="B369" s="507" t="s">
        <v>1733</v>
      </c>
      <c r="C369" s="500">
        <v>0</v>
      </c>
      <c r="D369" s="500">
        <v>0</v>
      </c>
      <c r="E369" s="500">
        <v>0</v>
      </c>
      <c r="F369" s="500">
        <v>0</v>
      </c>
      <c r="G369" s="500">
        <v>0</v>
      </c>
      <c r="H369" s="500">
        <v>0</v>
      </c>
      <c r="I369" s="500">
        <v>0</v>
      </c>
      <c r="J369" s="500">
        <v>0</v>
      </c>
      <c r="K369" s="500">
        <v>0</v>
      </c>
      <c r="L369" s="500">
        <v>0</v>
      </c>
      <c r="M369" s="500">
        <v>0</v>
      </c>
      <c r="N369" s="500">
        <v>0</v>
      </c>
      <c r="O369" s="500">
        <v>0</v>
      </c>
      <c r="P369" s="500">
        <v>0</v>
      </c>
      <c r="Q369" s="500">
        <v>0</v>
      </c>
      <c r="R369" s="500">
        <v>0</v>
      </c>
      <c r="S369" s="500">
        <v>0</v>
      </c>
      <c r="T369" s="500">
        <v>0</v>
      </c>
      <c r="U369" s="500">
        <v>0</v>
      </c>
      <c r="V369" s="500">
        <v>0</v>
      </c>
      <c r="W369" s="500">
        <v>0</v>
      </c>
      <c r="X369" s="500">
        <v>0</v>
      </c>
      <c r="Y369" s="500">
        <v>0</v>
      </c>
      <c r="Z369" s="500">
        <v>0</v>
      </c>
      <c r="AA369" s="500">
        <v>0</v>
      </c>
      <c r="AB369" s="500">
        <v>0</v>
      </c>
      <c r="AC369" s="500">
        <v>0</v>
      </c>
      <c r="AD369" s="500">
        <v>0</v>
      </c>
      <c r="AE369" s="500">
        <v>0</v>
      </c>
      <c r="AF369" s="500">
        <v>0</v>
      </c>
      <c r="AG369" s="500">
        <v>0</v>
      </c>
      <c r="AH369" s="500">
        <v>0</v>
      </c>
      <c r="AI369" s="500">
        <v>0</v>
      </c>
      <c r="AJ369" s="500">
        <v>0</v>
      </c>
      <c r="AK369" s="500">
        <v>0</v>
      </c>
      <c r="AL369" s="500">
        <v>0</v>
      </c>
      <c r="AM369" s="500">
        <v>0</v>
      </c>
      <c r="AN369" s="500">
        <v>0</v>
      </c>
      <c r="AO369" s="500">
        <v>0</v>
      </c>
      <c r="AP369" s="500">
        <v>0</v>
      </c>
      <c r="AQ369" s="500">
        <v>0</v>
      </c>
      <c r="AR369" s="500">
        <v>0</v>
      </c>
      <c r="AS369" s="500">
        <v>0</v>
      </c>
      <c r="AT369" s="500">
        <v>0</v>
      </c>
      <c r="AU369" s="500">
        <v>0</v>
      </c>
      <c r="AV369" s="500">
        <v>0</v>
      </c>
      <c r="AW369" s="500">
        <v>0</v>
      </c>
      <c r="AX369" s="500">
        <v>0</v>
      </c>
      <c r="AY369" s="500">
        <v>0</v>
      </c>
      <c r="AZ369" s="500">
        <v>0</v>
      </c>
      <c r="BA369" s="500">
        <v>0</v>
      </c>
      <c r="BB369" s="500">
        <v>0</v>
      </c>
    </row>
    <row r="370" spans="1:54">
      <c r="A370" s="497" t="s">
        <v>1597</v>
      </c>
      <c r="B370" s="507" t="s">
        <v>1734</v>
      </c>
      <c r="C370" s="500">
        <v>0</v>
      </c>
      <c r="D370" s="500">
        <v>0</v>
      </c>
      <c r="E370" s="500">
        <v>0</v>
      </c>
      <c r="F370" s="500">
        <v>0</v>
      </c>
      <c r="G370" s="500">
        <v>0</v>
      </c>
      <c r="H370" s="500">
        <v>0</v>
      </c>
      <c r="I370" s="500">
        <v>0</v>
      </c>
      <c r="J370" s="500">
        <v>0</v>
      </c>
      <c r="K370" s="500">
        <v>0</v>
      </c>
      <c r="L370" s="500">
        <v>0</v>
      </c>
      <c r="M370" s="500">
        <v>0</v>
      </c>
      <c r="N370" s="500">
        <v>0</v>
      </c>
      <c r="O370" s="500">
        <v>0</v>
      </c>
      <c r="P370" s="500">
        <v>0</v>
      </c>
      <c r="Q370" s="500">
        <v>0</v>
      </c>
      <c r="R370" s="500">
        <v>0</v>
      </c>
      <c r="S370" s="500">
        <v>0</v>
      </c>
      <c r="T370" s="500">
        <v>0</v>
      </c>
      <c r="U370" s="500">
        <v>0</v>
      </c>
      <c r="V370" s="500">
        <v>0</v>
      </c>
      <c r="W370" s="500">
        <v>0</v>
      </c>
      <c r="X370" s="500">
        <v>0</v>
      </c>
      <c r="Y370" s="500">
        <v>0</v>
      </c>
      <c r="Z370" s="500">
        <v>0</v>
      </c>
      <c r="AA370" s="500">
        <v>0</v>
      </c>
      <c r="AB370" s="500">
        <v>0</v>
      </c>
      <c r="AC370" s="500">
        <v>0</v>
      </c>
      <c r="AD370" s="500">
        <v>0</v>
      </c>
      <c r="AE370" s="500">
        <v>0</v>
      </c>
      <c r="AF370" s="500">
        <v>0</v>
      </c>
      <c r="AG370" s="500">
        <v>0</v>
      </c>
      <c r="AH370" s="500">
        <v>0</v>
      </c>
      <c r="AI370" s="500">
        <v>0</v>
      </c>
      <c r="AJ370" s="500">
        <v>0</v>
      </c>
      <c r="AK370" s="500">
        <v>0</v>
      </c>
      <c r="AL370" s="500">
        <v>0</v>
      </c>
      <c r="AM370" s="500">
        <v>0</v>
      </c>
      <c r="AN370" s="500">
        <v>0</v>
      </c>
      <c r="AO370" s="500">
        <v>0</v>
      </c>
      <c r="AP370" s="500">
        <v>0</v>
      </c>
      <c r="AQ370" s="500">
        <v>0</v>
      </c>
      <c r="AR370" s="500">
        <v>0</v>
      </c>
      <c r="AS370" s="500">
        <v>0</v>
      </c>
      <c r="AT370" s="500">
        <v>0</v>
      </c>
      <c r="AU370" s="500">
        <v>0</v>
      </c>
      <c r="AV370" s="500">
        <v>0</v>
      </c>
      <c r="AW370" s="500">
        <v>0</v>
      </c>
      <c r="AX370" s="500">
        <v>0</v>
      </c>
      <c r="AY370" s="500">
        <v>0</v>
      </c>
      <c r="AZ370" s="500">
        <v>0</v>
      </c>
      <c r="BA370" s="500">
        <v>0</v>
      </c>
      <c r="BB370" s="500">
        <v>0</v>
      </c>
    </row>
    <row r="371" spans="1:54">
      <c r="A371" s="497" t="s">
        <v>524</v>
      </c>
      <c r="B371" s="507" t="s">
        <v>1537</v>
      </c>
      <c r="C371" s="500">
        <v>0</v>
      </c>
      <c r="D371" s="500">
        <v>0</v>
      </c>
      <c r="E371" s="500">
        <v>0</v>
      </c>
      <c r="F371" s="500">
        <v>0</v>
      </c>
      <c r="G371" s="500">
        <v>0</v>
      </c>
      <c r="H371" s="500">
        <v>0</v>
      </c>
      <c r="I371" s="500">
        <v>0</v>
      </c>
      <c r="J371" s="500">
        <v>0</v>
      </c>
      <c r="K371" s="500">
        <v>0</v>
      </c>
      <c r="L371" s="500">
        <v>0</v>
      </c>
      <c r="M371" s="500">
        <v>0</v>
      </c>
      <c r="N371" s="500">
        <v>0</v>
      </c>
      <c r="O371" s="500">
        <v>0</v>
      </c>
      <c r="P371" s="500">
        <v>0</v>
      </c>
      <c r="Q371" s="500">
        <v>0</v>
      </c>
      <c r="R371" s="500">
        <v>0</v>
      </c>
      <c r="S371" s="500">
        <v>0</v>
      </c>
      <c r="T371" s="500">
        <v>0</v>
      </c>
      <c r="U371" s="500">
        <v>0</v>
      </c>
      <c r="V371" s="500">
        <v>0</v>
      </c>
      <c r="W371" s="500">
        <v>0</v>
      </c>
      <c r="X371" s="500">
        <v>0</v>
      </c>
      <c r="Y371" s="500">
        <v>0</v>
      </c>
      <c r="Z371" s="500">
        <v>0</v>
      </c>
      <c r="AA371" s="500">
        <v>0</v>
      </c>
      <c r="AB371" s="500">
        <v>0</v>
      </c>
      <c r="AC371" s="500">
        <v>0</v>
      </c>
      <c r="AD371" s="500">
        <v>0</v>
      </c>
      <c r="AE371" s="500">
        <v>0</v>
      </c>
      <c r="AF371" s="500">
        <v>0</v>
      </c>
      <c r="AG371" s="500">
        <v>0</v>
      </c>
      <c r="AH371" s="500">
        <v>0</v>
      </c>
      <c r="AI371" s="500">
        <v>0</v>
      </c>
      <c r="AJ371" s="500">
        <v>0</v>
      </c>
      <c r="AK371" s="500">
        <v>0</v>
      </c>
      <c r="AL371" s="500">
        <v>0</v>
      </c>
      <c r="AM371" s="500">
        <v>0</v>
      </c>
      <c r="AN371" s="500">
        <v>0</v>
      </c>
      <c r="AO371" s="500">
        <v>0</v>
      </c>
      <c r="AP371" s="500">
        <v>0</v>
      </c>
      <c r="AQ371" s="500">
        <v>0</v>
      </c>
      <c r="AR371" s="500">
        <v>0</v>
      </c>
      <c r="AS371" s="500">
        <v>0</v>
      </c>
      <c r="AT371" s="500">
        <v>0</v>
      </c>
      <c r="AU371" s="500">
        <v>0</v>
      </c>
      <c r="AV371" s="500">
        <v>0</v>
      </c>
      <c r="AW371" s="500">
        <v>0</v>
      </c>
      <c r="AX371" s="500">
        <v>0</v>
      </c>
      <c r="AY371" s="500">
        <v>0</v>
      </c>
      <c r="AZ371" s="500">
        <v>0</v>
      </c>
      <c r="BA371" s="500">
        <v>0</v>
      </c>
      <c r="BB371" s="500">
        <v>0</v>
      </c>
    </row>
    <row r="372" spans="1:54">
      <c r="A372" s="497" t="s">
        <v>523</v>
      </c>
      <c r="B372" s="507" t="s">
        <v>1536</v>
      </c>
      <c r="C372" s="500">
        <v>0</v>
      </c>
      <c r="D372" s="500">
        <v>0</v>
      </c>
      <c r="E372" s="500">
        <v>0</v>
      </c>
      <c r="F372" s="500">
        <v>0</v>
      </c>
      <c r="G372" s="500">
        <v>0</v>
      </c>
      <c r="H372" s="500">
        <v>0</v>
      </c>
      <c r="I372" s="500">
        <v>0</v>
      </c>
      <c r="J372" s="500">
        <v>0</v>
      </c>
      <c r="K372" s="500">
        <v>0</v>
      </c>
      <c r="L372" s="500">
        <v>0</v>
      </c>
      <c r="M372" s="500">
        <v>0</v>
      </c>
      <c r="N372" s="500">
        <v>0</v>
      </c>
      <c r="O372" s="500">
        <v>0</v>
      </c>
      <c r="P372" s="500">
        <v>0</v>
      </c>
      <c r="Q372" s="500">
        <v>0</v>
      </c>
      <c r="R372" s="500">
        <v>0</v>
      </c>
      <c r="S372" s="500">
        <v>0</v>
      </c>
      <c r="T372" s="500">
        <v>0</v>
      </c>
      <c r="U372" s="500">
        <v>0</v>
      </c>
      <c r="V372" s="500">
        <v>0</v>
      </c>
      <c r="W372" s="500">
        <v>0</v>
      </c>
      <c r="X372" s="500">
        <v>0</v>
      </c>
      <c r="Y372" s="500">
        <v>0</v>
      </c>
      <c r="Z372" s="500">
        <v>0</v>
      </c>
      <c r="AA372" s="500">
        <v>0</v>
      </c>
      <c r="AB372" s="500">
        <v>0</v>
      </c>
      <c r="AC372" s="500">
        <v>0</v>
      </c>
      <c r="AD372" s="500">
        <v>0</v>
      </c>
      <c r="AE372" s="500">
        <v>0</v>
      </c>
      <c r="AF372" s="500">
        <v>0</v>
      </c>
      <c r="AG372" s="500">
        <v>0</v>
      </c>
      <c r="AH372" s="500">
        <v>0</v>
      </c>
      <c r="AI372" s="500">
        <v>0</v>
      </c>
      <c r="AJ372" s="500">
        <v>0</v>
      </c>
      <c r="AK372" s="500">
        <v>0</v>
      </c>
      <c r="AL372" s="500">
        <v>0</v>
      </c>
      <c r="AM372" s="500">
        <v>0</v>
      </c>
      <c r="AN372" s="500">
        <v>0</v>
      </c>
      <c r="AO372" s="500">
        <v>0</v>
      </c>
      <c r="AP372" s="500">
        <v>0</v>
      </c>
      <c r="AQ372" s="500">
        <v>0</v>
      </c>
      <c r="AR372" s="500">
        <v>0</v>
      </c>
      <c r="AS372" s="500">
        <v>0</v>
      </c>
      <c r="AT372" s="500">
        <v>0</v>
      </c>
      <c r="AU372" s="500">
        <v>0</v>
      </c>
      <c r="AV372" s="500">
        <v>0</v>
      </c>
      <c r="AW372" s="500">
        <v>0</v>
      </c>
      <c r="AX372" s="500">
        <v>0</v>
      </c>
      <c r="AY372" s="500">
        <v>0</v>
      </c>
      <c r="AZ372" s="500">
        <v>0</v>
      </c>
      <c r="BA372" s="500">
        <v>0</v>
      </c>
      <c r="BB372" s="500">
        <v>0</v>
      </c>
    </row>
    <row r="373" spans="1:54">
      <c r="A373" s="497" t="s">
        <v>525</v>
      </c>
      <c r="B373" s="507" t="s">
        <v>1538</v>
      </c>
      <c r="C373" s="500">
        <v>0</v>
      </c>
      <c r="D373" s="500">
        <v>0</v>
      </c>
      <c r="E373" s="500">
        <v>0</v>
      </c>
      <c r="F373" s="500">
        <v>0</v>
      </c>
      <c r="G373" s="500">
        <v>0</v>
      </c>
      <c r="H373" s="500">
        <v>0</v>
      </c>
      <c r="I373" s="500">
        <v>0</v>
      </c>
      <c r="J373" s="500">
        <v>0</v>
      </c>
      <c r="K373" s="500">
        <v>0</v>
      </c>
      <c r="L373" s="500">
        <v>0</v>
      </c>
      <c r="M373" s="500">
        <v>0</v>
      </c>
      <c r="N373" s="500">
        <v>0</v>
      </c>
      <c r="O373" s="500">
        <v>0</v>
      </c>
      <c r="P373" s="500">
        <v>0</v>
      </c>
      <c r="Q373" s="500">
        <v>0</v>
      </c>
      <c r="R373" s="500">
        <v>0</v>
      </c>
      <c r="S373" s="500">
        <v>0</v>
      </c>
      <c r="T373" s="500">
        <v>0</v>
      </c>
      <c r="U373" s="500">
        <v>0</v>
      </c>
      <c r="V373" s="500">
        <v>0</v>
      </c>
      <c r="W373" s="500">
        <v>0</v>
      </c>
      <c r="X373" s="500">
        <v>0</v>
      </c>
      <c r="Y373" s="500">
        <v>0</v>
      </c>
      <c r="Z373" s="500">
        <v>0</v>
      </c>
      <c r="AA373" s="500">
        <v>0</v>
      </c>
      <c r="AB373" s="500">
        <v>0</v>
      </c>
      <c r="AC373" s="500">
        <v>0</v>
      </c>
      <c r="AD373" s="500">
        <v>0</v>
      </c>
      <c r="AE373" s="500">
        <v>0</v>
      </c>
      <c r="AF373" s="500">
        <v>0</v>
      </c>
      <c r="AG373" s="500">
        <v>0</v>
      </c>
      <c r="AH373" s="500">
        <v>0</v>
      </c>
      <c r="AI373" s="500">
        <v>0</v>
      </c>
      <c r="AJ373" s="500">
        <v>0</v>
      </c>
      <c r="AK373" s="500">
        <v>0</v>
      </c>
      <c r="AL373" s="500">
        <v>0</v>
      </c>
      <c r="AM373" s="500">
        <v>0</v>
      </c>
      <c r="AN373" s="500">
        <v>0</v>
      </c>
      <c r="AO373" s="500">
        <v>0</v>
      </c>
      <c r="AP373" s="500">
        <v>0</v>
      </c>
      <c r="AQ373" s="500">
        <v>0</v>
      </c>
      <c r="AR373" s="500">
        <v>0</v>
      </c>
      <c r="AS373" s="500">
        <v>0</v>
      </c>
      <c r="AT373" s="500">
        <v>0</v>
      </c>
      <c r="AU373" s="500">
        <v>0</v>
      </c>
      <c r="AV373" s="500">
        <v>0</v>
      </c>
      <c r="AW373" s="500">
        <v>0</v>
      </c>
      <c r="AX373" s="500">
        <v>0</v>
      </c>
      <c r="AY373" s="500">
        <v>0</v>
      </c>
      <c r="AZ373" s="500">
        <v>0</v>
      </c>
      <c r="BA373" s="500">
        <v>0</v>
      </c>
      <c r="BB373" s="500">
        <v>0</v>
      </c>
    </row>
    <row r="374" spans="1:54">
      <c r="A374" s="497" t="s">
        <v>526</v>
      </c>
      <c r="B374" s="507" t="s">
        <v>1539</v>
      </c>
      <c r="C374" s="500">
        <v>0</v>
      </c>
      <c r="D374" s="500">
        <v>0</v>
      </c>
      <c r="E374" s="500">
        <v>0</v>
      </c>
      <c r="F374" s="500">
        <v>0</v>
      </c>
      <c r="G374" s="500">
        <v>0</v>
      </c>
      <c r="H374" s="500">
        <v>0</v>
      </c>
      <c r="I374" s="500">
        <v>0</v>
      </c>
      <c r="J374" s="500">
        <v>0</v>
      </c>
      <c r="K374" s="500">
        <v>0</v>
      </c>
      <c r="L374" s="500">
        <v>0</v>
      </c>
      <c r="M374" s="500">
        <v>0</v>
      </c>
      <c r="N374" s="500">
        <v>0</v>
      </c>
      <c r="O374" s="500">
        <v>0</v>
      </c>
      <c r="P374" s="500">
        <v>0</v>
      </c>
      <c r="Q374" s="500">
        <v>0</v>
      </c>
      <c r="R374" s="500">
        <v>0</v>
      </c>
      <c r="S374" s="500">
        <v>0</v>
      </c>
      <c r="T374" s="500">
        <v>0</v>
      </c>
      <c r="U374" s="500">
        <v>0</v>
      </c>
      <c r="V374" s="500">
        <v>0</v>
      </c>
      <c r="W374" s="500">
        <v>0</v>
      </c>
      <c r="X374" s="500">
        <v>0</v>
      </c>
      <c r="Y374" s="500">
        <v>0</v>
      </c>
      <c r="Z374" s="500">
        <v>0</v>
      </c>
      <c r="AA374" s="500">
        <v>0</v>
      </c>
      <c r="AB374" s="500">
        <v>0</v>
      </c>
      <c r="AC374" s="500">
        <v>0</v>
      </c>
      <c r="AD374" s="500">
        <v>0</v>
      </c>
      <c r="AE374" s="500">
        <v>0</v>
      </c>
      <c r="AF374" s="500">
        <v>0</v>
      </c>
      <c r="AG374" s="500">
        <v>0</v>
      </c>
      <c r="AH374" s="500">
        <v>0</v>
      </c>
      <c r="AI374" s="500">
        <v>0</v>
      </c>
      <c r="AJ374" s="500">
        <v>0</v>
      </c>
      <c r="AK374" s="500">
        <v>0</v>
      </c>
      <c r="AL374" s="500">
        <v>0</v>
      </c>
      <c r="AM374" s="500">
        <v>0</v>
      </c>
      <c r="AN374" s="500">
        <v>0</v>
      </c>
      <c r="AO374" s="500">
        <v>0</v>
      </c>
      <c r="AP374" s="500">
        <v>0</v>
      </c>
      <c r="AQ374" s="500">
        <v>0</v>
      </c>
      <c r="AR374" s="500">
        <v>0</v>
      </c>
      <c r="AS374" s="500">
        <v>0</v>
      </c>
      <c r="AT374" s="500">
        <v>0</v>
      </c>
      <c r="AU374" s="500">
        <v>0</v>
      </c>
      <c r="AV374" s="500">
        <v>0</v>
      </c>
      <c r="AW374" s="500">
        <v>0</v>
      </c>
      <c r="AX374" s="500">
        <v>0</v>
      </c>
      <c r="AY374" s="500">
        <v>0</v>
      </c>
      <c r="AZ374" s="500">
        <v>0</v>
      </c>
      <c r="BA374" s="500">
        <v>0</v>
      </c>
      <c r="BB374" s="500">
        <v>0</v>
      </c>
    </row>
    <row r="375" spans="1:54">
      <c r="A375" s="497" t="s">
        <v>527</v>
      </c>
      <c r="B375" s="507" t="s">
        <v>1540</v>
      </c>
      <c r="C375" s="500">
        <v>0</v>
      </c>
      <c r="D375" s="500">
        <v>0</v>
      </c>
      <c r="E375" s="500">
        <v>0</v>
      </c>
      <c r="F375" s="500">
        <v>0</v>
      </c>
      <c r="G375" s="500">
        <v>0</v>
      </c>
      <c r="H375" s="500">
        <v>0</v>
      </c>
      <c r="I375" s="500">
        <v>0</v>
      </c>
      <c r="J375" s="500">
        <v>0</v>
      </c>
      <c r="K375" s="500">
        <v>0</v>
      </c>
      <c r="L375" s="500">
        <v>0</v>
      </c>
      <c r="M375" s="500">
        <v>0</v>
      </c>
      <c r="N375" s="500">
        <v>0</v>
      </c>
      <c r="O375" s="500">
        <v>0</v>
      </c>
      <c r="P375" s="500">
        <v>0</v>
      </c>
      <c r="Q375" s="500">
        <v>0</v>
      </c>
      <c r="R375" s="500">
        <v>0</v>
      </c>
      <c r="S375" s="500">
        <v>0</v>
      </c>
      <c r="T375" s="500">
        <v>0</v>
      </c>
      <c r="U375" s="500">
        <v>0</v>
      </c>
      <c r="V375" s="500">
        <v>0</v>
      </c>
      <c r="W375" s="500">
        <v>0</v>
      </c>
      <c r="X375" s="500">
        <v>0</v>
      </c>
      <c r="Y375" s="500">
        <v>0</v>
      </c>
      <c r="Z375" s="500">
        <v>0</v>
      </c>
      <c r="AA375" s="500">
        <v>0</v>
      </c>
      <c r="AB375" s="500">
        <v>0</v>
      </c>
      <c r="AC375" s="500">
        <v>0</v>
      </c>
      <c r="AD375" s="500">
        <v>0</v>
      </c>
      <c r="AE375" s="500">
        <v>0</v>
      </c>
      <c r="AF375" s="500">
        <v>0</v>
      </c>
      <c r="AG375" s="500">
        <v>0</v>
      </c>
      <c r="AH375" s="500">
        <v>0</v>
      </c>
      <c r="AI375" s="500">
        <v>0</v>
      </c>
      <c r="AJ375" s="500">
        <v>0</v>
      </c>
      <c r="AK375" s="500">
        <v>0</v>
      </c>
      <c r="AL375" s="500">
        <v>0</v>
      </c>
      <c r="AM375" s="500">
        <v>0</v>
      </c>
      <c r="AN375" s="500">
        <v>0</v>
      </c>
      <c r="AO375" s="500">
        <v>0</v>
      </c>
      <c r="AP375" s="500">
        <v>0</v>
      </c>
      <c r="AQ375" s="500">
        <v>0</v>
      </c>
      <c r="AR375" s="500">
        <v>0</v>
      </c>
      <c r="AS375" s="500">
        <v>0</v>
      </c>
      <c r="AT375" s="500">
        <v>0</v>
      </c>
      <c r="AU375" s="500">
        <v>0</v>
      </c>
      <c r="AV375" s="500">
        <v>0</v>
      </c>
      <c r="AW375" s="500">
        <v>0</v>
      </c>
      <c r="AX375" s="500">
        <v>0</v>
      </c>
      <c r="AY375" s="500">
        <v>0</v>
      </c>
      <c r="AZ375" s="500">
        <v>0</v>
      </c>
      <c r="BA375" s="500">
        <v>0</v>
      </c>
      <c r="BB375" s="500">
        <v>0</v>
      </c>
    </row>
    <row r="376" spans="1:54">
      <c r="A376" s="497" t="s">
        <v>528</v>
      </c>
      <c r="B376" s="507" t="s">
        <v>1541</v>
      </c>
      <c r="C376" s="500">
        <v>0</v>
      </c>
      <c r="D376" s="500">
        <v>0</v>
      </c>
      <c r="E376" s="500">
        <v>0</v>
      </c>
      <c r="F376" s="500">
        <v>0</v>
      </c>
      <c r="G376" s="500">
        <v>0</v>
      </c>
      <c r="H376" s="500">
        <v>0</v>
      </c>
      <c r="I376" s="500">
        <v>0</v>
      </c>
      <c r="J376" s="500">
        <v>0</v>
      </c>
      <c r="K376" s="500">
        <v>0</v>
      </c>
      <c r="L376" s="500">
        <v>0</v>
      </c>
      <c r="M376" s="500">
        <v>0</v>
      </c>
      <c r="N376" s="500">
        <v>0</v>
      </c>
      <c r="O376" s="500">
        <v>0</v>
      </c>
      <c r="P376" s="500">
        <v>0</v>
      </c>
      <c r="Q376" s="500">
        <v>0</v>
      </c>
      <c r="R376" s="500">
        <v>0</v>
      </c>
      <c r="S376" s="500">
        <v>0</v>
      </c>
      <c r="T376" s="500">
        <v>0</v>
      </c>
      <c r="U376" s="500">
        <v>0</v>
      </c>
      <c r="V376" s="500">
        <v>0</v>
      </c>
      <c r="W376" s="500">
        <v>0</v>
      </c>
      <c r="X376" s="500">
        <v>0</v>
      </c>
      <c r="Y376" s="500">
        <v>0</v>
      </c>
      <c r="Z376" s="500">
        <v>0</v>
      </c>
      <c r="AA376" s="500">
        <v>0</v>
      </c>
      <c r="AB376" s="500">
        <v>0</v>
      </c>
      <c r="AC376" s="500">
        <v>0</v>
      </c>
      <c r="AD376" s="500">
        <v>0</v>
      </c>
      <c r="AE376" s="500">
        <v>0</v>
      </c>
      <c r="AF376" s="500">
        <v>0</v>
      </c>
      <c r="AG376" s="500">
        <v>0</v>
      </c>
      <c r="AH376" s="500">
        <v>0</v>
      </c>
      <c r="AI376" s="500">
        <v>0</v>
      </c>
      <c r="AJ376" s="500">
        <v>0</v>
      </c>
      <c r="AK376" s="500">
        <v>0</v>
      </c>
      <c r="AL376" s="500">
        <v>0</v>
      </c>
      <c r="AM376" s="500">
        <v>0</v>
      </c>
      <c r="AN376" s="500">
        <v>0</v>
      </c>
      <c r="AO376" s="500">
        <v>0</v>
      </c>
      <c r="AP376" s="500">
        <v>0</v>
      </c>
      <c r="AQ376" s="500">
        <v>0</v>
      </c>
      <c r="AR376" s="500">
        <v>0</v>
      </c>
      <c r="AS376" s="500">
        <v>0</v>
      </c>
      <c r="AT376" s="500">
        <v>0</v>
      </c>
      <c r="AU376" s="500">
        <v>0</v>
      </c>
      <c r="AV376" s="500">
        <v>0</v>
      </c>
      <c r="AW376" s="500">
        <v>0</v>
      </c>
      <c r="AX376" s="500">
        <v>0</v>
      </c>
      <c r="AY376" s="500">
        <v>0</v>
      </c>
      <c r="AZ376" s="500">
        <v>0</v>
      </c>
      <c r="BA376" s="500">
        <v>0</v>
      </c>
      <c r="BB376" s="500">
        <v>0</v>
      </c>
    </row>
    <row r="377" spans="1:54">
      <c r="A377" s="497" t="s">
        <v>529</v>
      </c>
      <c r="B377" s="507" t="s">
        <v>1542</v>
      </c>
      <c r="C377" s="500">
        <v>0</v>
      </c>
      <c r="D377" s="500">
        <v>0</v>
      </c>
      <c r="E377" s="500">
        <v>0</v>
      </c>
      <c r="F377" s="500">
        <v>0</v>
      </c>
      <c r="G377" s="500">
        <v>0</v>
      </c>
      <c r="H377" s="500">
        <v>0</v>
      </c>
      <c r="I377" s="500">
        <v>0</v>
      </c>
      <c r="J377" s="500">
        <v>0</v>
      </c>
      <c r="K377" s="500">
        <v>0</v>
      </c>
      <c r="L377" s="500">
        <v>0</v>
      </c>
      <c r="M377" s="500">
        <v>0</v>
      </c>
      <c r="N377" s="500">
        <v>0</v>
      </c>
      <c r="O377" s="500">
        <v>0</v>
      </c>
      <c r="P377" s="500">
        <v>0</v>
      </c>
      <c r="Q377" s="500">
        <v>0</v>
      </c>
      <c r="R377" s="500">
        <v>0</v>
      </c>
      <c r="S377" s="500">
        <v>0</v>
      </c>
      <c r="T377" s="500">
        <v>0</v>
      </c>
      <c r="U377" s="500">
        <v>0</v>
      </c>
      <c r="V377" s="500">
        <v>0</v>
      </c>
      <c r="W377" s="500">
        <v>0</v>
      </c>
      <c r="X377" s="500">
        <v>0</v>
      </c>
      <c r="Y377" s="500">
        <v>0</v>
      </c>
      <c r="Z377" s="500">
        <v>0</v>
      </c>
      <c r="AA377" s="500">
        <v>0</v>
      </c>
      <c r="AB377" s="500">
        <v>0</v>
      </c>
      <c r="AC377" s="500">
        <v>0</v>
      </c>
      <c r="AD377" s="500">
        <v>0</v>
      </c>
      <c r="AE377" s="500">
        <v>0</v>
      </c>
      <c r="AF377" s="500">
        <v>0</v>
      </c>
      <c r="AG377" s="500">
        <v>0</v>
      </c>
      <c r="AH377" s="500">
        <v>0</v>
      </c>
      <c r="AI377" s="500">
        <v>0</v>
      </c>
      <c r="AJ377" s="500">
        <v>0</v>
      </c>
      <c r="AK377" s="500">
        <v>0</v>
      </c>
      <c r="AL377" s="500">
        <v>0</v>
      </c>
      <c r="AM377" s="500">
        <v>0</v>
      </c>
      <c r="AN377" s="500">
        <v>0</v>
      </c>
      <c r="AO377" s="500">
        <v>0</v>
      </c>
      <c r="AP377" s="500">
        <v>0</v>
      </c>
      <c r="AQ377" s="500">
        <v>0</v>
      </c>
      <c r="AR377" s="500">
        <v>0</v>
      </c>
      <c r="AS377" s="500">
        <v>0</v>
      </c>
      <c r="AT377" s="500">
        <v>0</v>
      </c>
      <c r="AU377" s="500">
        <v>0</v>
      </c>
      <c r="AV377" s="500">
        <v>0</v>
      </c>
      <c r="AW377" s="500">
        <v>0</v>
      </c>
      <c r="AX377" s="500">
        <v>0</v>
      </c>
      <c r="AY377" s="500">
        <v>0</v>
      </c>
      <c r="AZ377" s="500">
        <v>0</v>
      </c>
      <c r="BA377" s="500">
        <v>0</v>
      </c>
      <c r="BB377" s="500">
        <v>0</v>
      </c>
    </row>
    <row r="378" spans="1:54">
      <c r="A378" s="497" t="s">
        <v>530</v>
      </c>
      <c r="B378" s="507" t="s">
        <v>1543</v>
      </c>
      <c r="C378" s="500">
        <v>0</v>
      </c>
      <c r="D378" s="500">
        <v>0</v>
      </c>
      <c r="E378" s="500">
        <v>0</v>
      </c>
      <c r="F378" s="500">
        <v>0</v>
      </c>
      <c r="G378" s="500">
        <v>0</v>
      </c>
      <c r="H378" s="500">
        <v>0</v>
      </c>
      <c r="I378" s="500">
        <v>0</v>
      </c>
      <c r="J378" s="500">
        <v>0</v>
      </c>
      <c r="K378" s="500">
        <v>0</v>
      </c>
      <c r="L378" s="500">
        <v>0</v>
      </c>
      <c r="M378" s="500">
        <v>0</v>
      </c>
      <c r="N378" s="500">
        <v>0</v>
      </c>
      <c r="O378" s="500">
        <v>0</v>
      </c>
      <c r="P378" s="500">
        <v>0</v>
      </c>
      <c r="Q378" s="500">
        <v>0</v>
      </c>
      <c r="R378" s="500">
        <v>0</v>
      </c>
      <c r="S378" s="500">
        <v>0</v>
      </c>
      <c r="T378" s="500">
        <v>0</v>
      </c>
      <c r="U378" s="500">
        <v>0</v>
      </c>
      <c r="V378" s="500">
        <v>0</v>
      </c>
      <c r="W378" s="500">
        <v>0</v>
      </c>
      <c r="X378" s="500">
        <v>0</v>
      </c>
      <c r="Y378" s="500">
        <v>0</v>
      </c>
      <c r="Z378" s="500">
        <v>0</v>
      </c>
      <c r="AA378" s="500">
        <v>0</v>
      </c>
      <c r="AB378" s="500">
        <v>0</v>
      </c>
      <c r="AC378" s="500">
        <v>0</v>
      </c>
      <c r="AD378" s="500">
        <v>0</v>
      </c>
      <c r="AE378" s="500">
        <v>0</v>
      </c>
      <c r="AF378" s="500">
        <v>0</v>
      </c>
      <c r="AG378" s="500">
        <v>0</v>
      </c>
      <c r="AH378" s="500">
        <v>0</v>
      </c>
      <c r="AI378" s="500">
        <v>0</v>
      </c>
      <c r="AJ378" s="500">
        <v>0</v>
      </c>
      <c r="AK378" s="500">
        <v>0</v>
      </c>
      <c r="AL378" s="500">
        <v>0</v>
      </c>
      <c r="AM378" s="500">
        <v>0</v>
      </c>
      <c r="AN378" s="500">
        <v>0</v>
      </c>
      <c r="AO378" s="500">
        <v>0</v>
      </c>
      <c r="AP378" s="500">
        <v>0</v>
      </c>
      <c r="AQ378" s="500">
        <v>0</v>
      </c>
      <c r="AR378" s="500">
        <v>0</v>
      </c>
      <c r="AS378" s="500">
        <v>0</v>
      </c>
      <c r="AT378" s="500">
        <v>0</v>
      </c>
      <c r="AU378" s="500">
        <v>0</v>
      </c>
      <c r="AV378" s="500">
        <v>0</v>
      </c>
      <c r="AW378" s="500">
        <v>0</v>
      </c>
      <c r="AX378" s="500">
        <v>0</v>
      </c>
      <c r="AY378" s="500">
        <v>0</v>
      </c>
      <c r="AZ378" s="500">
        <v>0</v>
      </c>
      <c r="BA378" s="500">
        <v>0</v>
      </c>
      <c r="BB378" s="500">
        <v>0</v>
      </c>
    </row>
    <row r="379" spans="1:54">
      <c r="A379" s="497" t="s">
        <v>531</v>
      </c>
      <c r="B379" s="507" t="s">
        <v>1544</v>
      </c>
      <c r="C379" s="500">
        <v>0</v>
      </c>
      <c r="D379" s="500">
        <v>0</v>
      </c>
      <c r="E379" s="500">
        <v>0</v>
      </c>
      <c r="F379" s="500">
        <v>0</v>
      </c>
      <c r="G379" s="500">
        <v>0</v>
      </c>
      <c r="H379" s="500">
        <v>0</v>
      </c>
      <c r="I379" s="500">
        <v>0</v>
      </c>
      <c r="J379" s="500">
        <v>0</v>
      </c>
      <c r="K379" s="500">
        <v>0</v>
      </c>
      <c r="L379" s="500">
        <v>0</v>
      </c>
      <c r="M379" s="500">
        <v>0</v>
      </c>
      <c r="N379" s="500">
        <v>0</v>
      </c>
      <c r="O379" s="500">
        <v>0</v>
      </c>
      <c r="P379" s="500">
        <v>0</v>
      </c>
      <c r="Q379" s="500">
        <v>0</v>
      </c>
      <c r="R379" s="500">
        <v>0</v>
      </c>
      <c r="S379" s="500">
        <v>0</v>
      </c>
      <c r="T379" s="500">
        <v>0</v>
      </c>
      <c r="U379" s="500">
        <v>0</v>
      </c>
      <c r="V379" s="500">
        <v>0</v>
      </c>
      <c r="W379" s="500">
        <v>0</v>
      </c>
      <c r="X379" s="500">
        <v>0</v>
      </c>
      <c r="Y379" s="500">
        <v>0</v>
      </c>
      <c r="Z379" s="500">
        <v>0</v>
      </c>
      <c r="AA379" s="500">
        <v>0</v>
      </c>
      <c r="AB379" s="500">
        <v>0</v>
      </c>
      <c r="AC379" s="500">
        <v>0</v>
      </c>
      <c r="AD379" s="500">
        <v>0</v>
      </c>
      <c r="AE379" s="500">
        <v>0</v>
      </c>
      <c r="AF379" s="500">
        <v>0</v>
      </c>
      <c r="AG379" s="500">
        <v>0</v>
      </c>
      <c r="AH379" s="500">
        <v>0</v>
      </c>
      <c r="AI379" s="500">
        <v>0</v>
      </c>
      <c r="AJ379" s="500">
        <v>0</v>
      </c>
      <c r="AK379" s="500">
        <v>0</v>
      </c>
      <c r="AL379" s="500">
        <v>0</v>
      </c>
      <c r="AM379" s="500">
        <v>0</v>
      </c>
      <c r="AN379" s="500">
        <v>0</v>
      </c>
      <c r="AO379" s="500">
        <v>0</v>
      </c>
      <c r="AP379" s="500">
        <v>0</v>
      </c>
      <c r="AQ379" s="500">
        <v>0</v>
      </c>
      <c r="AR379" s="500">
        <v>0</v>
      </c>
      <c r="AS379" s="500">
        <v>0</v>
      </c>
      <c r="AT379" s="500">
        <v>0</v>
      </c>
      <c r="AU379" s="500">
        <v>0</v>
      </c>
      <c r="AV379" s="500">
        <v>0</v>
      </c>
      <c r="AW379" s="500">
        <v>0</v>
      </c>
      <c r="AX379" s="500">
        <v>0</v>
      </c>
      <c r="AY379" s="500">
        <v>0</v>
      </c>
      <c r="AZ379" s="500">
        <v>0</v>
      </c>
      <c r="BA379" s="500">
        <v>0</v>
      </c>
      <c r="BB379" s="500">
        <v>0</v>
      </c>
    </row>
    <row r="380" spans="1:54">
      <c r="A380" s="497" t="s">
        <v>532</v>
      </c>
      <c r="B380" s="507" t="s">
        <v>1545</v>
      </c>
      <c r="C380" s="500">
        <v>0</v>
      </c>
      <c r="D380" s="500">
        <v>0</v>
      </c>
      <c r="E380" s="500">
        <v>0</v>
      </c>
      <c r="F380" s="500">
        <v>0</v>
      </c>
      <c r="G380" s="500">
        <v>0</v>
      </c>
      <c r="H380" s="500">
        <v>0</v>
      </c>
      <c r="I380" s="500">
        <v>0</v>
      </c>
      <c r="J380" s="500">
        <v>0</v>
      </c>
      <c r="K380" s="500">
        <v>0</v>
      </c>
      <c r="L380" s="500">
        <v>0</v>
      </c>
      <c r="M380" s="500">
        <v>0</v>
      </c>
      <c r="N380" s="500">
        <v>0</v>
      </c>
      <c r="O380" s="500">
        <v>0</v>
      </c>
      <c r="P380" s="500">
        <v>0</v>
      </c>
      <c r="Q380" s="500">
        <v>0</v>
      </c>
      <c r="R380" s="500">
        <v>0</v>
      </c>
      <c r="S380" s="500">
        <v>0</v>
      </c>
      <c r="T380" s="500">
        <v>0</v>
      </c>
      <c r="U380" s="500">
        <v>0</v>
      </c>
      <c r="V380" s="500">
        <v>0</v>
      </c>
      <c r="W380" s="500">
        <v>0</v>
      </c>
      <c r="X380" s="500">
        <v>0</v>
      </c>
      <c r="Y380" s="500">
        <v>0</v>
      </c>
      <c r="Z380" s="500">
        <v>0</v>
      </c>
      <c r="AA380" s="500">
        <v>0</v>
      </c>
      <c r="AB380" s="500">
        <v>0</v>
      </c>
      <c r="AC380" s="500">
        <v>0</v>
      </c>
      <c r="AD380" s="500">
        <v>0</v>
      </c>
      <c r="AE380" s="500">
        <v>0</v>
      </c>
      <c r="AF380" s="500">
        <v>0</v>
      </c>
      <c r="AG380" s="500">
        <v>0</v>
      </c>
      <c r="AH380" s="500">
        <v>0</v>
      </c>
      <c r="AI380" s="500">
        <v>0</v>
      </c>
      <c r="AJ380" s="500">
        <v>0</v>
      </c>
      <c r="AK380" s="500">
        <v>0</v>
      </c>
      <c r="AL380" s="500">
        <v>0</v>
      </c>
      <c r="AM380" s="500">
        <v>0</v>
      </c>
      <c r="AN380" s="500">
        <v>0</v>
      </c>
      <c r="AO380" s="500">
        <v>0</v>
      </c>
      <c r="AP380" s="500">
        <v>0</v>
      </c>
      <c r="AQ380" s="500">
        <v>0</v>
      </c>
      <c r="AR380" s="500">
        <v>0</v>
      </c>
      <c r="AS380" s="500">
        <v>0</v>
      </c>
      <c r="AT380" s="500">
        <v>0</v>
      </c>
      <c r="AU380" s="500">
        <v>0</v>
      </c>
      <c r="AV380" s="500">
        <v>0</v>
      </c>
      <c r="AW380" s="500">
        <v>0</v>
      </c>
      <c r="AX380" s="500">
        <v>0</v>
      </c>
      <c r="AY380" s="500">
        <v>0</v>
      </c>
      <c r="AZ380" s="500">
        <v>0</v>
      </c>
      <c r="BA380" s="500">
        <v>0</v>
      </c>
      <c r="BB380" s="500">
        <v>0</v>
      </c>
    </row>
    <row r="381" spans="1:54">
      <c r="A381" s="497" t="s">
        <v>533</v>
      </c>
      <c r="B381" s="507" t="s">
        <v>1546</v>
      </c>
      <c r="C381" s="500">
        <v>0</v>
      </c>
      <c r="D381" s="500">
        <v>0</v>
      </c>
      <c r="E381" s="500">
        <v>0</v>
      </c>
      <c r="F381" s="500">
        <v>0</v>
      </c>
      <c r="G381" s="500">
        <v>0</v>
      </c>
      <c r="H381" s="500">
        <v>0</v>
      </c>
      <c r="I381" s="500">
        <v>0</v>
      </c>
      <c r="J381" s="500">
        <v>0</v>
      </c>
      <c r="K381" s="500">
        <v>0</v>
      </c>
      <c r="L381" s="500">
        <v>0</v>
      </c>
      <c r="M381" s="500">
        <v>0</v>
      </c>
      <c r="N381" s="500">
        <v>0</v>
      </c>
      <c r="O381" s="500">
        <v>0</v>
      </c>
      <c r="P381" s="500">
        <v>0</v>
      </c>
      <c r="Q381" s="500">
        <v>0</v>
      </c>
      <c r="R381" s="500">
        <v>0</v>
      </c>
      <c r="S381" s="500">
        <v>0</v>
      </c>
      <c r="T381" s="500">
        <v>0</v>
      </c>
      <c r="U381" s="500">
        <v>0</v>
      </c>
      <c r="V381" s="500">
        <v>0</v>
      </c>
      <c r="W381" s="500">
        <v>0</v>
      </c>
      <c r="X381" s="500">
        <v>0</v>
      </c>
      <c r="Y381" s="500">
        <v>0</v>
      </c>
      <c r="Z381" s="500">
        <v>0</v>
      </c>
      <c r="AA381" s="500">
        <v>0</v>
      </c>
      <c r="AB381" s="500">
        <v>0</v>
      </c>
      <c r="AC381" s="500">
        <v>0</v>
      </c>
      <c r="AD381" s="500">
        <v>0</v>
      </c>
      <c r="AE381" s="500">
        <v>0</v>
      </c>
      <c r="AF381" s="500">
        <v>0</v>
      </c>
      <c r="AG381" s="500">
        <v>0</v>
      </c>
      <c r="AH381" s="500">
        <v>0</v>
      </c>
      <c r="AI381" s="500">
        <v>0</v>
      </c>
      <c r="AJ381" s="500">
        <v>0</v>
      </c>
      <c r="AK381" s="500">
        <v>0</v>
      </c>
      <c r="AL381" s="500">
        <v>0</v>
      </c>
      <c r="AM381" s="500">
        <v>0</v>
      </c>
      <c r="AN381" s="500">
        <v>0</v>
      </c>
      <c r="AO381" s="500">
        <v>0</v>
      </c>
      <c r="AP381" s="500">
        <v>0</v>
      </c>
      <c r="AQ381" s="500">
        <v>0</v>
      </c>
      <c r="AR381" s="500">
        <v>0</v>
      </c>
      <c r="AS381" s="500">
        <v>0</v>
      </c>
      <c r="AT381" s="500">
        <v>0</v>
      </c>
      <c r="AU381" s="500">
        <v>0</v>
      </c>
      <c r="AV381" s="500">
        <v>0</v>
      </c>
      <c r="AW381" s="500">
        <v>0</v>
      </c>
      <c r="AX381" s="500">
        <v>0</v>
      </c>
      <c r="AY381" s="500">
        <v>0</v>
      </c>
      <c r="AZ381" s="500">
        <v>0</v>
      </c>
      <c r="BA381" s="500">
        <v>0</v>
      </c>
      <c r="BB381" s="500">
        <v>0</v>
      </c>
    </row>
    <row r="382" spans="1:54">
      <c r="A382" s="497" t="s">
        <v>534</v>
      </c>
      <c r="B382" s="507" t="s">
        <v>1547</v>
      </c>
      <c r="C382" s="500">
        <v>0</v>
      </c>
      <c r="D382" s="500">
        <v>0</v>
      </c>
      <c r="E382" s="500">
        <v>0</v>
      </c>
      <c r="F382" s="500">
        <v>0</v>
      </c>
      <c r="G382" s="500">
        <v>0</v>
      </c>
      <c r="H382" s="500">
        <v>0</v>
      </c>
      <c r="I382" s="500">
        <v>0</v>
      </c>
      <c r="J382" s="500">
        <v>0</v>
      </c>
      <c r="K382" s="500">
        <v>0</v>
      </c>
      <c r="L382" s="500">
        <v>0</v>
      </c>
      <c r="M382" s="500">
        <v>0</v>
      </c>
      <c r="N382" s="500">
        <v>0</v>
      </c>
      <c r="O382" s="500">
        <v>0</v>
      </c>
      <c r="P382" s="500">
        <v>0</v>
      </c>
      <c r="Q382" s="500">
        <v>0</v>
      </c>
      <c r="R382" s="500">
        <v>0</v>
      </c>
      <c r="S382" s="500">
        <v>0</v>
      </c>
      <c r="T382" s="500">
        <v>0</v>
      </c>
      <c r="U382" s="500">
        <v>0</v>
      </c>
      <c r="V382" s="500">
        <v>0</v>
      </c>
      <c r="W382" s="500">
        <v>0</v>
      </c>
      <c r="X382" s="500">
        <v>0</v>
      </c>
      <c r="Y382" s="500">
        <v>0</v>
      </c>
      <c r="Z382" s="500">
        <v>0</v>
      </c>
      <c r="AA382" s="500">
        <v>0</v>
      </c>
      <c r="AB382" s="500">
        <v>0</v>
      </c>
      <c r="AC382" s="500">
        <v>0</v>
      </c>
      <c r="AD382" s="500">
        <v>0</v>
      </c>
      <c r="AE382" s="500">
        <v>0</v>
      </c>
      <c r="AF382" s="500">
        <v>0</v>
      </c>
      <c r="AG382" s="500">
        <v>0</v>
      </c>
      <c r="AH382" s="500">
        <v>0</v>
      </c>
      <c r="AI382" s="500">
        <v>0</v>
      </c>
      <c r="AJ382" s="500">
        <v>0</v>
      </c>
      <c r="AK382" s="500">
        <v>0</v>
      </c>
      <c r="AL382" s="500">
        <v>0</v>
      </c>
      <c r="AM382" s="500">
        <v>0</v>
      </c>
      <c r="AN382" s="500">
        <v>0</v>
      </c>
      <c r="AO382" s="500">
        <v>0</v>
      </c>
      <c r="AP382" s="500">
        <v>0</v>
      </c>
      <c r="AQ382" s="500">
        <v>0</v>
      </c>
      <c r="AR382" s="500">
        <v>0</v>
      </c>
      <c r="AS382" s="500">
        <v>0</v>
      </c>
      <c r="AT382" s="500">
        <v>0</v>
      </c>
      <c r="AU382" s="500">
        <v>0</v>
      </c>
      <c r="AV382" s="500">
        <v>0</v>
      </c>
      <c r="AW382" s="500">
        <v>0</v>
      </c>
      <c r="AX382" s="500">
        <v>0</v>
      </c>
      <c r="AY382" s="500">
        <v>0</v>
      </c>
      <c r="AZ382" s="500">
        <v>0</v>
      </c>
      <c r="BA382" s="500">
        <v>0</v>
      </c>
      <c r="BB382" s="500">
        <v>0</v>
      </c>
    </row>
    <row r="383" spans="1:54">
      <c r="A383" s="497" t="s">
        <v>535</v>
      </c>
      <c r="B383" s="507" t="s">
        <v>1548</v>
      </c>
      <c r="C383" s="500">
        <v>0</v>
      </c>
      <c r="D383" s="500">
        <v>0</v>
      </c>
      <c r="E383" s="500">
        <v>0</v>
      </c>
      <c r="F383" s="500">
        <v>0</v>
      </c>
      <c r="G383" s="500">
        <v>0</v>
      </c>
      <c r="H383" s="500">
        <v>0</v>
      </c>
      <c r="I383" s="500">
        <v>0</v>
      </c>
      <c r="J383" s="500">
        <v>0</v>
      </c>
      <c r="K383" s="500">
        <v>0</v>
      </c>
      <c r="L383" s="500">
        <v>0</v>
      </c>
      <c r="M383" s="500">
        <v>0</v>
      </c>
      <c r="N383" s="500">
        <v>0</v>
      </c>
      <c r="O383" s="500">
        <v>0</v>
      </c>
      <c r="P383" s="500">
        <v>0</v>
      </c>
      <c r="Q383" s="500">
        <v>0</v>
      </c>
      <c r="R383" s="500">
        <v>0</v>
      </c>
      <c r="S383" s="500">
        <v>0</v>
      </c>
      <c r="T383" s="500">
        <v>0</v>
      </c>
      <c r="U383" s="500">
        <v>0</v>
      </c>
      <c r="V383" s="500">
        <v>0</v>
      </c>
      <c r="W383" s="500">
        <v>0</v>
      </c>
      <c r="X383" s="500">
        <v>0</v>
      </c>
      <c r="Y383" s="500">
        <v>0</v>
      </c>
      <c r="Z383" s="500">
        <v>0</v>
      </c>
      <c r="AA383" s="500">
        <v>0</v>
      </c>
      <c r="AB383" s="500">
        <v>0</v>
      </c>
      <c r="AC383" s="500">
        <v>0</v>
      </c>
      <c r="AD383" s="500">
        <v>0</v>
      </c>
      <c r="AE383" s="500">
        <v>0</v>
      </c>
      <c r="AF383" s="500">
        <v>0</v>
      </c>
      <c r="AG383" s="500">
        <v>0</v>
      </c>
      <c r="AH383" s="500">
        <v>0</v>
      </c>
      <c r="AI383" s="500">
        <v>0</v>
      </c>
      <c r="AJ383" s="500">
        <v>0</v>
      </c>
      <c r="AK383" s="500">
        <v>0</v>
      </c>
      <c r="AL383" s="500">
        <v>0</v>
      </c>
      <c r="AM383" s="500">
        <v>0</v>
      </c>
      <c r="AN383" s="500">
        <v>0</v>
      </c>
      <c r="AO383" s="500">
        <v>0</v>
      </c>
      <c r="AP383" s="500">
        <v>0</v>
      </c>
      <c r="AQ383" s="500">
        <v>0</v>
      </c>
      <c r="AR383" s="500">
        <v>0</v>
      </c>
      <c r="AS383" s="500">
        <v>0</v>
      </c>
      <c r="AT383" s="500">
        <v>0</v>
      </c>
      <c r="AU383" s="500">
        <v>0</v>
      </c>
      <c r="AV383" s="500">
        <v>0</v>
      </c>
      <c r="AW383" s="500">
        <v>0</v>
      </c>
      <c r="AX383" s="500">
        <v>0</v>
      </c>
      <c r="AY383" s="500">
        <v>0</v>
      </c>
      <c r="AZ383" s="500">
        <v>0</v>
      </c>
      <c r="BA383" s="500">
        <v>0</v>
      </c>
      <c r="BB383" s="500">
        <v>0</v>
      </c>
    </row>
    <row r="384" spans="1:54">
      <c r="A384" s="497" t="s">
        <v>536</v>
      </c>
      <c r="B384" s="507" t="s">
        <v>1549</v>
      </c>
      <c r="C384" s="500">
        <v>0</v>
      </c>
      <c r="D384" s="500">
        <v>0</v>
      </c>
      <c r="E384" s="500">
        <v>0</v>
      </c>
      <c r="F384" s="500">
        <v>0</v>
      </c>
      <c r="G384" s="500">
        <v>0</v>
      </c>
      <c r="H384" s="500">
        <v>0</v>
      </c>
      <c r="I384" s="500">
        <v>0</v>
      </c>
      <c r="J384" s="500">
        <v>0</v>
      </c>
      <c r="K384" s="500">
        <v>0</v>
      </c>
      <c r="L384" s="500">
        <v>0</v>
      </c>
      <c r="M384" s="500">
        <v>0</v>
      </c>
      <c r="N384" s="500">
        <v>0</v>
      </c>
      <c r="O384" s="500">
        <v>0</v>
      </c>
      <c r="P384" s="500">
        <v>0</v>
      </c>
      <c r="Q384" s="500">
        <v>0</v>
      </c>
      <c r="R384" s="500">
        <v>0</v>
      </c>
      <c r="S384" s="500">
        <v>0</v>
      </c>
      <c r="T384" s="500">
        <v>0</v>
      </c>
      <c r="U384" s="500">
        <v>0</v>
      </c>
      <c r="V384" s="500">
        <v>0</v>
      </c>
      <c r="W384" s="500">
        <v>0</v>
      </c>
      <c r="X384" s="500">
        <v>0</v>
      </c>
      <c r="Y384" s="500">
        <v>0</v>
      </c>
      <c r="Z384" s="500">
        <v>0</v>
      </c>
      <c r="AA384" s="500">
        <v>0</v>
      </c>
      <c r="AB384" s="500">
        <v>0</v>
      </c>
      <c r="AC384" s="500">
        <v>0</v>
      </c>
      <c r="AD384" s="500">
        <v>0</v>
      </c>
      <c r="AE384" s="500">
        <v>0</v>
      </c>
      <c r="AF384" s="500">
        <v>0</v>
      </c>
      <c r="AG384" s="500">
        <v>0</v>
      </c>
      <c r="AH384" s="500">
        <v>0</v>
      </c>
      <c r="AI384" s="500">
        <v>0</v>
      </c>
      <c r="AJ384" s="500">
        <v>0</v>
      </c>
      <c r="AK384" s="500">
        <v>0</v>
      </c>
      <c r="AL384" s="500">
        <v>0</v>
      </c>
      <c r="AM384" s="500">
        <v>0</v>
      </c>
      <c r="AN384" s="500">
        <v>0</v>
      </c>
      <c r="AO384" s="500">
        <v>0</v>
      </c>
      <c r="AP384" s="500">
        <v>0</v>
      </c>
      <c r="AQ384" s="500">
        <v>0</v>
      </c>
      <c r="AR384" s="500">
        <v>0</v>
      </c>
      <c r="AS384" s="500">
        <v>0</v>
      </c>
      <c r="AT384" s="500">
        <v>0</v>
      </c>
      <c r="AU384" s="500">
        <v>0</v>
      </c>
      <c r="AV384" s="500">
        <v>0</v>
      </c>
      <c r="AW384" s="500">
        <v>0</v>
      </c>
      <c r="AX384" s="500">
        <v>0</v>
      </c>
      <c r="AY384" s="500">
        <v>0</v>
      </c>
      <c r="AZ384" s="500">
        <v>0</v>
      </c>
      <c r="BA384" s="500">
        <v>0</v>
      </c>
      <c r="BB384" s="500">
        <v>0</v>
      </c>
    </row>
    <row r="385" spans="1:54">
      <c r="A385" s="497" t="s">
        <v>537</v>
      </c>
      <c r="B385" s="507" t="s">
        <v>1550</v>
      </c>
      <c r="C385" s="500">
        <v>0</v>
      </c>
      <c r="D385" s="500">
        <v>0</v>
      </c>
      <c r="E385" s="500">
        <v>0</v>
      </c>
      <c r="F385" s="500">
        <v>0</v>
      </c>
      <c r="G385" s="500">
        <v>0</v>
      </c>
      <c r="H385" s="500">
        <v>0</v>
      </c>
      <c r="I385" s="500">
        <v>0</v>
      </c>
      <c r="J385" s="500">
        <v>0</v>
      </c>
      <c r="K385" s="500">
        <v>0</v>
      </c>
      <c r="L385" s="500">
        <v>0</v>
      </c>
      <c r="M385" s="500">
        <v>0</v>
      </c>
      <c r="N385" s="500">
        <v>0</v>
      </c>
      <c r="O385" s="500">
        <v>0</v>
      </c>
      <c r="P385" s="500">
        <v>0</v>
      </c>
      <c r="Q385" s="500">
        <v>0</v>
      </c>
      <c r="R385" s="500">
        <v>0</v>
      </c>
      <c r="S385" s="500">
        <v>0</v>
      </c>
      <c r="T385" s="500">
        <v>0</v>
      </c>
      <c r="U385" s="500">
        <v>0</v>
      </c>
      <c r="V385" s="500">
        <v>0</v>
      </c>
      <c r="W385" s="500">
        <v>0</v>
      </c>
      <c r="X385" s="500">
        <v>0</v>
      </c>
      <c r="Y385" s="500">
        <v>0</v>
      </c>
      <c r="Z385" s="500">
        <v>0</v>
      </c>
      <c r="AA385" s="500">
        <v>0</v>
      </c>
      <c r="AB385" s="500">
        <v>0</v>
      </c>
      <c r="AC385" s="500">
        <v>0</v>
      </c>
      <c r="AD385" s="500">
        <v>0</v>
      </c>
      <c r="AE385" s="500">
        <v>0</v>
      </c>
      <c r="AF385" s="500">
        <v>0</v>
      </c>
      <c r="AG385" s="500">
        <v>0</v>
      </c>
      <c r="AH385" s="500">
        <v>0</v>
      </c>
      <c r="AI385" s="500">
        <v>0</v>
      </c>
      <c r="AJ385" s="500">
        <v>0</v>
      </c>
      <c r="AK385" s="500">
        <v>0</v>
      </c>
      <c r="AL385" s="500">
        <v>0</v>
      </c>
      <c r="AM385" s="500">
        <v>0</v>
      </c>
      <c r="AN385" s="500">
        <v>0</v>
      </c>
      <c r="AO385" s="500">
        <v>0</v>
      </c>
      <c r="AP385" s="500">
        <v>0</v>
      </c>
      <c r="AQ385" s="500">
        <v>0</v>
      </c>
      <c r="AR385" s="500">
        <v>0</v>
      </c>
      <c r="AS385" s="500">
        <v>0</v>
      </c>
      <c r="AT385" s="500">
        <v>0</v>
      </c>
      <c r="AU385" s="500">
        <v>0</v>
      </c>
      <c r="AV385" s="500">
        <v>0</v>
      </c>
      <c r="AW385" s="500">
        <v>0</v>
      </c>
      <c r="AX385" s="500">
        <v>0</v>
      </c>
      <c r="AY385" s="500">
        <v>0</v>
      </c>
      <c r="AZ385" s="500">
        <v>0</v>
      </c>
      <c r="BA385" s="500">
        <v>0</v>
      </c>
      <c r="BB385" s="500">
        <v>0</v>
      </c>
    </row>
    <row r="386" spans="1:54">
      <c r="A386" s="497" t="s">
        <v>538</v>
      </c>
      <c r="B386" s="507" t="s">
        <v>1551</v>
      </c>
      <c r="C386" s="500">
        <v>0</v>
      </c>
      <c r="D386" s="500">
        <v>0</v>
      </c>
      <c r="E386" s="500">
        <v>0</v>
      </c>
      <c r="F386" s="500">
        <v>0</v>
      </c>
      <c r="G386" s="500">
        <v>0</v>
      </c>
      <c r="H386" s="500">
        <v>0</v>
      </c>
      <c r="I386" s="500">
        <v>0</v>
      </c>
      <c r="J386" s="500">
        <v>0</v>
      </c>
      <c r="K386" s="500">
        <v>0</v>
      </c>
      <c r="L386" s="500">
        <v>0</v>
      </c>
      <c r="M386" s="500">
        <v>0</v>
      </c>
      <c r="N386" s="500">
        <v>0</v>
      </c>
      <c r="O386" s="500">
        <v>0</v>
      </c>
      <c r="P386" s="500">
        <v>0</v>
      </c>
      <c r="Q386" s="500">
        <v>0</v>
      </c>
      <c r="R386" s="500">
        <v>0</v>
      </c>
      <c r="S386" s="500">
        <v>0</v>
      </c>
      <c r="T386" s="500">
        <v>0</v>
      </c>
      <c r="U386" s="500">
        <v>0</v>
      </c>
      <c r="V386" s="500">
        <v>0</v>
      </c>
      <c r="W386" s="500">
        <v>0</v>
      </c>
      <c r="X386" s="500">
        <v>0</v>
      </c>
      <c r="Y386" s="500">
        <v>0</v>
      </c>
      <c r="Z386" s="500">
        <v>0</v>
      </c>
      <c r="AA386" s="500">
        <v>0</v>
      </c>
      <c r="AB386" s="500">
        <v>0</v>
      </c>
      <c r="AC386" s="500">
        <v>0</v>
      </c>
      <c r="AD386" s="500">
        <v>0</v>
      </c>
      <c r="AE386" s="500">
        <v>0</v>
      </c>
      <c r="AF386" s="500">
        <v>0</v>
      </c>
      <c r="AG386" s="500">
        <v>0</v>
      </c>
      <c r="AH386" s="500">
        <v>0</v>
      </c>
      <c r="AI386" s="500">
        <v>0</v>
      </c>
      <c r="AJ386" s="500">
        <v>0</v>
      </c>
      <c r="AK386" s="500">
        <v>0</v>
      </c>
      <c r="AL386" s="500">
        <v>0</v>
      </c>
      <c r="AM386" s="500">
        <v>0</v>
      </c>
      <c r="AN386" s="500">
        <v>0</v>
      </c>
      <c r="AO386" s="500">
        <v>0</v>
      </c>
      <c r="AP386" s="500">
        <v>0</v>
      </c>
      <c r="AQ386" s="500">
        <v>0</v>
      </c>
      <c r="AR386" s="500">
        <v>0</v>
      </c>
      <c r="AS386" s="500">
        <v>0</v>
      </c>
      <c r="AT386" s="500">
        <v>0</v>
      </c>
      <c r="AU386" s="500">
        <v>0</v>
      </c>
      <c r="AV386" s="500">
        <v>0</v>
      </c>
      <c r="AW386" s="500">
        <v>0</v>
      </c>
      <c r="AX386" s="500">
        <v>0</v>
      </c>
      <c r="AY386" s="500">
        <v>0</v>
      </c>
      <c r="AZ386" s="500">
        <v>0</v>
      </c>
      <c r="BA386" s="500">
        <v>0</v>
      </c>
      <c r="BB386" s="500">
        <v>0</v>
      </c>
    </row>
    <row r="387" spans="1:54">
      <c r="A387" s="497" t="s">
        <v>539</v>
      </c>
      <c r="B387" s="507" t="s">
        <v>1552</v>
      </c>
      <c r="C387" s="500">
        <v>0</v>
      </c>
      <c r="D387" s="500">
        <v>0</v>
      </c>
      <c r="E387" s="500">
        <v>0</v>
      </c>
      <c r="F387" s="500">
        <v>0</v>
      </c>
      <c r="G387" s="500">
        <v>0</v>
      </c>
      <c r="H387" s="500">
        <v>0</v>
      </c>
      <c r="I387" s="500">
        <v>0</v>
      </c>
      <c r="J387" s="500">
        <v>0</v>
      </c>
      <c r="K387" s="500">
        <v>0</v>
      </c>
      <c r="L387" s="500">
        <v>0</v>
      </c>
      <c r="M387" s="500">
        <v>0</v>
      </c>
      <c r="N387" s="500">
        <v>0</v>
      </c>
      <c r="O387" s="500">
        <v>0</v>
      </c>
      <c r="P387" s="500">
        <v>0</v>
      </c>
      <c r="Q387" s="500">
        <v>0</v>
      </c>
      <c r="R387" s="500">
        <v>0</v>
      </c>
      <c r="S387" s="500">
        <v>0</v>
      </c>
      <c r="T387" s="500">
        <v>0</v>
      </c>
      <c r="U387" s="500">
        <v>0</v>
      </c>
      <c r="V387" s="500">
        <v>0</v>
      </c>
      <c r="W387" s="500">
        <v>0</v>
      </c>
      <c r="X387" s="500">
        <v>0</v>
      </c>
      <c r="Y387" s="500">
        <v>0</v>
      </c>
      <c r="Z387" s="500">
        <v>0</v>
      </c>
      <c r="AA387" s="500">
        <v>0</v>
      </c>
      <c r="AB387" s="500">
        <v>0</v>
      </c>
      <c r="AC387" s="500">
        <v>0</v>
      </c>
      <c r="AD387" s="500">
        <v>0</v>
      </c>
      <c r="AE387" s="500">
        <v>0</v>
      </c>
      <c r="AF387" s="500">
        <v>0</v>
      </c>
      <c r="AG387" s="500">
        <v>0</v>
      </c>
      <c r="AH387" s="500">
        <v>0</v>
      </c>
      <c r="AI387" s="500">
        <v>0</v>
      </c>
      <c r="AJ387" s="500">
        <v>0</v>
      </c>
      <c r="AK387" s="500">
        <v>0</v>
      </c>
      <c r="AL387" s="500">
        <v>0</v>
      </c>
      <c r="AM387" s="500">
        <v>0</v>
      </c>
      <c r="AN387" s="500">
        <v>0</v>
      </c>
      <c r="AO387" s="500">
        <v>0</v>
      </c>
      <c r="AP387" s="500">
        <v>0</v>
      </c>
      <c r="AQ387" s="500">
        <v>0</v>
      </c>
      <c r="AR387" s="500">
        <v>0</v>
      </c>
      <c r="AS387" s="500">
        <v>0</v>
      </c>
      <c r="AT387" s="500">
        <v>0</v>
      </c>
      <c r="AU387" s="500">
        <v>0</v>
      </c>
      <c r="AV387" s="500">
        <v>0</v>
      </c>
      <c r="AW387" s="500">
        <v>0</v>
      </c>
      <c r="AX387" s="500">
        <v>0</v>
      </c>
      <c r="AY387" s="500">
        <v>0</v>
      </c>
      <c r="AZ387" s="500">
        <v>0</v>
      </c>
      <c r="BA387" s="500">
        <v>0</v>
      </c>
      <c r="BB387" s="500">
        <v>0</v>
      </c>
    </row>
    <row r="388" spans="1:54">
      <c r="A388" s="497" t="s">
        <v>540</v>
      </c>
      <c r="B388" s="507" t="s">
        <v>1553</v>
      </c>
      <c r="C388" s="500">
        <v>0</v>
      </c>
      <c r="D388" s="500">
        <v>0</v>
      </c>
      <c r="E388" s="500">
        <v>0</v>
      </c>
      <c r="F388" s="500">
        <v>0</v>
      </c>
      <c r="G388" s="500">
        <v>0</v>
      </c>
      <c r="H388" s="500">
        <v>0</v>
      </c>
      <c r="I388" s="500">
        <v>0</v>
      </c>
      <c r="J388" s="500">
        <v>0</v>
      </c>
      <c r="K388" s="500">
        <v>0</v>
      </c>
      <c r="L388" s="500">
        <v>0</v>
      </c>
      <c r="M388" s="500">
        <v>0</v>
      </c>
      <c r="N388" s="500">
        <v>0</v>
      </c>
      <c r="O388" s="500">
        <v>0</v>
      </c>
      <c r="P388" s="500">
        <v>0</v>
      </c>
      <c r="Q388" s="500">
        <v>0</v>
      </c>
      <c r="R388" s="500">
        <v>0</v>
      </c>
      <c r="S388" s="500">
        <v>0</v>
      </c>
      <c r="T388" s="500">
        <v>0</v>
      </c>
      <c r="U388" s="500">
        <v>0</v>
      </c>
      <c r="V388" s="500">
        <v>0</v>
      </c>
      <c r="W388" s="500">
        <v>0</v>
      </c>
      <c r="X388" s="500">
        <v>0</v>
      </c>
      <c r="Y388" s="500">
        <v>0</v>
      </c>
      <c r="Z388" s="500">
        <v>0</v>
      </c>
      <c r="AA388" s="500">
        <v>0</v>
      </c>
      <c r="AB388" s="500">
        <v>0</v>
      </c>
      <c r="AC388" s="500">
        <v>0</v>
      </c>
      <c r="AD388" s="500">
        <v>0</v>
      </c>
      <c r="AE388" s="500">
        <v>0</v>
      </c>
      <c r="AF388" s="500">
        <v>0</v>
      </c>
      <c r="AG388" s="500">
        <v>0</v>
      </c>
      <c r="AH388" s="500">
        <v>0</v>
      </c>
      <c r="AI388" s="500">
        <v>0</v>
      </c>
      <c r="AJ388" s="500">
        <v>0</v>
      </c>
      <c r="AK388" s="500">
        <v>0</v>
      </c>
      <c r="AL388" s="500">
        <v>0</v>
      </c>
      <c r="AM388" s="500">
        <v>0</v>
      </c>
      <c r="AN388" s="500">
        <v>0</v>
      </c>
      <c r="AO388" s="500">
        <v>0</v>
      </c>
      <c r="AP388" s="500">
        <v>0</v>
      </c>
      <c r="AQ388" s="500">
        <v>0</v>
      </c>
      <c r="AR388" s="500">
        <v>0</v>
      </c>
      <c r="AS388" s="500">
        <v>0</v>
      </c>
      <c r="AT388" s="500">
        <v>0</v>
      </c>
      <c r="AU388" s="500">
        <v>0</v>
      </c>
      <c r="AV388" s="500">
        <v>0</v>
      </c>
      <c r="AW388" s="500">
        <v>0</v>
      </c>
      <c r="AX388" s="500">
        <v>0</v>
      </c>
      <c r="AY388" s="500">
        <v>0</v>
      </c>
      <c r="AZ388" s="500">
        <v>0</v>
      </c>
      <c r="BA388" s="500">
        <v>0</v>
      </c>
      <c r="BB388" s="500">
        <v>0</v>
      </c>
    </row>
    <row r="389" spans="1:54">
      <c r="A389" s="497" t="s">
        <v>487</v>
      </c>
      <c r="B389" s="507" t="s">
        <v>1469</v>
      </c>
      <c r="C389" s="500">
        <v>0</v>
      </c>
      <c r="D389" s="500">
        <v>0</v>
      </c>
      <c r="E389" s="500">
        <v>0</v>
      </c>
      <c r="F389" s="500">
        <v>0</v>
      </c>
      <c r="G389" s="500">
        <v>0</v>
      </c>
      <c r="H389" s="500">
        <v>0</v>
      </c>
      <c r="I389" s="500">
        <v>0</v>
      </c>
      <c r="J389" s="500">
        <v>0</v>
      </c>
      <c r="K389" s="500">
        <v>0</v>
      </c>
      <c r="L389" s="500">
        <v>0</v>
      </c>
      <c r="M389" s="500">
        <v>0</v>
      </c>
      <c r="N389" s="500">
        <v>0</v>
      </c>
      <c r="O389" s="500">
        <v>0</v>
      </c>
      <c r="P389" s="500">
        <v>0</v>
      </c>
      <c r="Q389" s="500">
        <v>0</v>
      </c>
      <c r="R389" s="500">
        <v>0</v>
      </c>
      <c r="S389" s="500">
        <v>0</v>
      </c>
      <c r="T389" s="500">
        <v>0</v>
      </c>
      <c r="U389" s="500">
        <v>0</v>
      </c>
      <c r="V389" s="500">
        <v>0</v>
      </c>
      <c r="W389" s="500">
        <v>0</v>
      </c>
      <c r="X389" s="500">
        <v>0</v>
      </c>
      <c r="Y389" s="500">
        <v>0</v>
      </c>
      <c r="Z389" s="500">
        <v>0</v>
      </c>
      <c r="AA389" s="500">
        <v>0</v>
      </c>
      <c r="AB389" s="500">
        <v>0</v>
      </c>
      <c r="AC389" s="500">
        <v>0</v>
      </c>
      <c r="AD389" s="500">
        <v>0</v>
      </c>
      <c r="AE389" s="500">
        <v>0</v>
      </c>
      <c r="AF389" s="500">
        <v>0</v>
      </c>
      <c r="AG389" s="500">
        <v>0</v>
      </c>
      <c r="AH389" s="500">
        <v>0</v>
      </c>
      <c r="AI389" s="500">
        <v>0</v>
      </c>
      <c r="AJ389" s="500">
        <v>0</v>
      </c>
      <c r="AK389" s="500">
        <v>0</v>
      </c>
      <c r="AL389" s="500">
        <v>0</v>
      </c>
      <c r="AM389" s="500">
        <v>0</v>
      </c>
      <c r="AN389" s="500">
        <v>0</v>
      </c>
      <c r="AO389" s="500">
        <v>0</v>
      </c>
      <c r="AP389" s="500">
        <v>0</v>
      </c>
      <c r="AQ389" s="500">
        <v>0</v>
      </c>
      <c r="AR389" s="500">
        <v>0</v>
      </c>
      <c r="AS389" s="500">
        <v>0</v>
      </c>
      <c r="AT389" s="500">
        <v>0</v>
      </c>
      <c r="AU389" s="500">
        <v>0</v>
      </c>
      <c r="AV389" s="500">
        <v>0</v>
      </c>
      <c r="AW389" s="500">
        <v>0</v>
      </c>
      <c r="AX389" s="500">
        <v>0</v>
      </c>
      <c r="AY389" s="500">
        <v>0</v>
      </c>
      <c r="AZ389" s="500">
        <v>0</v>
      </c>
      <c r="BA389" s="500">
        <v>0</v>
      </c>
      <c r="BB389" s="500">
        <v>0</v>
      </c>
    </row>
    <row r="390" spans="1:54">
      <c r="A390" s="497" t="s">
        <v>488</v>
      </c>
      <c r="B390" s="507" t="s">
        <v>1735</v>
      </c>
      <c r="C390" s="500">
        <v>0</v>
      </c>
      <c r="D390" s="500">
        <v>0</v>
      </c>
      <c r="E390" s="500">
        <v>0</v>
      </c>
      <c r="F390" s="500">
        <v>0</v>
      </c>
      <c r="G390" s="500">
        <v>0</v>
      </c>
      <c r="H390" s="500">
        <v>0</v>
      </c>
      <c r="I390" s="500">
        <v>0</v>
      </c>
      <c r="J390" s="500">
        <v>0</v>
      </c>
      <c r="K390" s="500">
        <v>0</v>
      </c>
      <c r="L390" s="500">
        <v>0</v>
      </c>
      <c r="M390" s="500">
        <v>0</v>
      </c>
      <c r="N390" s="500">
        <v>0</v>
      </c>
      <c r="O390" s="500">
        <v>0</v>
      </c>
      <c r="P390" s="500">
        <v>0</v>
      </c>
      <c r="Q390" s="500">
        <v>0</v>
      </c>
      <c r="R390" s="500">
        <v>0</v>
      </c>
      <c r="S390" s="500">
        <v>0</v>
      </c>
      <c r="T390" s="500">
        <v>0</v>
      </c>
      <c r="U390" s="500">
        <v>0</v>
      </c>
      <c r="V390" s="500">
        <v>0</v>
      </c>
      <c r="W390" s="500">
        <v>0</v>
      </c>
      <c r="X390" s="500">
        <v>0</v>
      </c>
      <c r="Y390" s="500">
        <v>0</v>
      </c>
      <c r="Z390" s="500">
        <v>0</v>
      </c>
      <c r="AA390" s="500">
        <v>0</v>
      </c>
      <c r="AB390" s="500">
        <v>0</v>
      </c>
      <c r="AC390" s="500">
        <v>0</v>
      </c>
      <c r="AD390" s="500">
        <v>0</v>
      </c>
      <c r="AE390" s="500">
        <v>0</v>
      </c>
      <c r="AF390" s="500">
        <v>0</v>
      </c>
      <c r="AG390" s="500">
        <v>0</v>
      </c>
      <c r="AH390" s="500">
        <v>0</v>
      </c>
      <c r="AI390" s="500">
        <v>0</v>
      </c>
      <c r="AJ390" s="500">
        <v>0</v>
      </c>
      <c r="AK390" s="500">
        <v>0</v>
      </c>
      <c r="AL390" s="500">
        <v>0</v>
      </c>
      <c r="AM390" s="500">
        <v>0</v>
      </c>
      <c r="AN390" s="500">
        <v>0</v>
      </c>
      <c r="AO390" s="500">
        <v>0</v>
      </c>
      <c r="AP390" s="500">
        <v>0</v>
      </c>
      <c r="AQ390" s="500">
        <v>0</v>
      </c>
      <c r="AR390" s="500">
        <v>0</v>
      </c>
      <c r="AS390" s="500">
        <v>0</v>
      </c>
      <c r="AT390" s="500">
        <v>0</v>
      </c>
      <c r="AU390" s="500">
        <v>0</v>
      </c>
      <c r="AV390" s="500">
        <v>0</v>
      </c>
      <c r="AW390" s="500">
        <v>0</v>
      </c>
      <c r="AX390" s="500">
        <v>0</v>
      </c>
      <c r="AY390" s="500">
        <v>0</v>
      </c>
      <c r="AZ390" s="500">
        <v>0</v>
      </c>
      <c r="BA390" s="500">
        <v>0</v>
      </c>
      <c r="BB390" s="500">
        <v>0</v>
      </c>
    </row>
    <row r="391" spans="1:54">
      <c r="A391" s="497" t="s">
        <v>1598</v>
      </c>
      <c r="B391" s="507" t="s">
        <v>1470</v>
      </c>
      <c r="C391" s="500">
        <v>0</v>
      </c>
      <c r="D391" s="500">
        <v>0</v>
      </c>
      <c r="E391" s="500">
        <v>0</v>
      </c>
      <c r="F391" s="500">
        <v>0</v>
      </c>
      <c r="G391" s="500">
        <v>0</v>
      </c>
      <c r="H391" s="500">
        <v>0</v>
      </c>
      <c r="I391" s="500">
        <v>0</v>
      </c>
      <c r="J391" s="500">
        <v>0</v>
      </c>
      <c r="K391" s="500">
        <v>0</v>
      </c>
      <c r="L391" s="500">
        <v>0</v>
      </c>
      <c r="M391" s="500">
        <v>0</v>
      </c>
      <c r="N391" s="500">
        <v>0</v>
      </c>
      <c r="O391" s="500">
        <v>0</v>
      </c>
      <c r="P391" s="500">
        <v>0</v>
      </c>
      <c r="Q391" s="500">
        <v>0</v>
      </c>
      <c r="R391" s="500">
        <v>0</v>
      </c>
      <c r="S391" s="500">
        <v>0</v>
      </c>
      <c r="T391" s="500">
        <v>0</v>
      </c>
      <c r="U391" s="500">
        <v>0</v>
      </c>
      <c r="V391" s="500">
        <v>0</v>
      </c>
      <c r="W391" s="500">
        <v>0</v>
      </c>
      <c r="X391" s="500">
        <v>0</v>
      </c>
      <c r="Y391" s="500">
        <v>0</v>
      </c>
      <c r="Z391" s="500">
        <v>0</v>
      </c>
      <c r="AA391" s="500">
        <v>0</v>
      </c>
      <c r="AB391" s="500">
        <v>0</v>
      </c>
      <c r="AC391" s="500">
        <v>0</v>
      </c>
      <c r="AD391" s="500">
        <v>0</v>
      </c>
      <c r="AE391" s="500">
        <v>0</v>
      </c>
      <c r="AF391" s="500">
        <v>0</v>
      </c>
      <c r="AG391" s="500">
        <v>0</v>
      </c>
      <c r="AH391" s="500">
        <v>0</v>
      </c>
      <c r="AI391" s="500">
        <v>0</v>
      </c>
      <c r="AJ391" s="500">
        <v>0</v>
      </c>
      <c r="AK391" s="500">
        <v>0</v>
      </c>
      <c r="AL391" s="500">
        <v>0</v>
      </c>
      <c r="AM391" s="500">
        <v>0</v>
      </c>
      <c r="AN391" s="500">
        <v>0</v>
      </c>
      <c r="AO391" s="500">
        <v>0</v>
      </c>
      <c r="AP391" s="500">
        <v>0</v>
      </c>
      <c r="AQ391" s="500">
        <v>0</v>
      </c>
      <c r="AR391" s="500">
        <v>0</v>
      </c>
      <c r="AS391" s="500">
        <v>0</v>
      </c>
      <c r="AT391" s="500">
        <v>0</v>
      </c>
      <c r="AU391" s="500">
        <v>0</v>
      </c>
      <c r="AV391" s="500">
        <v>0</v>
      </c>
      <c r="AW391" s="500">
        <v>0</v>
      </c>
      <c r="AX391" s="500">
        <v>0</v>
      </c>
      <c r="AY391" s="500">
        <v>0</v>
      </c>
      <c r="AZ391" s="500">
        <v>0</v>
      </c>
      <c r="BA391" s="500">
        <v>0</v>
      </c>
      <c r="BB391" s="500">
        <v>0</v>
      </c>
    </row>
    <row r="392" spans="1:54">
      <c r="A392" s="497" t="s">
        <v>1599</v>
      </c>
      <c r="B392" s="507" t="s">
        <v>1471</v>
      </c>
      <c r="C392" s="500">
        <v>0</v>
      </c>
      <c r="D392" s="500">
        <v>0</v>
      </c>
      <c r="E392" s="500">
        <v>0</v>
      </c>
      <c r="F392" s="500">
        <v>0</v>
      </c>
      <c r="G392" s="500">
        <v>0</v>
      </c>
      <c r="H392" s="500">
        <v>0</v>
      </c>
      <c r="I392" s="500">
        <v>0</v>
      </c>
      <c r="J392" s="500">
        <v>0</v>
      </c>
      <c r="K392" s="500">
        <v>0</v>
      </c>
      <c r="L392" s="500">
        <v>0</v>
      </c>
      <c r="M392" s="500">
        <v>0</v>
      </c>
      <c r="N392" s="500">
        <v>0</v>
      </c>
      <c r="O392" s="500">
        <v>0</v>
      </c>
      <c r="P392" s="500">
        <v>0</v>
      </c>
      <c r="Q392" s="500">
        <v>0</v>
      </c>
      <c r="R392" s="500">
        <v>0</v>
      </c>
      <c r="S392" s="500">
        <v>0</v>
      </c>
      <c r="T392" s="500">
        <v>0</v>
      </c>
      <c r="U392" s="500">
        <v>0</v>
      </c>
      <c r="V392" s="500">
        <v>0</v>
      </c>
      <c r="W392" s="500">
        <v>0</v>
      </c>
      <c r="X392" s="500">
        <v>0</v>
      </c>
      <c r="Y392" s="500">
        <v>0</v>
      </c>
      <c r="Z392" s="500">
        <v>0</v>
      </c>
      <c r="AA392" s="500">
        <v>0</v>
      </c>
      <c r="AB392" s="500">
        <v>0</v>
      </c>
      <c r="AC392" s="500">
        <v>0</v>
      </c>
      <c r="AD392" s="500">
        <v>0</v>
      </c>
      <c r="AE392" s="500">
        <v>0</v>
      </c>
      <c r="AF392" s="500">
        <v>0</v>
      </c>
      <c r="AG392" s="500">
        <v>0</v>
      </c>
      <c r="AH392" s="500">
        <v>0</v>
      </c>
      <c r="AI392" s="500">
        <v>0</v>
      </c>
      <c r="AJ392" s="500">
        <v>0</v>
      </c>
      <c r="AK392" s="500">
        <v>0</v>
      </c>
      <c r="AL392" s="500">
        <v>0</v>
      </c>
      <c r="AM392" s="500">
        <v>0</v>
      </c>
      <c r="AN392" s="500">
        <v>0</v>
      </c>
      <c r="AO392" s="500">
        <v>0</v>
      </c>
      <c r="AP392" s="500">
        <v>0</v>
      </c>
      <c r="AQ392" s="500">
        <v>0</v>
      </c>
      <c r="AR392" s="500">
        <v>0</v>
      </c>
      <c r="AS392" s="500">
        <v>0</v>
      </c>
      <c r="AT392" s="500">
        <v>0</v>
      </c>
      <c r="AU392" s="500">
        <v>0</v>
      </c>
      <c r="AV392" s="500">
        <v>0</v>
      </c>
      <c r="AW392" s="500">
        <v>0</v>
      </c>
      <c r="AX392" s="500">
        <v>0</v>
      </c>
      <c r="AY392" s="500">
        <v>0</v>
      </c>
      <c r="AZ392" s="500">
        <v>0</v>
      </c>
      <c r="BA392" s="500">
        <v>0</v>
      </c>
      <c r="BB392" s="500">
        <v>0</v>
      </c>
    </row>
    <row r="393" spans="1:54">
      <c r="A393" s="497" t="s">
        <v>489</v>
      </c>
      <c r="B393" s="507" t="s">
        <v>1472</v>
      </c>
      <c r="C393" s="500">
        <v>0</v>
      </c>
      <c r="D393" s="500">
        <v>0</v>
      </c>
      <c r="E393" s="500">
        <v>0</v>
      </c>
      <c r="F393" s="500">
        <v>0</v>
      </c>
      <c r="G393" s="500">
        <v>0</v>
      </c>
      <c r="H393" s="500">
        <v>0</v>
      </c>
      <c r="I393" s="500">
        <v>0</v>
      </c>
      <c r="J393" s="500">
        <v>0</v>
      </c>
      <c r="K393" s="500">
        <v>0</v>
      </c>
      <c r="L393" s="500">
        <v>0</v>
      </c>
      <c r="M393" s="500">
        <v>0</v>
      </c>
      <c r="N393" s="500">
        <v>0</v>
      </c>
      <c r="O393" s="500">
        <v>0</v>
      </c>
      <c r="P393" s="500">
        <v>0</v>
      </c>
      <c r="Q393" s="500">
        <v>0</v>
      </c>
      <c r="R393" s="500">
        <v>0</v>
      </c>
      <c r="S393" s="500">
        <v>0</v>
      </c>
      <c r="T393" s="500">
        <v>0</v>
      </c>
      <c r="U393" s="500">
        <v>0</v>
      </c>
      <c r="V393" s="500">
        <v>0</v>
      </c>
      <c r="W393" s="500">
        <v>0</v>
      </c>
      <c r="X393" s="500">
        <v>0</v>
      </c>
      <c r="Y393" s="500">
        <v>0</v>
      </c>
      <c r="Z393" s="500">
        <v>0</v>
      </c>
      <c r="AA393" s="500">
        <v>0</v>
      </c>
      <c r="AB393" s="500">
        <v>0</v>
      </c>
      <c r="AC393" s="500">
        <v>0</v>
      </c>
      <c r="AD393" s="500">
        <v>0</v>
      </c>
      <c r="AE393" s="500">
        <v>0</v>
      </c>
      <c r="AF393" s="500">
        <v>0</v>
      </c>
      <c r="AG393" s="500">
        <v>0</v>
      </c>
      <c r="AH393" s="500">
        <v>0</v>
      </c>
      <c r="AI393" s="500">
        <v>0</v>
      </c>
      <c r="AJ393" s="500">
        <v>0</v>
      </c>
      <c r="AK393" s="500">
        <v>0</v>
      </c>
      <c r="AL393" s="500">
        <v>0</v>
      </c>
      <c r="AM393" s="500">
        <v>0</v>
      </c>
      <c r="AN393" s="500">
        <v>0</v>
      </c>
      <c r="AO393" s="500">
        <v>0</v>
      </c>
      <c r="AP393" s="500">
        <v>0</v>
      </c>
      <c r="AQ393" s="500">
        <v>0</v>
      </c>
      <c r="AR393" s="500">
        <v>0</v>
      </c>
      <c r="AS393" s="500">
        <v>0</v>
      </c>
      <c r="AT393" s="500">
        <v>0</v>
      </c>
      <c r="AU393" s="500">
        <v>0</v>
      </c>
      <c r="AV393" s="500">
        <v>0</v>
      </c>
      <c r="AW393" s="500">
        <v>0</v>
      </c>
      <c r="AX393" s="500">
        <v>0</v>
      </c>
      <c r="AY393" s="500">
        <v>0</v>
      </c>
      <c r="AZ393" s="500">
        <v>0</v>
      </c>
      <c r="BA393" s="500">
        <v>0</v>
      </c>
      <c r="BB393" s="500">
        <v>0</v>
      </c>
    </row>
    <row r="394" spans="1:54">
      <c r="A394" s="497" t="s">
        <v>490</v>
      </c>
      <c r="B394" s="507" t="s">
        <v>1474</v>
      </c>
      <c r="C394" s="500">
        <v>0</v>
      </c>
      <c r="D394" s="500">
        <v>0</v>
      </c>
      <c r="E394" s="500">
        <v>0</v>
      </c>
      <c r="F394" s="500">
        <v>0</v>
      </c>
      <c r="G394" s="500">
        <v>0</v>
      </c>
      <c r="H394" s="500">
        <v>0</v>
      </c>
      <c r="I394" s="500">
        <v>0</v>
      </c>
      <c r="J394" s="500">
        <v>0</v>
      </c>
      <c r="K394" s="500">
        <v>0</v>
      </c>
      <c r="L394" s="500">
        <v>0</v>
      </c>
      <c r="M394" s="500">
        <v>0</v>
      </c>
      <c r="N394" s="500">
        <v>0</v>
      </c>
      <c r="O394" s="500">
        <v>0</v>
      </c>
      <c r="P394" s="500">
        <v>0</v>
      </c>
      <c r="Q394" s="500">
        <v>0</v>
      </c>
      <c r="R394" s="500">
        <v>0</v>
      </c>
      <c r="S394" s="500">
        <v>0</v>
      </c>
      <c r="T394" s="500">
        <v>0</v>
      </c>
      <c r="U394" s="500">
        <v>0</v>
      </c>
      <c r="V394" s="500">
        <v>0</v>
      </c>
      <c r="W394" s="500">
        <v>0</v>
      </c>
      <c r="X394" s="500">
        <v>0</v>
      </c>
      <c r="Y394" s="500">
        <v>0</v>
      </c>
      <c r="Z394" s="500">
        <v>0</v>
      </c>
      <c r="AA394" s="500">
        <v>0</v>
      </c>
      <c r="AB394" s="500">
        <v>0</v>
      </c>
      <c r="AC394" s="500">
        <v>0</v>
      </c>
      <c r="AD394" s="500">
        <v>0</v>
      </c>
      <c r="AE394" s="500">
        <v>0</v>
      </c>
      <c r="AF394" s="500">
        <v>0</v>
      </c>
      <c r="AG394" s="500">
        <v>0</v>
      </c>
      <c r="AH394" s="500">
        <v>0</v>
      </c>
      <c r="AI394" s="500">
        <v>0</v>
      </c>
      <c r="AJ394" s="500">
        <v>0</v>
      </c>
      <c r="AK394" s="500">
        <v>0</v>
      </c>
      <c r="AL394" s="500">
        <v>0</v>
      </c>
      <c r="AM394" s="500">
        <v>0</v>
      </c>
      <c r="AN394" s="500">
        <v>0</v>
      </c>
      <c r="AO394" s="500">
        <v>0</v>
      </c>
      <c r="AP394" s="500">
        <v>0</v>
      </c>
      <c r="AQ394" s="500">
        <v>0</v>
      </c>
      <c r="AR394" s="500">
        <v>0</v>
      </c>
      <c r="AS394" s="500">
        <v>0</v>
      </c>
      <c r="AT394" s="500">
        <v>0</v>
      </c>
      <c r="AU394" s="500">
        <v>0</v>
      </c>
      <c r="AV394" s="500">
        <v>0</v>
      </c>
      <c r="AW394" s="500">
        <v>0</v>
      </c>
      <c r="AX394" s="500">
        <v>0</v>
      </c>
      <c r="AY394" s="500">
        <v>0</v>
      </c>
      <c r="AZ394" s="500">
        <v>0</v>
      </c>
      <c r="BA394" s="500">
        <v>0</v>
      </c>
      <c r="BB394" s="500">
        <v>0</v>
      </c>
    </row>
    <row r="395" spans="1:54">
      <c r="A395" s="497" t="s">
        <v>491</v>
      </c>
      <c r="B395" s="507" t="s">
        <v>1475</v>
      </c>
      <c r="C395" s="500">
        <v>0</v>
      </c>
      <c r="D395" s="500">
        <v>0</v>
      </c>
      <c r="E395" s="500">
        <v>0</v>
      </c>
      <c r="F395" s="500">
        <v>0</v>
      </c>
      <c r="G395" s="500">
        <v>0</v>
      </c>
      <c r="H395" s="500">
        <v>0</v>
      </c>
      <c r="I395" s="500">
        <v>0</v>
      </c>
      <c r="J395" s="500">
        <v>0</v>
      </c>
      <c r="K395" s="500">
        <v>0</v>
      </c>
      <c r="L395" s="500">
        <v>0</v>
      </c>
      <c r="M395" s="500">
        <v>0</v>
      </c>
      <c r="N395" s="500">
        <v>0</v>
      </c>
      <c r="O395" s="500">
        <v>0</v>
      </c>
      <c r="P395" s="500">
        <v>0</v>
      </c>
      <c r="Q395" s="500">
        <v>0</v>
      </c>
      <c r="R395" s="500">
        <v>0</v>
      </c>
      <c r="S395" s="500">
        <v>0</v>
      </c>
      <c r="T395" s="500">
        <v>0</v>
      </c>
      <c r="U395" s="500">
        <v>0</v>
      </c>
      <c r="V395" s="500">
        <v>0</v>
      </c>
      <c r="W395" s="500">
        <v>0</v>
      </c>
      <c r="X395" s="500">
        <v>0</v>
      </c>
      <c r="Y395" s="500">
        <v>0</v>
      </c>
      <c r="Z395" s="500">
        <v>0</v>
      </c>
      <c r="AA395" s="500">
        <v>0</v>
      </c>
      <c r="AB395" s="500">
        <v>0</v>
      </c>
      <c r="AC395" s="500">
        <v>0</v>
      </c>
      <c r="AD395" s="500">
        <v>0</v>
      </c>
      <c r="AE395" s="500">
        <v>0</v>
      </c>
      <c r="AF395" s="500">
        <v>0</v>
      </c>
      <c r="AG395" s="500">
        <v>0</v>
      </c>
      <c r="AH395" s="500">
        <v>0</v>
      </c>
      <c r="AI395" s="500">
        <v>0</v>
      </c>
      <c r="AJ395" s="500">
        <v>0</v>
      </c>
      <c r="AK395" s="500">
        <v>0</v>
      </c>
      <c r="AL395" s="500">
        <v>0</v>
      </c>
      <c r="AM395" s="500">
        <v>0</v>
      </c>
      <c r="AN395" s="500">
        <v>0</v>
      </c>
      <c r="AO395" s="500">
        <v>0</v>
      </c>
      <c r="AP395" s="500">
        <v>0</v>
      </c>
      <c r="AQ395" s="500">
        <v>0</v>
      </c>
      <c r="AR395" s="500">
        <v>0</v>
      </c>
      <c r="AS395" s="500">
        <v>0</v>
      </c>
      <c r="AT395" s="500">
        <v>0</v>
      </c>
      <c r="AU395" s="500">
        <v>0</v>
      </c>
      <c r="AV395" s="500">
        <v>0</v>
      </c>
      <c r="AW395" s="500">
        <v>0</v>
      </c>
      <c r="AX395" s="500">
        <v>0</v>
      </c>
      <c r="AY395" s="500">
        <v>0</v>
      </c>
      <c r="AZ395" s="500">
        <v>0</v>
      </c>
      <c r="BA395" s="500">
        <v>0</v>
      </c>
      <c r="BB395" s="500">
        <v>0</v>
      </c>
    </row>
    <row r="396" spans="1:54">
      <c r="A396" s="497" t="s">
        <v>492</v>
      </c>
      <c r="B396" s="507" t="s">
        <v>1476</v>
      </c>
      <c r="C396" s="500">
        <v>0</v>
      </c>
      <c r="D396" s="500">
        <v>0</v>
      </c>
      <c r="E396" s="500">
        <v>0</v>
      </c>
      <c r="F396" s="500">
        <v>0</v>
      </c>
      <c r="G396" s="500">
        <v>0</v>
      </c>
      <c r="H396" s="500">
        <v>0</v>
      </c>
      <c r="I396" s="500">
        <v>0</v>
      </c>
      <c r="J396" s="500">
        <v>0</v>
      </c>
      <c r="K396" s="500">
        <v>0</v>
      </c>
      <c r="L396" s="500">
        <v>0</v>
      </c>
      <c r="M396" s="500">
        <v>0</v>
      </c>
      <c r="N396" s="500">
        <v>0</v>
      </c>
      <c r="O396" s="500">
        <v>0</v>
      </c>
      <c r="P396" s="500">
        <v>0</v>
      </c>
      <c r="Q396" s="500">
        <v>0</v>
      </c>
      <c r="R396" s="500">
        <v>0</v>
      </c>
      <c r="S396" s="500">
        <v>0</v>
      </c>
      <c r="T396" s="500">
        <v>0</v>
      </c>
      <c r="U396" s="500">
        <v>0</v>
      </c>
      <c r="V396" s="500">
        <v>0</v>
      </c>
      <c r="W396" s="500">
        <v>0</v>
      </c>
      <c r="X396" s="500">
        <v>0</v>
      </c>
      <c r="Y396" s="500">
        <v>0</v>
      </c>
      <c r="Z396" s="500">
        <v>0</v>
      </c>
      <c r="AA396" s="500">
        <v>0</v>
      </c>
      <c r="AB396" s="500">
        <v>0</v>
      </c>
      <c r="AC396" s="500">
        <v>0</v>
      </c>
      <c r="AD396" s="500">
        <v>0</v>
      </c>
      <c r="AE396" s="500">
        <v>0</v>
      </c>
      <c r="AF396" s="500">
        <v>0</v>
      </c>
      <c r="AG396" s="500">
        <v>0</v>
      </c>
      <c r="AH396" s="500">
        <v>0</v>
      </c>
      <c r="AI396" s="500">
        <v>0</v>
      </c>
      <c r="AJ396" s="500">
        <v>0</v>
      </c>
      <c r="AK396" s="500">
        <v>0</v>
      </c>
      <c r="AL396" s="500">
        <v>0</v>
      </c>
      <c r="AM396" s="500">
        <v>0</v>
      </c>
      <c r="AN396" s="500">
        <v>0</v>
      </c>
      <c r="AO396" s="500">
        <v>0</v>
      </c>
      <c r="AP396" s="500">
        <v>0</v>
      </c>
      <c r="AQ396" s="500">
        <v>0</v>
      </c>
      <c r="AR396" s="500">
        <v>0</v>
      </c>
      <c r="AS396" s="500">
        <v>0</v>
      </c>
      <c r="AT396" s="500">
        <v>0</v>
      </c>
      <c r="AU396" s="500">
        <v>0</v>
      </c>
      <c r="AV396" s="500">
        <v>0</v>
      </c>
      <c r="AW396" s="500">
        <v>0</v>
      </c>
      <c r="AX396" s="500">
        <v>0</v>
      </c>
      <c r="AY396" s="500">
        <v>0</v>
      </c>
      <c r="AZ396" s="500">
        <v>0</v>
      </c>
      <c r="BA396" s="500">
        <v>0</v>
      </c>
      <c r="BB396" s="500">
        <v>0</v>
      </c>
    </row>
    <row r="397" spans="1:54">
      <c r="A397" s="497" t="s">
        <v>493</v>
      </c>
      <c r="B397" s="507" t="s">
        <v>1477</v>
      </c>
      <c r="C397" s="500">
        <v>0</v>
      </c>
      <c r="D397" s="500">
        <v>0</v>
      </c>
      <c r="E397" s="500">
        <v>0</v>
      </c>
      <c r="F397" s="500">
        <v>0</v>
      </c>
      <c r="G397" s="500">
        <v>0</v>
      </c>
      <c r="H397" s="500">
        <v>0</v>
      </c>
      <c r="I397" s="500">
        <v>0</v>
      </c>
      <c r="J397" s="500">
        <v>0</v>
      </c>
      <c r="K397" s="500">
        <v>0</v>
      </c>
      <c r="L397" s="500">
        <v>0</v>
      </c>
      <c r="M397" s="500">
        <v>0</v>
      </c>
      <c r="N397" s="500">
        <v>0</v>
      </c>
      <c r="O397" s="500">
        <v>0</v>
      </c>
      <c r="P397" s="500">
        <v>0</v>
      </c>
      <c r="Q397" s="500">
        <v>0</v>
      </c>
      <c r="R397" s="500">
        <v>0</v>
      </c>
      <c r="S397" s="500">
        <v>0</v>
      </c>
      <c r="T397" s="500">
        <v>0</v>
      </c>
      <c r="U397" s="500">
        <v>0</v>
      </c>
      <c r="V397" s="500">
        <v>0</v>
      </c>
      <c r="W397" s="500">
        <v>0</v>
      </c>
      <c r="X397" s="500">
        <v>0</v>
      </c>
      <c r="Y397" s="500">
        <v>0</v>
      </c>
      <c r="Z397" s="500">
        <v>0</v>
      </c>
      <c r="AA397" s="500">
        <v>0</v>
      </c>
      <c r="AB397" s="500">
        <v>0</v>
      </c>
      <c r="AC397" s="500">
        <v>0</v>
      </c>
      <c r="AD397" s="500">
        <v>0</v>
      </c>
      <c r="AE397" s="500">
        <v>0</v>
      </c>
      <c r="AF397" s="500">
        <v>0</v>
      </c>
      <c r="AG397" s="500">
        <v>0</v>
      </c>
      <c r="AH397" s="500">
        <v>0</v>
      </c>
      <c r="AI397" s="500">
        <v>0</v>
      </c>
      <c r="AJ397" s="500">
        <v>0</v>
      </c>
      <c r="AK397" s="500">
        <v>0</v>
      </c>
      <c r="AL397" s="500">
        <v>0</v>
      </c>
      <c r="AM397" s="500">
        <v>0</v>
      </c>
      <c r="AN397" s="500">
        <v>0</v>
      </c>
      <c r="AO397" s="500">
        <v>0</v>
      </c>
      <c r="AP397" s="500">
        <v>0</v>
      </c>
      <c r="AQ397" s="500">
        <v>0</v>
      </c>
      <c r="AR397" s="500">
        <v>0</v>
      </c>
      <c r="AS397" s="500">
        <v>0</v>
      </c>
      <c r="AT397" s="500">
        <v>0</v>
      </c>
      <c r="AU397" s="500">
        <v>0</v>
      </c>
      <c r="AV397" s="500">
        <v>0</v>
      </c>
      <c r="AW397" s="500">
        <v>0</v>
      </c>
      <c r="AX397" s="500">
        <v>0</v>
      </c>
      <c r="AY397" s="500">
        <v>0</v>
      </c>
      <c r="AZ397" s="500">
        <v>0</v>
      </c>
      <c r="BA397" s="500">
        <v>0</v>
      </c>
      <c r="BB397" s="500">
        <v>0</v>
      </c>
    </row>
    <row r="398" spans="1:54">
      <c r="A398" s="497" t="s">
        <v>494</v>
      </c>
      <c r="B398" s="507" t="s">
        <v>1478</v>
      </c>
      <c r="C398" s="500">
        <v>0</v>
      </c>
      <c r="D398" s="500">
        <v>0</v>
      </c>
      <c r="E398" s="500">
        <v>0</v>
      </c>
      <c r="F398" s="500">
        <v>0</v>
      </c>
      <c r="G398" s="500">
        <v>0</v>
      </c>
      <c r="H398" s="500">
        <v>0</v>
      </c>
      <c r="I398" s="500">
        <v>0</v>
      </c>
      <c r="J398" s="500">
        <v>0</v>
      </c>
      <c r="K398" s="500">
        <v>0</v>
      </c>
      <c r="L398" s="500">
        <v>0</v>
      </c>
      <c r="M398" s="500">
        <v>0</v>
      </c>
      <c r="N398" s="500">
        <v>0</v>
      </c>
      <c r="O398" s="500">
        <v>0</v>
      </c>
      <c r="P398" s="500">
        <v>0</v>
      </c>
      <c r="Q398" s="500">
        <v>0</v>
      </c>
      <c r="R398" s="500">
        <v>0</v>
      </c>
      <c r="S398" s="500">
        <v>0</v>
      </c>
      <c r="T398" s="500">
        <v>0</v>
      </c>
      <c r="U398" s="500">
        <v>0</v>
      </c>
      <c r="V398" s="500">
        <v>0</v>
      </c>
      <c r="W398" s="500">
        <v>0</v>
      </c>
      <c r="X398" s="500">
        <v>0</v>
      </c>
      <c r="Y398" s="500">
        <v>0</v>
      </c>
      <c r="Z398" s="500">
        <v>0</v>
      </c>
      <c r="AA398" s="500">
        <v>0</v>
      </c>
      <c r="AB398" s="500">
        <v>0</v>
      </c>
      <c r="AC398" s="500">
        <v>0</v>
      </c>
      <c r="AD398" s="500">
        <v>0</v>
      </c>
      <c r="AE398" s="500">
        <v>0</v>
      </c>
      <c r="AF398" s="500">
        <v>0</v>
      </c>
      <c r="AG398" s="500">
        <v>0</v>
      </c>
      <c r="AH398" s="500">
        <v>0</v>
      </c>
      <c r="AI398" s="500">
        <v>0</v>
      </c>
      <c r="AJ398" s="500">
        <v>0</v>
      </c>
      <c r="AK398" s="500">
        <v>0</v>
      </c>
      <c r="AL398" s="500">
        <v>0</v>
      </c>
      <c r="AM398" s="500">
        <v>0</v>
      </c>
      <c r="AN398" s="500">
        <v>0</v>
      </c>
      <c r="AO398" s="500">
        <v>0</v>
      </c>
      <c r="AP398" s="500">
        <v>0</v>
      </c>
      <c r="AQ398" s="500">
        <v>0</v>
      </c>
      <c r="AR398" s="500">
        <v>0</v>
      </c>
      <c r="AS398" s="500">
        <v>0</v>
      </c>
      <c r="AT398" s="500">
        <v>0</v>
      </c>
      <c r="AU398" s="500">
        <v>0</v>
      </c>
      <c r="AV398" s="500">
        <v>0</v>
      </c>
      <c r="AW398" s="500">
        <v>0</v>
      </c>
      <c r="AX398" s="500">
        <v>0</v>
      </c>
      <c r="AY398" s="500">
        <v>0</v>
      </c>
      <c r="AZ398" s="500">
        <v>0</v>
      </c>
      <c r="BA398" s="500">
        <v>0</v>
      </c>
      <c r="BB398" s="500">
        <v>0</v>
      </c>
    </row>
    <row r="399" spans="1:54">
      <c r="A399" s="497" t="s">
        <v>1600</v>
      </c>
      <c r="B399" s="507" t="s">
        <v>1736</v>
      </c>
      <c r="C399" s="500">
        <v>0</v>
      </c>
      <c r="D399" s="500">
        <v>0</v>
      </c>
      <c r="E399" s="500">
        <v>0</v>
      </c>
      <c r="F399" s="500">
        <v>0</v>
      </c>
      <c r="G399" s="500">
        <v>0</v>
      </c>
      <c r="H399" s="500">
        <v>0</v>
      </c>
      <c r="I399" s="500">
        <v>0</v>
      </c>
      <c r="J399" s="500">
        <v>0</v>
      </c>
      <c r="K399" s="500">
        <v>0</v>
      </c>
      <c r="L399" s="500">
        <v>0</v>
      </c>
      <c r="M399" s="500">
        <v>0</v>
      </c>
      <c r="N399" s="500">
        <v>0</v>
      </c>
      <c r="O399" s="500">
        <v>0</v>
      </c>
      <c r="P399" s="500">
        <v>0</v>
      </c>
      <c r="Q399" s="500">
        <v>0</v>
      </c>
      <c r="R399" s="500">
        <v>0</v>
      </c>
      <c r="S399" s="500">
        <v>0</v>
      </c>
      <c r="T399" s="500">
        <v>0</v>
      </c>
      <c r="U399" s="500">
        <v>0</v>
      </c>
      <c r="V399" s="500">
        <v>0</v>
      </c>
      <c r="W399" s="500">
        <v>0</v>
      </c>
      <c r="X399" s="500">
        <v>0</v>
      </c>
      <c r="Y399" s="500">
        <v>0</v>
      </c>
      <c r="Z399" s="500">
        <v>0</v>
      </c>
      <c r="AA399" s="500">
        <v>0</v>
      </c>
      <c r="AB399" s="500">
        <v>0</v>
      </c>
      <c r="AC399" s="500">
        <v>0</v>
      </c>
      <c r="AD399" s="500">
        <v>0</v>
      </c>
      <c r="AE399" s="500">
        <v>0</v>
      </c>
      <c r="AF399" s="500">
        <v>0</v>
      </c>
      <c r="AG399" s="500">
        <v>0</v>
      </c>
      <c r="AH399" s="500">
        <v>0</v>
      </c>
      <c r="AI399" s="500">
        <v>0</v>
      </c>
      <c r="AJ399" s="500">
        <v>0</v>
      </c>
      <c r="AK399" s="500">
        <v>0</v>
      </c>
      <c r="AL399" s="500">
        <v>0</v>
      </c>
      <c r="AM399" s="500">
        <v>0</v>
      </c>
      <c r="AN399" s="500">
        <v>0</v>
      </c>
      <c r="AO399" s="500">
        <v>0</v>
      </c>
      <c r="AP399" s="500">
        <v>0</v>
      </c>
      <c r="AQ399" s="500">
        <v>0</v>
      </c>
      <c r="AR399" s="500">
        <v>0</v>
      </c>
      <c r="AS399" s="500">
        <v>0</v>
      </c>
      <c r="AT399" s="500">
        <v>0</v>
      </c>
      <c r="AU399" s="500">
        <v>0</v>
      </c>
      <c r="AV399" s="500">
        <v>0</v>
      </c>
      <c r="AW399" s="500">
        <v>0</v>
      </c>
      <c r="AX399" s="500">
        <v>0</v>
      </c>
      <c r="AY399" s="500">
        <v>0</v>
      </c>
      <c r="AZ399" s="500">
        <v>0</v>
      </c>
      <c r="BA399" s="500">
        <v>0</v>
      </c>
      <c r="BB399" s="500">
        <v>0</v>
      </c>
    </row>
    <row r="400" spans="1:54">
      <c r="A400" s="497" t="s">
        <v>518</v>
      </c>
      <c r="B400" s="507" t="s">
        <v>1507</v>
      </c>
      <c r="C400" s="500">
        <v>0</v>
      </c>
      <c r="D400" s="500">
        <v>0</v>
      </c>
      <c r="E400" s="500">
        <v>0</v>
      </c>
      <c r="F400" s="500">
        <v>0</v>
      </c>
      <c r="G400" s="500">
        <v>0</v>
      </c>
      <c r="H400" s="500">
        <v>0</v>
      </c>
      <c r="I400" s="500">
        <v>0</v>
      </c>
      <c r="J400" s="500">
        <v>0</v>
      </c>
      <c r="K400" s="500">
        <v>0</v>
      </c>
      <c r="L400" s="500">
        <v>0</v>
      </c>
      <c r="M400" s="500">
        <v>0</v>
      </c>
      <c r="N400" s="500">
        <v>0</v>
      </c>
      <c r="O400" s="500">
        <v>0</v>
      </c>
      <c r="P400" s="500">
        <v>0</v>
      </c>
      <c r="Q400" s="500">
        <v>0</v>
      </c>
      <c r="R400" s="500">
        <v>0</v>
      </c>
      <c r="S400" s="500">
        <v>0</v>
      </c>
      <c r="T400" s="500">
        <v>0</v>
      </c>
      <c r="U400" s="500">
        <v>0</v>
      </c>
      <c r="V400" s="500">
        <v>0</v>
      </c>
      <c r="W400" s="500">
        <v>0</v>
      </c>
      <c r="X400" s="500">
        <v>0</v>
      </c>
      <c r="Y400" s="500">
        <v>0</v>
      </c>
      <c r="Z400" s="500">
        <v>0</v>
      </c>
      <c r="AA400" s="500">
        <v>0</v>
      </c>
      <c r="AB400" s="500">
        <v>0</v>
      </c>
      <c r="AC400" s="500">
        <v>0</v>
      </c>
      <c r="AD400" s="500">
        <v>0</v>
      </c>
      <c r="AE400" s="500">
        <v>0</v>
      </c>
      <c r="AF400" s="500">
        <v>0</v>
      </c>
      <c r="AG400" s="500">
        <v>0</v>
      </c>
      <c r="AH400" s="500">
        <v>0</v>
      </c>
      <c r="AI400" s="500">
        <v>0</v>
      </c>
      <c r="AJ400" s="500">
        <v>0</v>
      </c>
      <c r="AK400" s="500">
        <v>0</v>
      </c>
      <c r="AL400" s="500">
        <v>0</v>
      </c>
      <c r="AM400" s="500">
        <v>0</v>
      </c>
      <c r="AN400" s="500">
        <v>0</v>
      </c>
      <c r="AO400" s="500">
        <v>0</v>
      </c>
      <c r="AP400" s="500">
        <v>0</v>
      </c>
      <c r="AQ400" s="500">
        <v>0</v>
      </c>
      <c r="AR400" s="500">
        <v>0</v>
      </c>
      <c r="AS400" s="500">
        <v>0</v>
      </c>
      <c r="AT400" s="500">
        <v>0</v>
      </c>
      <c r="AU400" s="500">
        <v>0</v>
      </c>
      <c r="AV400" s="500">
        <v>0</v>
      </c>
      <c r="AW400" s="500">
        <v>0</v>
      </c>
      <c r="AX400" s="500">
        <v>0</v>
      </c>
      <c r="AY400" s="500">
        <v>0</v>
      </c>
      <c r="AZ400" s="500">
        <v>0</v>
      </c>
      <c r="BA400" s="500">
        <v>0</v>
      </c>
      <c r="BB400" s="500">
        <v>0</v>
      </c>
    </row>
    <row r="401" spans="1:54">
      <c r="A401" s="497" t="s">
        <v>495</v>
      </c>
      <c r="B401" s="507" t="s">
        <v>1479</v>
      </c>
      <c r="C401" s="500">
        <v>0</v>
      </c>
      <c r="D401" s="500">
        <v>0</v>
      </c>
      <c r="E401" s="500">
        <v>0</v>
      </c>
      <c r="F401" s="500">
        <v>0</v>
      </c>
      <c r="G401" s="500">
        <v>0</v>
      </c>
      <c r="H401" s="500">
        <v>0</v>
      </c>
      <c r="I401" s="500">
        <v>0</v>
      </c>
      <c r="J401" s="500">
        <v>0</v>
      </c>
      <c r="K401" s="500">
        <v>0</v>
      </c>
      <c r="L401" s="500">
        <v>0</v>
      </c>
      <c r="M401" s="500">
        <v>0</v>
      </c>
      <c r="N401" s="500">
        <v>0</v>
      </c>
      <c r="O401" s="500">
        <v>0</v>
      </c>
      <c r="P401" s="500">
        <v>0</v>
      </c>
      <c r="Q401" s="500">
        <v>0</v>
      </c>
      <c r="R401" s="500">
        <v>0</v>
      </c>
      <c r="S401" s="500">
        <v>0</v>
      </c>
      <c r="T401" s="500">
        <v>0</v>
      </c>
      <c r="U401" s="500">
        <v>0</v>
      </c>
      <c r="V401" s="500">
        <v>0</v>
      </c>
      <c r="W401" s="500">
        <v>0</v>
      </c>
      <c r="X401" s="500">
        <v>0</v>
      </c>
      <c r="Y401" s="500">
        <v>0</v>
      </c>
      <c r="Z401" s="500">
        <v>0</v>
      </c>
      <c r="AA401" s="500">
        <v>0</v>
      </c>
      <c r="AB401" s="500">
        <v>0</v>
      </c>
      <c r="AC401" s="500">
        <v>0</v>
      </c>
      <c r="AD401" s="500">
        <v>0</v>
      </c>
      <c r="AE401" s="500">
        <v>0</v>
      </c>
      <c r="AF401" s="500">
        <v>0</v>
      </c>
      <c r="AG401" s="500">
        <v>0</v>
      </c>
      <c r="AH401" s="500">
        <v>0</v>
      </c>
      <c r="AI401" s="500">
        <v>0</v>
      </c>
      <c r="AJ401" s="500">
        <v>0</v>
      </c>
      <c r="AK401" s="500">
        <v>0</v>
      </c>
      <c r="AL401" s="500">
        <v>0</v>
      </c>
      <c r="AM401" s="500">
        <v>0</v>
      </c>
      <c r="AN401" s="500">
        <v>0</v>
      </c>
      <c r="AO401" s="500">
        <v>0</v>
      </c>
      <c r="AP401" s="500">
        <v>0</v>
      </c>
      <c r="AQ401" s="500">
        <v>0</v>
      </c>
      <c r="AR401" s="500">
        <v>0</v>
      </c>
      <c r="AS401" s="500">
        <v>0</v>
      </c>
      <c r="AT401" s="500">
        <v>0</v>
      </c>
      <c r="AU401" s="500">
        <v>0</v>
      </c>
      <c r="AV401" s="500">
        <v>0</v>
      </c>
      <c r="AW401" s="500">
        <v>0</v>
      </c>
      <c r="AX401" s="500">
        <v>0</v>
      </c>
      <c r="AY401" s="500">
        <v>0</v>
      </c>
      <c r="AZ401" s="500">
        <v>0</v>
      </c>
      <c r="BA401" s="500">
        <v>0</v>
      </c>
      <c r="BB401" s="500">
        <v>0</v>
      </c>
    </row>
    <row r="402" spans="1:54">
      <c r="A402" s="497" t="s">
        <v>496</v>
      </c>
      <c r="B402" s="507" t="s">
        <v>1480</v>
      </c>
      <c r="C402" s="500">
        <v>0</v>
      </c>
      <c r="D402" s="500">
        <v>0</v>
      </c>
      <c r="E402" s="500">
        <v>0</v>
      </c>
      <c r="F402" s="500">
        <v>0</v>
      </c>
      <c r="G402" s="500">
        <v>0</v>
      </c>
      <c r="H402" s="500">
        <v>0</v>
      </c>
      <c r="I402" s="500">
        <v>0</v>
      </c>
      <c r="J402" s="500">
        <v>0</v>
      </c>
      <c r="K402" s="500">
        <v>0</v>
      </c>
      <c r="L402" s="500">
        <v>0</v>
      </c>
      <c r="M402" s="500">
        <v>0</v>
      </c>
      <c r="N402" s="500">
        <v>0</v>
      </c>
      <c r="O402" s="500">
        <v>0</v>
      </c>
      <c r="P402" s="500">
        <v>0</v>
      </c>
      <c r="Q402" s="500">
        <v>0</v>
      </c>
      <c r="R402" s="500">
        <v>0</v>
      </c>
      <c r="S402" s="500">
        <v>0</v>
      </c>
      <c r="T402" s="500">
        <v>0</v>
      </c>
      <c r="U402" s="500">
        <v>0</v>
      </c>
      <c r="V402" s="500">
        <v>0</v>
      </c>
      <c r="W402" s="500">
        <v>0</v>
      </c>
      <c r="X402" s="500">
        <v>0</v>
      </c>
      <c r="Y402" s="500">
        <v>0</v>
      </c>
      <c r="Z402" s="500">
        <v>0</v>
      </c>
      <c r="AA402" s="500">
        <v>0</v>
      </c>
      <c r="AB402" s="500">
        <v>0</v>
      </c>
      <c r="AC402" s="500">
        <v>0</v>
      </c>
      <c r="AD402" s="500">
        <v>0</v>
      </c>
      <c r="AE402" s="500">
        <v>0</v>
      </c>
      <c r="AF402" s="500">
        <v>0</v>
      </c>
      <c r="AG402" s="500">
        <v>0</v>
      </c>
      <c r="AH402" s="500">
        <v>0</v>
      </c>
      <c r="AI402" s="500">
        <v>0</v>
      </c>
      <c r="AJ402" s="500">
        <v>0</v>
      </c>
      <c r="AK402" s="500">
        <v>0</v>
      </c>
      <c r="AL402" s="500">
        <v>0</v>
      </c>
      <c r="AM402" s="500">
        <v>0</v>
      </c>
      <c r="AN402" s="500">
        <v>0</v>
      </c>
      <c r="AO402" s="500">
        <v>0</v>
      </c>
      <c r="AP402" s="500">
        <v>0</v>
      </c>
      <c r="AQ402" s="500">
        <v>0</v>
      </c>
      <c r="AR402" s="500">
        <v>0</v>
      </c>
      <c r="AS402" s="500">
        <v>0</v>
      </c>
      <c r="AT402" s="500">
        <v>0</v>
      </c>
      <c r="AU402" s="500">
        <v>0</v>
      </c>
      <c r="AV402" s="500">
        <v>0</v>
      </c>
      <c r="AW402" s="500">
        <v>0</v>
      </c>
      <c r="AX402" s="500">
        <v>0</v>
      </c>
      <c r="AY402" s="500">
        <v>0</v>
      </c>
      <c r="AZ402" s="500">
        <v>0</v>
      </c>
      <c r="BA402" s="500">
        <v>0</v>
      </c>
      <c r="BB402" s="500">
        <v>0</v>
      </c>
    </row>
    <row r="403" spans="1:54">
      <c r="A403" s="497" t="s">
        <v>497</v>
      </c>
      <c r="B403" s="507" t="s">
        <v>1481</v>
      </c>
      <c r="C403" s="500">
        <v>0</v>
      </c>
      <c r="D403" s="500">
        <v>0</v>
      </c>
      <c r="E403" s="500">
        <v>0</v>
      </c>
      <c r="F403" s="500">
        <v>0</v>
      </c>
      <c r="G403" s="500">
        <v>0</v>
      </c>
      <c r="H403" s="500">
        <v>0</v>
      </c>
      <c r="I403" s="500">
        <v>0</v>
      </c>
      <c r="J403" s="500">
        <v>0</v>
      </c>
      <c r="K403" s="500">
        <v>0</v>
      </c>
      <c r="L403" s="500">
        <v>0</v>
      </c>
      <c r="M403" s="500">
        <v>0</v>
      </c>
      <c r="N403" s="500">
        <v>0</v>
      </c>
      <c r="O403" s="500">
        <v>0</v>
      </c>
      <c r="P403" s="500">
        <v>0</v>
      </c>
      <c r="Q403" s="500">
        <v>0</v>
      </c>
      <c r="R403" s="500">
        <v>0</v>
      </c>
      <c r="S403" s="500">
        <v>0</v>
      </c>
      <c r="T403" s="500">
        <v>0</v>
      </c>
      <c r="U403" s="500">
        <v>0</v>
      </c>
      <c r="V403" s="500">
        <v>0</v>
      </c>
      <c r="W403" s="500">
        <v>0</v>
      </c>
      <c r="X403" s="500">
        <v>0</v>
      </c>
      <c r="Y403" s="500">
        <v>0</v>
      </c>
      <c r="Z403" s="500">
        <v>0</v>
      </c>
      <c r="AA403" s="500">
        <v>0</v>
      </c>
      <c r="AB403" s="500">
        <v>0</v>
      </c>
      <c r="AC403" s="500">
        <v>0</v>
      </c>
      <c r="AD403" s="500">
        <v>0</v>
      </c>
      <c r="AE403" s="500">
        <v>0</v>
      </c>
      <c r="AF403" s="500">
        <v>0</v>
      </c>
      <c r="AG403" s="500">
        <v>0</v>
      </c>
      <c r="AH403" s="500">
        <v>0</v>
      </c>
      <c r="AI403" s="500">
        <v>0</v>
      </c>
      <c r="AJ403" s="500">
        <v>0</v>
      </c>
      <c r="AK403" s="500">
        <v>0</v>
      </c>
      <c r="AL403" s="500">
        <v>0</v>
      </c>
      <c r="AM403" s="500">
        <v>0</v>
      </c>
      <c r="AN403" s="500">
        <v>0</v>
      </c>
      <c r="AO403" s="500">
        <v>0</v>
      </c>
      <c r="AP403" s="500">
        <v>0</v>
      </c>
      <c r="AQ403" s="500">
        <v>0</v>
      </c>
      <c r="AR403" s="500">
        <v>0</v>
      </c>
      <c r="AS403" s="500">
        <v>0</v>
      </c>
      <c r="AT403" s="500">
        <v>0</v>
      </c>
      <c r="AU403" s="500">
        <v>0</v>
      </c>
      <c r="AV403" s="500">
        <v>0</v>
      </c>
      <c r="AW403" s="500">
        <v>0</v>
      </c>
      <c r="AX403" s="500">
        <v>0</v>
      </c>
      <c r="AY403" s="500">
        <v>0</v>
      </c>
      <c r="AZ403" s="500">
        <v>0</v>
      </c>
      <c r="BA403" s="500">
        <v>0</v>
      </c>
      <c r="BB403" s="500">
        <v>0</v>
      </c>
    </row>
    <row r="404" spans="1:54">
      <c r="A404" s="497" t="s">
        <v>498</v>
      </c>
      <c r="B404" s="507" t="s">
        <v>1482</v>
      </c>
      <c r="C404" s="500">
        <v>0</v>
      </c>
      <c r="D404" s="500">
        <v>0</v>
      </c>
      <c r="E404" s="500">
        <v>0</v>
      </c>
      <c r="F404" s="500">
        <v>0</v>
      </c>
      <c r="G404" s="500">
        <v>0</v>
      </c>
      <c r="H404" s="500">
        <v>0</v>
      </c>
      <c r="I404" s="500">
        <v>0</v>
      </c>
      <c r="J404" s="500">
        <v>0</v>
      </c>
      <c r="K404" s="500">
        <v>0</v>
      </c>
      <c r="L404" s="500">
        <v>0</v>
      </c>
      <c r="M404" s="500">
        <v>0</v>
      </c>
      <c r="N404" s="500">
        <v>0</v>
      </c>
      <c r="O404" s="500">
        <v>0</v>
      </c>
      <c r="P404" s="500">
        <v>0</v>
      </c>
      <c r="Q404" s="500">
        <v>0</v>
      </c>
      <c r="R404" s="500">
        <v>0</v>
      </c>
      <c r="S404" s="500">
        <v>0</v>
      </c>
      <c r="T404" s="500">
        <v>0</v>
      </c>
      <c r="U404" s="500">
        <v>0</v>
      </c>
      <c r="V404" s="500">
        <v>0</v>
      </c>
      <c r="W404" s="500">
        <v>0</v>
      </c>
      <c r="X404" s="500">
        <v>0</v>
      </c>
      <c r="Y404" s="500">
        <v>0</v>
      </c>
      <c r="Z404" s="500">
        <v>0</v>
      </c>
      <c r="AA404" s="500">
        <v>0</v>
      </c>
      <c r="AB404" s="500">
        <v>0</v>
      </c>
      <c r="AC404" s="500">
        <v>0</v>
      </c>
      <c r="AD404" s="500">
        <v>0</v>
      </c>
      <c r="AE404" s="500">
        <v>0</v>
      </c>
      <c r="AF404" s="500">
        <v>0</v>
      </c>
      <c r="AG404" s="500">
        <v>0</v>
      </c>
      <c r="AH404" s="500">
        <v>0</v>
      </c>
      <c r="AI404" s="500">
        <v>0</v>
      </c>
      <c r="AJ404" s="500">
        <v>0</v>
      </c>
      <c r="AK404" s="500">
        <v>0</v>
      </c>
      <c r="AL404" s="500">
        <v>0</v>
      </c>
      <c r="AM404" s="500">
        <v>0</v>
      </c>
      <c r="AN404" s="500">
        <v>0</v>
      </c>
      <c r="AO404" s="500">
        <v>0</v>
      </c>
      <c r="AP404" s="500">
        <v>0</v>
      </c>
      <c r="AQ404" s="500">
        <v>0</v>
      </c>
      <c r="AR404" s="500">
        <v>0</v>
      </c>
      <c r="AS404" s="500">
        <v>0</v>
      </c>
      <c r="AT404" s="500">
        <v>0</v>
      </c>
      <c r="AU404" s="500">
        <v>0</v>
      </c>
      <c r="AV404" s="500">
        <v>0</v>
      </c>
      <c r="AW404" s="500">
        <v>0</v>
      </c>
      <c r="AX404" s="500">
        <v>0</v>
      </c>
      <c r="AY404" s="500">
        <v>0</v>
      </c>
      <c r="AZ404" s="500">
        <v>0</v>
      </c>
      <c r="BA404" s="500">
        <v>0</v>
      </c>
      <c r="BB404" s="500">
        <v>0</v>
      </c>
    </row>
    <row r="405" spans="1:54">
      <c r="A405" s="497" t="s">
        <v>499</v>
      </c>
      <c r="B405" s="507" t="s">
        <v>1737</v>
      </c>
      <c r="C405" s="500">
        <v>0</v>
      </c>
      <c r="D405" s="500">
        <v>0</v>
      </c>
      <c r="E405" s="500">
        <v>0</v>
      </c>
      <c r="F405" s="500">
        <v>0</v>
      </c>
      <c r="G405" s="500">
        <v>0</v>
      </c>
      <c r="H405" s="500">
        <v>0</v>
      </c>
      <c r="I405" s="500">
        <v>0</v>
      </c>
      <c r="J405" s="500">
        <v>0</v>
      </c>
      <c r="K405" s="500">
        <v>0</v>
      </c>
      <c r="L405" s="500">
        <v>0</v>
      </c>
      <c r="M405" s="500">
        <v>0</v>
      </c>
      <c r="N405" s="500">
        <v>0</v>
      </c>
      <c r="O405" s="500">
        <v>0</v>
      </c>
      <c r="P405" s="500">
        <v>0</v>
      </c>
      <c r="Q405" s="500">
        <v>0</v>
      </c>
      <c r="R405" s="500">
        <v>0</v>
      </c>
      <c r="S405" s="500">
        <v>0</v>
      </c>
      <c r="T405" s="500">
        <v>0</v>
      </c>
      <c r="U405" s="500">
        <v>0</v>
      </c>
      <c r="V405" s="500">
        <v>0</v>
      </c>
      <c r="W405" s="500">
        <v>0</v>
      </c>
      <c r="X405" s="500">
        <v>0</v>
      </c>
      <c r="Y405" s="500">
        <v>0</v>
      </c>
      <c r="Z405" s="500">
        <v>0</v>
      </c>
      <c r="AA405" s="500">
        <v>0</v>
      </c>
      <c r="AB405" s="500">
        <v>0</v>
      </c>
      <c r="AC405" s="500">
        <v>0</v>
      </c>
      <c r="AD405" s="500">
        <v>0</v>
      </c>
      <c r="AE405" s="500">
        <v>0</v>
      </c>
      <c r="AF405" s="500">
        <v>0</v>
      </c>
      <c r="AG405" s="500">
        <v>0</v>
      </c>
      <c r="AH405" s="500">
        <v>0</v>
      </c>
      <c r="AI405" s="500">
        <v>0</v>
      </c>
      <c r="AJ405" s="500">
        <v>0</v>
      </c>
      <c r="AK405" s="500">
        <v>0</v>
      </c>
      <c r="AL405" s="500">
        <v>0</v>
      </c>
      <c r="AM405" s="500">
        <v>0</v>
      </c>
      <c r="AN405" s="500">
        <v>0</v>
      </c>
      <c r="AO405" s="500">
        <v>0</v>
      </c>
      <c r="AP405" s="500">
        <v>0</v>
      </c>
      <c r="AQ405" s="500">
        <v>0</v>
      </c>
      <c r="AR405" s="500">
        <v>0</v>
      </c>
      <c r="AS405" s="500">
        <v>0</v>
      </c>
      <c r="AT405" s="500">
        <v>0</v>
      </c>
      <c r="AU405" s="500">
        <v>0</v>
      </c>
      <c r="AV405" s="500">
        <v>0</v>
      </c>
      <c r="AW405" s="500">
        <v>0</v>
      </c>
      <c r="AX405" s="500">
        <v>0</v>
      </c>
      <c r="AY405" s="500">
        <v>0</v>
      </c>
      <c r="AZ405" s="500">
        <v>0</v>
      </c>
      <c r="BA405" s="500">
        <v>0</v>
      </c>
      <c r="BB405" s="500">
        <v>0</v>
      </c>
    </row>
    <row r="406" spans="1:54">
      <c r="A406" s="497" t="s">
        <v>499</v>
      </c>
      <c r="B406" s="507" t="s">
        <v>1483</v>
      </c>
      <c r="C406" s="500">
        <v>0</v>
      </c>
      <c r="D406" s="500">
        <v>0</v>
      </c>
      <c r="E406" s="500">
        <v>0</v>
      </c>
      <c r="F406" s="500">
        <v>0</v>
      </c>
      <c r="G406" s="500">
        <v>0</v>
      </c>
      <c r="H406" s="500">
        <v>0</v>
      </c>
      <c r="I406" s="500">
        <v>0</v>
      </c>
      <c r="J406" s="500">
        <v>0</v>
      </c>
      <c r="K406" s="500">
        <v>0</v>
      </c>
      <c r="L406" s="500">
        <v>0</v>
      </c>
      <c r="M406" s="500">
        <v>0</v>
      </c>
      <c r="N406" s="500">
        <v>0</v>
      </c>
      <c r="O406" s="500">
        <v>0</v>
      </c>
      <c r="P406" s="500">
        <v>0</v>
      </c>
      <c r="Q406" s="500">
        <v>0</v>
      </c>
      <c r="R406" s="500">
        <v>0</v>
      </c>
      <c r="S406" s="500">
        <v>0</v>
      </c>
      <c r="T406" s="500">
        <v>0</v>
      </c>
      <c r="U406" s="500">
        <v>0</v>
      </c>
      <c r="V406" s="500">
        <v>0</v>
      </c>
      <c r="W406" s="500">
        <v>0</v>
      </c>
      <c r="X406" s="500">
        <v>0</v>
      </c>
      <c r="Y406" s="500">
        <v>0</v>
      </c>
      <c r="Z406" s="500">
        <v>0</v>
      </c>
      <c r="AA406" s="500">
        <v>0</v>
      </c>
      <c r="AB406" s="500">
        <v>0</v>
      </c>
      <c r="AC406" s="500">
        <v>0</v>
      </c>
      <c r="AD406" s="500">
        <v>0</v>
      </c>
      <c r="AE406" s="500">
        <v>0</v>
      </c>
      <c r="AF406" s="500">
        <v>0</v>
      </c>
      <c r="AG406" s="500">
        <v>0</v>
      </c>
      <c r="AH406" s="500">
        <v>0</v>
      </c>
      <c r="AI406" s="500">
        <v>0</v>
      </c>
      <c r="AJ406" s="500">
        <v>0</v>
      </c>
      <c r="AK406" s="500">
        <v>0</v>
      </c>
      <c r="AL406" s="500">
        <v>0</v>
      </c>
      <c r="AM406" s="500">
        <v>0</v>
      </c>
      <c r="AN406" s="500">
        <v>0</v>
      </c>
      <c r="AO406" s="500">
        <v>0</v>
      </c>
      <c r="AP406" s="500">
        <v>0</v>
      </c>
      <c r="AQ406" s="500">
        <v>0</v>
      </c>
      <c r="AR406" s="500">
        <v>0</v>
      </c>
      <c r="AS406" s="500">
        <v>0</v>
      </c>
      <c r="AT406" s="500">
        <v>0</v>
      </c>
      <c r="AU406" s="500">
        <v>0</v>
      </c>
      <c r="AV406" s="500">
        <v>0</v>
      </c>
      <c r="AW406" s="500">
        <v>0</v>
      </c>
      <c r="AX406" s="500">
        <v>0</v>
      </c>
      <c r="AY406" s="500">
        <v>0</v>
      </c>
      <c r="AZ406" s="500">
        <v>0</v>
      </c>
      <c r="BA406" s="500">
        <v>0</v>
      </c>
      <c r="BB406" s="500">
        <v>0</v>
      </c>
    </row>
    <row r="407" spans="1:54">
      <c r="A407" s="497" t="s">
        <v>499</v>
      </c>
      <c r="B407" s="507" t="s">
        <v>1484</v>
      </c>
      <c r="C407" s="500">
        <v>0</v>
      </c>
      <c r="D407" s="500">
        <v>0</v>
      </c>
      <c r="E407" s="500">
        <v>0</v>
      </c>
      <c r="F407" s="500">
        <v>0</v>
      </c>
      <c r="G407" s="500">
        <v>0</v>
      </c>
      <c r="H407" s="500">
        <v>0</v>
      </c>
      <c r="I407" s="500">
        <v>0</v>
      </c>
      <c r="J407" s="500">
        <v>0</v>
      </c>
      <c r="K407" s="500">
        <v>0</v>
      </c>
      <c r="L407" s="500">
        <v>0</v>
      </c>
      <c r="M407" s="500">
        <v>0</v>
      </c>
      <c r="N407" s="500">
        <v>0</v>
      </c>
      <c r="O407" s="500">
        <v>0</v>
      </c>
      <c r="P407" s="500">
        <v>0</v>
      </c>
      <c r="Q407" s="500">
        <v>0</v>
      </c>
      <c r="R407" s="500">
        <v>0</v>
      </c>
      <c r="S407" s="500">
        <v>0</v>
      </c>
      <c r="T407" s="500">
        <v>0</v>
      </c>
      <c r="U407" s="500">
        <v>0</v>
      </c>
      <c r="V407" s="500">
        <v>0</v>
      </c>
      <c r="W407" s="500">
        <v>0</v>
      </c>
      <c r="X407" s="500">
        <v>0</v>
      </c>
      <c r="Y407" s="500">
        <v>0</v>
      </c>
      <c r="Z407" s="500">
        <v>0</v>
      </c>
      <c r="AA407" s="500">
        <v>0</v>
      </c>
      <c r="AB407" s="500">
        <v>0</v>
      </c>
      <c r="AC407" s="500">
        <v>0</v>
      </c>
      <c r="AD407" s="500">
        <v>0</v>
      </c>
      <c r="AE407" s="500">
        <v>0</v>
      </c>
      <c r="AF407" s="500">
        <v>0</v>
      </c>
      <c r="AG407" s="500">
        <v>0</v>
      </c>
      <c r="AH407" s="500">
        <v>0</v>
      </c>
      <c r="AI407" s="500">
        <v>0</v>
      </c>
      <c r="AJ407" s="500">
        <v>0</v>
      </c>
      <c r="AK407" s="500">
        <v>0</v>
      </c>
      <c r="AL407" s="500">
        <v>0</v>
      </c>
      <c r="AM407" s="500">
        <v>0</v>
      </c>
      <c r="AN407" s="500">
        <v>0</v>
      </c>
      <c r="AO407" s="500">
        <v>0</v>
      </c>
      <c r="AP407" s="500">
        <v>0</v>
      </c>
      <c r="AQ407" s="500">
        <v>0</v>
      </c>
      <c r="AR407" s="500">
        <v>0</v>
      </c>
      <c r="AS407" s="500">
        <v>0</v>
      </c>
      <c r="AT407" s="500">
        <v>0</v>
      </c>
      <c r="AU407" s="500">
        <v>0</v>
      </c>
      <c r="AV407" s="500">
        <v>0</v>
      </c>
      <c r="AW407" s="500">
        <v>0</v>
      </c>
      <c r="AX407" s="500">
        <v>0</v>
      </c>
      <c r="AY407" s="500">
        <v>0</v>
      </c>
      <c r="AZ407" s="500">
        <v>0</v>
      </c>
      <c r="BA407" s="500">
        <v>0</v>
      </c>
      <c r="BB407" s="500">
        <v>0</v>
      </c>
    </row>
    <row r="408" spans="1:54">
      <c r="A408" s="497" t="s">
        <v>499</v>
      </c>
      <c r="B408" s="507" t="s">
        <v>1738</v>
      </c>
      <c r="C408" s="500">
        <v>-4.71482053399086E-9</v>
      </c>
      <c r="D408" s="500">
        <v>0</v>
      </c>
      <c r="E408" s="500">
        <v>0</v>
      </c>
      <c r="F408" s="500">
        <v>-4.71482053399086E-9</v>
      </c>
      <c r="G408" s="500">
        <v>0</v>
      </c>
      <c r="H408" s="500">
        <v>0</v>
      </c>
      <c r="I408" s="500">
        <v>0</v>
      </c>
      <c r="J408" s="500">
        <v>0</v>
      </c>
      <c r="K408" s="500">
        <v>0</v>
      </c>
      <c r="L408" s="500">
        <v>0</v>
      </c>
      <c r="M408" s="500">
        <v>0</v>
      </c>
      <c r="N408" s="500">
        <v>0</v>
      </c>
      <c r="O408" s="500">
        <v>0</v>
      </c>
      <c r="P408" s="500">
        <v>0</v>
      </c>
      <c r="Q408" s="500">
        <v>0</v>
      </c>
      <c r="R408" s="500">
        <v>0</v>
      </c>
      <c r="S408" s="500">
        <v>0</v>
      </c>
      <c r="T408" s="500">
        <v>0</v>
      </c>
      <c r="U408" s="500">
        <v>0</v>
      </c>
      <c r="V408" s="500">
        <v>0</v>
      </c>
      <c r="W408" s="500">
        <v>0</v>
      </c>
      <c r="X408" s="500">
        <v>0</v>
      </c>
      <c r="Y408" s="500">
        <v>0</v>
      </c>
      <c r="Z408" s="500">
        <v>0</v>
      </c>
      <c r="AA408" s="500">
        <v>0</v>
      </c>
      <c r="AB408" s="500">
        <v>0</v>
      </c>
      <c r="AC408" s="500">
        <v>0</v>
      </c>
      <c r="AD408" s="500">
        <v>0</v>
      </c>
      <c r="AE408" s="500">
        <v>0</v>
      </c>
      <c r="AF408" s="500">
        <v>0</v>
      </c>
      <c r="AG408" s="500">
        <v>0</v>
      </c>
      <c r="AH408" s="500">
        <v>0</v>
      </c>
      <c r="AI408" s="500">
        <v>0</v>
      </c>
      <c r="AJ408" s="500">
        <v>0</v>
      </c>
      <c r="AK408" s="500">
        <v>0</v>
      </c>
      <c r="AL408" s="500">
        <v>0</v>
      </c>
      <c r="AM408" s="500">
        <v>0</v>
      </c>
      <c r="AN408" s="500">
        <v>0</v>
      </c>
      <c r="AO408" s="500">
        <v>0</v>
      </c>
      <c r="AP408" s="500">
        <v>0</v>
      </c>
      <c r="AQ408" s="500">
        <v>0</v>
      </c>
      <c r="AR408" s="500">
        <v>0</v>
      </c>
      <c r="AS408" s="500">
        <v>0</v>
      </c>
      <c r="AT408" s="500">
        <v>0</v>
      </c>
      <c r="AU408" s="500">
        <v>0</v>
      </c>
      <c r="AV408" s="500">
        <v>0</v>
      </c>
      <c r="AW408" s="500">
        <v>0</v>
      </c>
      <c r="AX408" s="500">
        <v>0</v>
      </c>
      <c r="AY408" s="500">
        <v>0</v>
      </c>
      <c r="AZ408" s="500">
        <v>0</v>
      </c>
      <c r="BA408" s="500">
        <v>0</v>
      </c>
      <c r="BB408" s="500">
        <v>0</v>
      </c>
    </row>
    <row r="409" spans="1:54">
      <c r="A409" s="497" t="s">
        <v>499</v>
      </c>
      <c r="B409" s="507" t="s">
        <v>1739</v>
      </c>
      <c r="C409" s="500">
        <v>0</v>
      </c>
      <c r="D409" s="500">
        <v>0</v>
      </c>
      <c r="E409" s="500">
        <v>0</v>
      </c>
      <c r="F409" s="500">
        <v>0</v>
      </c>
      <c r="G409" s="500">
        <v>0</v>
      </c>
      <c r="H409" s="500">
        <v>0</v>
      </c>
      <c r="I409" s="500">
        <v>0</v>
      </c>
      <c r="J409" s="500">
        <v>0</v>
      </c>
      <c r="K409" s="500">
        <v>0</v>
      </c>
      <c r="L409" s="500">
        <v>0</v>
      </c>
      <c r="M409" s="500">
        <v>0</v>
      </c>
      <c r="N409" s="500">
        <v>0</v>
      </c>
      <c r="O409" s="500">
        <v>0</v>
      </c>
      <c r="P409" s="500">
        <v>0</v>
      </c>
      <c r="Q409" s="500">
        <v>0</v>
      </c>
      <c r="R409" s="500">
        <v>0</v>
      </c>
      <c r="S409" s="500">
        <v>0</v>
      </c>
      <c r="T409" s="500">
        <v>0</v>
      </c>
      <c r="U409" s="500">
        <v>0</v>
      </c>
      <c r="V409" s="500">
        <v>0</v>
      </c>
      <c r="W409" s="500">
        <v>0</v>
      </c>
      <c r="X409" s="500">
        <v>0</v>
      </c>
      <c r="Y409" s="500">
        <v>0</v>
      </c>
      <c r="Z409" s="500">
        <v>0</v>
      </c>
      <c r="AA409" s="500">
        <v>0</v>
      </c>
      <c r="AB409" s="500">
        <v>0</v>
      </c>
      <c r="AC409" s="500">
        <v>0</v>
      </c>
      <c r="AD409" s="500">
        <v>0</v>
      </c>
      <c r="AE409" s="500">
        <v>0</v>
      </c>
      <c r="AF409" s="500">
        <v>0</v>
      </c>
      <c r="AG409" s="500">
        <v>0</v>
      </c>
      <c r="AH409" s="500">
        <v>0</v>
      </c>
      <c r="AI409" s="500">
        <v>0</v>
      </c>
      <c r="AJ409" s="500">
        <v>0</v>
      </c>
      <c r="AK409" s="500">
        <v>0</v>
      </c>
      <c r="AL409" s="500">
        <v>0</v>
      </c>
      <c r="AM409" s="500">
        <v>0</v>
      </c>
      <c r="AN409" s="500">
        <v>0</v>
      </c>
      <c r="AO409" s="500">
        <v>0</v>
      </c>
      <c r="AP409" s="500">
        <v>0</v>
      </c>
      <c r="AQ409" s="500">
        <v>0</v>
      </c>
      <c r="AR409" s="500">
        <v>0</v>
      </c>
      <c r="AS409" s="500">
        <v>0</v>
      </c>
      <c r="AT409" s="500">
        <v>0</v>
      </c>
      <c r="AU409" s="500">
        <v>0</v>
      </c>
      <c r="AV409" s="500">
        <v>0</v>
      </c>
      <c r="AW409" s="500">
        <v>0</v>
      </c>
      <c r="AX409" s="500">
        <v>0</v>
      </c>
      <c r="AY409" s="500">
        <v>0</v>
      </c>
      <c r="AZ409" s="500">
        <v>0</v>
      </c>
      <c r="BA409" s="500">
        <v>0</v>
      </c>
      <c r="BB409" s="500">
        <v>0</v>
      </c>
    </row>
    <row r="410" spans="1:54">
      <c r="A410" s="497" t="s">
        <v>499</v>
      </c>
      <c r="B410" s="507" t="s">
        <v>1740</v>
      </c>
      <c r="C410" s="500">
        <v>0</v>
      </c>
      <c r="D410" s="500">
        <v>0</v>
      </c>
      <c r="E410" s="500">
        <v>0</v>
      </c>
      <c r="F410" s="500">
        <v>0</v>
      </c>
      <c r="G410" s="500">
        <v>0</v>
      </c>
      <c r="H410" s="500">
        <v>0</v>
      </c>
      <c r="I410" s="500">
        <v>0</v>
      </c>
      <c r="J410" s="500">
        <v>0</v>
      </c>
      <c r="K410" s="500">
        <v>0</v>
      </c>
      <c r="L410" s="500">
        <v>0</v>
      </c>
      <c r="M410" s="500">
        <v>0</v>
      </c>
      <c r="N410" s="500">
        <v>0</v>
      </c>
      <c r="O410" s="500">
        <v>0</v>
      </c>
      <c r="P410" s="500">
        <v>0</v>
      </c>
      <c r="Q410" s="500">
        <v>0</v>
      </c>
      <c r="R410" s="500">
        <v>0</v>
      </c>
      <c r="S410" s="500">
        <v>0</v>
      </c>
      <c r="T410" s="500">
        <v>0</v>
      </c>
      <c r="U410" s="500">
        <v>0</v>
      </c>
      <c r="V410" s="500">
        <v>0</v>
      </c>
      <c r="W410" s="500">
        <v>0</v>
      </c>
      <c r="X410" s="500">
        <v>0</v>
      </c>
      <c r="Y410" s="500">
        <v>0</v>
      </c>
      <c r="Z410" s="500">
        <v>0</v>
      </c>
      <c r="AA410" s="500">
        <v>0</v>
      </c>
      <c r="AB410" s="500">
        <v>0</v>
      </c>
      <c r="AC410" s="500">
        <v>0</v>
      </c>
      <c r="AD410" s="500">
        <v>0</v>
      </c>
      <c r="AE410" s="500">
        <v>0</v>
      </c>
      <c r="AF410" s="500">
        <v>0</v>
      </c>
      <c r="AG410" s="500">
        <v>0</v>
      </c>
      <c r="AH410" s="500">
        <v>0</v>
      </c>
      <c r="AI410" s="500">
        <v>0</v>
      </c>
      <c r="AJ410" s="500">
        <v>0</v>
      </c>
      <c r="AK410" s="500">
        <v>0</v>
      </c>
      <c r="AL410" s="500">
        <v>0</v>
      </c>
      <c r="AM410" s="500">
        <v>0</v>
      </c>
      <c r="AN410" s="500">
        <v>0</v>
      </c>
      <c r="AO410" s="500">
        <v>0</v>
      </c>
      <c r="AP410" s="500">
        <v>0</v>
      </c>
      <c r="AQ410" s="500">
        <v>0</v>
      </c>
      <c r="AR410" s="500">
        <v>0</v>
      </c>
      <c r="AS410" s="500">
        <v>0</v>
      </c>
      <c r="AT410" s="500">
        <v>0</v>
      </c>
      <c r="AU410" s="500">
        <v>0</v>
      </c>
      <c r="AV410" s="500">
        <v>0</v>
      </c>
      <c r="AW410" s="500">
        <v>0</v>
      </c>
      <c r="AX410" s="500">
        <v>0</v>
      </c>
      <c r="AY410" s="500">
        <v>0</v>
      </c>
      <c r="AZ410" s="500">
        <v>0</v>
      </c>
      <c r="BA410" s="500">
        <v>0</v>
      </c>
      <c r="BB410" s="500">
        <v>0</v>
      </c>
    </row>
    <row r="411" spans="1:54">
      <c r="A411" s="497" t="s">
        <v>499</v>
      </c>
      <c r="B411" s="507" t="s">
        <v>1486</v>
      </c>
      <c r="C411" s="500">
        <v>0</v>
      </c>
      <c r="D411" s="500">
        <v>0</v>
      </c>
      <c r="E411" s="500">
        <v>0</v>
      </c>
      <c r="F411" s="500">
        <v>0</v>
      </c>
      <c r="G411" s="500">
        <v>0</v>
      </c>
      <c r="H411" s="500">
        <v>0</v>
      </c>
      <c r="I411" s="500">
        <v>0</v>
      </c>
      <c r="J411" s="500">
        <v>0</v>
      </c>
      <c r="K411" s="500">
        <v>0</v>
      </c>
      <c r="L411" s="500">
        <v>0</v>
      </c>
      <c r="M411" s="500">
        <v>0</v>
      </c>
      <c r="N411" s="500">
        <v>0</v>
      </c>
      <c r="O411" s="500">
        <v>0</v>
      </c>
      <c r="P411" s="500">
        <v>0</v>
      </c>
      <c r="Q411" s="500">
        <v>0</v>
      </c>
      <c r="R411" s="500">
        <v>0</v>
      </c>
      <c r="S411" s="500">
        <v>0</v>
      </c>
      <c r="T411" s="500">
        <v>0</v>
      </c>
      <c r="U411" s="500">
        <v>0</v>
      </c>
      <c r="V411" s="500">
        <v>0</v>
      </c>
      <c r="W411" s="500">
        <v>0</v>
      </c>
      <c r="X411" s="500">
        <v>0</v>
      </c>
      <c r="Y411" s="500">
        <v>0</v>
      </c>
      <c r="Z411" s="500">
        <v>0</v>
      </c>
      <c r="AA411" s="500">
        <v>0</v>
      </c>
      <c r="AB411" s="500">
        <v>0</v>
      </c>
      <c r="AC411" s="500">
        <v>0</v>
      </c>
      <c r="AD411" s="500">
        <v>0</v>
      </c>
      <c r="AE411" s="500">
        <v>0</v>
      </c>
      <c r="AF411" s="500">
        <v>0</v>
      </c>
      <c r="AG411" s="500">
        <v>0</v>
      </c>
      <c r="AH411" s="500">
        <v>0</v>
      </c>
      <c r="AI411" s="500">
        <v>0</v>
      </c>
      <c r="AJ411" s="500">
        <v>0</v>
      </c>
      <c r="AK411" s="500">
        <v>0</v>
      </c>
      <c r="AL411" s="500">
        <v>0</v>
      </c>
      <c r="AM411" s="500">
        <v>0</v>
      </c>
      <c r="AN411" s="500">
        <v>0</v>
      </c>
      <c r="AO411" s="500">
        <v>0</v>
      </c>
      <c r="AP411" s="500">
        <v>0</v>
      </c>
      <c r="AQ411" s="500">
        <v>0</v>
      </c>
      <c r="AR411" s="500">
        <v>0</v>
      </c>
      <c r="AS411" s="500">
        <v>0</v>
      </c>
      <c r="AT411" s="500">
        <v>0</v>
      </c>
      <c r="AU411" s="500">
        <v>0</v>
      </c>
      <c r="AV411" s="500">
        <v>0</v>
      </c>
      <c r="AW411" s="500">
        <v>0</v>
      </c>
      <c r="AX411" s="500">
        <v>0</v>
      </c>
      <c r="AY411" s="500">
        <v>0</v>
      </c>
      <c r="AZ411" s="500">
        <v>0</v>
      </c>
      <c r="BA411" s="500">
        <v>0</v>
      </c>
      <c r="BB411" s="500">
        <v>0</v>
      </c>
    </row>
    <row r="412" spans="1:54">
      <c r="A412" s="497" t="s">
        <v>499</v>
      </c>
      <c r="B412" s="507" t="s">
        <v>1485</v>
      </c>
      <c r="C412" s="500">
        <v>0</v>
      </c>
      <c r="D412" s="500">
        <v>0</v>
      </c>
      <c r="E412" s="500">
        <v>0</v>
      </c>
      <c r="F412" s="500">
        <v>0</v>
      </c>
      <c r="G412" s="500">
        <v>0</v>
      </c>
      <c r="H412" s="500">
        <v>0</v>
      </c>
      <c r="I412" s="500">
        <v>0</v>
      </c>
      <c r="J412" s="500">
        <v>0</v>
      </c>
      <c r="K412" s="500">
        <v>0</v>
      </c>
      <c r="L412" s="500">
        <v>0</v>
      </c>
      <c r="M412" s="500">
        <v>0</v>
      </c>
      <c r="N412" s="500">
        <v>0</v>
      </c>
      <c r="O412" s="500">
        <v>0</v>
      </c>
      <c r="P412" s="500">
        <v>0</v>
      </c>
      <c r="Q412" s="500">
        <v>0</v>
      </c>
      <c r="R412" s="500">
        <v>0</v>
      </c>
      <c r="S412" s="500">
        <v>0</v>
      </c>
      <c r="T412" s="500">
        <v>0</v>
      </c>
      <c r="U412" s="500">
        <v>0</v>
      </c>
      <c r="V412" s="500">
        <v>0</v>
      </c>
      <c r="W412" s="500">
        <v>0</v>
      </c>
      <c r="X412" s="500">
        <v>0</v>
      </c>
      <c r="Y412" s="500">
        <v>0</v>
      </c>
      <c r="Z412" s="500">
        <v>0</v>
      </c>
      <c r="AA412" s="500">
        <v>0</v>
      </c>
      <c r="AB412" s="500">
        <v>0</v>
      </c>
      <c r="AC412" s="500">
        <v>0</v>
      </c>
      <c r="AD412" s="500">
        <v>0</v>
      </c>
      <c r="AE412" s="500">
        <v>0</v>
      </c>
      <c r="AF412" s="500">
        <v>0</v>
      </c>
      <c r="AG412" s="500">
        <v>0</v>
      </c>
      <c r="AH412" s="500">
        <v>0</v>
      </c>
      <c r="AI412" s="500">
        <v>0</v>
      </c>
      <c r="AJ412" s="500">
        <v>0</v>
      </c>
      <c r="AK412" s="500">
        <v>0</v>
      </c>
      <c r="AL412" s="500">
        <v>0</v>
      </c>
      <c r="AM412" s="500">
        <v>0</v>
      </c>
      <c r="AN412" s="500">
        <v>0</v>
      </c>
      <c r="AO412" s="500">
        <v>0</v>
      </c>
      <c r="AP412" s="500">
        <v>0</v>
      </c>
      <c r="AQ412" s="500">
        <v>0</v>
      </c>
      <c r="AR412" s="500">
        <v>0</v>
      </c>
      <c r="AS412" s="500">
        <v>0</v>
      </c>
      <c r="AT412" s="500">
        <v>0</v>
      </c>
      <c r="AU412" s="500">
        <v>0</v>
      </c>
      <c r="AV412" s="500">
        <v>0</v>
      </c>
      <c r="AW412" s="500">
        <v>0</v>
      </c>
      <c r="AX412" s="500">
        <v>0</v>
      </c>
      <c r="AY412" s="500">
        <v>0</v>
      </c>
      <c r="AZ412" s="500">
        <v>0</v>
      </c>
      <c r="BA412" s="500">
        <v>0</v>
      </c>
      <c r="BB412" s="500">
        <v>0</v>
      </c>
    </row>
    <row r="413" spans="1:54">
      <c r="A413" s="497" t="s">
        <v>499</v>
      </c>
      <c r="B413" s="507" t="s">
        <v>1741</v>
      </c>
      <c r="C413" s="500">
        <v>0</v>
      </c>
      <c r="D413" s="500">
        <v>0</v>
      </c>
      <c r="E413" s="500">
        <v>0</v>
      </c>
      <c r="F413" s="500">
        <v>0</v>
      </c>
      <c r="G413" s="500">
        <v>0</v>
      </c>
      <c r="H413" s="500">
        <v>0</v>
      </c>
      <c r="I413" s="500">
        <v>0</v>
      </c>
      <c r="J413" s="500">
        <v>0</v>
      </c>
      <c r="K413" s="500">
        <v>0</v>
      </c>
      <c r="L413" s="500">
        <v>0</v>
      </c>
      <c r="M413" s="500">
        <v>0</v>
      </c>
      <c r="N413" s="500">
        <v>0</v>
      </c>
      <c r="O413" s="500">
        <v>0</v>
      </c>
      <c r="P413" s="500">
        <v>0</v>
      </c>
      <c r="Q413" s="500">
        <v>0</v>
      </c>
      <c r="R413" s="500">
        <v>0</v>
      </c>
      <c r="S413" s="500">
        <v>0</v>
      </c>
      <c r="T413" s="500">
        <v>0</v>
      </c>
      <c r="U413" s="500">
        <v>0</v>
      </c>
      <c r="V413" s="500">
        <v>0</v>
      </c>
      <c r="W413" s="500">
        <v>0</v>
      </c>
      <c r="X413" s="500">
        <v>0</v>
      </c>
      <c r="Y413" s="500">
        <v>0</v>
      </c>
      <c r="Z413" s="500">
        <v>0</v>
      </c>
      <c r="AA413" s="500">
        <v>0</v>
      </c>
      <c r="AB413" s="500">
        <v>0</v>
      </c>
      <c r="AC413" s="500">
        <v>0</v>
      </c>
      <c r="AD413" s="500">
        <v>0</v>
      </c>
      <c r="AE413" s="500">
        <v>0</v>
      </c>
      <c r="AF413" s="500">
        <v>0</v>
      </c>
      <c r="AG413" s="500">
        <v>0</v>
      </c>
      <c r="AH413" s="500">
        <v>0</v>
      </c>
      <c r="AI413" s="500">
        <v>0</v>
      </c>
      <c r="AJ413" s="500">
        <v>0</v>
      </c>
      <c r="AK413" s="500">
        <v>0</v>
      </c>
      <c r="AL413" s="500">
        <v>0</v>
      </c>
      <c r="AM413" s="500">
        <v>0</v>
      </c>
      <c r="AN413" s="500">
        <v>0</v>
      </c>
      <c r="AO413" s="500">
        <v>0</v>
      </c>
      <c r="AP413" s="500">
        <v>0</v>
      </c>
      <c r="AQ413" s="500">
        <v>0</v>
      </c>
      <c r="AR413" s="500">
        <v>0</v>
      </c>
      <c r="AS413" s="500">
        <v>0</v>
      </c>
      <c r="AT413" s="500">
        <v>0</v>
      </c>
      <c r="AU413" s="500">
        <v>0</v>
      </c>
      <c r="AV413" s="500">
        <v>0</v>
      </c>
      <c r="AW413" s="500">
        <v>0</v>
      </c>
      <c r="AX413" s="500">
        <v>0</v>
      </c>
      <c r="AY413" s="500">
        <v>0</v>
      </c>
      <c r="AZ413" s="500">
        <v>0</v>
      </c>
      <c r="BA413" s="500">
        <v>0</v>
      </c>
      <c r="BB413" s="500">
        <v>0</v>
      </c>
    </row>
    <row r="414" spans="1:54">
      <c r="A414" s="497" t="s">
        <v>500</v>
      </c>
      <c r="B414" s="507" t="s">
        <v>1487</v>
      </c>
      <c r="C414" s="500">
        <v>0</v>
      </c>
      <c r="D414" s="500">
        <v>0</v>
      </c>
      <c r="E414" s="500">
        <v>0</v>
      </c>
      <c r="F414" s="500">
        <v>0</v>
      </c>
      <c r="G414" s="500">
        <v>0</v>
      </c>
      <c r="H414" s="500">
        <v>0</v>
      </c>
      <c r="I414" s="500">
        <v>0</v>
      </c>
      <c r="J414" s="500">
        <v>0</v>
      </c>
      <c r="K414" s="500">
        <v>0</v>
      </c>
      <c r="L414" s="500">
        <v>0</v>
      </c>
      <c r="M414" s="500">
        <v>0</v>
      </c>
      <c r="N414" s="500">
        <v>0</v>
      </c>
      <c r="O414" s="500">
        <v>0</v>
      </c>
      <c r="P414" s="500">
        <v>0</v>
      </c>
      <c r="Q414" s="500">
        <v>0</v>
      </c>
      <c r="R414" s="500">
        <v>0</v>
      </c>
      <c r="S414" s="500">
        <v>0</v>
      </c>
      <c r="T414" s="500">
        <v>0</v>
      </c>
      <c r="U414" s="500">
        <v>0</v>
      </c>
      <c r="V414" s="500">
        <v>0</v>
      </c>
      <c r="W414" s="500">
        <v>0</v>
      </c>
      <c r="X414" s="500">
        <v>0</v>
      </c>
      <c r="Y414" s="500">
        <v>0</v>
      </c>
      <c r="Z414" s="500">
        <v>0</v>
      </c>
      <c r="AA414" s="500">
        <v>0</v>
      </c>
      <c r="AB414" s="500">
        <v>0</v>
      </c>
      <c r="AC414" s="500">
        <v>0</v>
      </c>
      <c r="AD414" s="500">
        <v>0</v>
      </c>
      <c r="AE414" s="500">
        <v>0</v>
      </c>
      <c r="AF414" s="500">
        <v>0</v>
      </c>
      <c r="AG414" s="500">
        <v>0</v>
      </c>
      <c r="AH414" s="500">
        <v>0</v>
      </c>
      <c r="AI414" s="500">
        <v>0</v>
      </c>
      <c r="AJ414" s="500">
        <v>0</v>
      </c>
      <c r="AK414" s="500">
        <v>0</v>
      </c>
      <c r="AL414" s="500">
        <v>0</v>
      </c>
      <c r="AM414" s="500">
        <v>0</v>
      </c>
      <c r="AN414" s="500">
        <v>0</v>
      </c>
      <c r="AO414" s="500">
        <v>0</v>
      </c>
      <c r="AP414" s="500">
        <v>0</v>
      </c>
      <c r="AQ414" s="500">
        <v>0</v>
      </c>
      <c r="AR414" s="500">
        <v>0</v>
      </c>
      <c r="AS414" s="500">
        <v>0</v>
      </c>
      <c r="AT414" s="500">
        <v>0</v>
      </c>
      <c r="AU414" s="500">
        <v>0</v>
      </c>
      <c r="AV414" s="500">
        <v>0</v>
      </c>
      <c r="AW414" s="500">
        <v>0</v>
      </c>
      <c r="AX414" s="500">
        <v>0</v>
      </c>
      <c r="AY414" s="500">
        <v>0</v>
      </c>
      <c r="AZ414" s="500">
        <v>0</v>
      </c>
      <c r="BA414" s="500">
        <v>0</v>
      </c>
      <c r="BB414" s="500">
        <v>0</v>
      </c>
    </row>
    <row r="415" spans="1:54">
      <c r="A415" s="497" t="s">
        <v>501</v>
      </c>
      <c r="B415" s="507" t="s">
        <v>1488</v>
      </c>
      <c r="C415" s="500">
        <v>0</v>
      </c>
      <c r="D415" s="500">
        <v>0</v>
      </c>
      <c r="E415" s="500">
        <v>0</v>
      </c>
      <c r="F415" s="500">
        <v>0</v>
      </c>
      <c r="G415" s="500">
        <v>0</v>
      </c>
      <c r="H415" s="500">
        <v>0</v>
      </c>
      <c r="I415" s="500">
        <v>0</v>
      </c>
      <c r="J415" s="500">
        <v>0</v>
      </c>
      <c r="K415" s="500">
        <v>0</v>
      </c>
      <c r="L415" s="500">
        <v>0</v>
      </c>
      <c r="M415" s="500">
        <v>0</v>
      </c>
      <c r="N415" s="500">
        <v>0</v>
      </c>
      <c r="O415" s="500">
        <v>0</v>
      </c>
      <c r="P415" s="500">
        <v>0</v>
      </c>
      <c r="Q415" s="500">
        <v>0</v>
      </c>
      <c r="R415" s="500">
        <v>0</v>
      </c>
      <c r="S415" s="500">
        <v>0</v>
      </c>
      <c r="T415" s="500">
        <v>0</v>
      </c>
      <c r="U415" s="500">
        <v>0</v>
      </c>
      <c r="V415" s="500">
        <v>0</v>
      </c>
      <c r="W415" s="500">
        <v>0</v>
      </c>
      <c r="X415" s="500">
        <v>0</v>
      </c>
      <c r="Y415" s="500">
        <v>0</v>
      </c>
      <c r="Z415" s="500">
        <v>0</v>
      </c>
      <c r="AA415" s="500">
        <v>0</v>
      </c>
      <c r="AB415" s="500">
        <v>0</v>
      </c>
      <c r="AC415" s="500">
        <v>0</v>
      </c>
      <c r="AD415" s="500">
        <v>0</v>
      </c>
      <c r="AE415" s="500">
        <v>0</v>
      </c>
      <c r="AF415" s="500">
        <v>0</v>
      </c>
      <c r="AG415" s="500">
        <v>0</v>
      </c>
      <c r="AH415" s="500">
        <v>0</v>
      </c>
      <c r="AI415" s="500">
        <v>0</v>
      </c>
      <c r="AJ415" s="500">
        <v>0</v>
      </c>
      <c r="AK415" s="500">
        <v>0</v>
      </c>
      <c r="AL415" s="500">
        <v>0</v>
      </c>
      <c r="AM415" s="500">
        <v>0</v>
      </c>
      <c r="AN415" s="500">
        <v>0</v>
      </c>
      <c r="AO415" s="500">
        <v>0</v>
      </c>
      <c r="AP415" s="500">
        <v>0</v>
      </c>
      <c r="AQ415" s="500">
        <v>0</v>
      </c>
      <c r="AR415" s="500">
        <v>0</v>
      </c>
      <c r="AS415" s="500">
        <v>0</v>
      </c>
      <c r="AT415" s="500">
        <v>0</v>
      </c>
      <c r="AU415" s="500">
        <v>0</v>
      </c>
      <c r="AV415" s="500">
        <v>0</v>
      </c>
      <c r="AW415" s="500">
        <v>0</v>
      </c>
      <c r="AX415" s="500">
        <v>0</v>
      </c>
      <c r="AY415" s="500">
        <v>0</v>
      </c>
      <c r="AZ415" s="500">
        <v>0</v>
      </c>
      <c r="BA415" s="500">
        <v>0</v>
      </c>
      <c r="BB415" s="500">
        <v>0</v>
      </c>
    </row>
    <row r="416" spans="1:54">
      <c r="A416" s="497" t="s">
        <v>1884</v>
      </c>
      <c r="B416" s="507" t="s">
        <v>1886</v>
      </c>
      <c r="C416" s="500">
        <v>0</v>
      </c>
      <c r="D416" s="500">
        <v>0</v>
      </c>
      <c r="E416" s="500">
        <v>0</v>
      </c>
      <c r="F416" s="500">
        <v>0</v>
      </c>
      <c r="G416" s="500">
        <v>0</v>
      </c>
      <c r="H416" s="500">
        <v>0</v>
      </c>
      <c r="I416" s="500">
        <v>0</v>
      </c>
      <c r="J416" s="500">
        <v>0</v>
      </c>
      <c r="K416" s="500">
        <v>0</v>
      </c>
      <c r="L416" s="500">
        <v>0</v>
      </c>
      <c r="M416" s="500">
        <v>0</v>
      </c>
      <c r="N416" s="500">
        <v>0</v>
      </c>
      <c r="O416" s="500">
        <v>0</v>
      </c>
      <c r="P416" s="500">
        <v>0</v>
      </c>
      <c r="Q416" s="500">
        <v>0</v>
      </c>
      <c r="R416" s="500">
        <v>0</v>
      </c>
      <c r="S416" s="500">
        <v>0</v>
      </c>
      <c r="T416" s="500">
        <v>0</v>
      </c>
      <c r="U416" s="500">
        <v>0</v>
      </c>
      <c r="V416" s="500">
        <v>0</v>
      </c>
      <c r="W416" s="500">
        <v>0</v>
      </c>
      <c r="X416" s="500">
        <v>0</v>
      </c>
      <c r="Y416" s="500">
        <v>0</v>
      </c>
      <c r="Z416" s="500">
        <v>0</v>
      </c>
      <c r="AA416" s="500">
        <v>0</v>
      </c>
      <c r="AB416" s="500">
        <v>0</v>
      </c>
      <c r="AC416" s="500">
        <v>0</v>
      </c>
      <c r="AD416" s="500">
        <v>0</v>
      </c>
      <c r="AE416" s="500">
        <v>0</v>
      </c>
      <c r="AF416" s="500">
        <v>0</v>
      </c>
      <c r="AG416" s="500">
        <v>0</v>
      </c>
      <c r="AH416" s="500">
        <v>0</v>
      </c>
      <c r="AI416" s="500">
        <v>0</v>
      </c>
      <c r="AJ416" s="500">
        <v>0</v>
      </c>
      <c r="AK416" s="500">
        <v>0</v>
      </c>
      <c r="AL416" s="500">
        <v>0</v>
      </c>
      <c r="AM416" s="500">
        <v>0</v>
      </c>
      <c r="AN416" s="500">
        <v>0</v>
      </c>
      <c r="AO416" s="500">
        <v>0</v>
      </c>
      <c r="AP416" s="500">
        <v>0</v>
      </c>
      <c r="AQ416" s="500">
        <v>0</v>
      </c>
      <c r="AR416" s="500">
        <v>0</v>
      </c>
      <c r="AS416" s="500">
        <v>0</v>
      </c>
      <c r="AT416" s="500">
        <v>0</v>
      </c>
      <c r="AU416" s="500">
        <v>0</v>
      </c>
      <c r="AV416" s="500">
        <v>0</v>
      </c>
      <c r="AW416" s="500">
        <v>0</v>
      </c>
      <c r="AX416" s="500">
        <v>0</v>
      </c>
      <c r="AY416" s="500">
        <v>0</v>
      </c>
      <c r="AZ416" s="500">
        <v>0</v>
      </c>
      <c r="BA416" s="500">
        <v>0</v>
      </c>
      <c r="BB416" s="500">
        <v>0</v>
      </c>
    </row>
    <row r="417" spans="1:54">
      <c r="A417" s="497" t="s">
        <v>502</v>
      </c>
      <c r="B417" s="507" t="s">
        <v>1490</v>
      </c>
      <c r="C417" s="500">
        <v>0</v>
      </c>
      <c r="D417" s="500">
        <v>0</v>
      </c>
      <c r="E417" s="500">
        <v>0</v>
      </c>
      <c r="F417" s="500">
        <v>0</v>
      </c>
      <c r="G417" s="500">
        <v>0</v>
      </c>
      <c r="H417" s="500">
        <v>0</v>
      </c>
      <c r="I417" s="500">
        <v>0</v>
      </c>
      <c r="J417" s="500">
        <v>0</v>
      </c>
      <c r="K417" s="500">
        <v>0</v>
      </c>
      <c r="L417" s="500">
        <v>0</v>
      </c>
      <c r="M417" s="500">
        <v>0</v>
      </c>
      <c r="N417" s="500">
        <v>0</v>
      </c>
      <c r="O417" s="500">
        <v>0</v>
      </c>
      <c r="P417" s="500">
        <v>0</v>
      </c>
      <c r="Q417" s="500">
        <v>0</v>
      </c>
      <c r="R417" s="500">
        <v>0</v>
      </c>
      <c r="S417" s="500">
        <v>0</v>
      </c>
      <c r="T417" s="500">
        <v>0</v>
      </c>
      <c r="U417" s="500">
        <v>0</v>
      </c>
      <c r="V417" s="500">
        <v>0</v>
      </c>
      <c r="W417" s="500">
        <v>0</v>
      </c>
      <c r="X417" s="500">
        <v>0</v>
      </c>
      <c r="Y417" s="500">
        <v>0</v>
      </c>
      <c r="Z417" s="500">
        <v>0</v>
      </c>
      <c r="AA417" s="500">
        <v>0</v>
      </c>
      <c r="AB417" s="500">
        <v>0</v>
      </c>
      <c r="AC417" s="500">
        <v>0</v>
      </c>
      <c r="AD417" s="500">
        <v>0</v>
      </c>
      <c r="AE417" s="500">
        <v>0</v>
      </c>
      <c r="AF417" s="500">
        <v>0</v>
      </c>
      <c r="AG417" s="500">
        <v>0</v>
      </c>
      <c r="AH417" s="500">
        <v>0</v>
      </c>
      <c r="AI417" s="500">
        <v>0</v>
      </c>
      <c r="AJ417" s="500">
        <v>0</v>
      </c>
      <c r="AK417" s="500">
        <v>0</v>
      </c>
      <c r="AL417" s="500">
        <v>0</v>
      </c>
      <c r="AM417" s="500">
        <v>0</v>
      </c>
      <c r="AN417" s="500">
        <v>0</v>
      </c>
      <c r="AO417" s="500">
        <v>0</v>
      </c>
      <c r="AP417" s="500">
        <v>0</v>
      </c>
      <c r="AQ417" s="500">
        <v>0</v>
      </c>
      <c r="AR417" s="500">
        <v>0</v>
      </c>
      <c r="AS417" s="500">
        <v>0</v>
      </c>
      <c r="AT417" s="500">
        <v>0</v>
      </c>
      <c r="AU417" s="500">
        <v>0</v>
      </c>
      <c r="AV417" s="500">
        <v>0</v>
      </c>
      <c r="AW417" s="500">
        <v>0</v>
      </c>
      <c r="AX417" s="500">
        <v>0</v>
      </c>
      <c r="AY417" s="500">
        <v>0</v>
      </c>
      <c r="AZ417" s="500">
        <v>0</v>
      </c>
      <c r="BA417" s="500">
        <v>0</v>
      </c>
      <c r="BB417" s="500">
        <v>0</v>
      </c>
    </row>
    <row r="418" spans="1:54">
      <c r="A418" s="497" t="s">
        <v>503</v>
      </c>
      <c r="B418" s="507" t="s">
        <v>1491</v>
      </c>
      <c r="C418" s="500">
        <v>0</v>
      </c>
      <c r="D418" s="500">
        <v>0</v>
      </c>
      <c r="E418" s="500">
        <v>0</v>
      </c>
      <c r="F418" s="500">
        <v>0</v>
      </c>
      <c r="G418" s="500">
        <v>0</v>
      </c>
      <c r="H418" s="500">
        <v>0</v>
      </c>
      <c r="I418" s="500">
        <v>0</v>
      </c>
      <c r="J418" s="500">
        <v>0</v>
      </c>
      <c r="K418" s="500">
        <v>0</v>
      </c>
      <c r="L418" s="500">
        <v>0</v>
      </c>
      <c r="M418" s="500">
        <v>0</v>
      </c>
      <c r="N418" s="500">
        <v>0</v>
      </c>
      <c r="O418" s="500">
        <v>0</v>
      </c>
      <c r="P418" s="500">
        <v>0</v>
      </c>
      <c r="Q418" s="500">
        <v>0</v>
      </c>
      <c r="R418" s="500">
        <v>0</v>
      </c>
      <c r="S418" s="500">
        <v>0</v>
      </c>
      <c r="T418" s="500">
        <v>0</v>
      </c>
      <c r="U418" s="500">
        <v>0</v>
      </c>
      <c r="V418" s="500">
        <v>0</v>
      </c>
      <c r="W418" s="500">
        <v>0</v>
      </c>
      <c r="X418" s="500">
        <v>0</v>
      </c>
      <c r="Y418" s="500">
        <v>0</v>
      </c>
      <c r="Z418" s="500">
        <v>0</v>
      </c>
      <c r="AA418" s="500">
        <v>0</v>
      </c>
      <c r="AB418" s="500">
        <v>0</v>
      </c>
      <c r="AC418" s="500">
        <v>0</v>
      </c>
      <c r="AD418" s="500">
        <v>0</v>
      </c>
      <c r="AE418" s="500">
        <v>0</v>
      </c>
      <c r="AF418" s="500">
        <v>0</v>
      </c>
      <c r="AG418" s="500">
        <v>0</v>
      </c>
      <c r="AH418" s="500">
        <v>0</v>
      </c>
      <c r="AI418" s="500">
        <v>0</v>
      </c>
      <c r="AJ418" s="500">
        <v>0</v>
      </c>
      <c r="AK418" s="500">
        <v>0</v>
      </c>
      <c r="AL418" s="500">
        <v>0</v>
      </c>
      <c r="AM418" s="500">
        <v>0</v>
      </c>
      <c r="AN418" s="500">
        <v>0</v>
      </c>
      <c r="AO418" s="500">
        <v>0</v>
      </c>
      <c r="AP418" s="500">
        <v>0</v>
      </c>
      <c r="AQ418" s="500">
        <v>0</v>
      </c>
      <c r="AR418" s="500">
        <v>0</v>
      </c>
      <c r="AS418" s="500">
        <v>0</v>
      </c>
      <c r="AT418" s="500">
        <v>0</v>
      </c>
      <c r="AU418" s="500">
        <v>0</v>
      </c>
      <c r="AV418" s="500">
        <v>0</v>
      </c>
      <c r="AW418" s="500">
        <v>0</v>
      </c>
      <c r="AX418" s="500">
        <v>0</v>
      </c>
      <c r="AY418" s="500">
        <v>0</v>
      </c>
      <c r="AZ418" s="500">
        <v>0</v>
      </c>
      <c r="BA418" s="500">
        <v>0</v>
      </c>
      <c r="BB418" s="500">
        <v>0</v>
      </c>
    </row>
    <row r="419" spans="1:54">
      <c r="A419" s="497" t="s">
        <v>504</v>
      </c>
      <c r="B419" s="507" t="s">
        <v>1492</v>
      </c>
      <c r="C419" s="500">
        <v>0</v>
      </c>
      <c r="D419" s="500">
        <v>0</v>
      </c>
      <c r="E419" s="500">
        <v>0</v>
      </c>
      <c r="F419" s="500">
        <v>0</v>
      </c>
      <c r="G419" s="500">
        <v>0</v>
      </c>
      <c r="H419" s="500">
        <v>0</v>
      </c>
      <c r="I419" s="500">
        <v>0</v>
      </c>
      <c r="J419" s="500">
        <v>0</v>
      </c>
      <c r="K419" s="500">
        <v>0</v>
      </c>
      <c r="L419" s="500">
        <v>0</v>
      </c>
      <c r="M419" s="500">
        <v>0</v>
      </c>
      <c r="N419" s="500">
        <v>0</v>
      </c>
      <c r="O419" s="500">
        <v>0</v>
      </c>
      <c r="P419" s="500">
        <v>0</v>
      </c>
      <c r="Q419" s="500">
        <v>0</v>
      </c>
      <c r="R419" s="500">
        <v>0</v>
      </c>
      <c r="S419" s="500">
        <v>0</v>
      </c>
      <c r="T419" s="500">
        <v>0</v>
      </c>
      <c r="U419" s="500">
        <v>0</v>
      </c>
      <c r="V419" s="500">
        <v>0</v>
      </c>
      <c r="W419" s="500">
        <v>0</v>
      </c>
      <c r="X419" s="500">
        <v>0</v>
      </c>
      <c r="Y419" s="500">
        <v>0</v>
      </c>
      <c r="Z419" s="500">
        <v>0</v>
      </c>
      <c r="AA419" s="500">
        <v>0</v>
      </c>
      <c r="AB419" s="500">
        <v>0</v>
      </c>
      <c r="AC419" s="500">
        <v>0</v>
      </c>
      <c r="AD419" s="500">
        <v>0</v>
      </c>
      <c r="AE419" s="500">
        <v>0</v>
      </c>
      <c r="AF419" s="500">
        <v>0</v>
      </c>
      <c r="AG419" s="500">
        <v>0</v>
      </c>
      <c r="AH419" s="500">
        <v>0</v>
      </c>
      <c r="AI419" s="500">
        <v>0</v>
      </c>
      <c r="AJ419" s="500">
        <v>0</v>
      </c>
      <c r="AK419" s="500">
        <v>0</v>
      </c>
      <c r="AL419" s="500">
        <v>0</v>
      </c>
      <c r="AM419" s="500">
        <v>0</v>
      </c>
      <c r="AN419" s="500">
        <v>0</v>
      </c>
      <c r="AO419" s="500">
        <v>0</v>
      </c>
      <c r="AP419" s="500">
        <v>0</v>
      </c>
      <c r="AQ419" s="500">
        <v>0</v>
      </c>
      <c r="AR419" s="500">
        <v>0</v>
      </c>
      <c r="AS419" s="500">
        <v>0</v>
      </c>
      <c r="AT419" s="500">
        <v>0</v>
      </c>
      <c r="AU419" s="500">
        <v>0</v>
      </c>
      <c r="AV419" s="500">
        <v>0</v>
      </c>
      <c r="AW419" s="500">
        <v>0</v>
      </c>
      <c r="AX419" s="500">
        <v>0</v>
      </c>
      <c r="AY419" s="500">
        <v>0</v>
      </c>
      <c r="AZ419" s="500">
        <v>0</v>
      </c>
      <c r="BA419" s="500">
        <v>0</v>
      </c>
      <c r="BB419" s="500">
        <v>0</v>
      </c>
    </row>
    <row r="420" spans="1:54">
      <c r="A420" s="497" t="s">
        <v>505</v>
      </c>
      <c r="B420" s="507" t="s">
        <v>1493</v>
      </c>
      <c r="C420" s="500">
        <v>0</v>
      </c>
      <c r="D420" s="500">
        <v>0</v>
      </c>
      <c r="E420" s="500">
        <v>0</v>
      </c>
      <c r="F420" s="500">
        <v>0</v>
      </c>
      <c r="G420" s="500">
        <v>0</v>
      </c>
      <c r="H420" s="500">
        <v>0</v>
      </c>
      <c r="I420" s="500">
        <v>0</v>
      </c>
      <c r="J420" s="500">
        <v>0</v>
      </c>
      <c r="K420" s="500">
        <v>0</v>
      </c>
      <c r="L420" s="500">
        <v>0</v>
      </c>
      <c r="M420" s="500">
        <v>0</v>
      </c>
      <c r="N420" s="500">
        <v>0</v>
      </c>
      <c r="O420" s="500">
        <v>0</v>
      </c>
      <c r="P420" s="500">
        <v>0</v>
      </c>
      <c r="Q420" s="500">
        <v>0</v>
      </c>
      <c r="R420" s="500">
        <v>0</v>
      </c>
      <c r="S420" s="500">
        <v>0</v>
      </c>
      <c r="T420" s="500">
        <v>0</v>
      </c>
      <c r="U420" s="500">
        <v>0</v>
      </c>
      <c r="V420" s="500">
        <v>0</v>
      </c>
      <c r="W420" s="500">
        <v>0</v>
      </c>
      <c r="X420" s="500">
        <v>0</v>
      </c>
      <c r="Y420" s="500">
        <v>0</v>
      </c>
      <c r="Z420" s="500">
        <v>0</v>
      </c>
      <c r="AA420" s="500">
        <v>0</v>
      </c>
      <c r="AB420" s="500">
        <v>0</v>
      </c>
      <c r="AC420" s="500">
        <v>0</v>
      </c>
      <c r="AD420" s="500">
        <v>0</v>
      </c>
      <c r="AE420" s="500">
        <v>0</v>
      </c>
      <c r="AF420" s="500">
        <v>0</v>
      </c>
      <c r="AG420" s="500">
        <v>0</v>
      </c>
      <c r="AH420" s="500">
        <v>0</v>
      </c>
      <c r="AI420" s="500">
        <v>0</v>
      </c>
      <c r="AJ420" s="500">
        <v>0</v>
      </c>
      <c r="AK420" s="500">
        <v>0</v>
      </c>
      <c r="AL420" s="500">
        <v>0</v>
      </c>
      <c r="AM420" s="500">
        <v>0</v>
      </c>
      <c r="AN420" s="500">
        <v>0</v>
      </c>
      <c r="AO420" s="500">
        <v>0</v>
      </c>
      <c r="AP420" s="500">
        <v>0</v>
      </c>
      <c r="AQ420" s="500">
        <v>0</v>
      </c>
      <c r="AR420" s="500">
        <v>0</v>
      </c>
      <c r="AS420" s="500">
        <v>0</v>
      </c>
      <c r="AT420" s="500">
        <v>0</v>
      </c>
      <c r="AU420" s="500">
        <v>0</v>
      </c>
      <c r="AV420" s="500">
        <v>0</v>
      </c>
      <c r="AW420" s="500">
        <v>0</v>
      </c>
      <c r="AX420" s="500">
        <v>0</v>
      </c>
      <c r="AY420" s="500">
        <v>0</v>
      </c>
      <c r="AZ420" s="500">
        <v>0</v>
      </c>
      <c r="BA420" s="500">
        <v>0</v>
      </c>
      <c r="BB420" s="500">
        <v>0</v>
      </c>
    </row>
    <row r="421" spans="1:54">
      <c r="A421" s="497" t="s">
        <v>506</v>
      </c>
      <c r="B421" s="499" t="s">
        <v>1601</v>
      </c>
      <c r="C421" s="500">
        <v>0</v>
      </c>
      <c r="D421" s="500">
        <v>0</v>
      </c>
      <c r="E421" s="500">
        <v>0</v>
      </c>
      <c r="F421" s="500">
        <v>0</v>
      </c>
      <c r="G421" s="500">
        <v>0</v>
      </c>
      <c r="H421" s="500">
        <v>0</v>
      </c>
      <c r="I421" s="500">
        <v>0</v>
      </c>
      <c r="J421" s="500">
        <v>0</v>
      </c>
      <c r="K421" s="500">
        <v>0</v>
      </c>
      <c r="L421" s="500">
        <v>0</v>
      </c>
      <c r="M421" s="500">
        <v>0</v>
      </c>
      <c r="N421" s="500">
        <v>0</v>
      </c>
      <c r="O421" s="500">
        <v>0</v>
      </c>
      <c r="P421" s="500">
        <v>0</v>
      </c>
      <c r="Q421" s="500">
        <v>0</v>
      </c>
      <c r="R421" s="500">
        <v>0</v>
      </c>
      <c r="S421" s="500">
        <v>0</v>
      </c>
      <c r="T421" s="500">
        <v>0</v>
      </c>
      <c r="U421" s="500">
        <v>0</v>
      </c>
      <c r="V421" s="500">
        <v>0</v>
      </c>
      <c r="W421" s="500">
        <v>0</v>
      </c>
      <c r="X421" s="500">
        <v>0</v>
      </c>
      <c r="Y421" s="500">
        <v>0</v>
      </c>
      <c r="Z421" s="500">
        <v>0</v>
      </c>
      <c r="AA421" s="500">
        <v>0</v>
      </c>
      <c r="AB421" s="500">
        <v>0</v>
      </c>
      <c r="AC421" s="500">
        <v>0</v>
      </c>
      <c r="AD421" s="500">
        <v>0</v>
      </c>
      <c r="AE421" s="500">
        <v>0</v>
      </c>
      <c r="AF421" s="500">
        <v>0</v>
      </c>
      <c r="AG421" s="500">
        <v>0</v>
      </c>
      <c r="AH421" s="500">
        <v>0</v>
      </c>
      <c r="AI421" s="500">
        <v>0</v>
      </c>
      <c r="AJ421" s="500">
        <v>0</v>
      </c>
      <c r="AK421" s="500">
        <v>0</v>
      </c>
      <c r="AL421" s="500">
        <v>0</v>
      </c>
      <c r="AM421" s="500">
        <v>0</v>
      </c>
      <c r="AN421" s="500">
        <v>0</v>
      </c>
      <c r="AO421" s="500">
        <v>0</v>
      </c>
      <c r="AP421" s="500">
        <v>0</v>
      </c>
      <c r="AQ421" s="500">
        <v>0</v>
      </c>
      <c r="AR421" s="500">
        <v>0</v>
      </c>
      <c r="AS421" s="500">
        <v>0</v>
      </c>
      <c r="AT421" s="500">
        <v>0</v>
      </c>
      <c r="AU421" s="500">
        <v>0</v>
      </c>
      <c r="AV421" s="500">
        <v>0</v>
      </c>
      <c r="AW421" s="500">
        <v>0</v>
      </c>
      <c r="AX421" s="500">
        <v>0</v>
      </c>
      <c r="AY421" s="500">
        <v>0</v>
      </c>
      <c r="AZ421" s="500">
        <v>0</v>
      </c>
      <c r="BA421" s="500">
        <v>0</v>
      </c>
      <c r="BB421" s="500">
        <v>0</v>
      </c>
    </row>
    <row r="422" spans="1:54">
      <c r="A422" s="497" t="s">
        <v>506</v>
      </c>
      <c r="B422" s="507" t="s">
        <v>1494</v>
      </c>
      <c r="C422" s="500">
        <v>0</v>
      </c>
      <c r="D422" s="500">
        <v>0</v>
      </c>
      <c r="E422" s="500">
        <v>0</v>
      </c>
      <c r="F422" s="500">
        <v>0</v>
      </c>
      <c r="G422" s="500">
        <v>0</v>
      </c>
      <c r="H422" s="500">
        <v>0</v>
      </c>
      <c r="I422" s="500">
        <v>0</v>
      </c>
      <c r="J422" s="500">
        <v>0</v>
      </c>
      <c r="K422" s="500">
        <v>0</v>
      </c>
      <c r="L422" s="500">
        <v>0</v>
      </c>
      <c r="M422" s="500">
        <v>0</v>
      </c>
      <c r="N422" s="500">
        <v>0</v>
      </c>
      <c r="O422" s="500">
        <v>0</v>
      </c>
      <c r="P422" s="500">
        <v>0</v>
      </c>
      <c r="Q422" s="500">
        <v>0</v>
      </c>
      <c r="R422" s="500">
        <v>0</v>
      </c>
      <c r="S422" s="500">
        <v>0</v>
      </c>
      <c r="T422" s="500">
        <v>0</v>
      </c>
      <c r="U422" s="500">
        <v>0</v>
      </c>
      <c r="V422" s="500">
        <v>0</v>
      </c>
      <c r="W422" s="500">
        <v>0</v>
      </c>
      <c r="X422" s="500">
        <v>0</v>
      </c>
      <c r="Y422" s="500">
        <v>0</v>
      </c>
      <c r="Z422" s="500">
        <v>0</v>
      </c>
      <c r="AA422" s="500">
        <v>0</v>
      </c>
      <c r="AB422" s="500">
        <v>0</v>
      </c>
      <c r="AC422" s="500">
        <v>0</v>
      </c>
      <c r="AD422" s="500">
        <v>0</v>
      </c>
      <c r="AE422" s="500">
        <v>0</v>
      </c>
      <c r="AF422" s="500">
        <v>0</v>
      </c>
      <c r="AG422" s="500">
        <v>0</v>
      </c>
      <c r="AH422" s="500">
        <v>0</v>
      </c>
      <c r="AI422" s="500">
        <v>0</v>
      </c>
      <c r="AJ422" s="500">
        <v>0</v>
      </c>
      <c r="AK422" s="500">
        <v>0</v>
      </c>
      <c r="AL422" s="500">
        <v>0</v>
      </c>
      <c r="AM422" s="500">
        <v>0</v>
      </c>
      <c r="AN422" s="500">
        <v>0</v>
      </c>
      <c r="AO422" s="500">
        <v>0</v>
      </c>
      <c r="AP422" s="500">
        <v>0</v>
      </c>
      <c r="AQ422" s="500">
        <v>0</v>
      </c>
      <c r="AR422" s="500">
        <v>0</v>
      </c>
      <c r="AS422" s="500">
        <v>0</v>
      </c>
      <c r="AT422" s="500">
        <v>0</v>
      </c>
      <c r="AU422" s="500">
        <v>0</v>
      </c>
      <c r="AV422" s="500">
        <v>0</v>
      </c>
      <c r="AW422" s="500">
        <v>0</v>
      </c>
      <c r="AX422" s="500">
        <v>0</v>
      </c>
      <c r="AY422" s="500">
        <v>0</v>
      </c>
      <c r="AZ422" s="500">
        <v>0</v>
      </c>
      <c r="BA422" s="500">
        <v>0</v>
      </c>
      <c r="BB422" s="500">
        <v>0</v>
      </c>
    </row>
    <row r="423" spans="1:54">
      <c r="A423" s="497" t="s">
        <v>507</v>
      </c>
      <c r="B423" s="507" t="s">
        <v>1742</v>
      </c>
      <c r="C423" s="500">
        <v>0</v>
      </c>
      <c r="D423" s="500">
        <v>0</v>
      </c>
      <c r="E423" s="500">
        <v>0</v>
      </c>
      <c r="F423" s="500">
        <v>0</v>
      </c>
      <c r="G423" s="500">
        <v>0</v>
      </c>
      <c r="H423" s="500">
        <v>0</v>
      </c>
      <c r="I423" s="500">
        <v>0</v>
      </c>
      <c r="J423" s="500">
        <v>0</v>
      </c>
      <c r="K423" s="500">
        <v>0</v>
      </c>
      <c r="L423" s="500">
        <v>0</v>
      </c>
      <c r="M423" s="500">
        <v>0</v>
      </c>
      <c r="N423" s="500">
        <v>0</v>
      </c>
      <c r="O423" s="500">
        <v>0</v>
      </c>
      <c r="P423" s="500">
        <v>0</v>
      </c>
      <c r="Q423" s="500">
        <v>0</v>
      </c>
      <c r="R423" s="500">
        <v>0</v>
      </c>
      <c r="S423" s="500">
        <v>0</v>
      </c>
      <c r="T423" s="500">
        <v>0</v>
      </c>
      <c r="U423" s="500">
        <v>0</v>
      </c>
      <c r="V423" s="500">
        <v>0</v>
      </c>
      <c r="W423" s="500">
        <v>0</v>
      </c>
      <c r="X423" s="500">
        <v>0</v>
      </c>
      <c r="Y423" s="500">
        <v>0</v>
      </c>
      <c r="Z423" s="500">
        <v>0</v>
      </c>
      <c r="AA423" s="500">
        <v>0</v>
      </c>
      <c r="AB423" s="500">
        <v>0</v>
      </c>
      <c r="AC423" s="500">
        <v>0</v>
      </c>
      <c r="AD423" s="500">
        <v>0</v>
      </c>
      <c r="AE423" s="500">
        <v>0</v>
      </c>
      <c r="AF423" s="500">
        <v>0</v>
      </c>
      <c r="AG423" s="500">
        <v>0</v>
      </c>
      <c r="AH423" s="500">
        <v>0</v>
      </c>
      <c r="AI423" s="500">
        <v>0</v>
      </c>
      <c r="AJ423" s="500">
        <v>0</v>
      </c>
      <c r="AK423" s="500">
        <v>0</v>
      </c>
      <c r="AL423" s="500">
        <v>0</v>
      </c>
      <c r="AM423" s="500">
        <v>0</v>
      </c>
      <c r="AN423" s="500">
        <v>0</v>
      </c>
      <c r="AO423" s="500">
        <v>0</v>
      </c>
      <c r="AP423" s="500">
        <v>0</v>
      </c>
      <c r="AQ423" s="500">
        <v>0</v>
      </c>
      <c r="AR423" s="500">
        <v>0</v>
      </c>
      <c r="AS423" s="500">
        <v>0</v>
      </c>
      <c r="AT423" s="500">
        <v>0</v>
      </c>
      <c r="AU423" s="500">
        <v>0</v>
      </c>
      <c r="AV423" s="500">
        <v>0</v>
      </c>
      <c r="AW423" s="500">
        <v>0</v>
      </c>
      <c r="AX423" s="500">
        <v>0</v>
      </c>
      <c r="AY423" s="500">
        <v>0</v>
      </c>
      <c r="AZ423" s="500">
        <v>0</v>
      </c>
      <c r="BA423" s="500">
        <v>0</v>
      </c>
      <c r="BB423" s="500">
        <v>0</v>
      </c>
    </row>
    <row r="424" spans="1:54">
      <c r="A424" s="497" t="s">
        <v>507</v>
      </c>
      <c r="B424" s="507" t="s">
        <v>1495</v>
      </c>
      <c r="C424" s="500">
        <v>0</v>
      </c>
      <c r="D424" s="500">
        <v>0</v>
      </c>
      <c r="E424" s="500">
        <v>0</v>
      </c>
      <c r="F424" s="500">
        <v>0</v>
      </c>
      <c r="G424" s="500">
        <v>0</v>
      </c>
      <c r="H424" s="500">
        <v>0</v>
      </c>
      <c r="I424" s="500">
        <v>0</v>
      </c>
      <c r="J424" s="500">
        <v>0</v>
      </c>
      <c r="K424" s="500">
        <v>0</v>
      </c>
      <c r="L424" s="500">
        <v>0</v>
      </c>
      <c r="M424" s="500">
        <v>0</v>
      </c>
      <c r="N424" s="500">
        <v>0</v>
      </c>
      <c r="O424" s="500">
        <v>0</v>
      </c>
      <c r="P424" s="500">
        <v>0</v>
      </c>
      <c r="Q424" s="500">
        <v>0</v>
      </c>
      <c r="R424" s="500">
        <v>0</v>
      </c>
      <c r="S424" s="500">
        <v>0</v>
      </c>
      <c r="T424" s="500">
        <v>0</v>
      </c>
      <c r="U424" s="500">
        <v>0</v>
      </c>
      <c r="V424" s="500">
        <v>0</v>
      </c>
      <c r="W424" s="500">
        <v>0</v>
      </c>
      <c r="X424" s="500">
        <v>0</v>
      </c>
      <c r="Y424" s="500">
        <v>0</v>
      </c>
      <c r="Z424" s="500">
        <v>0</v>
      </c>
      <c r="AA424" s="500">
        <v>0</v>
      </c>
      <c r="AB424" s="500">
        <v>0</v>
      </c>
      <c r="AC424" s="500">
        <v>0</v>
      </c>
      <c r="AD424" s="500">
        <v>0</v>
      </c>
      <c r="AE424" s="500">
        <v>0</v>
      </c>
      <c r="AF424" s="500">
        <v>0</v>
      </c>
      <c r="AG424" s="500">
        <v>0</v>
      </c>
      <c r="AH424" s="500">
        <v>0</v>
      </c>
      <c r="AI424" s="500">
        <v>0</v>
      </c>
      <c r="AJ424" s="500">
        <v>0</v>
      </c>
      <c r="AK424" s="500">
        <v>0</v>
      </c>
      <c r="AL424" s="500">
        <v>0</v>
      </c>
      <c r="AM424" s="500">
        <v>0</v>
      </c>
      <c r="AN424" s="500">
        <v>0</v>
      </c>
      <c r="AO424" s="500">
        <v>0</v>
      </c>
      <c r="AP424" s="500">
        <v>0</v>
      </c>
      <c r="AQ424" s="500">
        <v>0</v>
      </c>
      <c r="AR424" s="500">
        <v>0</v>
      </c>
      <c r="AS424" s="500">
        <v>0</v>
      </c>
      <c r="AT424" s="500">
        <v>0</v>
      </c>
      <c r="AU424" s="500">
        <v>0</v>
      </c>
      <c r="AV424" s="500">
        <v>0</v>
      </c>
      <c r="AW424" s="500">
        <v>0</v>
      </c>
      <c r="AX424" s="500">
        <v>0</v>
      </c>
      <c r="AY424" s="500">
        <v>0</v>
      </c>
      <c r="AZ424" s="500">
        <v>0</v>
      </c>
      <c r="BA424" s="500">
        <v>0</v>
      </c>
      <c r="BB424" s="500">
        <v>0</v>
      </c>
    </row>
    <row r="425" spans="1:54">
      <c r="A425" s="497" t="s">
        <v>508</v>
      </c>
      <c r="B425" s="507" t="s">
        <v>1497</v>
      </c>
      <c r="C425" s="500">
        <v>0</v>
      </c>
      <c r="D425" s="500">
        <v>0</v>
      </c>
      <c r="E425" s="500">
        <v>0</v>
      </c>
      <c r="F425" s="500">
        <v>0</v>
      </c>
      <c r="G425" s="500">
        <v>0</v>
      </c>
      <c r="H425" s="500">
        <v>0</v>
      </c>
      <c r="I425" s="500">
        <v>0</v>
      </c>
      <c r="J425" s="500">
        <v>0</v>
      </c>
      <c r="K425" s="500">
        <v>0</v>
      </c>
      <c r="L425" s="500">
        <v>0</v>
      </c>
      <c r="M425" s="500">
        <v>0</v>
      </c>
      <c r="N425" s="500">
        <v>0</v>
      </c>
      <c r="O425" s="500">
        <v>0</v>
      </c>
      <c r="P425" s="500">
        <v>0</v>
      </c>
      <c r="Q425" s="500">
        <v>0</v>
      </c>
      <c r="R425" s="500">
        <v>0</v>
      </c>
      <c r="S425" s="500">
        <v>0</v>
      </c>
      <c r="T425" s="500">
        <v>0</v>
      </c>
      <c r="U425" s="500">
        <v>0</v>
      </c>
      <c r="V425" s="500">
        <v>0</v>
      </c>
      <c r="W425" s="500">
        <v>0</v>
      </c>
      <c r="X425" s="500">
        <v>0</v>
      </c>
      <c r="Y425" s="500">
        <v>0</v>
      </c>
      <c r="Z425" s="500">
        <v>0</v>
      </c>
      <c r="AA425" s="500">
        <v>0</v>
      </c>
      <c r="AB425" s="500">
        <v>0</v>
      </c>
      <c r="AC425" s="500">
        <v>0</v>
      </c>
      <c r="AD425" s="500">
        <v>0</v>
      </c>
      <c r="AE425" s="500">
        <v>0</v>
      </c>
      <c r="AF425" s="500">
        <v>0</v>
      </c>
      <c r="AG425" s="500">
        <v>0</v>
      </c>
      <c r="AH425" s="500">
        <v>0</v>
      </c>
      <c r="AI425" s="500">
        <v>0</v>
      </c>
      <c r="AJ425" s="500">
        <v>0</v>
      </c>
      <c r="AK425" s="500">
        <v>0</v>
      </c>
      <c r="AL425" s="500">
        <v>0</v>
      </c>
      <c r="AM425" s="500">
        <v>0</v>
      </c>
      <c r="AN425" s="500">
        <v>0</v>
      </c>
      <c r="AO425" s="500">
        <v>0</v>
      </c>
      <c r="AP425" s="500">
        <v>0</v>
      </c>
      <c r="AQ425" s="500">
        <v>0</v>
      </c>
      <c r="AR425" s="500">
        <v>0</v>
      </c>
      <c r="AS425" s="500">
        <v>0</v>
      </c>
      <c r="AT425" s="500">
        <v>0</v>
      </c>
      <c r="AU425" s="500">
        <v>0</v>
      </c>
      <c r="AV425" s="500">
        <v>0</v>
      </c>
      <c r="AW425" s="500">
        <v>0</v>
      </c>
      <c r="AX425" s="500">
        <v>0</v>
      </c>
      <c r="AY425" s="500">
        <v>0</v>
      </c>
      <c r="AZ425" s="500">
        <v>0</v>
      </c>
      <c r="BA425" s="500">
        <v>0</v>
      </c>
      <c r="BB425" s="500">
        <v>0</v>
      </c>
    </row>
    <row r="426" spans="1:54">
      <c r="A426" s="497" t="s">
        <v>509</v>
      </c>
      <c r="B426" s="507" t="s">
        <v>1498</v>
      </c>
      <c r="C426" s="500">
        <v>0</v>
      </c>
      <c r="D426" s="500">
        <v>0</v>
      </c>
      <c r="E426" s="500">
        <v>0</v>
      </c>
      <c r="F426" s="500">
        <v>0</v>
      </c>
      <c r="G426" s="500">
        <v>0</v>
      </c>
      <c r="H426" s="500">
        <v>0</v>
      </c>
      <c r="I426" s="500">
        <v>0</v>
      </c>
      <c r="J426" s="500">
        <v>0</v>
      </c>
      <c r="K426" s="500">
        <v>0</v>
      </c>
      <c r="L426" s="500">
        <v>0</v>
      </c>
      <c r="M426" s="500">
        <v>0</v>
      </c>
      <c r="N426" s="500">
        <v>0</v>
      </c>
      <c r="O426" s="500">
        <v>0</v>
      </c>
      <c r="P426" s="500">
        <v>0</v>
      </c>
      <c r="Q426" s="500">
        <v>0</v>
      </c>
      <c r="R426" s="500">
        <v>0</v>
      </c>
      <c r="S426" s="500">
        <v>0</v>
      </c>
      <c r="T426" s="500">
        <v>0</v>
      </c>
      <c r="U426" s="500">
        <v>0</v>
      </c>
      <c r="V426" s="500">
        <v>0</v>
      </c>
      <c r="W426" s="500">
        <v>0</v>
      </c>
      <c r="X426" s="500">
        <v>0</v>
      </c>
      <c r="Y426" s="500">
        <v>0</v>
      </c>
      <c r="Z426" s="500">
        <v>0</v>
      </c>
      <c r="AA426" s="500">
        <v>0</v>
      </c>
      <c r="AB426" s="500">
        <v>0</v>
      </c>
      <c r="AC426" s="500">
        <v>0</v>
      </c>
      <c r="AD426" s="500">
        <v>0</v>
      </c>
      <c r="AE426" s="500">
        <v>0</v>
      </c>
      <c r="AF426" s="500">
        <v>0</v>
      </c>
      <c r="AG426" s="500">
        <v>0</v>
      </c>
      <c r="AH426" s="500">
        <v>0</v>
      </c>
      <c r="AI426" s="500">
        <v>0</v>
      </c>
      <c r="AJ426" s="500">
        <v>0</v>
      </c>
      <c r="AK426" s="500">
        <v>0</v>
      </c>
      <c r="AL426" s="500">
        <v>0</v>
      </c>
      <c r="AM426" s="500">
        <v>0</v>
      </c>
      <c r="AN426" s="500">
        <v>0</v>
      </c>
      <c r="AO426" s="500">
        <v>0</v>
      </c>
      <c r="AP426" s="500">
        <v>0</v>
      </c>
      <c r="AQ426" s="500">
        <v>0</v>
      </c>
      <c r="AR426" s="500">
        <v>0</v>
      </c>
      <c r="AS426" s="500">
        <v>0</v>
      </c>
      <c r="AT426" s="500">
        <v>0</v>
      </c>
      <c r="AU426" s="500">
        <v>0</v>
      </c>
      <c r="AV426" s="500">
        <v>0</v>
      </c>
      <c r="AW426" s="500">
        <v>0</v>
      </c>
      <c r="AX426" s="500">
        <v>0</v>
      </c>
      <c r="AY426" s="500">
        <v>0</v>
      </c>
      <c r="AZ426" s="500">
        <v>0</v>
      </c>
      <c r="BA426" s="500">
        <v>0</v>
      </c>
      <c r="BB426" s="500">
        <v>0</v>
      </c>
    </row>
    <row r="427" spans="1:54">
      <c r="A427" s="497" t="s">
        <v>510</v>
      </c>
      <c r="B427" s="507" t="s">
        <v>1499</v>
      </c>
      <c r="C427" s="500">
        <v>0</v>
      </c>
      <c r="D427" s="500">
        <v>0</v>
      </c>
      <c r="E427" s="500">
        <v>0</v>
      </c>
      <c r="F427" s="500">
        <v>0</v>
      </c>
      <c r="G427" s="500">
        <v>0</v>
      </c>
      <c r="H427" s="500">
        <v>0</v>
      </c>
      <c r="I427" s="500">
        <v>0</v>
      </c>
      <c r="J427" s="500">
        <v>0</v>
      </c>
      <c r="K427" s="500">
        <v>0</v>
      </c>
      <c r="L427" s="500">
        <v>0</v>
      </c>
      <c r="M427" s="500">
        <v>0</v>
      </c>
      <c r="N427" s="500">
        <v>0</v>
      </c>
      <c r="O427" s="500">
        <v>0</v>
      </c>
      <c r="P427" s="500">
        <v>0</v>
      </c>
      <c r="Q427" s="500">
        <v>0</v>
      </c>
      <c r="R427" s="500">
        <v>0</v>
      </c>
      <c r="S427" s="500">
        <v>0</v>
      </c>
      <c r="T427" s="500">
        <v>0</v>
      </c>
      <c r="U427" s="500">
        <v>0</v>
      </c>
      <c r="V427" s="500">
        <v>0</v>
      </c>
      <c r="W427" s="500">
        <v>0</v>
      </c>
      <c r="X427" s="500">
        <v>0</v>
      </c>
      <c r="Y427" s="500">
        <v>0</v>
      </c>
      <c r="Z427" s="500">
        <v>0</v>
      </c>
      <c r="AA427" s="500">
        <v>0</v>
      </c>
      <c r="AB427" s="500">
        <v>0</v>
      </c>
      <c r="AC427" s="500">
        <v>0</v>
      </c>
      <c r="AD427" s="500">
        <v>0</v>
      </c>
      <c r="AE427" s="500">
        <v>0</v>
      </c>
      <c r="AF427" s="500">
        <v>0</v>
      </c>
      <c r="AG427" s="500">
        <v>0</v>
      </c>
      <c r="AH427" s="500">
        <v>0</v>
      </c>
      <c r="AI427" s="500">
        <v>0</v>
      </c>
      <c r="AJ427" s="500">
        <v>0</v>
      </c>
      <c r="AK427" s="500">
        <v>0</v>
      </c>
      <c r="AL427" s="500">
        <v>0</v>
      </c>
      <c r="AM427" s="500">
        <v>0</v>
      </c>
      <c r="AN427" s="500">
        <v>0</v>
      </c>
      <c r="AO427" s="500">
        <v>0</v>
      </c>
      <c r="AP427" s="500">
        <v>0</v>
      </c>
      <c r="AQ427" s="500">
        <v>0</v>
      </c>
      <c r="AR427" s="500">
        <v>0</v>
      </c>
      <c r="AS427" s="500">
        <v>0</v>
      </c>
      <c r="AT427" s="500">
        <v>0</v>
      </c>
      <c r="AU427" s="500">
        <v>0</v>
      </c>
      <c r="AV427" s="500">
        <v>0</v>
      </c>
      <c r="AW427" s="500">
        <v>0</v>
      </c>
      <c r="AX427" s="500">
        <v>0</v>
      </c>
      <c r="AY427" s="500">
        <v>0</v>
      </c>
      <c r="AZ427" s="500">
        <v>0</v>
      </c>
      <c r="BA427" s="500">
        <v>0</v>
      </c>
      <c r="BB427" s="500">
        <v>0</v>
      </c>
    </row>
    <row r="428" spans="1:54">
      <c r="A428" s="497" t="s">
        <v>511</v>
      </c>
      <c r="B428" s="507" t="s">
        <v>1500</v>
      </c>
      <c r="C428" s="500">
        <v>0</v>
      </c>
      <c r="D428" s="500">
        <v>0</v>
      </c>
      <c r="E428" s="500">
        <v>0</v>
      </c>
      <c r="F428" s="500">
        <v>0</v>
      </c>
      <c r="G428" s="500">
        <v>0</v>
      </c>
      <c r="H428" s="500">
        <v>0</v>
      </c>
      <c r="I428" s="500">
        <v>0</v>
      </c>
      <c r="J428" s="500">
        <v>0</v>
      </c>
      <c r="K428" s="500">
        <v>0</v>
      </c>
      <c r="L428" s="500">
        <v>0</v>
      </c>
      <c r="M428" s="500">
        <v>0</v>
      </c>
      <c r="N428" s="500">
        <v>0</v>
      </c>
      <c r="O428" s="500">
        <v>0</v>
      </c>
      <c r="P428" s="500">
        <v>0</v>
      </c>
      <c r="Q428" s="500">
        <v>0</v>
      </c>
      <c r="R428" s="500">
        <v>0</v>
      </c>
      <c r="S428" s="500">
        <v>0</v>
      </c>
      <c r="T428" s="500">
        <v>0</v>
      </c>
      <c r="U428" s="500">
        <v>0</v>
      </c>
      <c r="V428" s="500">
        <v>0</v>
      </c>
      <c r="W428" s="500">
        <v>0</v>
      </c>
      <c r="X428" s="500">
        <v>0</v>
      </c>
      <c r="Y428" s="500">
        <v>0</v>
      </c>
      <c r="Z428" s="500">
        <v>0</v>
      </c>
      <c r="AA428" s="500">
        <v>0</v>
      </c>
      <c r="AB428" s="500">
        <v>0</v>
      </c>
      <c r="AC428" s="500">
        <v>0</v>
      </c>
      <c r="AD428" s="500">
        <v>0</v>
      </c>
      <c r="AE428" s="500">
        <v>0</v>
      </c>
      <c r="AF428" s="500">
        <v>0</v>
      </c>
      <c r="AG428" s="500">
        <v>0</v>
      </c>
      <c r="AH428" s="500">
        <v>0</v>
      </c>
      <c r="AI428" s="500">
        <v>0</v>
      </c>
      <c r="AJ428" s="500">
        <v>0</v>
      </c>
      <c r="AK428" s="500">
        <v>0</v>
      </c>
      <c r="AL428" s="500">
        <v>0</v>
      </c>
      <c r="AM428" s="500">
        <v>0</v>
      </c>
      <c r="AN428" s="500">
        <v>0</v>
      </c>
      <c r="AO428" s="500">
        <v>0</v>
      </c>
      <c r="AP428" s="500">
        <v>0</v>
      </c>
      <c r="AQ428" s="500">
        <v>0</v>
      </c>
      <c r="AR428" s="500">
        <v>0</v>
      </c>
      <c r="AS428" s="500">
        <v>0</v>
      </c>
      <c r="AT428" s="500">
        <v>0</v>
      </c>
      <c r="AU428" s="500">
        <v>0</v>
      </c>
      <c r="AV428" s="500">
        <v>0</v>
      </c>
      <c r="AW428" s="500">
        <v>0</v>
      </c>
      <c r="AX428" s="500">
        <v>0</v>
      </c>
      <c r="AY428" s="500">
        <v>0</v>
      </c>
      <c r="AZ428" s="500">
        <v>0</v>
      </c>
      <c r="BA428" s="500">
        <v>0</v>
      </c>
      <c r="BB428" s="500">
        <v>0</v>
      </c>
    </row>
    <row r="429" spans="1:54">
      <c r="A429" s="497" t="s">
        <v>512</v>
      </c>
      <c r="B429" s="507" t="s">
        <v>1501</v>
      </c>
      <c r="C429" s="500">
        <v>0</v>
      </c>
      <c r="D429" s="500">
        <v>0</v>
      </c>
      <c r="E429" s="500">
        <v>0</v>
      </c>
      <c r="F429" s="500">
        <v>0</v>
      </c>
      <c r="G429" s="500">
        <v>0</v>
      </c>
      <c r="H429" s="500">
        <v>0</v>
      </c>
      <c r="I429" s="500">
        <v>0</v>
      </c>
      <c r="J429" s="500">
        <v>0</v>
      </c>
      <c r="K429" s="500">
        <v>0</v>
      </c>
      <c r="L429" s="500">
        <v>0</v>
      </c>
      <c r="M429" s="500">
        <v>0</v>
      </c>
      <c r="N429" s="500">
        <v>0</v>
      </c>
      <c r="O429" s="500">
        <v>0</v>
      </c>
      <c r="P429" s="500">
        <v>0</v>
      </c>
      <c r="Q429" s="500">
        <v>0</v>
      </c>
      <c r="R429" s="500">
        <v>0</v>
      </c>
      <c r="S429" s="500">
        <v>0</v>
      </c>
      <c r="T429" s="500">
        <v>0</v>
      </c>
      <c r="U429" s="500">
        <v>0</v>
      </c>
      <c r="V429" s="500">
        <v>0</v>
      </c>
      <c r="W429" s="500">
        <v>0</v>
      </c>
      <c r="X429" s="500">
        <v>0</v>
      </c>
      <c r="Y429" s="500">
        <v>0</v>
      </c>
      <c r="Z429" s="500">
        <v>0</v>
      </c>
      <c r="AA429" s="500">
        <v>0</v>
      </c>
      <c r="AB429" s="500">
        <v>0</v>
      </c>
      <c r="AC429" s="500">
        <v>0</v>
      </c>
      <c r="AD429" s="500">
        <v>0</v>
      </c>
      <c r="AE429" s="500">
        <v>0</v>
      </c>
      <c r="AF429" s="500">
        <v>0</v>
      </c>
      <c r="AG429" s="500">
        <v>0</v>
      </c>
      <c r="AH429" s="500">
        <v>0</v>
      </c>
      <c r="AI429" s="500">
        <v>0</v>
      </c>
      <c r="AJ429" s="500">
        <v>0</v>
      </c>
      <c r="AK429" s="500">
        <v>0</v>
      </c>
      <c r="AL429" s="500">
        <v>0</v>
      </c>
      <c r="AM429" s="500">
        <v>0</v>
      </c>
      <c r="AN429" s="500">
        <v>0</v>
      </c>
      <c r="AO429" s="500">
        <v>0</v>
      </c>
      <c r="AP429" s="500">
        <v>0</v>
      </c>
      <c r="AQ429" s="500">
        <v>0</v>
      </c>
      <c r="AR429" s="500">
        <v>0</v>
      </c>
      <c r="AS429" s="500">
        <v>0</v>
      </c>
      <c r="AT429" s="500">
        <v>0</v>
      </c>
      <c r="AU429" s="500">
        <v>0</v>
      </c>
      <c r="AV429" s="500">
        <v>0</v>
      </c>
      <c r="AW429" s="500">
        <v>0</v>
      </c>
      <c r="AX429" s="500">
        <v>0</v>
      </c>
      <c r="AY429" s="500">
        <v>0</v>
      </c>
      <c r="AZ429" s="500">
        <v>0</v>
      </c>
      <c r="BA429" s="500">
        <v>0</v>
      </c>
      <c r="BB429" s="500">
        <v>0</v>
      </c>
    </row>
    <row r="430" spans="1:54">
      <c r="A430" s="497" t="s">
        <v>513</v>
      </c>
      <c r="B430" s="499" t="s">
        <v>1602</v>
      </c>
      <c r="C430" s="500">
        <v>0</v>
      </c>
      <c r="D430" s="500">
        <v>0</v>
      </c>
      <c r="E430" s="500">
        <v>0</v>
      </c>
      <c r="F430" s="500">
        <v>0</v>
      </c>
      <c r="G430" s="500">
        <v>0</v>
      </c>
      <c r="H430" s="500">
        <v>0</v>
      </c>
      <c r="I430" s="500">
        <v>0</v>
      </c>
      <c r="J430" s="500">
        <v>0</v>
      </c>
      <c r="K430" s="500">
        <v>0</v>
      </c>
      <c r="L430" s="500">
        <v>0</v>
      </c>
      <c r="M430" s="500">
        <v>0</v>
      </c>
      <c r="N430" s="500">
        <v>0</v>
      </c>
      <c r="O430" s="500">
        <v>0</v>
      </c>
      <c r="P430" s="500">
        <v>0</v>
      </c>
      <c r="Q430" s="500">
        <v>0</v>
      </c>
      <c r="R430" s="500">
        <v>0</v>
      </c>
      <c r="S430" s="500">
        <v>0</v>
      </c>
      <c r="T430" s="500">
        <v>0</v>
      </c>
      <c r="U430" s="500">
        <v>0</v>
      </c>
      <c r="V430" s="500">
        <v>0</v>
      </c>
      <c r="W430" s="500">
        <v>0</v>
      </c>
      <c r="X430" s="500">
        <v>0</v>
      </c>
      <c r="Y430" s="500">
        <v>0</v>
      </c>
      <c r="Z430" s="500">
        <v>0</v>
      </c>
      <c r="AA430" s="500">
        <v>0</v>
      </c>
      <c r="AB430" s="500">
        <v>0</v>
      </c>
      <c r="AC430" s="500">
        <v>0</v>
      </c>
      <c r="AD430" s="500">
        <v>0</v>
      </c>
      <c r="AE430" s="500">
        <v>0</v>
      </c>
      <c r="AF430" s="500">
        <v>0</v>
      </c>
      <c r="AG430" s="500">
        <v>0</v>
      </c>
      <c r="AH430" s="500">
        <v>0</v>
      </c>
      <c r="AI430" s="500">
        <v>0</v>
      </c>
      <c r="AJ430" s="500">
        <v>0</v>
      </c>
      <c r="AK430" s="500">
        <v>0</v>
      </c>
      <c r="AL430" s="500">
        <v>0</v>
      </c>
      <c r="AM430" s="500">
        <v>0</v>
      </c>
      <c r="AN430" s="500">
        <v>0</v>
      </c>
      <c r="AO430" s="500">
        <v>0</v>
      </c>
      <c r="AP430" s="500">
        <v>0</v>
      </c>
      <c r="AQ430" s="500">
        <v>0</v>
      </c>
      <c r="AR430" s="500">
        <v>0</v>
      </c>
      <c r="AS430" s="500">
        <v>0</v>
      </c>
      <c r="AT430" s="500">
        <v>0</v>
      </c>
      <c r="AU430" s="500">
        <v>0</v>
      </c>
      <c r="AV430" s="500">
        <v>0</v>
      </c>
      <c r="AW430" s="500">
        <v>0</v>
      </c>
      <c r="AX430" s="500">
        <v>0</v>
      </c>
      <c r="AY430" s="500">
        <v>0</v>
      </c>
      <c r="AZ430" s="500">
        <v>0</v>
      </c>
      <c r="BA430" s="500">
        <v>0</v>
      </c>
      <c r="BB430" s="500">
        <v>0</v>
      </c>
    </row>
    <row r="431" spans="1:54">
      <c r="A431" s="497" t="s">
        <v>513</v>
      </c>
      <c r="B431" s="507" t="s">
        <v>1502</v>
      </c>
      <c r="C431" s="500">
        <v>0</v>
      </c>
      <c r="D431" s="500">
        <v>0</v>
      </c>
      <c r="E431" s="500">
        <v>0</v>
      </c>
      <c r="F431" s="500">
        <v>0</v>
      </c>
      <c r="G431" s="500">
        <v>0</v>
      </c>
      <c r="H431" s="500">
        <v>0</v>
      </c>
      <c r="I431" s="500">
        <v>0</v>
      </c>
      <c r="J431" s="500">
        <v>0</v>
      </c>
      <c r="K431" s="500">
        <v>0</v>
      </c>
      <c r="L431" s="500">
        <v>0</v>
      </c>
      <c r="M431" s="500">
        <v>0</v>
      </c>
      <c r="N431" s="500">
        <v>0</v>
      </c>
      <c r="O431" s="500">
        <v>0</v>
      </c>
      <c r="P431" s="500">
        <v>0</v>
      </c>
      <c r="Q431" s="500">
        <v>0</v>
      </c>
      <c r="R431" s="500">
        <v>0</v>
      </c>
      <c r="S431" s="500">
        <v>0</v>
      </c>
      <c r="T431" s="500">
        <v>0</v>
      </c>
      <c r="U431" s="500">
        <v>0</v>
      </c>
      <c r="V431" s="500">
        <v>0</v>
      </c>
      <c r="W431" s="500">
        <v>0</v>
      </c>
      <c r="X431" s="500">
        <v>0</v>
      </c>
      <c r="Y431" s="500">
        <v>0</v>
      </c>
      <c r="Z431" s="500">
        <v>0</v>
      </c>
      <c r="AA431" s="500">
        <v>0</v>
      </c>
      <c r="AB431" s="500">
        <v>0</v>
      </c>
      <c r="AC431" s="500">
        <v>0</v>
      </c>
      <c r="AD431" s="500">
        <v>0</v>
      </c>
      <c r="AE431" s="500">
        <v>0</v>
      </c>
      <c r="AF431" s="500">
        <v>0</v>
      </c>
      <c r="AG431" s="500">
        <v>0</v>
      </c>
      <c r="AH431" s="500">
        <v>0</v>
      </c>
      <c r="AI431" s="500">
        <v>0</v>
      </c>
      <c r="AJ431" s="500">
        <v>0</v>
      </c>
      <c r="AK431" s="500">
        <v>0</v>
      </c>
      <c r="AL431" s="500">
        <v>0</v>
      </c>
      <c r="AM431" s="500">
        <v>0</v>
      </c>
      <c r="AN431" s="500">
        <v>0</v>
      </c>
      <c r="AO431" s="500">
        <v>0</v>
      </c>
      <c r="AP431" s="500">
        <v>0</v>
      </c>
      <c r="AQ431" s="500">
        <v>0</v>
      </c>
      <c r="AR431" s="500">
        <v>0</v>
      </c>
      <c r="AS431" s="500">
        <v>0</v>
      </c>
      <c r="AT431" s="500">
        <v>0</v>
      </c>
      <c r="AU431" s="500">
        <v>0</v>
      </c>
      <c r="AV431" s="500">
        <v>0</v>
      </c>
      <c r="AW431" s="500">
        <v>0</v>
      </c>
      <c r="AX431" s="500">
        <v>0</v>
      </c>
      <c r="AY431" s="500">
        <v>0</v>
      </c>
      <c r="AZ431" s="500">
        <v>0</v>
      </c>
      <c r="BA431" s="500">
        <v>0</v>
      </c>
      <c r="BB431" s="500">
        <v>0</v>
      </c>
    </row>
    <row r="432" spans="1:54">
      <c r="A432" s="497" t="s">
        <v>514</v>
      </c>
      <c r="B432" s="507" t="s">
        <v>1503</v>
      </c>
      <c r="C432" s="500">
        <v>0</v>
      </c>
      <c r="D432" s="500">
        <v>0</v>
      </c>
      <c r="E432" s="500">
        <v>0</v>
      </c>
      <c r="F432" s="500">
        <v>0</v>
      </c>
      <c r="G432" s="500">
        <v>0</v>
      </c>
      <c r="H432" s="500">
        <v>0</v>
      </c>
      <c r="I432" s="500">
        <v>0</v>
      </c>
      <c r="J432" s="500">
        <v>0</v>
      </c>
      <c r="K432" s="500">
        <v>0</v>
      </c>
      <c r="L432" s="500">
        <v>0</v>
      </c>
      <c r="M432" s="500">
        <v>0</v>
      </c>
      <c r="N432" s="500">
        <v>0</v>
      </c>
      <c r="O432" s="500">
        <v>0</v>
      </c>
      <c r="P432" s="500">
        <v>0</v>
      </c>
      <c r="Q432" s="500">
        <v>0</v>
      </c>
      <c r="R432" s="500">
        <v>0</v>
      </c>
      <c r="S432" s="500">
        <v>0</v>
      </c>
      <c r="T432" s="500">
        <v>0</v>
      </c>
      <c r="U432" s="500">
        <v>0</v>
      </c>
      <c r="V432" s="500">
        <v>0</v>
      </c>
      <c r="W432" s="500">
        <v>0</v>
      </c>
      <c r="X432" s="500">
        <v>0</v>
      </c>
      <c r="Y432" s="500">
        <v>0</v>
      </c>
      <c r="Z432" s="500">
        <v>0</v>
      </c>
      <c r="AA432" s="500">
        <v>0</v>
      </c>
      <c r="AB432" s="500">
        <v>0</v>
      </c>
      <c r="AC432" s="500">
        <v>0</v>
      </c>
      <c r="AD432" s="500">
        <v>0</v>
      </c>
      <c r="AE432" s="500">
        <v>0</v>
      </c>
      <c r="AF432" s="500">
        <v>0</v>
      </c>
      <c r="AG432" s="500">
        <v>0</v>
      </c>
      <c r="AH432" s="500">
        <v>0</v>
      </c>
      <c r="AI432" s="500">
        <v>0</v>
      </c>
      <c r="AJ432" s="500">
        <v>0</v>
      </c>
      <c r="AK432" s="500">
        <v>0</v>
      </c>
      <c r="AL432" s="500">
        <v>0</v>
      </c>
      <c r="AM432" s="500">
        <v>0</v>
      </c>
      <c r="AN432" s="500">
        <v>0</v>
      </c>
      <c r="AO432" s="500">
        <v>0</v>
      </c>
      <c r="AP432" s="500">
        <v>0</v>
      </c>
      <c r="AQ432" s="500">
        <v>0</v>
      </c>
      <c r="AR432" s="500">
        <v>0</v>
      </c>
      <c r="AS432" s="500">
        <v>0</v>
      </c>
      <c r="AT432" s="500">
        <v>0</v>
      </c>
      <c r="AU432" s="500">
        <v>0</v>
      </c>
      <c r="AV432" s="500">
        <v>0</v>
      </c>
      <c r="AW432" s="500">
        <v>0</v>
      </c>
      <c r="AX432" s="500">
        <v>0</v>
      </c>
      <c r="AY432" s="500">
        <v>0</v>
      </c>
      <c r="AZ432" s="500">
        <v>0</v>
      </c>
      <c r="BA432" s="500">
        <v>0</v>
      </c>
      <c r="BB432" s="500">
        <v>0</v>
      </c>
    </row>
    <row r="433" spans="1:54">
      <c r="A433" s="497" t="s">
        <v>515</v>
      </c>
      <c r="B433" s="507" t="s">
        <v>1504</v>
      </c>
      <c r="C433" s="500">
        <v>0</v>
      </c>
      <c r="D433" s="500">
        <v>0</v>
      </c>
      <c r="E433" s="500">
        <v>0</v>
      </c>
      <c r="F433" s="500">
        <v>0</v>
      </c>
      <c r="G433" s="500">
        <v>0</v>
      </c>
      <c r="H433" s="500">
        <v>0</v>
      </c>
      <c r="I433" s="500">
        <v>0</v>
      </c>
      <c r="J433" s="500">
        <v>0</v>
      </c>
      <c r="K433" s="500">
        <v>0</v>
      </c>
      <c r="L433" s="500">
        <v>0</v>
      </c>
      <c r="M433" s="500">
        <v>0</v>
      </c>
      <c r="N433" s="500">
        <v>0</v>
      </c>
      <c r="O433" s="500">
        <v>0</v>
      </c>
      <c r="P433" s="500">
        <v>0</v>
      </c>
      <c r="Q433" s="500">
        <v>0</v>
      </c>
      <c r="R433" s="500">
        <v>0</v>
      </c>
      <c r="S433" s="500">
        <v>0</v>
      </c>
      <c r="T433" s="500">
        <v>0</v>
      </c>
      <c r="U433" s="500">
        <v>0</v>
      </c>
      <c r="V433" s="500">
        <v>0</v>
      </c>
      <c r="W433" s="500">
        <v>0</v>
      </c>
      <c r="X433" s="500">
        <v>0</v>
      </c>
      <c r="Y433" s="500">
        <v>0</v>
      </c>
      <c r="Z433" s="500">
        <v>0</v>
      </c>
      <c r="AA433" s="500">
        <v>0</v>
      </c>
      <c r="AB433" s="500">
        <v>0</v>
      </c>
      <c r="AC433" s="500">
        <v>0</v>
      </c>
      <c r="AD433" s="500">
        <v>0</v>
      </c>
      <c r="AE433" s="500">
        <v>0</v>
      </c>
      <c r="AF433" s="500">
        <v>0</v>
      </c>
      <c r="AG433" s="500">
        <v>0</v>
      </c>
      <c r="AH433" s="500">
        <v>0</v>
      </c>
      <c r="AI433" s="500">
        <v>0</v>
      </c>
      <c r="AJ433" s="500">
        <v>0</v>
      </c>
      <c r="AK433" s="500">
        <v>0</v>
      </c>
      <c r="AL433" s="500">
        <v>0</v>
      </c>
      <c r="AM433" s="500">
        <v>0</v>
      </c>
      <c r="AN433" s="500">
        <v>0</v>
      </c>
      <c r="AO433" s="500">
        <v>0</v>
      </c>
      <c r="AP433" s="500">
        <v>0</v>
      </c>
      <c r="AQ433" s="500">
        <v>0</v>
      </c>
      <c r="AR433" s="500">
        <v>0</v>
      </c>
      <c r="AS433" s="500">
        <v>0</v>
      </c>
      <c r="AT433" s="500">
        <v>0</v>
      </c>
      <c r="AU433" s="500">
        <v>0</v>
      </c>
      <c r="AV433" s="500">
        <v>0</v>
      </c>
      <c r="AW433" s="500">
        <v>0</v>
      </c>
      <c r="AX433" s="500">
        <v>0</v>
      </c>
      <c r="AY433" s="500">
        <v>0</v>
      </c>
      <c r="AZ433" s="500">
        <v>0</v>
      </c>
      <c r="BA433" s="500">
        <v>0</v>
      </c>
      <c r="BB433" s="500">
        <v>0</v>
      </c>
    </row>
    <row r="434" spans="1:54">
      <c r="A434" s="497" t="s">
        <v>1603</v>
      </c>
      <c r="B434" s="507" t="s">
        <v>1743</v>
      </c>
      <c r="C434" s="500">
        <v>0</v>
      </c>
      <c r="D434" s="500">
        <v>0</v>
      </c>
      <c r="E434" s="500">
        <v>0</v>
      </c>
      <c r="F434" s="500">
        <v>0</v>
      </c>
      <c r="G434" s="500">
        <v>0</v>
      </c>
      <c r="H434" s="500">
        <v>0</v>
      </c>
      <c r="I434" s="500">
        <v>0</v>
      </c>
      <c r="J434" s="500">
        <v>0</v>
      </c>
      <c r="K434" s="500">
        <v>0</v>
      </c>
      <c r="L434" s="500">
        <v>0</v>
      </c>
      <c r="M434" s="500">
        <v>0</v>
      </c>
      <c r="N434" s="500">
        <v>0</v>
      </c>
      <c r="O434" s="500">
        <v>0</v>
      </c>
      <c r="P434" s="500">
        <v>0</v>
      </c>
      <c r="Q434" s="500">
        <v>0</v>
      </c>
      <c r="R434" s="500">
        <v>0</v>
      </c>
      <c r="S434" s="500">
        <v>0</v>
      </c>
      <c r="T434" s="500">
        <v>0</v>
      </c>
      <c r="U434" s="500">
        <v>0</v>
      </c>
      <c r="V434" s="500">
        <v>0</v>
      </c>
      <c r="W434" s="500">
        <v>0</v>
      </c>
      <c r="X434" s="500">
        <v>0</v>
      </c>
      <c r="Y434" s="500">
        <v>0</v>
      </c>
      <c r="Z434" s="500">
        <v>0</v>
      </c>
      <c r="AA434" s="500">
        <v>0</v>
      </c>
      <c r="AB434" s="500">
        <v>0</v>
      </c>
      <c r="AC434" s="500">
        <v>0</v>
      </c>
      <c r="AD434" s="500">
        <v>0</v>
      </c>
      <c r="AE434" s="500">
        <v>0</v>
      </c>
      <c r="AF434" s="500">
        <v>0</v>
      </c>
      <c r="AG434" s="500">
        <v>0</v>
      </c>
      <c r="AH434" s="500">
        <v>0</v>
      </c>
      <c r="AI434" s="500">
        <v>0</v>
      </c>
      <c r="AJ434" s="500">
        <v>0</v>
      </c>
      <c r="AK434" s="500">
        <v>0</v>
      </c>
      <c r="AL434" s="500">
        <v>0</v>
      </c>
      <c r="AM434" s="500">
        <v>0</v>
      </c>
      <c r="AN434" s="500">
        <v>0</v>
      </c>
      <c r="AO434" s="500">
        <v>0</v>
      </c>
      <c r="AP434" s="500">
        <v>0</v>
      </c>
      <c r="AQ434" s="500">
        <v>0</v>
      </c>
      <c r="AR434" s="500">
        <v>0</v>
      </c>
      <c r="AS434" s="500">
        <v>0</v>
      </c>
      <c r="AT434" s="500">
        <v>0</v>
      </c>
      <c r="AU434" s="500">
        <v>0</v>
      </c>
      <c r="AV434" s="500">
        <v>0</v>
      </c>
      <c r="AW434" s="500">
        <v>0</v>
      </c>
      <c r="AX434" s="500">
        <v>0</v>
      </c>
      <c r="AY434" s="500">
        <v>0</v>
      </c>
      <c r="AZ434" s="500">
        <v>0</v>
      </c>
      <c r="BA434" s="500">
        <v>0</v>
      </c>
      <c r="BB434" s="500">
        <v>0</v>
      </c>
    </row>
    <row r="435" spans="1:54">
      <c r="A435" s="497" t="s">
        <v>1604</v>
      </c>
      <c r="B435" s="507" t="s">
        <v>1744</v>
      </c>
      <c r="C435" s="500">
        <v>0</v>
      </c>
      <c r="D435" s="500">
        <v>0</v>
      </c>
      <c r="E435" s="500">
        <v>433409.64</v>
      </c>
      <c r="F435" s="500">
        <v>433409.64</v>
      </c>
      <c r="G435" s="500">
        <v>0</v>
      </c>
      <c r="H435" s="500">
        <v>0</v>
      </c>
      <c r="I435" s="500">
        <v>0</v>
      </c>
      <c r="J435" s="500">
        <v>0</v>
      </c>
      <c r="K435" s="500">
        <v>0</v>
      </c>
      <c r="L435" s="500">
        <v>0</v>
      </c>
      <c r="M435" s="500">
        <v>0</v>
      </c>
      <c r="N435" s="500">
        <v>0</v>
      </c>
      <c r="O435" s="500">
        <v>0</v>
      </c>
      <c r="P435" s="500">
        <v>0</v>
      </c>
      <c r="Q435" s="500">
        <v>0</v>
      </c>
      <c r="R435" s="500">
        <v>0</v>
      </c>
      <c r="S435" s="500">
        <v>0</v>
      </c>
      <c r="T435" s="500">
        <v>0</v>
      </c>
      <c r="U435" s="500">
        <v>0</v>
      </c>
      <c r="V435" s="500">
        <v>0</v>
      </c>
      <c r="W435" s="500">
        <v>0</v>
      </c>
      <c r="X435" s="500">
        <v>0</v>
      </c>
      <c r="Y435" s="500">
        <v>0</v>
      </c>
      <c r="Z435" s="500">
        <v>0</v>
      </c>
      <c r="AA435" s="500">
        <v>0</v>
      </c>
      <c r="AB435" s="500">
        <v>0</v>
      </c>
      <c r="AC435" s="500">
        <v>0</v>
      </c>
      <c r="AD435" s="500">
        <v>0</v>
      </c>
      <c r="AE435" s="500">
        <v>0</v>
      </c>
      <c r="AF435" s="500">
        <v>0</v>
      </c>
      <c r="AG435" s="500">
        <v>0</v>
      </c>
      <c r="AH435" s="500">
        <v>0</v>
      </c>
      <c r="AI435" s="500">
        <v>0</v>
      </c>
      <c r="AJ435" s="500">
        <v>0</v>
      </c>
      <c r="AK435" s="500">
        <v>0</v>
      </c>
      <c r="AL435" s="500">
        <v>0</v>
      </c>
      <c r="AM435" s="500">
        <v>0</v>
      </c>
      <c r="AN435" s="500">
        <v>0</v>
      </c>
      <c r="AO435" s="500">
        <v>0</v>
      </c>
      <c r="AP435" s="500">
        <v>0</v>
      </c>
      <c r="AQ435" s="500">
        <v>0</v>
      </c>
      <c r="AR435" s="500">
        <v>0</v>
      </c>
      <c r="AS435" s="500">
        <v>0</v>
      </c>
      <c r="AT435" s="500">
        <v>0</v>
      </c>
      <c r="AU435" s="500">
        <v>0</v>
      </c>
      <c r="AV435" s="500">
        <v>0</v>
      </c>
      <c r="AW435" s="500">
        <v>0</v>
      </c>
      <c r="AX435" s="500">
        <v>0</v>
      </c>
      <c r="AY435" s="500">
        <v>0</v>
      </c>
      <c r="AZ435" s="500">
        <v>0</v>
      </c>
      <c r="BA435" s="500">
        <v>0</v>
      </c>
      <c r="BB435" s="500">
        <v>0</v>
      </c>
    </row>
    <row r="436" spans="1:54">
      <c r="A436" s="497" t="s">
        <v>1605</v>
      </c>
      <c r="B436" s="507" t="s">
        <v>1745</v>
      </c>
      <c r="C436" s="500">
        <v>0</v>
      </c>
      <c r="D436" s="500">
        <v>0</v>
      </c>
      <c r="E436" s="500">
        <v>0</v>
      </c>
      <c r="F436" s="500">
        <v>0</v>
      </c>
      <c r="G436" s="500">
        <v>0</v>
      </c>
      <c r="H436" s="500">
        <v>0</v>
      </c>
      <c r="I436" s="500">
        <v>0</v>
      </c>
      <c r="J436" s="500">
        <v>0</v>
      </c>
      <c r="K436" s="500">
        <v>0</v>
      </c>
      <c r="L436" s="500">
        <v>0</v>
      </c>
      <c r="M436" s="500">
        <v>0</v>
      </c>
      <c r="N436" s="500">
        <v>0</v>
      </c>
      <c r="O436" s="500">
        <v>0</v>
      </c>
      <c r="P436" s="500">
        <v>0</v>
      </c>
      <c r="Q436" s="500">
        <v>0</v>
      </c>
      <c r="R436" s="500">
        <v>0</v>
      </c>
      <c r="S436" s="500">
        <v>0</v>
      </c>
      <c r="T436" s="500">
        <v>0</v>
      </c>
      <c r="U436" s="500">
        <v>0</v>
      </c>
      <c r="V436" s="500">
        <v>0</v>
      </c>
      <c r="W436" s="500">
        <v>0</v>
      </c>
      <c r="X436" s="500">
        <v>0</v>
      </c>
      <c r="Y436" s="500">
        <v>0</v>
      </c>
      <c r="Z436" s="500">
        <v>0</v>
      </c>
      <c r="AA436" s="500">
        <v>0</v>
      </c>
      <c r="AB436" s="500">
        <v>0</v>
      </c>
      <c r="AC436" s="500">
        <v>0</v>
      </c>
      <c r="AD436" s="500">
        <v>0</v>
      </c>
      <c r="AE436" s="500">
        <v>0</v>
      </c>
      <c r="AF436" s="500">
        <v>0</v>
      </c>
      <c r="AG436" s="500">
        <v>0</v>
      </c>
      <c r="AH436" s="500">
        <v>0</v>
      </c>
      <c r="AI436" s="500">
        <v>0</v>
      </c>
      <c r="AJ436" s="500">
        <v>0</v>
      </c>
      <c r="AK436" s="500">
        <v>0</v>
      </c>
      <c r="AL436" s="500">
        <v>0</v>
      </c>
      <c r="AM436" s="500">
        <v>0</v>
      </c>
      <c r="AN436" s="500">
        <v>0</v>
      </c>
      <c r="AO436" s="500">
        <v>0</v>
      </c>
      <c r="AP436" s="500">
        <v>0</v>
      </c>
      <c r="AQ436" s="500">
        <v>0</v>
      </c>
      <c r="AR436" s="500">
        <v>0</v>
      </c>
      <c r="AS436" s="500">
        <v>0</v>
      </c>
      <c r="AT436" s="500">
        <v>0</v>
      </c>
      <c r="AU436" s="500">
        <v>0</v>
      </c>
      <c r="AV436" s="500">
        <v>0</v>
      </c>
      <c r="AW436" s="500">
        <v>0</v>
      </c>
      <c r="AX436" s="500">
        <v>0</v>
      </c>
      <c r="AY436" s="500">
        <v>0</v>
      </c>
      <c r="AZ436" s="500">
        <v>0</v>
      </c>
      <c r="BA436" s="500">
        <v>0</v>
      </c>
      <c r="BB436" s="500">
        <v>0</v>
      </c>
    </row>
    <row r="437" spans="1:54">
      <c r="A437" s="497" t="s">
        <v>516</v>
      </c>
      <c r="B437" s="507" t="s">
        <v>1505</v>
      </c>
      <c r="C437" s="500">
        <v>0</v>
      </c>
      <c r="D437" s="500">
        <v>0</v>
      </c>
      <c r="E437" s="500">
        <v>0</v>
      </c>
      <c r="F437" s="500">
        <v>0</v>
      </c>
      <c r="G437" s="500">
        <v>0</v>
      </c>
      <c r="H437" s="500">
        <v>0</v>
      </c>
      <c r="I437" s="500">
        <v>0</v>
      </c>
      <c r="J437" s="500">
        <v>0</v>
      </c>
      <c r="K437" s="500">
        <v>0</v>
      </c>
      <c r="L437" s="500">
        <v>0</v>
      </c>
      <c r="M437" s="500">
        <v>0</v>
      </c>
      <c r="N437" s="500">
        <v>0</v>
      </c>
      <c r="O437" s="500">
        <v>0</v>
      </c>
      <c r="P437" s="500">
        <v>0</v>
      </c>
      <c r="Q437" s="500">
        <v>0</v>
      </c>
      <c r="R437" s="500">
        <v>0</v>
      </c>
      <c r="S437" s="500">
        <v>0</v>
      </c>
      <c r="T437" s="500">
        <v>0</v>
      </c>
      <c r="U437" s="500">
        <v>0</v>
      </c>
      <c r="V437" s="500">
        <v>0</v>
      </c>
      <c r="W437" s="500">
        <v>0</v>
      </c>
      <c r="X437" s="500">
        <v>0</v>
      </c>
      <c r="Y437" s="500">
        <v>0</v>
      </c>
      <c r="Z437" s="500">
        <v>0</v>
      </c>
      <c r="AA437" s="500">
        <v>0</v>
      </c>
      <c r="AB437" s="500">
        <v>0</v>
      </c>
      <c r="AC437" s="500">
        <v>0</v>
      </c>
      <c r="AD437" s="500">
        <v>0</v>
      </c>
      <c r="AE437" s="500">
        <v>0</v>
      </c>
      <c r="AF437" s="500">
        <v>0</v>
      </c>
      <c r="AG437" s="500">
        <v>0</v>
      </c>
      <c r="AH437" s="500">
        <v>0</v>
      </c>
      <c r="AI437" s="500">
        <v>0</v>
      </c>
      <c r="AJ437" s="500">
        <v>0</v>
      </c>
      <c r="AK437" s="500">
        <v>0</v>
      </c>
      <c r="AL437" s="500">
        <v>0</v>
      </c>
      <c r="AM437" s="500">
        <v>0</v>
      </c>
      <c r="AN437" s="500">
        <v>0</v>
      </c>
      <c r="AO437" s="500">
        <v>0</v>
      </c>
      <c r="AP437" s="500">
        <v>0</v>
      </c>
      <c r="AQ437" s="500">
        <v>0</v>
      </c>
      <c r="AR437" s="500">
        <v>0</v>
      </c>
      <c r="AS437" s="500">
        <v>0</v>
      </c>
      <c r="AT437" s="500">
        <v>0</v>
      </c>
      <c r="AU437" s="500">
        <v>0</v>
      </c>
      <c r="AV437" s="500">
        <v>0</v>
      </c>
      <c r="AW437" s="500">
        <v>0</v>
      </c>
      <c r="AX437" s="500">
        <v>0</v>
      </c>
      <c r="AY437" s="500">
        <v>0</v>
      </c>
      <c r="AZ437" s="500">
        <v>0</v>
      </c>
      <c r="BA437" s="500">
        <v>0</v>
      </c>
      <c r="BB437" s="500">
        <v>0</v>
      </c>
    </row>
    <row r="438" spans="1:54">
      <c r="A438" s="497" t="s">
        <v>517</v>
      </c>
      <c r="B438" s="507" t="s">
        <v>1506</v>
      </c>
      <c r="C438" s="500">
        <v>0</v>
      </c>
      <c r="D438" s="500">
        <v>0</v>
      </c>
      <c r="E438" s="500">
        <v>0</v>
      </c>
      <c r="F438" s="500">
        <v>0</v>
      </c>
      <c r="G438" s="500">
        <v>0</v>
      </c>
      <c r="H438" s="500">
        <v>0</v>
      </c>
      <c r="I438" s="500">
        <v>0</v>
      </c>
      <c r="J438" s="500">
        <v>0</v>
      </c>
      <c r="K438" s="500">
        <v>0</v>
      </c>
      <c r="L438" s="500">
        <v>0</v>
      </c>
      <c r="M438" s="500">
        <v>0</v>
      </c>
      <c r="N438" s="500">
        <v>0</v>
      </c>
      <c r="O438" s="500">
        <v>0</v>
      </c>
      <c r="P438" s="500">
        <v>0</v>
      </c>
      <c r="Q438" s="500">
        <v>0</v>
      </c>
      <c r="R438" s="500">
        <v>0</v>
      </c>
      <c r="S438" s="500">
        <v>0</v>
      </c>
      <c r="T438" s="500">
        <v>0</v>
      </c>
      <c r="U438" s="500">
        <v>0</v>
      </c>
      <c r="V438" s="500">
        <v>0</v>
      </c>
      <c r="W438" s="500">
        <v>0</v>
      </c>
      <c r="X438" s="500">
        <v>0</v>
      </c>
      <c r="Y438" s="500">
        <v>0</v>
      </c>
      <c r="Z438" s="500">
        <v>0</v>
      </c>
      <c r="AA438" s="500">
        <v>0</v>
      </c>
      <c r="AB438" s="500">
        <v>0</v>
      </c>
      <c r="AC438" s="500">
        <v>0</v>
      </c>
      <c r="AD438" s="500">
        <v>0</v>
      </c>
      <c r="AE438" s="500">
        <v>0</v>
      </c>
      <c r="AF438" s="500">
        <v>0</v>
      </c>
      <c r="AG438" s="500">
        <v>0</v>
      </c>
      <c r="AH438" s="500">
        <v>0</v>
      </c>
      <c r="AI438" s="500">
        <v>0</v>
      </c>
      <c r="AJ438" s="500">
        <v>0</v>
      </c>
      <c r="AK438" s="500">
        <v>0</v>
      </c>
      <c r="AL438" s="500">
        <v>0</v>
      </c>
      <c r="AM438" s="500">
        <v>0</v>
      </c>
      <c r="AN438" s="500">
        <v>0</v>
      </c>
      <c r="AO438" s="500">
        <v>0</v>
      </c>
      <c r="AP438" s="500">
        <v>0</v>
      </c>
      <c r="AQ438" s="500">
        <v>0</v>
      </c>
      <c r="AR438" s="500">
        <v>0</v>
      </c>
      <c r="AS438" s="500">
        <v>0</v>
      </c>
      <c r="AT438" s="500">
        <v>0</v>
      </c>
      <c r="AU438" s="500">
        <v>0</v>
      </c>
      <c r="AV438" s="500">
        <v>0</v>
      </c>
      <c r="AW438" s="500">
        <v>0</v>
      </c>
      <c r="AX438" s="500">
        <v>0</v>
      </c>
      <c r="AY438" s="500">
        <v>0</v>
      </c>
      <c r="AZ438" s="500">
        <v>0</v>
      </c>
      <c r="BA438" s="500">
        <v>0</v>
      </c>
      <c r="BB438" s="500">
        <v>0</v>
      </c>
    </row>
    <row r="439" spans="1:54">
      <c r="A439" s="497" t="s">
        <v>1606</v>
      </c>
      <c r="B439" s="507" t="s">
        <v>1746</v>
      </c>
      <c r="C439" s="500">
        <v>0</v>
      </c>
      <c r="D439" s="500">
        <v>0</v>
      </c>
      <c r="E439" s="500">
        <v>0</v>
      </c>
      <c r="F439" s="500">
        <v>0</v>
      </c>
      <c r="G439" s="500">
        <v>0</v>
      </c>
      <c r="H439" s="500">
        <v>0</v>
      </c>
      <c r="I439" s="500">
        <v>0</v>
      </c>
      <c r="J439" s="500">
        <v>0</v>
      </c>
      <c r="K439" s="500">
        <v>0</v>
      </c>
      <c r="L439" s="500">
        <v>0</v>
      </c>
      <c r="M439" s="500">
        <v>0</v>
      </c>
      <c r="N439" s="500">
        <v>0</v>
      </c>
      <c r="O439" s="500">
        <v>0</v>
      </c>
      <c r="P439" s="500">
        <v>0</v>
      </c>
      <c r="Q439" s="500">
        <v>0</v>
      </c>
      <c r="R439" s="500">
        <v>0</v>
      </c>
      <c r="S439" s="500">
        <v>0</v>
      </c>
      <c r="T439" s="500">
        <v>0</v>
      </c>
      <c r="U439" s="500">
        <v>0</v>
      </c>
      <c r="V439" s="500">
        <v>0</v>
      </c>
      <c r="W439" s="500">
        <v>0</v>
      </c>
      <c r="X439" s="500">
        <v>0</v>
      </c>
      <c r="Y439" s="500">
        <v>0</v>
      </c>
      <c r="Z439" s="500">
        <v>0</v>
      </c>
      <c r="AA439" s="500">
        <v>0</v>
      </c>
      <c r="AB439" s="500">
        <v>0</v>
      </c>
      <c r="AC439" s="500">
        <v>0</v>
      </c>
      <c r="AD439" s="500">
        <v>0</v>
      </c>
      <c r="AE439" s="500">
        <v>0</v>
      </c>
      <c r="AF439" s="500">
        <v>0</v>
      </c>
      <c r="AG439" s="500">
        <v>0</v>
      </c>
      <c r="AH439" s="500">
        <v>0</v>
      </c>
      <c r="AI439" s="500">
        <v>0</v>
      </c>
      <c r="AJ439" s="500">
        <v>0</v>
      </c>
      <c r="AK439" s="500">
        <v>0</v>
      </c>
      <c r="AL439" s="500">
        <v>0</v>
      </c>
      <c r="AM439" s="500">
        <v>0</v>
      </c>
      <c r="AN439" s="500">
        <v>0</v>
      </c>
      <c r="AO439" s="500">
        <v>0</v>
      </c>
      <c r="AP439" s="500">
        <v>0</v>
      </c>
      <c r="AQ439" s="500">
        <v>0</v>
      </c>
      <c r="AR439" s="500">
        <v>0</v>
      </c>
      <c r="AS439" s="500">
        <v>0</v>
      </c>
      <c r="AT439" s="500">
        <v>0</v>
      </c>
      <c r="AU439" s="500">
        <v>0</v>
      </c>
      <c r="AV439" s="500">
        <v>0</v>
      </c>
      <c r="AW439" s="500">
        <v>0</v>
      </c>
      <c r="AX439" s="500">
        <v>0</v>
      </c>
      <c r="AY439" s="500">
        <v>0</v>
      </c>
      <c r="AZ439" s="500">
        <v>0</v>
      </c>
      <c r="BA439" s="500">
        <v>0</v>
      </c>
      <c r="BB439" s="500">
        <v>0</v>
      </c>
    </row>
    <row r="440" spans="1:54">
      <c r="A440" s="497" t="s">
        <v>1607</v>
      </c>
      <c r="B440" s="507" t="s">
        <v>1747</v>
      </c>
      <c r="C440" s="500">
        <v>0</v>
      </c>
      <c r="D440" s="500">
        <v>0</v>
      </c>
      <c r="E440" s="500">
        <v>0</v>
      </c>
      <c r="F440" s="500">
        <v>0</v>
      </c>
      <c r="G440" s="500">
        <v>0</v>
      </c>
      <c r="H440" s="500">
        <v>0</v>
      </c>
      <c r="I440" s="500">
        <v>0</v>
      </c>
      <c r="J440" s="500">
        <v>0</v>
      </c>
      <c r="K440" s="500">
        <v>0</v>
      </c>
      <c r="L440" s="500">
        <v>0</v>
      </c>
      <c r="M440" s="500">
        <v>0</v>
      </c>
      <c r="N440" s="500">
        <v>0</v>
      </c>
      <c r="O440" s="500">
        <v>0</v>
      </c>
      <c r="P440" s="500">
        <v>0</v>
      </c>
      <c r="Q440" s="500">
        <v>0</v>
      </c>
      <c r="R440" s="500">
        <v>0</v>
      </c>
      <c r="S440" s="500">
        <v>0</v>
      </c>
      <c r="T440" s="500">
        <v>0</v>
      </c>
      <c r="U440" s="500">
        <v>0</v>
      </c>
      <c r="V440" s="500">
        <v>0</v>
      </c>
      <c r="W440" s="500">
        <v>0</v>
      </c>
      <c r="X440" s="500">
        <v>0</v>
      </c>
      <c r="Y440" s="500">
        <v>0</v>
      </c>
      <c r="Z440" s="500">
        <v>0</v>
      </c>
      <c r="AA440" s="500">
        <v>0</v>
      </c>
      <c r="AB440" s="500">
        <v>0</v>
      </c>
      <c r="AC440" s="500">
        <v>0</v>
      </c>
      <c r="AD440" s="500">
        <v>0</v>
      </c>
      <c r="AE440" s="500">
        <v>0</v>
      </c>
      <c r="AF440" s="500">
        <v>0</v>
      </c>
      <c r="AG440" s="500">
        <v>0</v>
      </c>
      <c r="AH440" s="500">
        <v>0</v>
      </c>
      <c r="AI440" s="500">
        <v>0</v>
      </c>
      <c r="AJ440" s="500">
        <v>0</v>
      </c>
      <c r="AK440" s="500">
        <v>0</v>
      </c>
      <c r="AL440" s="500">
        <v>0</v>
      </c>
      <c r="AM440" s="500">
        <v>0</v>
      </c>
      <c r="AN440" s="500">
        <v>0</v>
      </c>
      <c r="AO440" s="500">
        <v>0</v>
      </c>
      <c r="AP440" s="500">
        <v>0</v>
      </c>
      <c r="AQ440" s="500">
        <v>0</v>
      </c>
      <c r="AR440" s="500">
        <v>0</v>
      </c>
      <c r="AS440" s="500">
        <v>0</v>
      </c>
      <c r="AT440" s="500">
        <v>0</v>
      </c>
      <c r="AU440" s="500">
        <v>0</v>
      </c>
      <c r="AV440" s="500">
        <v>0</v>
      </c>
      <c r="AW440" s="500">
        <v>0</v>
      </c>
      <c r="AX440" s="500">
        <v>0</v>
      </c>
      <c r="AY440" s="500">
        <v>0</v>
      </c>
      <c r="AZ440" s="500">
        <v>0</v>
      </c>
      <c r="BA440" s="500">
        <v>0</v>
      </c>
      <c r="BB440" s="500">
        <v>0</v>
      </c>
    </row>
    <row r="441" spans="1:54">
      <c r="A441" s="497" t="s">
        <v>1608</v>
      </c>
      <c r="B441" s="607" t="s">
        <v>1609</v>
      </c>
      <c r="C441" s="500">
        <v>0</v>
      </c>
      <c r="D441" s="500">
        <v>0</v>
      </c>
      <c r="E441" s="500">
        <v>0</v>
      </c>
      <c r="F441" s="500">
        <v>0</v>
      </c>
      <c r="G441" s="500">
        <v>0</v>
      </c>
      <c r="H441" s="500">
        <v>0</v>
      </c>
      <c r="I441" s="500">
        <v>0</v>
      </c>
      <c r="J441" s="500">
        <v>0</v>
      </c>
      <c r="K441" s="500">
        <v>0</v>
      </c>
      <c r="L441" s="500">
        <v>0</v>
      </c>
      <c r="M441" s="500">
        <v>0</v>
      </c>
      <c r="N441" s="500">
        <v>0</v>
      </c>
      <c r="O441" s="500">
        <v>0</v>
      </c>
      <c r="P441" s="500">
        <v>0</v>
      </c>
      <c r="Q441" s="500">
        <v>0</v>
      </c>
      <c r="R441" s="500">
        <v>0</v>
      </c>
      <c r="S441" s="500">
        <v>0</v>
      </c>
      <c r="T441" s="500">
        <v>0</v>
      </c>
      <c r="U441" s="500">
        <v>0</v>
      </c>
      <c r="V441" s="500">
        <v>0</v>
      </c>
      <c r="W441" s="500">
        <v>0</v>
      </c>
      <c r="X441" s="500">
        <v>0</v>
      </c>
      <c r="Y441" s="500">
        <v>0</v>
      </c>
      <c r="Z441" s="500">
        <v>0</v>
      </c>
      <c r="AA441" s="500">
        <v>0</v>
      </c>
      <c r="AB441" s="500">
        <v>0</v>
      </c>
      <c r="AC441" s="500">
        <v>0</v>
      </c>
      <c r="AD441" s="500">
        <v>0</v>
      </c>
      <c r="AE441" s="500">
        <v>0</v>
      </c>
      <c r="AF441" s="500">
        <v>0</v>
      </c>
      <c r="AG441" s="500">
        <v>0</v>
      </c>
      <c r="AH441" s="500">
        <v>0</v>
      </c>
      <c r="AI441" s="500">
        <v>0</v>
      </c>
      <c r="AJ441" s="500">
        <v>0</v>
      </c>
      <c r="AK441" s="500">
        <v>0</v>
      </c>
      <c r="AL441" s="500">
        <v>0</v>
      </c>
      <c r="AM441" s="500">
        <v>0</v>
      </c>
      <c r="AN441" s="500">
        <v>0</v>
      </c>
      <c r="AO441" s="500">
        <v>0</v>
      </c>
      <c r="AP441" s="500">
        <v>0</v>
      </c>
      <c r="AQ441" s="500">
        <v>0</v>
      </c>
      <c r="AR441" s="500">
        <v>0</v>
      </c>
      <c r="AS441" s="500">
        <v>0</v>
      </c>
      <c r="AT441" s="500">
        <v>0</v>
      </c>
      <c r="AU441" s="500">
        <v>0</v>
      </c>
      <c r="AV441" s="500">
        <v>0</v>
      </c>
      <c r="AW441" s="500">
        <v>0</v>
      </c>
      <c r="AX441" s="500">
        <v>0</v>
      </c>
      <c r="AY441" s="500">
        <v>0</v>
      </c>
      <c r="AZ441" s="500">
        <v>0</v>
      </c>
      <c r="BA441" s="500">
        <v>0</v>
      </c>
      <c r="BB441" s="500">
        <v>0</v>
      </c>
    </row>
    <row r="442" spans="1:54">
      <c r="A442" s="497" t="s">
        <v>1608</v>
      </c>
      <c r="B442" s="607" t="s">
        <v>1610</v>
      </c>
      <c r="C442" s="500">
        <v>0</v>
      </c>
      <c r="D442" s="500">
        <v>0</v>
      </c>
      <c r="E442" s="500">
        <v>0</v>
      </c>
      <c r="F442" s="500">
        <v>0</v>
      </c>
      <c r="G442" s="500">
        <v>0</v>
      </c>
      <c r="H442" s="500">
        <v>0</v>
      </c>
      <c r="I442" s="500">
        <v>0</v>
      </c>
      <c r="J442" s="500">
        <v>0</v>
      </c>
      <c r="K442" s="500">
        <v>0</v>
      </c>
      <c r="L442" s="500">
        <v>0</v>
      </c>
      <c r="M442" s="500">
        <v>0</v>
      </c>
      <c r="N442" s="500">
        <v>0</v>
      </c>
      <c r="O442" s="500">
        <v>0</v>
      </c>
      <c r="P442" s="500">
        <v>0</v>
      </c>
      <c r="Q442" s="500">
        <v>0</v>
      </c>
      <c r="R442" s="500">
        <v>0</v>
      </c>
      <c r="S442" s="500">
        <v>0</v>
      </c>
      <c r="T442" s="500">
        <v>0</v>
      </c>
      <c r="U442" s="500">
        <v>0</v>
      </c>
      <c r="V442" s="500">
        <v>0</v>
      </c>
      <c r="W442" s="500">
        <v>0</v>
      </c>
      <c r="X442" s="500">
        <v>0</v>
      </c>
      <c r="Y442" s="500">
        <v>0</v>
      </c>
      <c r="Z442" s="500">
        <v>0</v>
      </c>
      <c r="AA442" s="500">
        <v>0</v>
      </c>
      <c r="AB442" s="500">
        <v>0</v>
      </c>
      <c r="AC442" s="500">
        <v>0</v>
      </c>
      <c r="AD442" s="500">
        <v>0</v>
      </c>
      <c r="AE442" s="500">
        <v>0</v>
      </c>
      <c r="AF442" s="500">
        <v>0</v>
      </c>
      <c r="AG442" s="500">
        <v>0</v>
      </c>
      <c r="AH442" s="500">
        <v>0</v>
      </c>
      <c r="AI442" s="500">
        <v>0</v>
      </c>
      <c r="AJ442" s="500">
        <v>0</v>
      </c>
      <c r="AK442" s="500">
        <v>0</v>
      </c>
      <c r="AL442" s="500">
        <v>0</v>
      </c>
      <c r="AM442" s="500">
        <v>0</v>
      </c>
      <c r="AN442" s="500">
        <v>0</v>
      </c>
      <c r="AO442" s="500">
        <v>0</v>
      </c>
      <c r="AP442" s="500">
        <v>0</v>
      </c>
      <c r="AQ442" s="500">
        <v>0</v>
      </c>
      <c r="AR442" s="500">
        <v>0</v>
      </c>
      <c r="AS442" s="500">
        <v>0</v>
      </c>
      <c r="AT442" s="500">
        <v>0</v>
      </c>
      <c r="AU442" s="500">
        <v>0</v>
      </c>
      <c r="AV442" s="500">
        <v>0</v>
      </c>
      <c r="AW442" s="500">
        <v>0</v>
      </c>
      <c r="AX442" s="500">
        <v>0</v>
      </c>
      <c r="AY442" s="500">
        <v>0</v>
      </c>
      <c r="AZ442" s="500">
        <v>0</v>
      </c>
      <c r="BA442" s="500">
        <v>0</v>
      </c>
      <c r="BB442" s="500">
        <v>0</v>
      </c>
    </row>
    <row r="443" spans="1:54">
      <c r="A443" s="497" t="s">
        <v>1611</v>
      </c>
      <c r="B443" s="499" t="s">
        <v>1748</v>
      </c>
      <c r="C443" s="500">
        <v>0</v>
      </c>
      <c r="D443" s="500">
        <v>0</v>
      </c>
      <c r="E443" s="500">
        <v>0</v>
      </c>
      <c r="F443" s="500">
        <v>0</v>
      </c>
      <c r="G443" s="500">
        <v>0</v>
      </c>
      <c r="H443" s="500">
        <v>0</v>
      </c>
      <c r="I443" s="500">
        <v>0</v>
      </c>
      <c r="J443" s="500">
        <v>0</v>
      </c>
      <c r="K443" s="500">
        <v>0</v>
      </c>
      <c r="L443" s="500">
        <v>0</v>
      </c>
      <c r="M443" s="500">
        <v>0</v>
      </c>
      <c r="N443" s="500">
        <v>0</v>
      </c>
      <c r="O443" s="500">
        <v>0</v>
      </c>
      <c r="P443" s="500">
        <v>0</v>
      </c>
      <c r="Q443" s="500">
        <v>0</v>
      </c>
      <c r="R443" s="500">
        <v>0</v>
      </c>
      <c r="S443" s="500">
        <v>0</v>
      </c>
      <c r="T443" s="500">
        <v>0</v>
      </c>
      <c r="U443" s="500">
        <v>0</v>
      </c>
      <c r="V443" s="500">
        <v>0</v>
      </c>
      <c r="W443" s="500">
        <v>0</v>
      </c>
      <c r="X443" s="500">
        <v>0</v>
      </c>
      <c r="Y443" s="500">
        <v>0</v>
      </c>
      <c r="Z443" s="500">
        <v>0</v>
      </c>
      <c r="AA443" s="500">
        <v>0</v>
      </c>
      <c r="AB443" s="500">
        <v>0</v>
      </c>
      <c r="AC443" s="500">
        <v>0</v>
      </c>
      <c r="AD443" s="500">
        <v>0</v>
      </c>
      <c r="AE443" s="500">
        <v>0</v>
      </c>
      <c r="AF443" s="500">
        <v>0</v>
      </c>
      <c r="AG443" s="500">
        <v>0</v>
      </c>
      <c r="AH443" s="500">
        <v>0</v>
      </c>
      <c r="AI443" s="500">
        <v>0</v>
      </c>
      <c r="AJ443" s="500">
        <v>0</v>
      </c>
      <c r="AK443" s="500">
        <v>0</v>
      </c>
      <c r="AL443" s="500">
        <v>0</v>
      </c>
      <c r="AM443" s="500">
        <v>0</v>
      </c>
      <c r="AN443" s="500">
        <v>0</v>
      </c>
      <c r="AO443" s="500">
        <v>0</v>
      </c>
      <c r="AP443" s="500">
        <v>0</v>
      </c>
      <c r="AQ443" s="500">
        <v>0</v>
      </c>
      <c r="AR443" s="500">
        <v>0</v>
      </c>
      <c r="AS443" s="500">
        <v>0</v>
      </c>
      <c r="AT443" s="500">
        <v>0</v>
      </c>
      <c r="AU443" s="500">
        <v>0</v>
      </c>
      <c r="AV443" s="500">
        <v>0</v>
      </c>
      <c r="AW443" s="500">
        <v>0</v>
      </c>
      <c r="AX443" s="500">
        <v>0</v>
      </c>
      <c r="AY443" s="500">
        <v>0</v>
      </c>
      <c r="AZ443" s="500">
        <v>0</v>
      </c>
      <c r="BA443" s="500">
        <v>0</v>
      </c>
      <c r="BB443" s="500">
        <v>0</v>
      </c>
    </row>
    <row r="444" spans="1:54">
      <c r="A444" s="497" t="s">
        <v>1612</v>
      </c>
      <c r="B444" s="606" t="s">
        <v>1613</v>
      </c>
      <c r="C444" s="500">
        <v>0</v>
      </c>
      <c r="D444" s="500">
        <v>0</v>
      </c>
      <c r="E444" s="500">
        <v>0</v>
      </c>
      <c r="F444" s="500">
        <v>0</v>
      </c>
      <c r="G444" s="500">
        <v>0</v>
      </c>
      <c r="H444" s="500">
        <v>0</v>
      </c>
      <c r="I444" s="500">
        <v>0</v>
      </c>
      <c r="J444" s="500">
        <v>0</v>
      </c>
      <c r="K444" s="500">
        <v>0</v>
      </c>
      <c r="L444" s="500">
        <v>0</v>
      </c>
      <c r="M444" s="500">
        <v>0</v>
      </c>
      <c r="N444" s="500">
        <v>0</v>
      </c>
      <c r="O444" s="500">
        <v>0</v>
      </c>
      <c r="P444" s="500">
        <v>0</v>
      </c>
      <c r="Q444" s="500">
        <v>0</v>
      </c>
      <c r="R444" s="500">
        <v>0</v>
      </c>
      <c r="S444" s="500">
        <v>0</v>
      </c>
      <c r="T444" s="500">
        <v>0</v>
      </c>
      <c r="U444" s="500">
        <v>0</v>
      </c>
      <c r="V444" s="500">
        <v>0</v>
      </c>
      <c r="W444" s="500">
        <v>0</v>
      </c>
      <c r="X444" s="500">
        <v>0</v>
      </c>
      <c r="Y444" s="500">
        <v>0</v>
      </c>
      <c r="Z444" s="500">
        <v>0</v>
      </c>
      <c r="AA444" s="500">
        <v>0</v>
      </c>
      <c r="AB444" s="500">
        <v>0</v>
      </c>
      <c r="AC444" s="500">
        <v>0</v>
      </c>
      <c r="AD444" s="500">
        <v>0</v>
      </c>
      <c r="AE444" s="500">
        <v>0</v>
      </c>
      <c r="AF444" s="500">
        <v>0</v>
      </c>
      <c r="AG444" s="500">
        <v>0</v>
      </c>
      <c r="AH444" s="500">
        <v>0</v>
      </c>
      <c r="AI444" s="500">
        <v>0</v>
      </c>
      <c r="AJ444" s="500">
        <v>0</v>
      </c>
      <c r="AK444" s="500">
        <v>0</v>
      </c>
      <c r="AL444" s="500">
        <v>0</v>
      </c>
      <c r="AM444" s="500">
        <v>0</v>
      </c>
      <c r="AN444" s="500">
        <v>0</v>
      </c>
      <c r="AO444" s="500">
        <v>0</v>
      </c>
      <c r="AP444" s="500">
        <v>0</v>
      </c>
      <c r="AQ444" s="500">
        <v>0</v>
      </c>
      <c r="AR444" s="500">
        <v>0</v>
      </c>
      <c r="AS444" s="500">
        <v>0</v>
      </c>
      <c r="AT444" s="500">
        <v>0</v>
      </c>
      <c r="AU444" s="500">
        <v>0</v>
      </c>
      <c r="AV444" s="500">
        <v>0</v>
      </c>
      <c r="AW444" s="500">
        <v>0</v>
      </c>
      <c r="AX444" s="500">
        <v>0</v>
      </c>
      <c r="AY444" s="500">
        <v>0</v>
      </c>
      <c r="AZ444" s="500">
        <v>0</v>
      </c>
      <c r="BA444" s="500">
        <v>0</v>
      </c>
      <c r="BB444" s="500">
        <v>0</v>
      </c>
    </row>
    <row r="445" spans="1:54">
      <c r="A445" s="497" t="s">
        <v>1614</v>
      </c>
      <c r="B445" s="507" t="s">
        <v>1524</v>
      </c>
      <c r="C445" s="500">
        <v>0</v>
      </c>
      <c r="D445" s="500">
        <v>0</v>
      </c>
      <c r="E445" s="500">
        <v>0</v>
      </c>
      <c r="F445" s="500">
        <v>0</v>
      </c>
      <c r="G445" s="500">
        <v>0</v>
      </c>
      <c r="H445" s="500">
        <v>0</v>
      </c>
      <c r="I445" s="500">
        <v>0</v>
      </c>
      <c r="J445" s="500">
        <v>0</v>
      </c>
      <c r="K445" s="500">
        <v>0</v>
      </c>
      <c r="L445" s="500">
        <v>0</v>
      </c>
      <c r="M445" s="500">
        <v>0</v>
      </c>
      <c r="N445" s="500">
        <v>0</v>
      </c>
      <c r="O445" s="500">
        <v>0</v>
      </c>
      <c r="P445" s="500">
        <v>0</v>
      </c>
      <c r="Q445" s="500">
        <v>0</v>
      </c>
      <c r="R445" s="500">
        <v>0</v>
      </c>
      <c r="S445" s="500">
        <v>0</v>
      </c>
      <c r="T445" s="500">
        <v>0</v>
      </c>
      <c r="U445" s="500">
        <v>0</v>
      </c>
      <c r="V445" s="500">
        <v>0</v>
      </c>
      <c r="W445" s="500">
        <v>0</v>
      </c>
      <c r="X445" s="500">
        <v>0</v>
      </c>
      <c r="Y445" s="500">
        <v>0</v>
      </c>
      <c r="Z445" s="500">
        <v>0</v>
      </c>
      <c r="AA445" s="500">
        <v>0</v>
      </c>
      <c r="AB445" s="500">
        <v>0</v>
      </c>
      <c r="AC445" s="500">
        <v>0</v>
      </c>
      <c r="AD445" s="500">
        <v>0</v>
      </c>
      <c r="AE445" s="500">
        <v>0</v>
      </c>
      <c r="AF445" s="500">
        <v>0</v>
      </c>
      <c r="AG445" s="500">
        <v>0</v>
      </c>
      <c r="AH445" s="500">
        <v>0</v>
      </c>
      <c r="AI445" s="500">
        <v>0</v>
      </c>
      <c r="AJ445" s="500">
        <v>0</v>
      </c>
      <c r="AK445" s="500">
        <v>0</v>
      </c>
      <c r="AL445" s="500">
        <v>0</v>
      </c>
      <c r="AM445" s="500">
        <v>0</v>
      </c>
      <c r="AN445" s="500">
        <v>0</v>
      </c>
      <c r="AO445" s="500">
        <v>0</v>
      </c>
      <c r="AP445" s="500">
        <v>0</v>
      </c>
      <c r="AQ445" s="500">
        <v>0</v>
      </c>
      <c r="AR445" s="500">
        <v>0</v>
      </c>
      <c r="AS445" s="500">
        <v>0</v>
      </c>
      <c r="AT445" s="500">
        <v>0</v>
      </c>
      <c r="AU445" s="500">
        <v>0</v>
      </c>
      <c r="AV445" s="500">
        <v>0</v>
      </c>
      <c r="AW445" s="500">
        <v>0</v>
      </c>
      <c r="AX445" s="500">
        <v>0</v>
      </c>
      <c r="AY445" s="500">
        <v>0</v>
      </c>
      <c r="AZ445" s="500">
        <v>0</v>
      </c>
      <c r="BA445" s="500">
        <v>0</v>
      </c>
      <c r="BB445" s="500">
        <v>0</v>
      </c>
    </row>
    <row r="446" spans="1:54">
      <c r="A446" s="497" t="s">
        <v>1615</v>
      </c>
      <c r="B446" s="507" t="s">
        <v>1749</v>
      </c>
      <c r="C446" s="500">
        <v>0</v>
      </c>
      <c r="D446" s="500">
        <v>0</v>
      </c>
      <c r="E446" s="500">
        <v>0</v>
      </c>
      <c r="F446" s="500">
        <v>0</v>
      </c>
      <c r="G446" s="500">
        <v>0</v>
      </c>
      <c r="H446" s="500">
        <v>0</v>
      </c>
      <c r="I446" s="500">
        <v>0</v>
      </c>
      <c r="J446" s="500">
        <v>0</v>
      </c>
      <c r="K446" s="500">
        <v>0</v>
      </c>
      <c r="L446" s="500">
        <v>0</v>
      </c>
      <c r="M446" s="500">
        <v>0</v>
      </c>
      <c r="N446" s="500">
        <v>0</v>
      </c>
      <c r="O446" s="500">
        <v>0</v>
      </c>
      <c r="P446" s="500">
        <v>0</v>
      </c>
      <c r="Q446" s="500">
        <v>0</v>
      </c>
      <c r="R446" s="500">
        <v>0</v>
      </c>
      <c r="S446" s="500">
        <v>0</v>
      </c>
      <c r="T446" s="500">
        <v>0</v>
      </c>
      <c r="U446" s="500">
        <v>0</v>
      </c>
      <c r="V446" s="500">
        <v>0</v>
      </c>
      <c r="W446" s="500">
        <v>0</v>
      </c>
      <c r="X446" s="500">
        <v>0</v>
      </c>
      <c r="Y446" s="500">
        <v>0</v>
      </c>
      <c r="Z446" s="500">
        <v>0</v>
      </c>
      <c r="AA446" s="500">
        <v>0</v>
      </c>
      <c r="AB446" s="500">
        <v>0</v>
      </c>
      <c r="AC446" s="500">
        <v>0</v>
      </c>
      <c r="AD446" s="500">
        <v>0</v>
      </c>
      <c r="AE446" s="500">
        <v>0</v>
      </c>
      <c r="AF446" s="500">
        <v>0</v>
      </c>
      <c r="AG446" s="500">
        <v>0</v>
      </c>
      <c r="AH446" s="500">
        <v>0</v>
      </c>
      <c r="AI446" s="500">
        <v>0</v>
      </c>
      <c r="AJ446" s="500">
        <v>0</v>
      </c>
      <c r="AK446" s="500">
        <v>0</v>
      </c>
      <c r="AL446" s="500">
        <v>0</v>
      </c>
      <c r="AM446" s="500">
        <v>0</v>
      </c>
      <c r="AN446" s="500">
        <v>0</v>
      </c>
      <c r="AO446" s="500">
        <v>0</v>
      </c>
      <c r="AP446" s="500">
        <v>0</v>
      </c>
      <c r="AQ446" s="500">
        <v>0</v>
      </c>
      <c r="AR446" s="500">
        <v>0</v>
      </c>
      <c r="AS446" s="500">
        <v>0</v>
      </c>
      <c r="AT446" s="500">
        <v>0</v>
      </c>
      <c r="AU446" s="500">
        <v>0</v>
      </c>
      <c r="AV446" s="500">
        <v>0</v>
      </c>
      <c r="AW446" s="500">
        <v>0</v>
      </c>
      <c r="AX446" s="500">
        <v>0</v>
      </c>
      <c r="AY446" s="500">
        <v>0</v>
      </c>
      <c r="AZ446" s="500">
        <v>0</v>
      </c>
      <c r="BA446" s="500">
        <v>0</v>
      </c>
      <c r="BB446" s="500">
        <v>0</v>
      </c>
    </row>
    <row r="447" spans="1:54">
      <c r="A447" s="497" t="s">
        <v>1616</v>
      </c>
      <c r="B447" s="507" t="s">
        <v>1525</v>
      </c>
      <c r="C447" s="500">
        <v>0</v>
      </c>
      <c r="D447" s="500">
        <v>0</v>
      </c>
      <c r="E447" s="500">
        <v>0</v>
      </c>
      <c r="F447" s="500">
        <v>0</v>
      </c>
      <c r="G447" s="500">
        <v>0</v>
      </c>
      <c r="H447" s="500">
        <v>0</v>
      </c>
      <c r="I447" s="500">
        <v>0</v>
      </c>
      <c r="J447" s="500">
        <v>0</v>
      </c>
      <c r="K447" s="500">
        <v>0</v>
      </c>
      <c r="L447" s="500">
        <v>0</v>
      </c>
      <c r="M447" s="500">
        <v>0</v>
      </c>
      <c r="N447" s="500">
        <v>0</v>
      </c>
      <c r="O447" s="500">
        <v>0</v>
      </c>
      <c r="P447" s="500">
        <v>0</v>
      </c>
      <c r="Q447" s="500">
        <v>0</v>
      </c>
      <c r="R447" s="500">
        <v>0</v>
      </c>
      <c r="S447" s="500">
        <v>0</v>
      </c>
      <c r="T447" s="500">
        <v>0</v>
      </c>
      <c r="U447" s="500">
        <v>0</v>
      </c>
      <c r="V447" s="500">
        <v>0</v>
      </c>
      <c r="W447" s="500">
        <v>0</v>
      </c>
      <c r="X447" s="500">
        <v>0</v>
      </c>
      <c r="Y447" s="500">
        <v>0</v>
      </c>
      <c r="Z447" s="500">
        <v>0</v>
      </c>
      <c r="AA447" s="500">
        <v>0</v>
      </c>
      <c r="AB447" s="500">
        <v>0</v>
      </c>
      <c r="AC447" s="500">
        <v>0</v>
      </c>
      <c r="AD447" s="500">
        <v>0</v>
      </c>
      <c r="AE447" s="500">
        <v>0</v>
      </c>
      <c r="AF447" s="500">
        <v>0</v>
      </c>
      <c r="AG447" s="500">
        <v>0</v>
      </c>
      <c r="AH447" s="500">
        <v>0</v>
      </c>
      <c r="AI447" s="500">
        <v>0</v>
      </c>
      <c r="AJ447" s="500">
        <v>0</v>
      </c>
      <c r="AK447" s="500">
        <v>0</v>
      </c>
      <c r="AL447" s="500">
        <v>0</v>
      </c>
      <c r="AM447" s="500">
        <v>0</v>
      </c>
      <c r="AN447" s="500">
        <v>0</v>
      </c>
      <c r="AO447" s="500">
        <v>0</v>
      </c>
      <c r="AP447" s="500">
        <v>0</v>
      </c>
      <c r="AQ447" s="500">
        <v>0</v>
      </c>
      <c r="AR447" s="500">
        <v>0</v>
      </c>
      <c r="AS447" s="500">
        <v>0</v>
      </c>
      <c r="AT447" s="500">
        <v>0</v>
      </c>
      <c r="AU447" s="500">
        <v>0</v>
      </c>
      <c r="AV447" s="500">
        <v>0</v>
      </c>
      <c r="AW447" s="500">
        <v>0</v>
      </c>
      <c r="AX447" s="500">
        <v>0</v>
      </c>
      <c r="AY447" s="500">
        <v>0</v>
      </c>
      <c r="AZ447" s="500">
        <v>0</v>
      </c>
      <c r="BA447" s="500">
        <v>0</v>
      </c>
      <c r="BB447" s="500">
        <v>0</v>
      </c>
    </row>
    <row r="448" spans="1:54">
      <c r="A448" s="497" t="s">
        <v>1617</v>
      </c>
      <c r="B448" s="507" t="s">
        <v>1529</v>
      </c>
      <c r="C448" s="500">
        <v>0</v>
      </c>
      <c r="D448" s="500">
        <v>0</v>
      </c>
      <c r="E448" s="500">
        <v>0</v>
      </c>
      <c r="F448" s="500">
        <v>0</v>
      </c>
      <c r="G448" s="500">
        <v>0</v>
      </c>
      <c r="H448" s="500">
        <v>0</v>
      </c>
      <c r="I448" s="500">
        <v>0</v>
      </c>
      <c r="J448" s="500">
        <v>0</v>
      </c>
      <c r="K448" s="500">
        <v>0</v>
      </c>
      <c r="L448" s="500">
        <v>0</v>
      </c>
      <c r="M448" s="500">
        <v>0</v>
      </c>
      <c r="N448" s="500">
        <v>0</v>
      </c>
      <c r="O448" s="500">
        <v>0</v>
      </c>
      <c r="P448" s="500">
        <v>0</v>
      </c>
      <c r="Q448" s="500">
        <v>0</v>
      </c>
      <c r="R448" s="500">
        <v>0</v>
      </c>
      <c r="S448" s="500">
        <v>0</v>
      </c>
      <c r="T448" s="500">
        <v>0</v>
      </c>
      <c r="U448" s="500">
        <v>0</v>
      </c>
      <c r="V448" s="500">
        <v>0</v>
      </c>
      <c r="W448" s="500">
        <v>0</v>
      </c>
      <c r="X448" s="500">
        <v>0</v>
      </c>
      <c r="Y448" s="500">
        <v>0</v>
      </c>
      <c r="Z448" s="500">
        <v>0</v>
      </c>
      <c r="AA448" s="500">
        <v>0</v>
      </c>
      <c r="AB448" s="500">
        <v>0</v>
      </c>
      <c r="AC448" s="500">
        <v>0</v>
      </c>
      <c r="AD448" s="500">
        <v>0</v>
      </c>
      <c r="AE448" s="500">
        <v>0</v>
      </c>
      <c r="AF448" s="500">
        <v>0</v>
      </c>
      <c r="AG448" s="500">
        <v>0</v>
      </c>
      <c r="AH448" s="500">
        <v>0</v>
      </c>
      <c r="AI448" s="500">
        <v>0</v>
      </c>
      <c r="AJ448" s="500">
        <v>0</v>
      </c>
      <c r="AK448" s="500">
        <v>0</v>
      </c>
      <c r="AL448" s="500">
        <v>0</v>
      </c>
      <c r="AM448" s="500">
        <v>0</v>
      </c>
      <c r="AN448" s="500">
        <v>0</v>
      </c>
      <c r="AO448" s="500">
        <v>0</v>
      </c>
      <c r="AP448" s="500">
        <v>0</v>
      </c>
      <c r="AQ448" s="500">
        <v>0</v>
      </c>
      <c r="AR448" s="500">
        <v>0</v>
      </c>
      <c r="AS448" s="500">
        <v>0</v>
      </c>
      <c r="AT448" s="500">
        <v>0</v>
      </c>
      <c r="AU448" s="500">
        <v>0</v>
      </c>
      <c r="AV448" s="500">
        <v>0</v>
      </c>
      <c r="AW448" s="500">
        <v>0</v>
      </c>
      <c r="AX448" s="500">
        <v>0</v>
      </c>
      <c r="AY448" s="500">
        <v>0</v>
      </c>
      <c r="AZ448" s="500">
        <v>0</v>
      </c>
      <c r="BA448" s="500">
        <v>0</v>
      </c>
      <c r="BB448" s="500">
        <v>0</v>
      </c>
    </row>
    <row r="449" spans="1:54">
      <c r="A449" s="497" t="s">
        <v>1617</v>
      </c>
      <c r="B449" s="507" t="s">
        <v>1530</v>
      </c>
      <c r="C449" s="500">
        <v>0</v>
      </c>
      <c r="D449" s="500">
        <v>0</v>
      </c>
      <c r="E449" s="500">
        <v>0</v>
      </c>
      <c r="F449" s="500">
        <v>0</v>
      </c>
      <c r="G449" s="500">
        <v>0</v>
      </c>
      <c r="H449" s="500">
        <v>0</v>
      </c>
      <c r="I449" s="500">
        <v>0</v>
      </c>
      <c r="J449" s="500">
        <v>0</v>
      </c>
      <c r="K449" s="500">
        <v>0</v>
      </c>
      <c r="L449" s="500">
        <v>0</v>
      </c>
      <c r="M449" s="500">
        <v>0</v>
      </c>
      <c r="N449" s="500">
        <v>0</v>
      </c>
      <c r="O449" s="500">
        <v>0</v>
      </c>
      <c r="P449" s="500">
        <v>0</v>
      </c>
      <c r="Q449" s="500">
        <v>0</v>
      </c>
      <c r="R449" s="500">
        <v>0</v>
      </c>
      <c r="S449" s="500">
        <v>0</v>
      </c>
      <c r="T449" s="500">
        <v>0</v>
      </c>
      <c r="U449" s="500">
        <v>0</v>
      </c>
      <c r="V449" s="500">
        <v>0</v>
      </c>
      <c r="W449" s="500">
        <v>0</v>
      </c>
      <c r="X449" s="500">
        <v>0</v>
      </c>
      <c r="Y449" s="500">
        <v>0</v>
      </c>
      <c r="Z449" s="500">
        <v>0</v>
      </c>
      <c r="AA449" s="500">
        <v>0</v>
      </c>
      <c r="AB449" s="500">
        <v>0</v>
      </c>
      <c r="AC449" s="500">
        <v>0</v>
      </c>
      <c r="AD449" s="500">
        <v>0</v>
      </c>
      <c r="AE449" s="500">
        <v>0</v>
      </c>
      <c r="AF449" s="500">
        <v>0</v>
      </c>
      <c r="AG449" s="500">
        <v>0</v>
      </c>
      <c r="AH449" s="500">
        <v>0</v>
      </c>
      <c r="AI449" s="500">
        <v>0</v>
      </c>
      <c r="AJ449" s="500">
        <v>0</v>
      </c>
      <c r="AK449" s="500">
        <v>0</v>
      </c>
      <c r="AL449" s="500">
        <v>0</v>
      </c>
      <c r="AM449" s="500">
        <v>0</v>
      </c>
      <c r="AN449" s="500">
        <v>0</v>
      </c>
      <c r="AO449" s="500">
        <v>0</v>
      </c>
      <c r="AP449" s="500">
        <v>0</v>
      </c>
      <c r="AQ449" s="500">
        <v>0</v>
      </c>
      <c r="AR449" s="500">
        <v>0</v>
      </c>
      <c r="AS449" s="500">
        <v>0</v>
      </c>
      <c r="AT449" s="500">
        <v>0</v>
      </c>
      <c r="AU449" s="500">
        <v>0</v>
      </c>
      <c r="AV449" s="500">
        <v>0</v>
      </c>
      <c r="AW449" s="500">
        <v>0</v>
      </c>
      <c r="AX449" s="500">
        <v>0</v>
      </c>
      <c r="AY449" s="500">
        <v>0</v>
      </c>
      <c r="AZ449" s="500">
        <v>0</v>
      </c>
      <c r="BA449" s="500">
        <v>0</v>
      </c>
      <c r="BB449" s="500">
        <v>0</v>
      </c>
    </row>
    <row r="450" spans="1:54">
      <c r="A450" s="497" t="s">
        <v>1618</v>
      </c>
      <c r="B450" s="507" t="s">
        <v>1531</v>
      </c>
      <c r="C450" s="500">
        <v>0</v>
      </c>
      <c r="D450" s="500">
        <v>0</v>
      </c>
      <c r="E450" s="500">
        <v>0</v>
      </c>
      <c r="F450" s="500">
        <v>0</v>
      </c>
      <c r="G450" s="500">
        <v>0</v>
      </c>
      <c r="H450" s="500">
        <v>0</v>
      </c>
      <c r="I450" s="500">
        <v>0</v>
      </c>
      <c r="J450" s="500">
        <v>0</v>
      </c>
      <c r="K450" s="500">
        <v>0</v>
      </c>
      <c r="L450" s="500">
        <v>0</v>
      </c>
      <c r="M450" s="500">
        <v>0</v>
      </c>
      <c r="N450" s="500">
        <v>0</v>
      </c>
      <c r="O450" s="500">
        <v>0</v>
      </c>
      <c r="P450" s="500">
        <v>0</v>
      </c>
      <c r="Q450" s="500">
        <v>0</v>
      </c>
      <c r="R450" s="500">
        <v>0</v>
      </c>
      <c r="S450" s="500">
        <v>0</v>
      </c>
      <c r="T450" s="500">
        <v>0</v>
      </c>
      <c r="U450" s="500">
        <v>0</v>
      </c>
      <c r="V450" s="500">
        <v>0</v>
      </c>
      <c r="W450" s="500">
        <v>0</v>
      </c>
      <c r="X450" s="500">
        <v>0</v>
      </c>
      <c r="Y450" s="500">
        <v>0</v>
      </c>
      <c r="Z450" s="500">
        <v>0</v>
      </c>
      <c r="AA450" s="500">
        <v>0</v>
      </c>
      <c r="AB450" s="500">
        <v>0</v>
      </c>
      <c r="AC450" s="500">
        <v>0</v>
      </c>
      <c r="AD450" s="500">
        <v>0</v>
      </c>
      <c r="AE450" s="500">
        <v>0</v>
      </c>
      <c r="AF450" s="500">
        <v>0</v>
      </c>
      <c r="AG450" s="500">
        <v>0</v>
      </c>
      <c r="AH450" s="500">
        <v>0</v>
      </c>
      <c r="AI450" s="500">
        <v>0</v>
      </c>
      <c r="AJ450" s="500">
        <v>0</v>
      </c>
      <c r="AK450" s="500">
        <v>0</v>
      </c>
      <c r="AL450" s="500">
        <v>0</v>
      </c>
      <c r="AM450" s="500">
        <v>0</v>
      </c>
      <c r="AN450" s="500">
        <v>0</v>
      </c>
      <c r="AO450" s="500">
        <v>0</v>
      </c>
      <c r="AP450" s="500">
        <v>0</v>
      </c>
      <c r="AQ450" s="500">
        <v>0</v>
      </c>
      <c r="AR450" s="500">
        <v>0</v>
      </c>
      <c r="AS450" s="500">
        <v>0</v>
      </c>
      <c r="AT450" s="500">
        <v>0</v>
      </c>
      <c r="AU450" s="500">
        <v>0</v>
      </c>
      <c r="AV450" s="500">
        <v>0</v>
      </c>
      <c r="AW450" s="500">
        <v>0</v>
      </c>
      <c r="AX450" s="500">
        <v>0</v>
      </c>
      <c r="AY450" s="500">
        <v>0</v>
      </c>
      <c r="AZ450" s="500">
        <v>0</v>
      </c>
      <c r="BA450" s="500">
        <v>0</v>
      </c>
      <c r="BB450" s="500">
        <v>0</v>
      </c>
    </row>
    <row r="451" spans="1:54">
      <c r="A451" s="497" t="s">
        <v>1619</v>
      </c>
      <c r="B451" s="507" t="s">
        <v>1532</v>
      </c>
      <c r="C451" s="500">
        <v>0</v>
      </c>
      <c r="D451" s="500">
        <v>0</v>
      </c>
      <c r="E451" s="500">
        <v>0</v>
      </c>
      <c r="F451" s="500">
        <v>0</v>
      </c>
      <c r="G451" s="500">
        <v>0</v>
      </c>
      <c r="H451" s="500">
        <v>0</v>
      </c>
      <c r="I451" s="500">
        <v>0</v>
      </c>
      <c r="J451" s="500">
        <v>0</v>
      </c>
      <c r="K451" s="500">
        <v>0</v>
      </c>
      <c r="L451" s="500">
        <v>0</v>
      </c>
      <c r="M451" s="500">
        <v>0</v>
      </c>
      <c r="N451" s="500">
        <v>0</v>
      </c>
      <c r="O451" s="500">
        <v>0</v>
      </c>
      <c r="P451" s="500">
        <v>0</v>
      </c>
      <c r="Q451" s="500">
        <v>0</v>
      </c>
      <c r="R451" s="500">
        <v>0</v>
      </c>
      <c r="S451" s="500">
        <v>0</v>
      </c>
      <c r="T451" s="500">
        <v>0</v>
      </c>
      <c r="U451" s="500">
        <v>0</v>
      </c>
      <c r="V451" s="500">
        <v>0</v>
      </c>
      <c r="W451" s="500">
        <v>0</v>
      </c>
      <c r="X451" s="500">
        <v>0</v>
      </c>
      <c r="Y451" s="500">
        <v>0</v>
      </c>
      <c r="Z451" s="500">
        <v>0</v>
      </c>
      <c r="AA451" s="500">
        <v>0</v>
      </c>
      <c r="AB451" s="500">
        <v>0</v>
      </c>
      <c r="AC451" s="500">
        <v>0</v>
      </c>
      <c r="AD451" s="500">
        <v>0</v>
      </c>
      <c r="AE451" s="500">
        <v>0</v>
      </c>
      <c r="AF451" s="500">
        <v>0</v>
      </c>
      <c r="AG451" s="500">
        <v>0</v>
      </c>
      <c r="AH451" s="500">
        <v>0</v>
      </c>
      <c r="AI451" s="500">
        <v>0</v>
      </c>
      <c r="AJ451" s="500">
        <v>0</v>
      </c>
      <c r="AK451" s="500">
        <v>0</v>
      </c>
      <c r="AL451" s="500">
        <v>0</v>
      </c>
      <c r="AM451" s="500">
        <v>0</v>
      </c>
      <c r="AN451" s="500">
        <v>0</v>
      </c>
      <c r="AO451" s="500">
        <v>0</v>
      </c>
      <c r="AP451" s="500">
        <v>0</v>
      </c>
      <c r="AQ451" s="500">
        <v>0</v>
      </c>
      <c r="AR451" s="500">
        <v>0</v>
      </c>
      <c r="AS451" s="500">
        <v>0</v>
      </c>
      <c r="AT451" s="500">
        <v>0</v>
      </c>
      <c r="AU451" s="500">
        <v>0</v>
      </c>
      <c r="AV451" s="500">
        <v>0</v>
      </c>
      <c r="AW451" s="500">
        <v>0</v>
      </c>
      <c r="AX451" s="500">
        <v>0</v>
      </c>
      <c r="AY451" s="500">
        <v>0</v>
      </c>
      <c r="AZ451" s="500">
        <v>0</v>
      </c>
      <c r="BA451" s="500">
        <v>0</v>
      </c>
      <c r="BB451" s="500">
        <v>0</v>
      </c>
    </row>
    <row r="452" spans="1:54">
      <c r="A452" s="497" t="s">
        <v>1620</v>
      </c>
      <c r="B452" s="507" t="s">
        <v>1526</v>
      </c>
      <c r="C452" s="500">
        <v>0</v>
      </c>
      <c r="D452" s="500">
        <v>0</v>
      </c>
      <c r="E452" s="500">
        <v>197962.35</v>
      </c>
      <c r="F452" s="500">
        <v>197962.35</v>
      </c>
      <c r="G452" s="500">
        <v>0</v>
      </c>
      <c r="H452" s="500">
        <v>0</v>
      </c>
      <c r="I452" s="500">
        <v>0</v>
      </c>
      <c r="J452" s="500">
        <v>0</v>
      </c>
      <c r="K452" s="500">
        <v>0</v>
      </c>
      <c r="L452" s="500">
        <v>0</v>
      </c>
      <c r="M452" s="500">
        <v>0</v>
      </c>
      <c r="N452" s="500">
        <v>0</v>
      </c>
      <c r="O452" s="500">
        <v>0</v>
      </c>
      <c r="P452" s="500">
        <v>0</v>
      </c>
      <c r="Q452" s="500">
        <v>0</v>
      </c>
      <c r="R452" s="500">
        <v>0</v>
      </c>
      <c r="S452" s="500">
        <v>0</v>
      </c>
      <c r="T452" s="500">
        <v>0</v>
      </c>
      <c r="U452" s="500">
        <v>0</v>
      </c>
      <c r="V452" s="500">
        <v>0</v>
      </c>
      <c r="W452" s="500">
        <v>0</v>
      </c>
      <c r="X452" s="500">
        <v>0</v>
      </c>
      <c r="Y452" s="500">
        <v>0</v>
      </c>
      <c r="Z452" s="500">
        <v>0</v>
      </c>
      <c r="AA452" s="500">
        <v>0</v>
      </c>
      <c r="AB452" s="500">
        <v>0</v>
      </c>
      <c r="AC452" s="500">
        <v>0</v>
      </c>
      <c r="AD452" s="500">
        <v>0</v>
      </c>
      <c r="AE452" s="500">
        <v>0</v>
      </c>
      <c r="AF452" s="500">
        <v>0</v>
      </c>
      <c r="AG452" s="500">
        <v>0</v>
      </c>
      <c r="AH452" s="500">
        <v>0</v>
      </c>
      <c r="AI452" s="500">
        <v>0</v>
      </c>
      <c r="AJ452" s="500">
        <v>0</v>
      </c>
      <c r="AK452" s="500">
        <v>0</v>
      </c>
      <c r="AL452" s="500">
        <v>0</v>
      </c>
      <c r="AM452" s="500">
        <v>0</v>
      </c>
      <c r="AN452" s="500">
        <v>0</v>
      </c>
      <c r="AO452" s="500">
        <v>0</v>
      </c>
      <c r="AP452" s="500">
        <v>0</v>
      </c>
      <c r="AQ452" s="500">
        <v>0</v>
      </c>
      <c r="AR452" s="500">
        <v>0</v>
      </c>
      <c r="AS452" s="500">
        <v>0</v>
      </c>
      <c r="AT452" s="500">
        <v>0</v>
      </c>
      <c r="AU452" s="500">
        <v>0</v>
      </c>
      <c r="AV452" s="500">
        <v>0</v>
      </c>
      <c r="AW452" s="500">
        <v>0</v>
      </c>
      <c r="AX452" s="500">
        <v>0</v>
      </c>
      <c r="AY452" s="500">
        <v>0</v>
      </c>
      <c r="AZ452" s="500">
        <v>0</v>
      </c>
      <c r="BA452" s="500">
        <v>0</v>
      </c>
      <c r="BB452" s="500">
        <v>0</v>
      </c>
    </row>
    <row r="453" spans="1:54">
      <c r="A453" s="497" t="s">
        <v>1621</v>
      </c>
      <c r="B453" s="507" t="s">
        <v>1527</v>
      </c>
      <c r="C453" s="500">
        <v>0</v>
      </c>
      <c r="D453" s="500">
        <v>0</v>
      </c>
      <c r="E453" s="500">
        <v>433409.64</v>
      </c>
      <c r="F453" s="500">
        <v>433409.64</v>
      </c>
      <c r="G453" s="500">
        <v>0</v>
      </c>
      <c r="H453" s="500">
        <v>0</v>
      </c>
      <c r="I453" s="500">
        <v>0</v>
      </c>
      <c r="J453" s="500">
        <v>0</v>
      </c>
      <c r="K453" s="500">
        <v>0</v>
      </c>
      <c r="L453" s="500">
        <v>0</v>
      </c>
      <c r="M453" s="500">
        <v>0</v>
      </c>
      <c r="N453" s="500">
        <v>0</v>
      </c>
      <c r="O453" s="500">
        <v>0</v>
      </c>
      <c r="P453" s="500">
        <v>0</v>
      </c>
      <c r="Q453" s="500">
        <v>0</v>
      </c>
      <c r="R453" s="500">
        <v>0</v>
      </c>
      <c r="S453" s="500">
        <v>0</v>
      </c>
      <c r="T453" s="500">
        <v>0</v>
      </c>
      <c r="U453" s="500">
        <v>0</v>
      </c>
      <c r="V453" s="500">
        <v>0</v>
      </c>
      <c r="W453" s="500">
        <v>0</v>
      </c>
      <c r="X453" s="500">
        <v>0</v>
      </c>
      <c r="Y453" s="500">
        <v>0</v>
      </c>
      <c r="Z453" s="500">
        <v>0</v>
      </c>
      <c r="AA453" s="500">
        <v>0</v>
      </c>
      <c r="AB453" s="500">
        <v>0</v>
      </c>
      <c r="AC453" s="500">
        <v>0</v>
      </c>
      <c r="AD453" s="500">
        <v>0</v>
      </c>
      <c r="AE453" s="500">
        <v>0</v>
      </c>
      <c r="AF453" s="500">
        <v>0</v>
      </c>
      <c r="AG453" s="500">
        <v>0</v>
      </c>
      <c r="AH453" s="500">
        <v>0</v>
      </c>
      <c r="AI453" s="500">
        <v>0</v>
      </c>
      <c r="AJ453" s="500">
        <v>0</v>
      </c>
      <c r="AK453" s="500">
        <v>0</v>
      </c>
      <c r="AL453" s="500">
        <v>0</v>
      </c>
      <c r="AM453" s="500">
        <v>0</v>
      </c>
      <c r="AN453" s="500">
        <v>0</v>
      </c>
      <c r="AO453" s="500">
        <v>0</v>
      </c>
      <c r="AP453" s="500">
        <v>0</v>
      </c>
      <c r="AQ453" s="500">
        <v>0</v>
      </c>
      <c r="AR453" s="500">
        <v>0</v>
      </c>
      <c r="AS453" s="500">
        <v>0</v>
      </c>
      <c r="AT453" s="500">
        <v>0</v>
      </c>
      <c r="AU453" s="500">
        <v>0</v>
      </c>
      <c r="AV453" s="500">
        <v>0</v>
      </c>
      <c r="AW453" s="500">
        <v>0</v>
      </c>
      <c r="AX453" s="500">
        <v>0</v>
      </c>
      <c r="AY453" s="500">
        <v>0</v>
      </c>
      <c r="AZ453" s="500">
        <v>0</v>
      </c>
      <c r="BA453" s="500">
        <v>0</v>
      </c>
      <c r="BB453" s="500">
        <v>0</v>
      </c>
    </row>
    <row r="454" spans="1:54">
      <c r="A454" s="497" t="s">
        <v>1622</v>
      </c>
      <c r="B454" s="507" t="s">
        <v>1528</v>
      </c>
      <c r="C454" s="500">
        <v>0</v>
      </c>
      <c r="D454" s="500">
        <v>0</v>
      </c>
      <c r="E454" s="500">
        <v>191017.59</v>
      </c>
      <c r="F454" s="500">
        <v>191017.59</v>
      </c>
      <c r="G454" s="500">
        <v>0</v>
      </c>
      <c r="H454" s="500">
        <v>0</v>
      </c>
      <c r="I454" s="500">
        <v>0</v>
      </c>
      <c r="J454" s="500">
        <v>0</v>
      </c>
      <c r="K454" s="500">
        <v>0</v>
      </c>
      <c r="L454" s="500">
        <v>0</v>
      </c>
      <c r="M454" s="500">
        <v>0</v>
      </c>
      <c r="N454" s="500">
        <v>0</v>
      </c>
      <c r="O454" s="500">
        <v>0</v>
      </c>
      <c r="P454" s="500">
        <v>0</v>
      </c>
      <c r="Q454" s="500">
        <v>0</v>
      </c>
      <c r="R454" s="500">
        <v>0</v>
      </c>
      <c r="S454" s="500">
        <v>0</v>
      </c>
      <c r="T454" s="500">
        <v>0</v>
      </c>
      <c r="U454" s="500">
        <v>0</v>
      </c>
      <c r="V454" s="500">
        <v>0</v>
      </c>
      <c r="W454" s="500">
        <v>0</v>
      </c>
      <c r="X454" s="500">
        <v>0</v>
      </c>
      <c r="Y454" s="500">
        <v>0</v>
      </c>
      <c r="Z454" s="500">
        <v>0</v>
      </c>
      <c r="AA454" s="500">
        <v>0</v>
      </c>
      <c r="AB454" s="500">
        <v>0</v>
      </c>
      <c r="AC454" s="500">
        <v>0</v>
      </c>
      <c r="AD454" s="500">
        <v>0</v>
      </c>
      <c r="AE454" s="500">
        <v>0</v>
      </c>
      <c r="AF454" s="500">
        <v>0</v>
      </c>
      <c r="AG454" s="500">
        <v>0</v>
      </c>
      <c r="AH454" s="500">
        <v>0</v>
      </c>
      <c r="AI454" s="500">
        <v>0</v>
      </c>
      <c r="AJ454" s="500">
        <v>0</v>
      </c>
      <c r="AK454" s="500">
        <v>0</v>
      </c>
      <c r="AL454" s="500">
        <v>0</v>
      </c>
      <c r="AM454" s="500">
        <v>0</v>
      </c>
      <c r="AN454" s="500">
        <v>0</v>
      </c>
      <c r="AO454" s="500">
        <v>0</v>
      </c>
      <c r="AP454" s="500">
        <v>0</v>
      </c>
      <c r="AQ454" s="500">
        <v>0</v>
      </c>
      <c r="AR454" s="500">
        <v>0</v>
      </c>
      <c r="AS454" s="500">
        <v>0</v>
      </c>
      <c r="AT454" s="500">
        <v>0</v>
      </c>
      <c r="AU454" s="500">
        <v>0</v>
      </c>
      <c r="AV454" s="500">
        <v>0</v>
      </c>
      <c r="AW454" s="500">
        <v>0</v>
      </c>
      <c r="AX454" s="500">
        <v>0</v>
      </c>
      <c r="AY454" s="500">
        <v>0</v>
      </c>
      <c r="AZ454" s="500">
        <v>0</v>
      </c>
      <c r="BA454" s="500">
        <v>0</v>
      </c>
      <c r="BB454" s="500">
        <v>0</v>
      </c>
    </row>
    <row r="455" spans="1:54">
      <c r="A455" s="497" t="s">
        <v>1623</v>
      </c>
      <c r="B455" s="507" t="s">
        <v>1533</v>
      </c>
      <c r="C455" s="500">
        <v>0</v>
      </c>
      <c r="D455" s="500">
        <v>0</v>
      </c>
      <c r="E455" s="500">
        <v>0</v>
      </c>
      <c r="F455" s="500">
        <v>0</v>
      </c>
      <c r="G455" s="500">
        <v>0</v>
      </c>
      <c r="H455" s="500">
        <v>0</v>
      </c>
      <c r="I455" s="500">
        <v>0</v>
      </c>
      <c r="J455" s="500">
        <v>0</v>
      </c>
      <c r="K455" s="500">
        <v>0</v>
      </c>
      <c r="L455" s="500">
        <v>0</v>
      </c>
      <c r="M455" s="500">
        <v>0</v>
      </c>
      <c r="N455" s="500">
        <v>0</v>
      </c>
      <c r="O455" s="500">
        <v>0</v>
      </c>
      <c r="P455" s="500">
        <v>0</v>
      </c>
      <c r="Q455" s="500">
        <v>0</v>
      </c>
      <c r="R455" s="500">
        <v>0</v>
      </c>
      <c r="S455" s="500">
        <v>0</v>
      </c>
      <c r="T455" s="500">
        <v>0</v>
      </c>
      <c r="U455" s="500">
        <v>0</v>
      </c>
      <c r="V455" s="500">
        <v>0</v>
      </c>
      <c r="W455" s="500">
        <v>0</v>
      </c>
      <c r="X455" s="500">
        <v>0</v>
      </c>
      <c r="Y455" s="500">
        <v>0</v>
      </c>
      <c r="Z455" s="500">
        <v>0</v>
      </c>
      <c r="AA455" s="500">
        <v>0</v>
      </c>
      <c r="AB455" s="500">
        <v>0</v>
      </c>
      <c r="AC455" s="500">
        <v>0</v>
      </c>
      <c r="AD455" s="500">
        <v>0</v>
      </c>
      <c r="AE455" s="500">
        <v>0</v>
      </c>
      <c r="AF455" s="500">
        <v>0</v>
      </c>
      <c r="AG455" s="500">
        <v>0</v>
      </c>
      <c r="AH455" s="500">
        <v>0</v>
      </c>
      <c r="AI455" s="500">
        <v>0</v>
      </c>
      <c r="AJ455" s="500">
        <v>0</v>
      </c>
      <c r="AK455" s="500">
        <v>0</v>
      </c>
      <c r="AL455" s="500">
        <v>0</v>
      </c>
      <c r="AM455" s="500">
        <v>0</v>
      </c>
      <c r="AN455" s="500">
        <v>0</v>
      </c>
      <c r="AO455" s="500">
        <v>0</v>
      </c>
      <c r="AP455" s="500">
        <v>0</v>
      </c>
      <c r="AQ455" s="500">
        <v>0</v>
      </c>
      <c r="AR455" s="500">
        <v>0</v>
      </c>
      <c r="AS455" s="500">
        <v>0</v>
      </c>
      <c r="AT455" s="500">
        <v>0</v>
      </c>
      <c r="AU455" s="500">
        <v>0</v>
      </c>
      <c r="AV455" s="500">
        <v>0</v>
      </c>
      <c r="AW455" s="500">
        <v>0</v>
      </c>
      <c r="AX455" s="500">
        <v>0</v>
      </c>
      <c r="AY455" s="500">
        <v>0</v>
      </c>
      <c r="AZ455" s="500">
        <v>0</v>
      </c>
      <c r="BA455" s="500">
        <v>0</v>
      </c>
      <c r="BB455" s="500">
        <v>0</v>
      </c>
    </row>
    <row r="456" spans="1:54">
      <c r="A456" s="497" t="s">
        <v>1624</v>
      </c>
      <c r="B456" s="507" t="s">
        <v>1750</v>
      </c>
      <c r="C456" s="500">
        <v>0</v>
      </c>
      <c r="D456" s="500">
        <v>0</v>
      </c>
      <c r="E456" s="500">
        <v>0</v>
      </c>
      <c r="F456" s="500">
        <v>0</v>
      </c>
      <c r="G456" s="500">
        <v>0</v>
      </c>
      <c r="H456" s="500">
        <v>0</v>
      </c>
      <c r="I456" s="500">
        <v>0</v>
      </c>
      <c r="J456" s="500">
        <v>0</v>
      </c>
      <c r="K456" s="500">
        <v>0</v>
      </c>
      <c r="L456" s="500">
        <v>0</v>
      </c>
      <c r="M456" s="500">
        <v>0</v>
      </c>
      <c r="N456" s="500">
        <v>0</v>
      </c>
      <c r="O456" s="500">
        <v>0</v>
      </c>
      <c r="P456" s="500">
        <v>0</v>
      </c>
      <c r="Q456" s="500">
        <v>0</v>
      </c>
      <c r="R456" s="500">
        <v>0</v>
      </c>
      <c r="S456" s="500">
        <v>0</v>
      </c>
      <c r="T456" s="500">
        <v>0</v>
      </c>
      <c r="U456" s="500">
        <v>0</v>
      </c>
      <c r="V456" s="500">
        <v>0</v>
      </c>
      <c r="W456" s="500">
        <v>0</v>
      </c>
      <c r="X456" s="500">
        <v>0</v>
      </c>
      <c r="Y456" s="500">
        <v>0</v>
      </c>
      <c r="Z456" s="500">
        <v>0</v>
      </c>
      <c r="AA456" s="500">
        <v>0</v>
      </c>
      <c r="AB456" s="500">
        <v>0</v>
      </c>
      <c r="AC456" s="500">
        <v>0</v>
      </c>
      <c r="AD456" s="500">
        <v>0</v>
      </c>
      <c r="AE456" s="500">
        <v>0</v>
      </c>
      <c r="AF456" s="500">
        <v>0</v>
      </c>
      <c r="AG456" s="500">
        <v>0</v>
      </c>
      <c r="AH456" s="500">
        <v>0</v>
      </c>
      <c r="AI456" s="500">
        <v>0</v>
      </c>
      <c r="AJ456" s="500">
        <v>0</v>
      </c>
      <c r="AK456" s="500">
        <v>0</v>
      </c>
      <c r="AL456" s="500">
        <v>0</v>
      </c>
      <c r="AM456" s="500">
        <v>0</v>
      </c>
      <c r="AN456" s="500">
        <v>0</v>
      </c>
      <c r="AO456" s="500">
        <v>0</v>
      </c>
      <c r="AP456" s="500">
        <v>0</v>
      </c>
      <c r="AQ456" s="500">
        <v>0</v>
      </c>
      <c r="AR456" s="500">
        <v>0</v>
      </c>
      <c r="AS456" s="500">
        <v>0</v>
      </c>
      <c r="AT456" s="500">
        <v>0</v>
      </c>
      <c r="AU456" s="500">
        <v>0</v>
      </c>
      <c r="AV456" s="500">
        <v>0</v>
      </c>
      <c r="AW456" s="500">
        <v>0</v>
      </c>
      <c r="AX456" s="500">
        <v>0</v>
      </c>
      <c r="AY456" s="500">
        <v>0</v>
      </c>
      <c r="AZ456" s="500">
        <v>0</v>
      </c>
      <c r="BA456" s="500">
        <v>0</v>
      </c>
      <c r="BB456" s="500">
        <v>0</v>
      </c>
    </row>
    <row r="457" spans="1:54">
      <c r="A457" s="497" t="s">
        <v>1625</v>
      </c>
      <c r="B457" s="499" t="s">
        <v>1626</v>
      </c>
      <c r="C457" s="500">
        <v>0</v>
      </c>
      <c r="D457" s="500">
        <v>0</v>
      </c>
      <c r="E457" s="500">
        <v>0</v>
      </c>
      <c r="F457" s="500">
        <v>0</v>
      </c>
      <c r="G457" s="500">
        <v>0</v>
      </c>
      <c r="H457" s="500">
        <v>0</v>
      </c>
      <c r="I457" s="500">
        <v>0</v>
      </c>
      <c r="J457" s="500">
        <v>0</v>
      </c>
      <c r="K457" s="500">
        <v>0</v>
      </c>
      <c r="L457" s="500">
        <v>0</v>
      </c>
      <c r="M457" s="500">
        <v>0</v>
      </c>
      <c r="N457" s="500">
        <v>0</v>
      </c>
      <c r="O457" s="500">
        <v>0</v>
      </c>
      <c r="P457" s="500">
        <v>0</v>
      </c>
      <c r="Q457" s="500">
        <v>0</v>
      </c>
      <c r="R457" s="500">
        <v>0</v>
      </c>
      <c r="S457" s="500">
        <v>0</v>
      </c>
      <c r="T457" s="500">
        <v>0</v>
      </c>
      <c r="U457" s="500">
        <v>0</v>
      </c>
      <c r="V457" s="500">
        <v>0</v>
      </c>
      <c r="W457" s="500">
        <v>0</v>
      </c>
      <c r="X457" s="500">
        <v>0</v>
      </c>
      <c r="Y457" s="500">
        <v>0</v>
      </c>
      <c r="Z457" s="500">
        <v>0</v>
      </c>
      <c r="AA457" s="500">
        <v>0</v>
      </c>
      <c r="AB457" s="500">
        <v>0</v>
      </c>
      <c r="AC457" s="500">
        <v>0</v>
      </c>
      <c r="AD457" s="500">
        <v>0</v>
      </c>
      <c r="AE457" s="500">
        <v>0</v>
      </c>
      <c r="AF457" s="500">
        <v>0</v>
      </c>
      <c r="AG457" s="500">
        <v>0</v>
      </c>
      <c r="AH457" s="500">
        <v>0</v>
      </c>
      <c r="AI457" s="500">
        <v>0</v>
      </c>
      <c r="AJ457" s="500">
        <v>0</v>
      </c>
      <c r="AK457" s="500">
        <v>0</v>
      </c>
      <c r="AL457" s="500">
        <v>0</v>
      </c>
      <c r="AM457" s="500">
        <v>0</v>
      </c>
      <c r="AN457" s="500">
        <v>0</v>
      </c>
      <c r="AO457" s="500">
        <v>0</v>
      </c>
      <c r="AP457" s="500">
        <v>0</v>
      </c>
      <c r="AQ457" s="500">
        <v>0</v>
      </c>
      <c r="AR457" s="500">
        <v>0</v>
      </c>
      <c r="AS457" s="500">
        <v>0</v>
      </c>
      <c r="AT457" s="500">
        <v>0</v>
      </c>
      <c r="AU457" s="500">
        <v>0</v>
      </c>
      <c r="AV457" s="500">
        <v>0</v>
      </c>
      <c r="AW457" s="500">
        <v>0</v>
      </c>
      <c r="AX457" s="500">
        <v>0</v>
      </c>
      <c r="AY457" s="500">
        <v>0</v>
      </c>
      <c r="AZ457" s="500">
        <v>0</v>
      </c>
      <c r="BA457" s="500">
        <v>0</v>
      </c>
      <c r="BB457" s="500">
        <v>0</v>
      </c>
    </row>
    <row r="458" spans="1:54">
      <c r="A458" s="497" t="s">
        <v>1627</v>
      </c>
      <c r="B458" s="507" t="s">
        <v>1628</v>
      </c>
      <c r="C458" s="500">
        <v>0</v>
      </c>
      <c r="D458" s="500">
        <v>0</v>
      </c>
      <c r="E458" s="500">
        <v>0</v>
      </c>
      <c r="F458" s="500">
        <v>0</v>
      </c>
      <c r="G458" s="500">
        <v>0</v>
      </c>
      <c r="H458" s="500">
        <v>0</v>
      </c>
      <c r="I458" s="500">
        <v>0</v>
      </c>
      <c r="J458" s="500">
        <v>0</v>
      </c>
      <c r="K458" s="500">
        <v>0</v>
      </c>
      <c r="L458" s="500">
        <v>0</v>
      </c>
      <c r="M458" s="500">
        <v>0</v>
      </c>
      <c r="N458" s="500">
        <v>0</v>
      </c>
      <c r="O458" s="500">
        <v>0</v>
      </c>
      <c r="P458" s="500">
        <v>0</v>
      </c>
      <c r="Q458" s="500">
        <v>0</v>
      </c>
      <c r="R458" s="500">
        <v>0</v>
      </c>
      <c r="S458" s="500">
        <v>0</v>
      </c>
      <c r="T458" s="500">
        <v>0</v>
      </c>
      <c r="U458" s="500">
        <v>0</v>
      </c>
      <c r="V458" s="500">
        <v>0</v>
      </c>
      <c r="W458" s="500">
        <v>0</v>
      </c>
      <c r="X458" s="500">
        <v>0</v>
      </c>
      <c r="Y458" s="500">
        <v>0</v>
      </c>
      <c r="Z458" s="500">
        <v>0</v>
      </c>
      <c r="AA458" s="500">
        <v>0</v>
      </c>
      <c r="AB458" s="500">
        <v>0</v>
      </c>
      <c r="AC458" s="500">
        <v>0</v>
      </c>
      <c r="AD458" s="500">
        <v>0</v>
      </c>
      <c r="AE458" s="500">
        <v>0</v>
      </c>
      <c r="AF458" s="500">
        <v>0</v>
      </c>
      <c r="AG458" s="500">
        <v>0</v>
      </c>
      <c r="AH458" s="500">
        <v>0</v>
      </c>
      <c r="AI458" s="500">
        <v>0</v>
      </c>
      <c r="AJ458" s="500">
        <v>0</v>
      </c>
      <c r="AK458" s="500">
        <v>0</v>
      </c>
      <c r="AL458" s="500">
        <v>0</v>
      </c>
      <c r="AM458" s="500">
        <v>0</v>
      </c>
      <c r="AN458" s="500">
        <v>0</v>
      </c>
      <c r="AO458" s="500">
        <v>0</v>
      </c>
      <c r="AP458" s="500">
        <v>0</v>
      </c>
      <c r="AQ458" s="500">
        <v>0</v>
      </c>
      <c r="AR458" s="500">
        <v>0</v>
      </c>
      <c r="AS458" s="500">
        <v>0</v>
      </c>
      <c r="AT458" s="500">
        <v>0</v>
      </c>
      <c r="AU458" s="500">
        <v>0</v>
      </c>
      <c r="AV458" s="500">
        <v>0</v>
      </c>
      <c r="AW458" s="500">
        <v>0</v>
      </c>
      <c r="AX458" s="500">
        <v>0</v>
      </c>
      <c r="AY458" s="500">
        <v>0</v>
      </c>
      <c r="AZ458" s="500">
        <v>0</v>
      </c>
      <c r="BA458" s="500">
        <v>0</v>
      </c>
      <c r="BB458" s="500">
        <v>0</v>
      </c>
    </row>
    <row r="459" spans="1:54">
      <c r="A459" s="497" t="s">
        <v>1629</v>
      </c>
      <c r="B459" s="507" t="s">
        <v>1630</v>
      </c>
      <c r="C459" s="500">
        <v>0</v>
      </c>
      <c r="D459" s="500">
        <v>0</v>
      </c>
      <c r="E459" s="500">
        <v>0</v>
      </c>
      <c r="F459" s="500">
        <v>0</v>
      </c>
      <c r="G459" s="500">
        <v>0</v>
      </c>
      <c r="H459" s="500">
        <v>0</v>
      </c>
      <c r="I459" s="500">
        <v>0</v>
      </c>
      <c r="J459" s="500">
        <v>0</v>
      </c>
      <c r="K459" s="500">
        <v>0</v>
      </c>
      <c r="L459" s="500">
        <v>0</v>
      </c>
      <c r="M459" s="500">
        <v>0</v>
      </c>
      <c r="N459" s="500">
        <v>0</v>
      </c>
      <c r="O459" s="500">
        <v>0</v>
      </c>
      <c r="P459" s="500">
        <v>0</v>
      </c>
      <c r="Q459" s="500">
        <v>0</v>
      </c>
      <c r="R459" s="500">
        <v>0</v>
      </c>
      <c r="S459" s="500">
        <v>0</v>
      </c>
      <c r="T459" s="500">
        <v>0</v>
      </c>
      <c r="U459" s="500">
        <v>0</v>
      </c>
      <c r="V459" s="500">
        <v>0</v>
      </c>
      <c r="W459" s="500">
        <v>0</v>
      </c>
      <c r="X459" s="500">
        <v>0</v>
      </c>
      <c r="Y459" s="500">
        <v>0</v>
      </c>
      <c r="Z459" s="500">
        <v>0</v>
      </c>
      <c r="AA459" s="500">
        <v>0</v>
      </c>
      <c r="AB459" s="500">
        <v>0</v>
      </c>
      <c r="AC459" s="500">
        <v>0</v>
      </c>
      <c r="AD459" s="500">
        <v>0</v>
      </c>
      <c r="AE459" s="500">
        <v>0</v>
      </c>
      <c r="AF459" s="500">
        <v>0</v>
      </c>
      <c r="AG459" s="500">
        <v>0</v>
      </c>
      <c r="AH459" s="500">
        <v>0</v>
      </c>
      <c r="AI459" s="500">
        <v>0</v>
      </c>
      <c r="AJ459" s="500">
        <v>0</v>
      </c>
      <c r="AK459" s="500">
        <v>0</v>
      </c>
      <c r="AL459" s="500">
        <v>0</v>
      </c>
      <c r="AM459" s="500">
        <v>0</v>
      </c>
      <c r="AN459" s="500">
        <v>0</v>
      </c>
      <c r="AO459" s="500">
        <v>0</v>
      </c>
      <c r="AP459" s="500">
        <v>0</v>
      </c>
      <c r="AQ459" s="500">
        <v>0</v>
      </c>
      <c r="AR459" s="500">
        <v>0</v>
      </c>
      <c r="AS459" s="500">
        <v>0</v>
      </c>
      <c r="AT459" s="500">
        <v>0</v>
      </c>
      <c r="AU459" s="500">
        <v>0</v>
      </c>
      <c r="AV459" s="500">
        <v>0</v>
      </c>
      <c r="AW459" s="500">
        <v>0</v>
      </c>
      <c r="AX459" s="500">
        <v>0</v>
      </c>
      <c r="AY459" s="500">
        <v>0</v>
      </c>
      <c r="AZ459" s="500">
        <v>0</v>
      </c>
      <c r="BA459" s="500">
        <v>0</v>
      </c>
      <c r="BB459" s="500">
        <v>0</v>
      </c>
    </row>
    <row r="460" spans="1:54">
      <c r="A460" s="497" t="s">
        <v>1631</v>
      </c>
      <c r="B460" s="507" t="s">
        <v>1632</v>
      </c>
      <c r="C460" s="500">
        <v>0</v>
      </c>
      <c r="D460" s="500">
        <v>0</v>
      </c>
      <c r="E460" s="500">
        <v>0</v>
      </c>
      <c r="F460" s="500">
        <v>0</v>
      </c>
      <c r="G460" s="500">
        <v>0</v>
      </c>
      <c r="H460" s="500">
        <v>0</v>
      </c>
      <c r="I460" s="500">
        <v>0</v>
      </c>
      <c r="J460" s="500">
        <v>0</v>
      </c>
      <c r="K460" s="500">
        <v>0</v>
      </c>
      <c r="L460" s="500">
        <v>0</v>
      </c>
      <c r="M460" s="500">
        <v>0</v>
      </c>
      <c r="N460" s="500">
        <v>0</v>
      </c>
      <c r="O460" s="500">
        <v>0</v>
      </c>
      <c r="P460" s="500">
        <v>0</v>
      </c>
      <c r="Q460" s="500">
        <v>0</v>
      </c>
      <c r="R460" s="500">
        <v>0</v>
      </c>
      <c r="S460" s="500">
        <v>0</v>
      </c>
      <c r="T460" s="500">
        <v>0</v>
      </c>
      <c r="U460" s="500">
        <v>0</v>
      </c>
      <c r="V460" s="500">
        <v>0</v>
      </c>
      <c r="W460" s="500">
        <v>0</v>
      </c>
      <c r="X460" s="500">
        <v>0</v>
      </c>
      <c r="Y460" s="500">
        <v>0</v>
      </c>
      <c r="Z460" s="500">
        <v>0</v>
      </c>
      <c r="AA460" s="500">
        <v>0</v>
      </c>
      <c r="AB460" s="500">
        <v>0</v>
      </c>
      <c r="AC460" s="500">
        <v>0</v>
      </c>
      <c r="AD460" s="500">
        <v>0</v>
      </c>
      <c r="AE460" s="500">
        <v>0</v>
      </c>
      <c r="AF460" s="500">
        <v>0</v>
      </c>
      <c r="AG460" s="500">
        <v>0</v>
      </c>
      <c r="AH460" s="500">
        <v>0</v>
      </c>
      <c r="AI460" s="500">
        <v>0</v>
      </c>
      <c r="AJ460" s="500">
        <v>0</v>
      </c>
      <c r="AK460" s="500">
        <v>0</v>
      </c>
      <c r="AL460" s="500">
        <v>0</v>
      </c>
      <c r="AM460" s="500">
        <v>0</v>
      </c>
      <c r="AN460" s="500">
        <v>0</v>
      </c>
      <c r="AO460" s="500">
        <v>0</v>
      </c>
      <c r="AP460" s="500">
        <v>0</v>
      </c>
      <c r="AQ460" s="500">
        <v>0</v>
      </c>
      <c r="AR460" s="500">
        <v>0</v>
      </c>
      <c r="AS460" s="500">
        <v>0</v>
      </c>
      <c r="AT460" s="500">
        <v>0</v>
      </c>
      <c r="AU460" s="500">
        <v>0</v>
      </c>
      <c r="AV460" s="500">
        <v>0</v>
      </c>
      <c r="AW460" s="500">
        <v>0</v>
      </c>
      <c r="AX460" s="500">
        <v>0</v>
      </c>
      <c r="AY460" s="500">
        <v>0</v>
      </c>
      <c r="AZ460" s="500">
        <v>0</v>
      </c>
      <c r="BA460" s="500">
        <v>0</v>
      </c>
      <c r="BB460" s="500">
        <v>0</v>
      </c>
    </row>
  </sheetData>
  <sheetProtection algorithmName="SHA-512" hashValue="F69zVM46Y84rBU+/aBHlANRagzXhnoQtqa+IzChbe9iXwCjaQCioSqPfe+fTS1SO6VLrU0D96sQCYFjdX37+bA==" saltValue="rqWwGLeW7M23cbBTkZctiw==" spinCount="100000" sheet="1" objects="1" scenarios="1"/>
  <phoneticPr fontId="39" type="noConversion"/>
  <pageMargins left="0.7" right="0.7" top="0.75" bottom="0.75" header="0.3" footer="0.3"/>
  <pageSetup orientation="portrait" horizontalDpi="1200" verticalDpi="120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M127"/>
  <sheetViews>
    <sheetView zoomScale="115" zoomScaleNormal="115" workbookViewId="0">
      <selection activeCell="J3" sqref="J3"/>
    </sheetView>
  </sheetViews>
  <sheetFormatPr defaultColWidth="9.109375" defaultRowHeight="13.2"/>
  <cols>
    <col min="1" max="1" width="11" bestFit="1" customWidth="1"/>
    <col min="2" max="2" width="56.44140625" bestFit="1" customWidth="1"/>
    <col min="3" max="3" width="14" bestFit="1" customWidth="1"/>
    <col min="4" max="16384" width="9.109375" style="67"/>
  </cols>
  <sheetData>
    <row r="1" spans="1:13" ht="22.5" customHeight="1">
      <c r="A1" s="851" t="s">
        <v>1207</v>
      </c>
      <c r="B1" s="576" t="s">
        <v>381</v>
      </c>
      <c r="C1" s="576" t="s">
        <v>382</v>
      </c>
      <c r="E1" s="835"/>
      <c r="F1" s="835"/>
    </row>
    <row r="2" spans="1:13" ht="14.4">
      <c r="A2" s="852">
        <v>15100</v>
      </c>
      <c r="B2" s="160" t="s">
        <v>383</v>
      </c>
      <c r="C2" t="s">
        <v>384</v>
      </c>
    </row>
    <row r="3" spans="1:13" ht="14.4">
      <c r="A3" s="852">
        <v>15300</v>
      </c>
      <c r="B3" s="160" t="s">
        <v>385</v>
      </c>
      <c r="C3" t="s">
        <v>386</v>
      </c>
      <c r="E3" s="68" t="s">
        <v>51</v>
      </c>
      <c r="F3" s="68"/>
      <c r="G3" s="68" t="s">
        <v>110</v>
      </c>
      <c r="H3" s="864"/>
      <c r="I3" s="865" t="s">
        <v>1958</v>
      </c>
      <c r="J3" s="865"/>
      <c r="K3" s="866"/>
      <c r="L3" s="864"/>
      <c r="M3" s="864"/>
    </row>
    <row r="4" spans="1:13" ht="14.4">
      <c r="A4" s="853">
        <v>26000</v>
      </c>
      <c r="B4" s="160" t="s">
        <v>1892</v>
      </c>
      <c r="C4" t="s">
        <v>1893</v>
      </c>
      <c r="E4" s="68"/>
      <c r="F4" s="68"/>
      <c r="G4" s="68" t="s">
        <v>112</v>
      </c>
    </row>
    <row r="5" spans="1:13" ht="14.4">
      <c r="A5" s="852">
        <v>40200</v>
      </c>
      <c r="B5" s="160" t="s">
        <v>259</v>
      </c>
      <c r="C5" t="s">
        <v>109</v>
      </c>
      <c r="G5" s="163" t="s">
        <v>357</v>
      </c>
    </row>
    <row r="6" spans="1:13" ht="14.4">
      <c r="A6" s="852" t="s">
        <v>1927</v>
      </c>
      <c r="B6" s="160" t="s">
        <v>1928</v>
      </c>
      <c r="C6" t="s">
        <v>1904</v>
      </c>
    </row>
    <row r="7" spans="1:13" ht="14.4">
      <c r="A7" s="852" t="s">
        <v>1929</v>
      </c>
      <c r="B7" s="160" t="s">
        <v>1930</v>
      </c>
      <c r="C7" t="s">
        <v>1905</v>
      </c>
      <c r="H7" s="876"/>
      <c r="I7" s="876"/>
      <c r="J7" s="876"/>
    </row>
    <row r="8" spans="1:13" ht="14.4">
      <c r="A8" s="852" t="s">
        <v>1208</v>
      </c>
      <c r="B8" s="160" t="s">
        <v>311</v>
      </c>
      <c r="C8" t="s">
        <v>312</v>
      </c>
    </row>
    <row r="9" spans="1:13" ht="14.4">
      <c r="A9" s="852" t="s">
        <v>1209</v>
      </c>
      <c r="B9" s="160" t="s">
        <v>313</v>
      </c>
      <c r="C9" t="s">
        <v>111</v>
      </c>
    </row>
    <row r="10" spans="1:13" ht="14.4">
      <c r="A10" s="852" t="s">
        <v>1210</v>
      </c>
      <c r="B10" s="160" t="s">
        <v>314</v>
      </c>
      <c r="C10" t="s">
        <v>315</v>
      </c>
    </row>
    <row r="11" spans="1:13" ht="14.4">
      <c r="A11" s="852">
        <v>40400</v>
      </c>
      <c r="B11" s="160" t="s">
        <v>316</v>
      </c>
      <c r="C11" t="s">
        <v>113</v>
      </c>
    </row>
    <row r="12" spans="1:13" ht="14.4">
      <c r="A12" s="852">
        <v>40500</v>
      </c>
      <c r="B12" s="160" t="s">
        <v>260</v>
      </c>
      <c r="C12" t="s">
        <v>215</v>
      </c>
    </row>
    <row r="13" spans="1:13" ht="14.4">
      <c r="A13" s="852">
        <v>40600</v>
      </c>
      <c r="B13" s="160" t="s">
        <v>261</v>
      </c>
      <c r="C13" t="s">
        <v>114</v>
      </c>
    </row>
    <row r="14" spans="1:13" ht="14.4">
      <c r="A14" s="852">
        <v>40700</v>
      </c>
      <c r="B14" s="160" t="s">
        <v>262</v>
      </c>
      <c r="C14" t="s">
        <v>115</v>
      </c>
    </row>
    <row r="15" spans="1:13" ht="14.4">
      <c r="A15" s="852">
        <v>40800</v>
      </c>
      <c r="B15" s="160" t="s">
        <v>317</v>
      </c>
      <c r="C15" t="s">
        <v>116</v>
      </c>
    </row>
    <row r="16" spans="1:13" ht="14.4">
      <c r="A16" s="852">
        <v>40900</v>
      </c>
      <c r="B16" s="160" t="s">
        <v>263</v>
      </c>
      <c r="C16" t="s">
        <v>117</v>
      </c>
    </row>
    <row r="17" spans="1:3" ht="14.4">
      <c r="A17" s="853">
        <v>41000</v>
      </c>
      <c r="B17" s="160" t="s">
        <v>318</v>
      </c>
      <c r="C17" t="s">
        <v>118</v>
      </c>
    </row>
    <row r="18" spans="1:3" ht="14.4">
      <c r="A18" s="852">
        <v>41100</v>
      </c>
      <c r="B18" s="160" t="s">
        <v>264</v>
      </c>
      <c r="C18" t="s">
        <v>119</v>
      </c>
    </row>
    <row r="19" spans="1:3" ht="14.4">
      <c r="A19" s="852">
        <v>41200</v>
      </c>
      <c r="B19" s="160" t="s">
        <v>1845</v>
      </c>
      <c r="C19" t="s">
        <v>1894</v>
      </c>
    </row>
    <row r="20" spans="1:3" ht="14.4">
      <c r="A20" s="852">
        <v>41400</v>
      </c>
      <c r="B20" s="160" t="s">
        <v>265</v>
      </c>
      <c r="C20" t="s">
        <v>120</v>
      </c>
    </row>
    <row r="21" spans="1:3" ht="14.4">
      <c r="A21" s="852">
        <v>41500</v>
      </c>
      <c r="B21" s="160" t="s">
        <v>91</v>
      </c>
      <c r="C21" t="s">
        <v>121</v>
      </c>
    </row>
    <row r="22" spans="1:3" ht="14.4">
      <c r="A22" s="852">
        <v>41600</v>
      </c>
      <c r="B22" s="160" t="s">
        <v>319</v>
      </c>
      <c r="C22" t="s">
        <v>122</v>
      </c>
    </row>
    <row r="23" spans="1:3" ht="11.4" customHeight="1">
      <c r="A23" s="852">
        <v>41800</v>
      </c>
      <c r="B23" s="160" t="s">
        <v>1895</v>
      </c>
      <c r="C23" t="s">
        <v>123</v>
      </c>
    </row>
    <row r="24" spans="1:3" ht="14.4">
      <c r="A24" s="852" t="s">
        <v>1211</v>
      </c>
      <c r="B24" s="160" t="s">
        <v>1212</v>
      </c>
      <c r="C24" t="s">
        <v>124</v>
      </c>
    </row>
    <row r="25" spans="1:3" ht="14.4">
      <c r="A25" s="852" t="s">
        <v>1213</v>
      </c>
      <c r="B25" s="160" t="s">
        <v>1214</v>
      </c>
      <c r="C25" t="s">
        <v>124</v>
      </c>
    </row>
    <row r="26" spans="1:3" ht="14.4">
      <c r="A26" s="852">
        <v>42000</v>
      </c>
      <c r="B26" s="160" t="s">
        <v>1896</v>
      </c>
      <c r="C26" t="s">
        <v>125</v>
      </c>
    </row>
    <row r="27" spans="1:3" ht="14.4">
      <c r="A27" s="852">
        <v>42200</v>
      </c>
      <c r="B27" s="160" t="s">
        <v>266</v>
      </c>
      <c r="C27" t="s">
        <v>126</v>
      </c>
    </row>
    <row r="28" spans="1:3" ht="14.4">
      <c r="A28" s="852">
        <v>42700</v>
      </c>
      <c r="B28" s="160" t="s">
        <v>267</v>
      </c>
      <c r="C28" t="s">
        <v>127</v>
      </c>
    </row>
    <row r="29" spans="1:3" ht="14.4">
      <c r="A29" s="852">
        <v>42800</v>
      </c>
      <c r="B29" s="160" t="s">
        <v>268</v>
      </c>
      <c r="C29" t="s">
        <v>128</v>
      </c>
    </row>
    <row r="30" spans="1:3" ht="14.4">
      <c r="A30" s="852">
        <v>42900</v>
      </c>
      <c r="B30" s="160" t="s">
        <v>269</v>
      </c>
      <c r="C30" t="s">
        <v>129</v>
      </c>
    </row>
    <row r="31" spans="1:3" ht="14.4">
      <c r="A31" s="852">
        <v>43000</v>
      </c>
      <c r="B31" s="160" t="s">
        <v>236</v>
      </c>
      <c r="C31" t="s">
        <v>237</v>
      </c>
    </row>
    <row r="32" spans="1:3" ht="14.4">
      <c r="A32" s="852">
        <v>43100</v>
      </c>
      <c r="B32" s="160" t="s">
        <v>270</v>
      </c>
      <c r="C32" t="s">
        <v>130</v>
      </c>
    </row>
    <row r="33" spans="1:3" ht="14.4">
      <c r="A33" s="852">
        <v>43200</v>
      </c>
      <c r="B33" s="160" t="s">
        <v>1897</v>
      </c>
      <c r="C33" t="s">
        <v>131</v>
      </c>
    </row>
    <row r="34" spans="1:3" ht="14.4">
      <c r="A34" s="852">
        <v>43400</v>
      </c>
      <c r="B34" s="160" t="s">
        <v>320</v>
      </c>
      <c r="C34" t="s">
        <v>132</v>
      </c>
    </row>
    <row r="35" spans="1:3" ht="14.4">
      <c r="A35" s="852">
        <v>43600</v>
      </c>
      <c r="B35" s="160" t="s">
        <v>1898</v>
      </c>
      <c r="C35" t="s">
        <v>133</v>
      </c>
    </row>
    <row r="36" spans="1:3" ht="14.4">
      <c r="A36" s="852">
        <v>43800</v>
      </c>
      <c r="B36" s="160" t="s">
        <v>1899</v>
      </c>
      <c r="C36" t="s">
        <v>134</v>
      </c>
    </row>
    <row r="37" spans="1:3" ht="14.4">
      <c r="A37" s="852" t="s">
        <v>321</v>
      </c>
      <c r="B37" s="160" t="s">
        <v>322</v>
      </c>
      <c r="C37" t="s">
        <v>323</v>
      </c>
    </row>
    <row r="38" spans="1:3" ht="14.4">
      <c r="A38" s="852" t="s">
        <v>324</v>
      </c>
      <c r="B38" s="160" t="s">
        <v>325</v>
      </c>
      <c r="C38" t="s">
        <v>135</v>
      </c>
    </row>
    <row r="39" spans="1:3" ht="14.4">
      <c r="A39" s="852">
        <v>44100</v>
      </c>
      <c r="B39" s="160" t="s">
        <v>271</v>
      </c>
      <c r="C39" t="s">
        <v>136</v>
      </c>
    </row>
    <row r="40" spans="1:3" ht="14.4">
      <c r="A40" s="852">
        <v>44200</v>
      </c>
      <c r="B40" s="160" t="s">
        <v>272</v>
      </c>
      <c r="C40" t="s">
        <v>137</v>
      </c>
    </row>
    <row r="41" spans="1:3" ht="14.4">
      <c r="A41" s="852">
        <v>44400</v>
      </c>
      <c r="B41" s="160" t="s">
        <v>326</v>
      </c>
      <c r="C41" t="s">
        <v>138</v>
      </c>
    </row>
    <row r="42" spans="1:3" ht="14.4">
      <c r="A42" s="852">
        <v>44500</v>
      </c>
      <c r="B42" s="160" t="s">
        <v>1215</v>
      </c>
      <c r="C42" t="s">
        <v>238</v>
      </c>
    </row>
    <row r="43" spans="1:3" ht="14.4">
      <c r="A43" s="852">
        <v>44600</v>
      </c>
      <c r="B43" s="160" t="s">
        <v>327</v>
      </c>
      <c r="C43" t="s">
        <v>239</v>
      </c>
    </row>
    <row r="44" spans="1:3" ht="14.4">
      <c r="A44" s="852">
        <v>45200</v>
      </c>
      <c r="B44" s="160" t="s">
        <v>328</v>
      </c>
      <c r="C44" t="s">
        <v>240</v>
      </c>
    </row>
    <row r="45" spans="1:3" ht="14.4">
      <c r="A45" s="852">
        <v>46100</v>
      </c>
      <c r="B45" s="160" t="s">
        <v>273</v>
      </c>
      <c r="C45" t="s">
        <v>139</v>
      </c>
    </row>
    <row r="46" spans="1:3" ht="14.4">
      <c r="A46" s="852">
        <v>46200</v>
      </c>
      <c r="B46" s="160" t="s">
        <v>274</v>
      </c>
      <c r="C46" t="s">
        <v>140</v>
      </c>
    </row>
    <row r="47" spans="1:3" ht="14.4">
      <c r="A47" s="852">
        <v>46500</v>
      </c>
      <c r="B47" s="160" t="s">
        <v>275</v>
      </c>
      <c r="C47" t="s">
        <v>141</v>
      </c>
    </row>
    <row r="48" spans="1:3" ht="14.4">
      <c r="A48" s="852">
        <v>46600</v>
      </c>
      <c r="B48" s="160" t="s">
        <v>276</v>
      </c>
      <c r="C48" t="s">
        <v>142</v>
      </c>
    </row>
    <row r="49" spans="1:3" ht="14.4">
      <c r="A49" s="852">
        <v>46700</v>
      </c>
      <c r="B49" s="160" t="s">
        <v>277</v>
      </c>
      <c r="C49" t="s">
        <v>143</v>
      </c>
    </row>
    <row r="50" spans="1:3" ht="14.4">
      <c r="A50" s="852">
        <v>46900</v>
      </c>
      <c r="B50" s="160" t="s">
        <v>278</v>
      </c>
      <c r="C50" t="s">
        <v>144</v>
      </c>
    </row>
    <row r="51" spans="1:3" ht="14.4">
      <c r="A51" s="852">
        <v>47000</v>
      </c>
      <c r="B51" s="160" t="s">
        <v>1900</v>
      </c>
      <c r="C51" t="s">
        <v>145</v>
      </c>
    </row>
    <row r="52" spans="1:3" ht="14.4">
      <c r="A52" s="852">
        <v>47100</v>
      </c>
      <c r="B52" s="160" t="s">
        <v>279</v>
      </c>
      <c r="C52" t="s">
        <v>146</v>
      </c>
    </row>
    <row r="53" spans="1:3" ht="14.4">
      <c r="A53" s="852">
        <v>47200</v>
      </c>
      <c r="B53" s="160" t="s">
        <v>280</v>
      </c>
      <c r="C53" t="s">
        <v>147</v>
      </c>
    </row>
    <row r="54" spans="1:3" ht="14.4">
      <c r="A54" s="852">
        <v>47400</v>
      </c>
      <c r="B54" s="160" t="s">
        <v>281</v>
      </c>
      <c r="C54" t="s">
        <v>148</v>
      </c>
    </row>
    <row r="55" spans="1:3" ht="14.4">
      <c r="A55" s="852">
        <v>47500</v>
      </c>
      <c r="B55" s="160" t="s">
        <v>282</v>
      </c>
      <c r="C55" t="s">
        <v>149</v>
      </c>
    </row>
    <row r="56" spans="1:3" ht="14.4">
      <c r="A56" s="852">
        <v>47600</v>
      </c>
      <c r="B56" s="160" t="s">
        <v>283</v>
      </c>
      <c r="C56" t="s">
        <v>150</v>
      </c>
    </row>
    <row r="57" spans="1:3" ht="14.4">
      <c r="A57" s="852">
        <v>47610</v>
      </c>
      <c r="B57" s="160" t="s">
        <v>329</v>
      </c>
      <c r="C57" t="s">
        <v>284</v>
      </c>
    </row>
    <row r="58" spans="1:3" ht="14.4">
      <c r="A58" s="852">
        <v>47700</v>
      </c>
      <c r="B58" s="160" t="s">
        <v>285</v>
      </c>
      <c r="C58" t="s">
        <v>229</v>
      </c>
    </row>
    <row r="59" spans="1:3" ht="14.4">
      <c r="A59" s="852">
        <v>47800</v>
      </c>
      <c r="B59" s="160" t="s">
        <v>66</v>
      </c>
      <c r="C59" t="s">
        <v>151</v>
      </c>
    </row>
    <row r="60" spans="1:3" ht="14.4">
      <c r="A60" s="852">
        <v>48200</v>
      </c>
      <c r="B60" s="160" t="s">
        <v>286</v>
      </c>
      <c r="C60" t="s">
        <v>152</v>
      </c>
    </row>
    <row r="61" spans="1:3" ht="14.4">
      <c r="A61" s="852">
        <v>48400</v>
      </c>
      <c r="B61" s="160" t="s">
        <v>287</v>
      </c>
      <c r="C61" t="s">
        <v>153</v>
      </c>
    </row>
    <row r="62" spans="1:3" ht="14.4">
      <c r="A62" s="852" t="s">
        <v>1216</v>
      </c>
      <c r="B62" s="160" t="s">
        <v>330</v>
      </c>
      <c r="C62" t="s">
        <v>331</v>
      </c>
    </row>
    <row r="63" spans="1:3" ht="14.4">
      <c r="A63" s="852">
        <v>48600</v>
      </c>
      <c r="B63" s="160" t="s">
        <v>288</v>
      </c>
      <c r="C63" t="s">
        <v>154</v>
      </c>
    </row>
    <row r="64" spans="1:3" ht="14.4">
      <c r="A64" s="852">
        <v>48800</v>
      </c>
      <c r="B64" s="160" t="s">
        <v>332</v>
      </c>
      <c r="C64" t="s">
        <v>155</v>
      </c>
    </row>
    <row r="65" spans="1:3" ht="14.4">
      <c r="A65" s="852">
        <v>48900</v>
      </c>
      <c r="B65" s="160" t="s">
        <v>67</v>
      </c>
      <c r="C65" t="s">
        <v>156</v>
      </c>
    </row>
    <row r="66" spans="1:3" ht="14.4">
      <c r="A66" s="852">
        <v>49000</v>
      </c>
      <c r="B66" s="160" t="s">
        <v>289</v>
      </c>
      <c r="C66" t="s">
        <v>157</v>
      </c>
    </row>
    <row r="67" spans="1:3" ht="14.4">
      <c r="A67" s="852">
        <v>49200</v>
      </c>
      <c r="B67" s="160" t="s">
        <v>1901</v>
      </c>
      <c r="C67" t="s">
        <v>158</v>
      </c>
    </row>
    <row r="68" spans="1:3" ht="14.4">
      <c r="A68" s="852">
        <v>49500</v>
      </c>
      <c r="B68" s="160" t="s">
        <v>1217</v>
      </c>
      <c r="C68" t="s">
        <v>1218</v>
      </c>
    </row>
    <row r="69" spans="1:3" ht="14.4">
      <c r="A69" s="852">
        <v>51270</v>
      </c>
      <c r="B69" s="160" t="s">
        <v>333</v>
      </c>
      <c r="C69" t="s">
        <v>230</v>
      </c>
    </row>
    <row r="70" spans="1:3" ht="14.4">
      <c r="A70" s="852">
        <v>85040</v>
      </c>
      <c r="B70" s="160" t="s">
        <v>68</v>
      </c>
      <c r="C70" t="s">
        <v>159</v>
      </c>
    </row>
    <row r="71" spans="1:3" ht="14.4">
      <c r="A71" s="852">
        <v>85240</v>
      </c>
      <c r="B71" s="160" t="s">
        <v>69</v>
      </c>
      <c r="C71" t="s">
        <v>160</v>
      </c>
    </row>
    <row r="72" spans="1:3" ht="14.4">
      <c r="A72" s="852">
        <v>85440</v>
      </c>
      <c r="B72" s="160" t="s">
        <v>70</v>
      </c>
      <c r="C72" t="s">
        <v>161</v>
      </c>
    </row>
    <row r="73" spans="1:3" ht="14.4">
      <c r="A73" s="852">
        <v>85640</v>
      </c>
      <c r="B73" s="160" t="s">
        <v>71</v>
      </c>
      <c r="C73" t="s">
        <v>162</v>
      </c>
    </row>
    <row r="74" spans="1:3" ht="14.4">
      <c r="A74" s="852">
        <v>85840</v>
      </c>
      <c r="B74" s="160" t="s">
        <v>72</v>
      </c>
      <c r="C74" t="s">
        <v>163</v>
      </c>
    </row>
    <row r="75" spans="1:3" ht="14.4">
      <c r="A75" s="852">
        <v>86040</v>
      </c>
      <c r="B75" s="160" t="s">
        <v>73</v>
      </c>
      <c r="C75" t="s">
        <v>164</v>
      </c>
    </row>
    <row r="76" spans="1:3" ht="14.4">
      <c r="A76" s="852">
        <v>86240</v>
      </c>
      <c r="B76" s="160" t="s">
        <v>74</v>
      </c>
      <c r="C76" t="s">
        <v>165</v>
      </c>
    </row>
    <row r="77" spans="1:3" ht="14.4">
      <c r="A77" s="852">
        <v>86440</v>
      </c>
      <c r="B77" s="160" t="s">
        <v>75</v>
      </c>
      <c r="C77" t="s">
        <v>166</v>
      </c>
    </row>
    <row r="78" spans="1:3" ht="14.4">
      <c r="A78" s="852">
        <v>86640</v>
      </c>
      <c r="B78" s="160" t="s">
        <v>76</v>
      </c>
      <c r="C78" t="s">
        <v>167</v>
      </c>
    </row>
    <row r="79" spans="1:3" ht="14.4">
      <c r="A79" s="852">
        <v>86840</v>
      </c>
      <c r="B79" s="160" t="s">
        <v>77</v>
      </c>
      <c r="C79" t="s">
        <v>168</v>
      </c>
    </row>
    <row r="80" spans="1:3" ht="14.4">
      <c r="A80" s="852">
        <v>87240</v>
      </c>
      <c r="B80" s="160" t="s">
        <v>78</v>
      </c>
      <c r="C80" t="s">
        <v>169</v>
      </c>
    </row>
    <row r="81" spans="1:3" ht="14.4">
      <c r="A81" s="852">
        <v>87640</v>
      </c>
      <c r="B81" s="160" t="s">
        <v>79</v>
      </c>
      <c r="C81" t="s">
        <v>170</v>
      </c>
    </row>
    <row r="82" spans="1:3" ht="14.4">
      <c r="A82" s="852">
        <v>88040</v>
      </c>
      <c r="B82" s="160" t="s">
        <v>80</v>
      </c>
      <c r="C82" t="s">
        <v>171</v>
      </c>
    </row>
    <row r="83" spans="1:3" ht="14.4">
      <c r="A83" s="852">
        <v>88440</v>
      </c>
      <c r="B83" s="160" t="s">
        <v>81</v>
      </c>
      <c r="C83" t="s">
        <v>172</v>
      </c>
    </row>
    <row r="84" spans="1:3" ht="14.4">
      <c r="A84" s="852">
        <v>88640</v>
      </c>
      <c r="B84" s="160" t="s">
        <v>82</v>
      </c>
      <c r="C84" t="s">
        <v>173</v>
      </c>
    </row>
    <row r="85" spans="1:3" ht="14.4">
      <c r="A85" s="852">
        <v>88840</v>
      </c>
      <c r="B85" s="160" t="s">
        <v>83</v>
      </c>
      <c r="C85" t="s">
        <v>174</v>
      </c>
    </row>
    <row r="86" spans="1:3" ht="14.4">
      <c r="A86" s="852">
        <v>90000</v>
      </c>
      <c r="B86" s="160" t="s">
        <v>334</v>
      </c>
      <c r="C86" t="s">
        <v>231</v>
      </c>
    </row>
    <row r="87" spans="1:3" ht="14.4">
      <c r="A87" s="852">
        <v>90800</v>
      </c>
      <c r="B87" s="160" t="s">
        <v>1956</v>
      </c>
      <c r="C87" t="s">
        <v>1957</v>
      </c>
    </row>
    <row r="88" spans="1:3" ht="14.4">
      <c r="A88" s="852" t="s">
        <v>1219</v>
      </c>
      <c r="B88" s="160" t="s">
        <v>335</v>
      </c>
      <c r="C88" t="s">
        <v>232</v>
      </c>
    </row>
    <row r="89" spans="1:3" ht="14.4">
      <c r="A89" s="852" t="s">
        <v>1220</v>
      </c>
      <c r="B89" s="160" t="s">
        <v>348</v>
      </c>
      <c r="C89" t="s">
        <v>233</v>
      </c>
    </row>
    <row r="90" spans="1:3" ht="14.4">
      <c r="A90" s="852">
        <v>91100</v>
      </c>
      <c r="B90" s="160" t="s">
        <v>92</v>
      </c>
      <c r="C90" t="s">
        <v>175</v>
      </c>
    </row>
    <row r="91" spans="1:3" ht="14.4">
      <c r="A91" s="852">
        <v>91200</v>
      </c>
      <c r="B91" s="160" t="s">
        <v>84</v>
      </c>
      <c r="C91" t="s">
        <v>176</v>
      </c>
    </row>
    <row r="92" spans="1:3" ht="14.4">
      <c r="A92" s="852">
        <v>91300</v>
      </c>
      <c r="B92" s="160" t="s">
        <v>85</v>
      </c>
      <c r="C92" t="s">
        <v>177</v>
      </c>
    </row>
    <row r="93" spans="1:3" ht="14.4">
      <c r="A93" s="852">
        <v>91400</v>
      </c>
      <c r="B93" s="160" t="s">
        <v>290</v>
      </c>
      <c r="C93" t="s">
        <v>178</v>
      </c>
    </row>
    <row r="94" spans="1:3" ht="14.4">
      <c r="A94" s="852">
        <v>91600</v>
      </c>
      <c r="B94" s="160" t="s">
        <v>291</v>
      </c>
      <c r="C94" t="s">
        <v>179</v>
      </c>
    </row>
    <row r="95" spans="1:3" ht="14.4">
      <c r="A95" s="852">
        <v>91700</v>
      </c>
      <c r="B95" s="160" t="s">
        <v>292</v>
      </c>
      <c r="C95" t="s">
        <v>180</v>
      </c>
    </row>
    <row r="96" spans="1:3" ht="14.4">
      <c r="A96" s="852">
        <v>91900</v>
      </c>
      <c r="B96" s="160" t="s">
        <v>293</v>
      </c>
      <c r="C96" t="s">
        <v>1221</v>
      </c>
    </row>
    <row r="97" spans="1:3" ht="14.4">
      <c r="A97" s="852">
        <v>92100</v>
      </c>
      <c r="B97" s="160" t="s">
        <v>294</v>
      </c>
      <c r="C97" t="s">
        <v>181</v>
      </c>
    </row>
    <row r="98" spans="1:3" ht="14.4">
      <c r="A98" s="852">
        <v>92200</v>
      </c>
      <c r="B98" s="160" t="s">
        <v>336</v>
      </c>
      <c r="C98" t="s">
        <v>182</v>
      </c>
    </row>
    <row r="99" spans="1:3" ht="14.4">
      <c r="A99" s="852">
        <v>92300</v>
      </c>
      <c r="B99" s="160" t="s">
        <v>337</v>
      </c>
      <c r="C99" t="s">
        <v>183</v>
      </c>
    </row>
    <row r="100" spans="1:3" ht="14.4">
      <c r="A100" s="852">
        <v>92400</v>
      </c>
      <c r="B100" s="160" t="s">
        <v>295</v>
      </c>
      <c r="C100" t="s">
        <v>338</v>
      </c>
    </row>
    <row r="101" spans="1:3" ht="14.4">
      <c r="A101" s="852">
        <v>92600</v>
      </c>
      <c r="B101" s="160" t="s">
        <v>1902</v>
      </c>
      <c r="C101" t="s">
        <v>184</v>
      </c>
    </row>
    <row r="102" spans="1:3" ht="14.4">
      <c r="A102" s="852" t="s">
        <v>339</v>
      </c>
      <c r="B102" s="160" t="s">
        <v>340</v>
      </c>
      <c r="C102" t="s">
        <v>1903</v>
      </c>
    </row>
    <row r="103" spans="1:3" ht="14.4">
      <c r="A103" s="852" t="s">
        <v>341</v>
      </c>
      <c r="B103" s="160" t="s">
        <v>342</v>
      </c>
      <c r="C103" t="s">
        <v>185</v>
      </c>
    </row>
    <row r="104" spans="1:3" ht="14.4">
      <c r="A104" s="852">
        <v>92800</v>
      </c>
      <c r="B104" s="160" t="s">
        <v>296</v>
      </c>
      <c r="C104" t="s">
        <v>186</v>
      </c>
    </row>
    <row r="105" spans="1:3" ht="14.4">
      <c r="A105" s="852">
        <v>94200</v>
      </c>
      <c r="B105" s="160" t="s">
        <v>86</v>
      </c>
      <c r="C105" t="s">
        <v>343</v>
      </c>
    </row>
    <row r="106" spans="1:3" ht="14.4">
      <c r="A106" s="852">
        <v>94700</v>
      </c>
      <c r="B106" s="160" t="s">
        <v>1906</v>
      </c>
      <c r="C106" t="s">
        <v>187</v>
      </c>
    </row>
    <row r="107" spans="1:3" ht="14.4">
      <c r="A107" s="852">
        <v>94800</v>
      </c>
      <c r="B107" s="160" t="s">
        <v>297</v>
      </c>
      <c r="C107" t="s">
        <v>188</v>
      </c>
    </row>
    <row r="108" spans="1:3" ht="14.4">
      <c r="A108" s="852">
        <v>94900</v>
      </c>
      <c r="B108" s="160" t="s">
        <v>344</v>
      </c>
      <c r="C108" t="s">
        <v>189</v>
      </c>
    </row>
    <row r="109" spans="1:3" ht="14.4">
      <c r="A109" s="852">
        <v>95000</v>
      </c>
      <c r="B109" s="160" t="s">
        <v>298</v>
      </c>
      <c r="C109" t="s">
        <v>190</v>
      </c>
    </row>
    <row r="110" spans="1:3" ht="14.4">
      <c r="A110" s="852">
        <v>95100</v>
      </c>
      <c r="B110" s="160" t="s">
        <v>299</v>
      </c>
      <c r="C110" t="s">
        <v>191</v>
      </c>
    </row>
    <row r="111" spans="1:3" ht="14.4">
      <c r="A111" s="852">
        <v>95500</v>
      </c>
      <c r="B111" s="160" t="s">
        <v>300</v>
      </c>
      <c r="C111" t="s">
        <v>192</v>
      </c>
    </row>
    <row r="112" spans="1:3" ht="14.4">
      <c r="A112" s="852">
        <v>96000</v>
      </c>
      <c r="B112" s="160" t="s">
        <v>301</v>
      </c>
      <c r="C112" t="s">
        <v>345</v>
      </c>
    </row>
    <row r="113" spans="1:3" ht="14.4">
      <c r="A113" s="852">
        <v>96800</v>
      </c>
      <c r="B113" s="160" t="s">
        <v>93</v>
      </c>
      <c r="C113" t="s">
        <v>302</v>
      </c>
    </row>
    <row r="114" spans="1:3" ht="14.4">
      <c r="A114" s="852">
        <v>96900</v>
      </c>
      <c r="B114" s="160" t="s">
        <v>303</v>
      </c>
      <c r="C114" t="s">
        <v>193</v>
      </c>
    </row>
    <row r="115" spans="1:3" ht="14.4">
      <c r="A115" s="852">
        <v>97300</v>
      </c>
      <c r="B115" s="160" t="s">
        <v>304</v>
      </c>
      <c r="C115" t="s">
        <v>194</v>
      </c>
    </row>
    <row r="116" spans="1:3" ht="14.4">
      <c r="A116" s="852">
        <v>97600</v>
      </c>
      <c r="B116" s="160" t="s">
        <v>87</v>
      </c>
      <c r="C116" t="s">
        <v>195</v>
      </c>
    </row>
    <row r="117" spans="1:3" ht="14.4">
      <c r="A117" s="852">
        <v>97700</v>
      </c>
      <c r="B117" s="160" t="s">
        <v>305</v>
      </c>
      <c r="C117" t="s">
        <v>196</v>
      </c>
    </row>
    <row r="118" spans="1:3" ht="14.4">
      <c r="A118" s="852">
        <v>98000</v>
      </c>
      <c r="B118" s="160" t="s">
        <v>306</v>
      </c>
      <c r="C118" t="s">
        <v>197</v>
      </c>
    </row>
    <row r="119" spans="1:3" ht="14.4">
      <c r="A119" s="852">
        <v>98100</v>
      </c>
      <c r="B119" s="160" t="s">
        <v>88</v>
      </c>
      <c r="C119" t="s">
        <v>198</v>
      </c>
    </row>
    <row r="120" spans="1:3" ht="14.4">
      <c r="A120" s="852">
        <v>98700</v>
      </c>
      <c r="B120" s="160" t="s">
        <v>224</v>
      </c>
      <c r="C120" t="s">
        <v>346</v>
      </c>
    </row>
    <row r="121" spans="1:3" ht="14.4">
      <c r="A121" s="852">
        <v>98900</v>
      </c>
      <c r="B121" s="160" t="s">
        <v>94</v>
      </c>
      <c r="C121" t="s">
        <v>347</v>
      </c>
    </row>
    <row r="122" spans="1:3" ht="14.4">
      <c r="A122" s="852">
        <v>99000</v>
      </c>
      <c r="B122" s="160" t="s">
        <v>95</v>
      </c>
      <c r="C122" t="s">
        <v>1222</v>
      </c>
    </row>
    <row r="123" spans="1:3" ht="14.4">
      <c r="A123" s="852">
        <v>99100</v>
      </c>
      <c r="B123" s="160" t="s">
        <v>307</v>
      </c>
      <c r="C123" t="s">
        <v>199</v>
      </c>
    </row>
    <row r="124" spans="1:3" ht="14.4">
      <c r="A124" s="852">
        <v>99400</v>
      </c>
      <c r="B124" s="160" t="s">
        <v>234</v>
      </c>
      <c r="C124" t="s">
        <v>349</v>
      </c>
    </row>
    <row r="125" spans="1:3" ht="14.4">
      <c r="A125" s="852">
        <v>99500</v>
      </c>
      <c r="B125" s="160" t="s">
        <v>350</v>
      </c>
      <c r="C125" t="s">
        <v>351</v>
      </c>
    </row>
    <row r="126" spans="1:3" ht="14.4">
      <c r="A126" s="852">
        <v>99600</v>
      </c>
      <c r="B126" s="160" t="s">
        <v>1907</v>
      </c>
      <c r="C126" t="s">
        <v>1223</v>
      </c>
    </row>
    <row r="127" spans="1:3" ht="14.4">
      <c r="A127" s="852">
        <v>99800</v>
      </c>
      <c r="B127" s="160" t="s">
        <v>352</v>
      </c>
      <c r="C127" t="s">
        <v>387</v>
      </c>
    </row>
  </sheetData>
  <sheetProtection algorithmName="SHA-512" hashValue="Zcpbo7Qepd4XFBwRd5PvYY0AbidFKlWBlx+wwY04InKfP/w/d/KOSH9cL/X0GqB6yoc7UnOzTtMh2Z49rS0q9g==" saltValue="oGZx9lxxo38H8eUgYkDjhg==" spinCount="100000" sheet="1" formatCells="0" formatColumns="0" formatRows="0"/>
  <pageMargins left="0.7" right="0.7" top="0.75" bottom="0.75" header="0.3" footer="0.3"/>
  <pageSetup scale="79" fitToHeight="3" orientation="portrait" r:id="rId1"/>
  <headerFooter>
    <oddFooter>&amp;L&amp;"Times New Roman,Italic"&amp;9&amp;Z&amp;F &amp;A&amp;R&amp;"Times New Roman,Italic"&amp;9&amp;D&amp;T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8D81-34E7-42F1-9435-B6719C1D02EB}">
  <sheetPr>
    <tabColor rgb="FF00B050"/>
    <pageSetUpPr fitToPage="1"/>
  </sheetPr>
  <dimension ref="A1:B75"/>
  <sheetViews>
    <sheetView topLeftCell="A13" workbookViewId="0">
      <selection activeCell="E68" sqref="E68"/>
    </sheetView>
  </sheetViews>
  <sheetFormatPr defaultRowHeight="13.2"/>
  <cols>
    <col min="1" max="1" width="44.88671875" customWidth="1"/>
    <col min="2" max="2" width="49.109375" customWidth="1"/>
  </cols>
  <sheetData>
    <row r="1" spans="1:2">
      <c r="A1" s="133" t="s">
        <v>696</v>
      </c>
      <c r="B1" s="322" t="s">
        <v>697</v>
      </c>
    </row>
    <row r="2" spans="1:2">
      <c r="A2" t="s">
        <v>698</v>
      </c>
      <c r="B2" s="323" t="s">
        <v>699</v>
      </c>
    </row>
    <row r="3" spans="1:2">
      <c r="A3" t="s">
        <v>700</v>
      </c>
      <c r="B3" s="324" t="s">
        <v>701</v>
      </c>
    </row>
    <row r="4" spans="1:2">
      <c r="A4" t="s">
        <v>702</v>
      </c>
      <c r="B4" s="325" t="s">
        <v>703</v>
      </c>
    </row>
    <row r="5" spans="1:2">
      <c r="A5" s="326" t="s">
        <v>704</v>
      </c>
      <c r="B5" s="325" t="s">
        <v>703</v>
      </c>
    </row>
    <row r="6" spans="1:2">
      <c r="A6" s="326" t="s">
        <v>705</v>
      </c>
      <c r="B6" s="323" t="s">
        <v>706</v>
      </c>
    </row>
    <row r="7" spans="1:2">
      <c r="A7" t="s">
        <v>707</v>
      </c>
      <c r="B7" s="323" t="s">
        <v>708</v>
      </c>
    </row>
    <row r="8" spans="1:2">
      <c r="A8" t="s">
        <v>709</v>
      </c>
      <c r="B8" s="324" t="s">
        <v>710</v>
      </c>
    </row>
    <row r="9" spans="1:2">
      <c r="A9" s="177" t="s">
        <v>711</v>
      </c>
      <c r="B9" s="327" t="s">
        <v>712</v>
      </c>
    </row>
    <row r="10" spans="1:2">
      <c r="A10" s="177" t="s">
        <v>713</v>
      </c>
      <c r="B10" s="327" t="s">
        <v>712</v>
      </c>
    </row>
    <row r="11" spans="1:2">
      <c r="A11" t="s">
        <v>714</v>
      </c>
      <c r="B11" s="324" t="s">
        <v>701</v>
      </c>
    </row>
    <row r="12" spans="1:2">
      <c r="A12" s="326" t="s">
        <v>715</v>
      </c>
      <c r="B12" s="324" t="s">
        <v>701</v>
      </c>
    </row>
    <row r="13" spans="1:2">
      <c r="A13" s="177" t="s">
        <v>716</v>
      </c>
      <c r="B13" s="325" t="s">
        <v>703</v>
      </c>
    </row>
    <row r="14" spans="1:2">
      <c r="A14" t="s">
        <v>717</v>
      </c>
      <c r="B14" s="327" t="s">
        <v>712</v>
      </c>
    </row>
    <row r="15" spans="1:2">
      <c r="A15" t="s">
        <v>718</v>
      </c>
      <c r="B15" s="323" t="s">
        <v>719</v>
      </c>
    </row>
    <row r="16" spans="1:2">
      <c r="A16" t="s">
        <v>720</v>
      </c>
      <c r="B16" s="323" t="s">
        <v>721</v>
      </c>
    </row>
    <row r="17" spans="1:2">
      <c r="A17" s="326" t="s">
        <v>722</v>
      </c>
      <c r="B17" s="325" t="s">
        <v>723</v>
      </c>
    </row>
    <row r="18" spans="1:2">
      <c r="A18" s="326" t="s">
        <v>724</v>
      </c>
      <c r="B18" s="325" t="s">
        <v>723</v>
      </c>
    </row>
    <row r="19" spans="1:2">
      <c r="A19" t="s">
        <v>725</v>
      </c>
      <c r="B19" s="323" t="s">
        <v>708</v>
      </c>
    </row>
    <row r="20" spans="1:2">
      <c r="A20" t="s">
        <v>726</v>
      </c>
      <c r="B20" s="325" t="s">
        <v>723</v>
      </c>
    </row>
    <row r="21" spans="1:2">
      <c r="A21" t="s">
        <v>727</v>
      </c>
      <c r="B21" s="325" t="s">
        <v>703</v>
      </c>
    </row>
    <row r="22" spans="1:2">
      <c r="A22" t="s">
        <v>728</v>
      </c>
      <c r="B22" s="325" t="s">
        <v>703</v>
      </c>
    </row>
    <row r="23" spans="1:2">
      <c r="A23" t="s">
        <v>729</v>
      </c>
      <c r="B23" s="323" t="s">
        <v>721</v>
      </c>
    </row>
    <row r="24" spans="1:2">
      <c r="A24" t="s">
        <v>730</v>
      </c>
      <c r="B24" s="327" t="s">
        <v>712</v>
      </c>
    </row>
    <row r="25" spans="1:2">
      <c r="A25" t="s">
        <v>731</v>
      </c>
      <c r="B25" s="325" t="s">
        <v>723</v>
      </c>
    </row>
    <row r="26" spans="1:2">
      <c r="A26" s="177" t="s">
        <v>732</v>
      </c>
      <c r="B26" s="323" t="s">
        <v>719</v>
      </c>
    </row>
    <row r="27" spans="1:2">
      <c r="A27" t="s">
        <v>733</v>
      </c>
      <c r="B27" s="323" t="s">
        <v>719</v>
      </c>
    </row>
    <row r="28" spans="1:2">
      <c r="A28" s="177" t="s">
        <v>734</v>
      </c>
      <c r="B28" s="327" t="s">
        <v>708</v>
      </c>
    </row>
    <row r="29" spans="1:2">
      <c r="A29" s="328" t="s">
        <v>735</v>
      </c>
      <c r="B29" s="323" t="s">
        <v>736</v>
      </c>
    </row>
    <row r="30" spans="1:2">
      <c r="A30" t="s">
        <v>737</v>
      </c>
      <c r="B30" s="323" t="s">
        <v>699</v>
      </c>
    </row>
    <row r="31" spans="1:2">
      <c r="A31" s="177" t="s">
        <v>738</v>
      </c>
      <c r="B31" s="323" t="s">
        <v>699</v>
      </c>
    </row>
    <row r="32" spans="1:2">
      <c r="A32" s="177" t="s">
        <v>739</v>
      </c>
      <c r="B32" s="323" t="s">
        <v>699</v>
      </c>
    </row>
    <row r="33" spans="1:2">
      <c r="A33" t="s">
        <v>740</v>
      </c>
      <c r="B33" s="323" t="s">
        <v>708</v>
      </c>
    </row>
    <row r="34" spans="1:2">
      <c r="A34" t="s">
        <v>741</v>
      </c>
      <c r="B34" s="323" t="s">
        <v>699</v>
      </c>
    </row>
    <row r="35" spans="1:2">
      <c r="A35" s="177" t="s">
        <v>742</v>
      </c>
      <c r="B35" s="323" t="s">
        <v>699</v>
      </c>
    </row>
    <row r="36" spans="1:2">
      <c r="A36" s="177" t="s">
        <v>743</v>
      </c>
      <c r="B36" s="323" t="s">
        <v>721</v>
      </c>
    </row>
    <row r="37" spans="1:2">
      <c r="A37" t="s">
        <v>744</v>
      </c>
      <c r="B37" s="324" t="s">
        <v>745</v>
      </c>
    </row>
    <row r="38" spans="1:2">
      <c r="A38" t="s">
        <v>746</v>
      </c>
      <c r="B38" s="325" t="s">
        <v>747</v>
      </c>
    </row>
    <row r="39" spans="1:2">
      <c r="A39" s="177" t="s">
        <v>748</v>
      </c>
      <c r="B39" s="325" t="s">
        <v>747</v>
      </c>
    </row>
    <row r="40" spans="1:2">
      <c r="A40" s="177" t="s">
        <v>749</v>
      </c>
      <c r="B40" s="325" t="s">
        <v>747</v>
      </c>
    </row>
    <row r="41" spans="1:2">
      <c r="A41" t="s">
        <v>750</v>
      </c>
      <c r="B41" s="323" t="s">
        <v>699</v>
      </c>
    </row>
    <row r="42" spans="1:2">
      <c r="A42" s="326" t="s">
        <v>751</v>
      </c>
      <c r="B42" s="323" t="s">
        <v>752</v>
      </c>
    </row>
    <row r="43" spans="1:2">
      <c r="A43" s="177" t="s">
        <v>753</v>
      </c>
      <c r="B43" s="324" t="s">
        <v>745</v>
      </c>
    </row>
    <row r="44" spans="1:2">
      <c r="A44" t="s">
        <v>754</v>
      </c>
      <c r="B44" s="323" t="s">
        <v>699</v>
      </c>
    </row>
    <row r="45" spans="1:2">
      <c r="A45" t="s">
        <v>755</v>
      </c>
      <c r="B45" s="324" t="s">
        <v>701</v>
      </c>
    </row>
    <row r="46" spans="1:2">
      <c r="A46" t="s">
        <v>756</v>
      </c>
      <c r="B46" s="323" t="s">
        <v>708</v>
      </c>
    </row>
    <row r="47" spans="1:2">
      <c r="A47" t="s">
        <v>757</v>
      </c>
      <c r="B47" s="324" t="s">
        <v>758</v>
      </c>
    </row>
    <row r="48" spans="1:2">
      <c r="A48" t="s">
        <v>759</v>
      </c>
      <c r="B48" s="324" t="s">
        <v>736</v>
      </c>
    </row>
    <row r="49" spans="1:2">
      <c r="A49" s="177" t="s">
        <v>760</v>
      </c>
      <c r="B49" s="324" t="s">
        <v>712</v>
      </c>
    </row>
    <row r="50" spans="1:2">
      <c r="A50" s="177" t="s">
        <v>761</v>
      </c>
      <c r="B50" s="324" t="s">
        <v>701</v>
      </c>
    </row>
    <row r="51" spans="1:2">
      <c r="A51" t="s">
        <v>762</v>
      </c>
      <c r="B51" s="324" t="s">
        <v>763</v>
      </c>
    </row>
    <row r="52" spans="1:2">
      <c r="A52" t="s">
        <v>764</v>
      </c>
      <c r="B52" s="324" t="s">
        <v>765</v>
      </c>
    </row>
    <row r="53" spans="1:2">
      <c r="A53" s="177" t="s">
        <v>764</v>
      </c>
      <c r="B53" s="324" t="s">
        <v>712</v>
      </c>
    </row>
    <row r="54" spans="1:2">
      <c r="A54" s="326" t="s">
        <v>766</v>
      </c>
      <c r="B54" s="325" t="s">
        <v>703</v>
      </c>
    </row>
    <row r="55" spans="1:2">
      <c r="A55" s="326" t="s">
        <v>767</v>
      </c>
      <c r="B55" s="323" t="s">
        <v>706</v>
      </c>
    </row>
    <row r="56" spans="1:2">
      <c r="A56" s="177" t="s">
        <v>768</v>
      </c>
      <c r="B56" s="323" t="s">
        <v>699</v>
      </c>
    </row>
    <row r="57" spans="1:2">
      <c r="A57" t="s">
        <v>769</v>
      </c>
      <c r="B57" s="323" t="s">
        <v>708</v>
      </c>
    </row>
    <row r="58" spans="1:2">
      <c r="A58" t="s">
        <v>770</v>
      </c>
      <c r="B58" s="323" t="s">
        <v>719</v>
      </c>
    </row>
    <row r="59" spans="1:2">
      <c r="A59" s="177" t="s">
        <v>771</v>
      </c>
      <c r="B59" s="325" t="s">
        <v>723</v>
      </c>
    </row>
    <row r="60" spans="1:2">
      <c r="A60" t="s">
        <v>772</v>
      </c>
      <c r="B60" s="324" t="s">
        <v>758</v>
      </c>
    </row>
    <row r="61" spans="1:2">
      <c r="A61" t="s">
        <v>773</v>
      </c>
      <c r="B61" s="323" t="s">
        <v>758</v>
      </c>
    </row>
    <row r="62" spans="1:2">
      <c r="A62" t="s">
        <v>774</v>
      </c>
      <c r="B62" s="323" t="s">
        <v>758</v>
      </c>
    </row>
    <row r="63" spans="1:2">
      <c r="A63" t="s">
        <v>775</v>
      </c>
      <c r="B63" s="324" t="s">
        <v>710</v>
      </c>
    </row>
    <row r="64" spans="1:2">
      <c r="A64" t="s">
        <v>776</v>
      </c>
      <c r="B64" s="324" t="s">
        <v>710</v>
      </c>
    </row>
    <row r="65" spans="1:2">
      <c r="A65" t="s">
        <v>777</v>
      </c>
      <c r="B65" s="324" t="s">
        <v>710</v>
      </c>
    </row>
    <row r="66" spans="1:2">
      <c r="A66" t="s">
        <v>778</v>
      </c>
      <c r="B66" s="323" t="s">
        <v>752</v>
      </c>
    </row>
    <row r="67" spans="1:2">
      <c r="A67" t="s">
        <v>779</v>
      </c>
      <c r="B67" s="323" t="s">
        <v>752</v>
      </c>
    </row>
    <row r="68" spans="1:2">
      <c r="A68" t="s">
        <v>780</v>
      </c>
      <c r="B68" s="324" t="s">
        <v>701</v>
      </c>
    </row>
    <row r="69" spans="1:2">
      <c r="A69" t="s">
        <v>781</v>
      </c>
      <c r="B69" s="323" t="s">
        <v>699</v>
      </c>
    </row>
    <row r="70" spans="1:2">
      <c r="A70" s="177" t="s">
        <v>782</v>
      </c>
      <c r="B70" s="323" t="s">
        <v>752</v>
      </c>
    </row>
    <row r="71" spans="1:2">
      <c r="A71" s="177" t="s">
        <v>783</v>
      </c>
      <c r="B71" s="323" t="s">
        <v>752</v>
      </c>
    </row>
    <row r="72" spans="1:2">
      <c r="A72" t="s">
        <v>784</v>
      </c>
      <c r="B72" s="327" t="s">
        <v>712</v>
      </c>
    </row>
    <row r="73" spans="1:2">
      <c r="A73" t="s">
        <v>785</v>
      </c>
      <c r="B73" s="324" t="s">
        <v>701</v>
      </c>
    </row>
    <row r="74" spans="1:2">
      <c r="A74" s="326" t="s">
        <v>786</v>
      </c>
      <c r="B74" s="323" t="s">
        <v>723</v>
      </c>
    </row>
    <row r="75" spans="1:2">
      <c r="A75" s="326" t="s">
        <v>787</v>
      </c>
      <c r="B75" s="323" t="s">
        <v>788</v>
      </c>
    </row>
  </sheetData>
  <sheetProtection algorithmName="SHA-512" hashValue="hER9ZxlXGCXQg71ii1hCZloV63IuSSg4jYrz4zlurjFAZC+bC7YYSoIXRKYOFG0GWL+mhlNXNyrLtWCemyzCvA==" saltValue="hzT0cvUjMetGpLkGope5/w==" spinCount="100000" sheet="1" objects="1" scenarios="1"/>
  <pageMargins left="0.7" right="0.7" top="0.75" bottom="0.75" header="0.3" footer="0.3"/>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93B0-2ECD-4C43-88C8-984592E76FA1}">
  <dimension ref="A1:AE35"/>
  <sheetViews>
    <sheetView topLeftCell="A4" workbookViewId="0">
      <selection activeCell="P33" sqref="P33"/>
    </sheetView>
  </sheetViews>
  <sheetFormatPr defaultColWidth="9.33203125" defaultRowHeight="13.2"/>
  <cols>
    <col min="1" max="1" width="12.33203125" style="391" customWidth="1"/>
    <col min="2" max="2" width="13.44140625" style="391" bestFit="1" customWidth="1"/>
    <col min="3" max="3" width="9.33203125" style="391"/>
    <col min="4" max="4" width="7.5546875" style="391" bestFit="1" customWidth="1"/>
    <col min="5" max="5" width="8.6640625" style="391" bestFit="1" customWidth="1"/>
    <col min="6" max="6" width="9.33203125" style="391"/>
    <col min="7" max="7" width="8.6640625" style="391" bestFit="1" customWidth="1"/>
    <col min="8" max="8" width="10.33203125" style="391" bestFit="1" customWidth="1"/>
    <col min="9" max="9" width="10.33203125" style="391" customWidth="1"/>
    <col min="10" max="10" width="21.5546875" style="391" bestFit="1" customWidth="1"/>
    <col min="11" max="11" width="8.6640625" style="391" customWidth="1"/>
    <col min="12" max="12" width="2.44140625" style="391" customWidth="1"/>
    <col min="13" max="13" width="16.6640625" style="391" bestFit="1" customWidth="1"/>
    <col min="14" max="14" width="10" style="391" customWidth="1"/>
    <col min="15" max="15" width="2.5546875" style="391" customWidth="1"/>
    <col min="16" max="16" width="18.33203125" style="391" bestFit="1" customWidth="1"/>
    <col min="17" max="17" width="9.44140625" style="391" customWidth="1"/>
    <col min="18" max="18" width="20.33203125" style="391" customWidth="1"/>
    <col min="19" max="19" width="10.33203125" style="391" bestFit="1" customWidth="1"/>
    <col min="20" max="20" width="10.6640625" style="391" bestFit="1" customWidth="1"/>
    <col min="21" max="21" width="10.33203125" style="391" bestFit="1" customWidth="1"/>
    <col min="22" max="22" width="10.6640625" style="391" bestFit="1" customWidth="1"/>
    <col min="23" max="23" width="10.33203125" style="391" bestFit="1" customWidth="1"/>
    <col min="24" max="24" width="10.6640625" style="391" bestFit="1" customWidth="1"/>
    <col min="25" max="25" width="26.44140625" style="391" bestFit="1" customWidth="1"/>
    <col min="26" max="26" width="21.44140625" style="391" bestFit="1" customWidth="1"/>
    <col min="27" max="28" width="9.33203125" style="391"/>
    <col min="29" max="29" width="33.33203125" style="391" customWidth="1"/>
    <col min="30" max="30" width="11" style="391" bestFit="1" customWidth="1"/>
    <col min="31" max="31" width="3" style="391" bestFit="1" customWidth="1"/>
    <col min="32" max="16384" width="9.33203125" style="391"/>
  </cols>
  <sheetData>
    <row r="1" spans="1:31" ht="14.4">
      <c r="A1" s="390" t="s">
        <v>981</v>
      </c>
      <c r="B1" s="390" t="s">
        <v>982</v>
      </c>
      <c r="C1" s="390"/>
      <c r="D1" s="390" t="s">
        <v>983</v>
      </c>
      <c r="E1" s="390" t="s">
        <v>984</v>
      </c>
      <c r="F1" s="390"/>
      <c r="G1" s="390" t="s">
        <v>985</v>
      </c>
      <c r="H1" s="390" t="s">
        <v>986</v>
      </c>
      <c r="I1" s="390"/>
      <c r="J1" s="390" t="s">
        <v>987</v>
      </c>
      <c r="K1" s="390"/>
      <c r="M1" s="390" t="s">
        <v>988</v>
      </c>
      <c r="N1" s="390"/>
      <c r="P1" s="390" t="s">
        <v>989</v>
      </c>
      <c r="Q1" s="390"/>
      <c r="S1" s="1035" t="s">
        <v>990</v>
      </c>
      <c r="T1" s="1035"/>
      <c r="U1" s="392" t="s">
        <v>983</v>
      </c>
      <c r="V1" s="392" t="s">
        <v>983</v>
      </c>
      <c r="W1" s="1035" t="s">
        <v>991</v>
      </c>
      <c r="X1" s="1035"/>
      <c r="Y1" s="1035" t="s">
        <v>992</v>
      </c>
      <c r="Z1" s="1035"/>
      <c r="AC1" s="390"/>
      <c r="AD1" s="393" t="s">
        <v>993</v>
      </c>
    </row>
    <row r="2" spans="1:31" ht="14.4">
      <c r="A2" s="391" t="s">
        <v>994</v>
      </c>
      <c r="B2" s="391">
        <v>10</v>
      </c>
      <c r="D2" s="391" t="s">
        <v>995</v>
      </c>
      <c r="E2" s="391">
        <v>10</v>
      </c>
      <c r="G2" s="391" t="s">
        <v>995</v>
      </c>
      <c r="H2" s="391">
        <v>10</v>
      </c>
      <c r="J2" s="393" t="s">
        <v>996</v>
      </c>
      <c r="K2" s="393">
        <v>16</v>
      </c>
      <c r="M2" s="394" t="s">
        <v>997</v>
      </c>
      <c r="N2" s="393">
        <v>16</v>
      </c>
      <c r="P2" s="393" t="s">
        <v>998</v>
      </c>
      <c r="Q2" s="393">
        <v>16</v>
      </c>
      <c r="S2" s="392" t="s">
        <v>999</v>
      </c>
      <c r="T2" s="392" t="s">
        <v>1000</v>
      </c>
      <c r="U2" s="392" t="s">
        <v>999</v>
      </c>
      <c r="V2" s="392" t="s">
        <v>1000</v>
      </c>
      <c r="W2" s="392" t="s">
        <v>999</v>
      </c>
      <c r="X2" s="392" t="s">
        <v>1000</v>
      </c>
      <c r="Y2" s="1035"/>
      <c r="Z2" s="1035"/>
      <c r="AC2" s="395" t="s">
        <v>1001</v>
      </c>
      <c r="AD2" s="393" t="s">
        <v>995</v>
      </c>
      <c r="AE2" s="391">
        <v>10</v>
      </c>
    </row>
    <row r="3" spans="1:31" ht="14.4">
      <c r="A3" s="391" t="s">
        <v>1002</v>
      </c>
      <c r="B3" s="391">
        <v>9</v>
      </c>
      <c r="D3" s="391" t="s">
        <v>1003</v>
      </c>
      <c r="E3" s="391">
        <v>9</v>
      </c>
      <c r="G3" s="391" t="s">
        <v>1003</v>
      </c>
      <c r="H3" s="391">
        <v>9</v>
      </c>
      <c r="J3" s="393" t="s">
        <v>1004</v>
      </c>
      <c r="K3" s="393">
        <v>14</v>
      </c>
      <c r="M3" s="394" t="s">
        <v>1005</v>
      </c>
      <c r="N3" s="393">
        <v>15</v>
      </c>
      <c r="P3" s="393" t="s">
        <v>1006</v>
      </c>
      <c r="Q3" s="393">
        <v>15</v>
      </c>
      <c r="S3" s="392" t="s">
        <v>994</v>
      </c>
      <c r="T3" s="1036" t="s">
        <v>996</v>
      </c>
      <c r="U3" s="392" t="s">
        <v>995</v>
      </c>
      <c r="V3" s="1036" t="s">
        <v>997</v>
      </c>
      <c r="W3" s="392" t="s">
        <v>995</v>
      </c>
      <c r="X3" s="1036" t="s">
        <v>998</v>
      </c>
      <c r="Y3" s="396" t="s">
        <v>1007</v>
      </c>
      <c r="Z3" s="1036" t="s">
        <v>1008</v>
      </c>
      <c r="AA3" s="391">
        <v>10</v>
      </c>
      <c r="AC3" s="395" t="s">
        <v>1009</v>
      </c>
      <c r="AD3" s="393" t="s">
        <v>1010</v>
      </c>
      <c r="AE3" s="391">
        <v>9</v>
      </c>
    </row>
    <row r="4" spans="1:31" ht="14.4">
      <c r="A4" s="391" t="s">
        <v>1011</v>
      </c>
      <c r="B4" s="391">
        <v>9</v>
      </c>
      <c r="D4" s="391" t="s">
        <v>1010</v>
      </c>
      <c r="E4" s="391">
        <v>9</v>
      </c>
      <c r="G4" s="391" t="s">
        <v>1010</v>
      </c>
      <c r="H4" s="391">
        <v>9</v>
      </c>
      <c r="J4" s="393" t="s">
        <v>1012</v>
      </c>
      <c r="K4" s="393">
        <v>13</v>
      </c>
      <c r="M4" s="394" t="s">
        <v>1013</v>
      </c>
      <c r="N4" s="393">
        <v>14</v>
      </c>
      <c r="P4" s="393" t="s">
        <v>1014</v>
      </c>
      <c r="Q4" s="393">
        <v>14</v>
      </c>
      <c r="S4" s="392" t="s">
        <v>1002</v>
      </c>
      <c r="T4" s="1037"/>
      <c r="U4" s="392" t="s">
        <v>1003</v>
      </c>
      <c r="V4" s="1037"/>
      <c r="W4" s="392" t="s">
        <v>1003</v>
      </c>
      <c r="X4" s="1037"/>
      <c r="Y4" s="1036" t="s">
        <v>1015</v>
      </c>
      <c r="Z4" s="1037"/>
      <c r="AA4" s="391">
        <v>9</v>
      </c>
      <c r="AC4" s="395" t="s">
        <v>1016</v>
      </c>
      <c r="AD4" s="393" t="s">
        <v>45</v>
      </c>
      <c r="AE4" s="391">
        <v>8</v>
      </c>
    </row>
    <row r="5" spans="1:31" ht="14.4">
      <c r="A5" s="391" t="s">
        <v>1017</v>
      </c>
      <c r="B5" s="391">
        <v>9</v>
      </c>
      <c r="D5" s="391" t="s">
        <v>1018</v>
      </c>
      <c r="E5" s="391">
        <v>9</v>
      </c>
      <c r="G5" s="391" t="s">
        <v>1018</v>
      </c>
      <c r="H5" s="391">
        <v>9</v>
      </c>
      <c r="J5" s="393" t="s">
        <v>1019</v>
      </c>
      <c r="K5" s="393">
        <v>0</v>
      </c>
      <c r="M5" s="393" t="s">
        <v>1020</v>
      </c>
      <c r="N5" s="393">
        <v>13</v>
      </c>
      <c r="P5" s="393" t="s">
        <v>1021</v>
      </c>
      <c r="Q5" s="393">
        <v>13</v>
      </c>
      <c r="S5" s="392" t="s">
        <v>1011</v>
      </c>
      <c r="T5" s="1037"/>
      <c r="U5" s="392" t="s">
        <v>1010</v>
      </c>
      <c r="V5" s="1037"/>
      <c r="W5" s="392" t="s">
        <v>1010</v>
      </c>
      <c r="X5" s="1037"/>
      <c r="Y5" s="1037"/>
      <c r="Z5" s="1037"/>
      <c r="AC5" s="395" t="s">
        <v>1022</v>
      </c>
      <c r="AD5" s="393" t="s">
        <v>1023</v>
      </c>
      <c r="AE5" s="391">
        <v>7</v>
      </c>
    </row>
    <row r="6" spans="1:31" ht="14.4">
      <c r="A6" s="391" t="s">
        <v>1024</v>
      </c>
      <c r="B6" s="391">
        <v>8</v>
      </c>
      <c r="D6" s="391" t="s">
        <v>1025</v>
      </c>
      <c r="E6" s="391">
        <v>8</v>
      </c>
      <c r="G6" s="391" t="s">
        <v>1025</v>
      </c>
      <c r="H6" s="391">
        <v>8</v>
      </c>
      <c r="M6" s="393" t="s">
        <v>46</v>
      </c>
      <c r="N6" s="393">
        <v>12</v>
      </c>
      <c r="P6" s="393" t="s">
        <v>46</v>
      </c>
      <c r="Q6" s="393">
        <v>12</v>
      </c>
      <c r="S6" s="392" t="s">
        <v>1017</v>
      </c>
      <c r="T6" s="1037"/>
      <c r="U6" s="392" t="s">
        <v>1018</v>
      </c>
      <c r="V6" s="1038"/>
      <c r="W6" s="392" t="s">
        <v>1018</v>
      </c>
      <c r="X6" s="1038"/>
      <c r="Y6" s="1038"/>
      <c r="Z6" s="1037"/>
      <c r="AC6" s="395" t="s">
        <v>1026</v>
      </c>
      <c r="AD6" s="393" t="s">
        <v>1027</v>
      </c>
      <c r="AE6" s="391">
        <v>6</v>
      </c>
    </row>
    <row r="7" spans="1:31" ht="14.4">
      <c r="A7" s="391" t="s">
        <v>1028</v>
      </c>
      <c r="B7" s="391">
        <v>8</v>
      </c>
      <c r="D7" s="391" t="s">
        <v>45</v>
      </c>
      <c r="E7" s="391">
        <v>8</v>
      </c>
      <c r="G7" s="391" t="s">
        <v>45</v>
      </c>
      <c r="H7" s="391">
        <v>8</v>
      </c>
      <c r="M7" s="393" t="s">
        <v>47</v>
      </c>
      <c r="N7" s="393">
        <v>11</v>
      </c>
      <c r="P7" s="393" t="s">
        <v>47</v>
      </c>
      <c r="Q7" s="393">
        <v>11</v>
      </c>
      <c r="S7" s="392" t="s">
        <v>1024</v>
      </c>
      <c r="T7" s="1037"/>
      <c r="U7" s="392" t="s">
        <v>1025</v>
      </c>
      <c r="V7" s="1036" t="s">
        <v>1005</v>
      </c>
      <c r="W7" s="392" t="s">
        <v>1025</v>
      </c>
      <c r="X7" s="1036" t="s">
        <v>1006</v>
      </c>
      <c r="Y7" s="1036" t="s">
        <v>1029</v>
      </c>
      <c r="Z7" s="1037"/>
      <c r="AA7" s="391">
        <v>8</v>
      </c>
      <c r="AC7" s="395" t="s">
        <v>1030</v>
      </c>
      <c r="AD7" s="393" t="s">
        <v>46</v>
      </c>
      <c r="AE7" s="391">
        <v>5</v>
      </c>
    </row>
    <row r="8" spans="1:31" ht="14.4">
      <c r="A8" s="391" t="s">
        <v>1031</v>
      </c>
      <c r="B8" s="391">
        <v>8</v>
      </c>
      <c r="D8" s="391" t="s">
        <v>1032</v>
      </c>
      <c r="E8" s="391">
        <v>8</v>
      </c>
      <c r="G8" s="391" t="s">
        <v>1032</v>
      </c>
      <c r="H8" s="391">
        <v>8</v>
      </c>
      <c r="M8" s="393" t="s">
        <v>1019</v>
      </c>
      <c r="N8" s="393">
        <v>0</v>
      </c>
      <c r="P8" s="393" t="s">
        <v>1019</v>
      </c>
      <c r="Q8" s="393">
        <v>0</v>
      </c>
      <c r="S8" s="392" t="s">
        <v>1028</v>
      </c>
      <c r="T8" s="1038"/>
      <c r="U8" s="392" t="s">
        <v>45</v>
      </c>
      <c r="V8" s="1038"/>
      <c r="W8" s="392" t="s">
        <v>45</v>
      </c>
      <c r="X8" s="1038"/>
      <c r="Y8" s="1037"/>
      <c r="Z8" s="1037"/>
      <c r="AC8" s="395" t="s">
        <v>1033</v>
      </c>
      <c r="AE8" s="391">
        <v>0</v>
      </c>
    </row>
    <row r="9" spans="1:31">
      <c r="A9" s="391" t="s">
        <v>1034</v>
      </c>
      <c r="B9" s="391">
        <v>7</v>
      </c>
      <c r="D9" s="391" t="s">
        <v>1035</v>
      </c>
      <c r="E9" s="391">
        <v>7</v>
      </c>
      <c r="G9" s="391" t="s">
        <v>1035</v>
      </c>
      <c r="H9" s="397">
        <v>7</v>
      </c>
      <c r="I9" s="397"/>
      <c r="S9" s="392" t="s">
        <v>1031</v>
      </c>
      <c r="T9" s="1036" t="s">
        <v>1004</v>
      </c>
      <c r="U9" s="392" t="s">
        <v>1032</v>
      </c>
      <c r="V9" s="1036" t="s">
        <v>1013</v>
      </c>
      <c r="W9" s="392" t="s">
        <v>1032</v>
      </c>
      <c r="X9" s="1036" t="s">
        <v>1014</v>
      </c>
      <c r="Y9" s="1038"/>
      <c r="Z9" s="1037"/>
    </row>
    <row r="10" spans="1:31">
      <c r="A10" s="391" t="s">
        <v>1036</v>
      </c>
      <c r="B10" s="391">
        <v>7</v>
      </c>
      <c r="D10" s="391" t="s">
        <v>1023</v>
      </c>
      <c r="E10" s="391">
        <v>7</v>
      </c>
      <c r="G10" s="391" t="s">
        <v>1023</v>
      </c>
      <c r="H10" s="391">
        <v>7</v>
      </c>
      <c r="S10" s="392" t="s">
        <v>1034</v>
      </c>
      <c r="T10" s="1038"/>
      <c r="U10" s="392" t="s">
        <v>1035</v>
      </c>
      <c r="V10" s="1038"/>
      <c r="W10" s="392" t="s">
        <v>1035</v>
      </c>
      <c r="X10" s="1039"/>
      <c r="Y10" s="1036" t="s">
        <v>1037</v>
      </c>
      <c r="Z10" s="1037"/>
      <c r="AA10" s="391">
        <v>7</v>
      </c>
    </row>
    <row r="11" spans="1:31">
      <c r="A11" s="391" t="s">
        <v>1038</v>
      </c>
      <c r="B11" s="391">
        <v>7</v>
      </c>
      <c r="D11" s="391" t="s">
        <v>1039</v>
      </c>
      <c r="E11" s="391">
        <v>7</v>
      </c>
      <c r="G11" s="391" t="s">
        <v>1039</v>
      </c>
      <c r="H11" s="391">
        <v>7</v>
      </c>
      <c r="S11" s="392" t="s">
        <v>1036</v>
      </c>
      <c r="T11" s="1036" t="s">
        <v>1012</v>
      </c>
      <c r="U11" s="392" t="s">
        <v>1023</v>
      </c>
      <c r="V11" s="1036" t="s">
        <v>1020</v>
      </c>
      <c r="W11" s="392" t="s">
        <v>1023</v>
      </c>
      <c r="X11" s="1040" t="s">
        <v>1021</v>
      </c>
      <c r="Y11" s="1037"/>
      <c r="Z11" s="1037"/>
    </row>
    <row r="12" spans="1:31">
      <c r="A12" s="391" t="s">
        <v>1040</v>
      </c>
      <c r="B12" s="391">
        <v>6</v>
      </c>
      <c r="D12" s="391" t="s">
        <v>1041</v>
      </c>
      <c r="E12" s="391">
        <v>6</v>
      </c>
      <c r="G12" s="391" t="s">
        <v>1041</v>
      </c>
      <c r="H12" s="391">
        <v>6</v>
      </c>
      <c r="S12" s="392" t="s">
        <v>1038</v>
      </c>
      <c r="T12" s="1037"/>
      <c r="U12" s="392" t="s">
        <v>1039</v>
      </c>
      <c r="V12" s="1038"/>
      <c r="W12" s="392" t="s">
        <v>1039</v>
      </c>
      <c r="X12" s="1041"/>
      <c r="Y12" s="1038"/>
      <c r="Z12" s="1038"/>
    </row>
    <row r="13" spans="1:31" ht="14.4">
      <c r="A13" s="391" t="s">
        <v>1042</v>
      </c>
      <c r="B13" s="391">
        <v>6</v>
      </c>
      <c r="D13" s="391" t="s">
        <v>1027</v>
      </c>
      <c r="E13" s="391">
        <v>6</v>
      </c>
      <c r="G13" s="391" t="s">
        <v>1027</v>
      </c>
      <c r="H13" s="391">
        <v>6</v>
      </c>
      <c r="S13" s="398" t="s">
        <v>1040</v>
      </c>
      <c r="T13" s="1036" t="s">
        <v>1043</v>
      </c>
      <c r="U13" s="399" t="s">
        <v>1041</v>
      </c>
      <c r="V13" s="1036" t="s">
        <v>46</v>
      </c>
      <c r="W13" s="392" t="s">
        <v>1041</v>
      </c>
      <c r="X13" s="1036" t="s">
        <v>46</v>
      </c>
      <c r="Y13" s="1036" t="s">
        <v>1044</v>
      </c>
      <c r="Z13" s="1036" t="s">
        <v>1044</v>
      </c>
      <c r="AA13" s="391">
        <v>6</v>
      </c>
      <c r="AC13" s="400" t="s">
        <v>1001</v>
      </c>
      <c r="AD13" s="393" t="s">
        <v>995</v>
      </c>
      <c r="AE13" s="391">
        <v>10</v>
      </c>
    </row>
    <row r="14" spans="1:31" ht="14.4">
      <c r="A14" s="391" t="s">
        <v>1045</v>
      </c>
      <c r="B14" s="391">
        <v>6</v>
      </c>
      <c r="D14" s="391" t="s">
        <v>1046</v>
      </c>
      <c r="E14" s="391">
        <v>6</v>
      </c>
      <c r="G14" s="391" t="s">
        <v>1046</v>
      </c>
      <c r="H14" s="391">
        <v>6</v>
      </c>
      <c r="S14" s="398" t="s">
        <v>1042</v>
      </c>
      <c r="T14" s="1037"/>
      <c r="U14" s="399" t="s">
        <v>1027</v>
      </c>
      <c r="V14" s="1037"/>
      <c r="W14" s="392" t="s">
        <v>1027</v>
      </c>
      <c r="X14" s="1037"/>
      <c r="Y14" s="1037"/>
      <c r="Z14" s="1037"/>
      <c r="AC14" s="400" t="s">
        <v>1009</v>
      </c>
      <c r="AD14" s="393" t="s">
        <v>1010</v>
      </c>
      <c r="AE14" s="391">
        <v>9</v>
      </c>
    </row>
    <row r="15" spans="1:31" ht="14.4">
      <c r="A15" s="391" t="s">
        <v>1047</v>
      </c>
      <c r="B15" s="391">
        <v>5</v>
      </c>
      <c r="D15" s="391" t="s">
        <v>1048</v>
      </c>
      <c r="E15" s="391">
        <v>5</v>
      </c>
      <c r="G15" s="391" t="s">
        <v>1048</v>
      </c>
      <c r="H15" s="391">
        <v>5</v>
      </c>
      <c r="S15" s="398" t="s">
        <v>1045</v>
      </c>
      <c r="T15" s="1037"/>
      <c r="U15" s="399" t="s">
        <v>1046</v>
      </c>
      <c r="V15" s="1037"/>
      <c r="W15" s="392" t="s">
        <v>1046</v>
      </c>
      <c r="X15" s="1037"/>
      <c r="Y15" s="1038"/>
      <c r="Z15" s="1037"/>
      <c r="AC15" s="400" t="s">
        <v>1016</v>
      </c>
      <c r="AD15" s="393" t="s">
        <v>45</v>
      </c>
      <c r="AE15" s="391">
        <v>8</v>
      </c>
    </row>
    <row r="16" spans="1:31" ht="14.4">
      <c r="A16" s="391" t="s">
        <v>1049</v>
      </c>
      <c r="B16" s="391">
        <v>5</v>
      </c>
      <c r="D16" s="391" t="s">
        <v>46</v>
      </c>
      <c r="E16" s="391">
        <v>5</v>
      </c>
      <c r="G16" s="391" t="s">
        <v>46</v>
      </c>
      <c r="H16" s="391">
        <v>5</v>
      </c>
      <c r="S16" s="398" t="s">
        <v>1047</v>
      </c>
      <c r="T16" s="1037"/>
      <c r="U16" s="399" t="s">
        <v>1048</v>
      </c>
      <c r="V16" s="1037"/>
      <c r="W16" s="392" t="s">
        <v>1048</v>
      </c>
      <c r="X16" s="1037"/>
      <c r="Y16" s="1036" t="s">
        <v>1050</v>
      </c>
      <c r="Z16" s="1037"/>
      <c r="AA16" s="391">
        <v>5</v>
      </c>
      <c r="AC16" s="400" t="s">
        <v>1022</v>
      </c>
      <c r="AD16" s="393" t="s">
        <v>1023</v>
      </c>
      <c r="AE16" s="391">
        <v>7</v>
      </c>
    </row>
    <row r="17" spans="1:31" ht="14.4">
      <c r="A17" s="391" t="s">
        <v>1051</v>
      </c>
      <c r="B17" s="391">
        <v>5</v>
      </c>
      <c r="D17" s="391" t="s">
        <v>1052</v>
      </c>
      <c r="E17" s="391">
        <v>5</v>
      </c>
      <c r="G17" s="391" t="s">
        <v>1052</v>
      </c>
      <c r="H17" s="391">
        <v>5</v>
      </c>
      <c r="S17" s="398" t="s">
        <v>1049</v>
      </c>
      <c r="T17" s="1037"/>
      <c r="U17" s="399" t="s">
        <v>46</v>
      </c>
      <c r="V17" s="1037"/>
      <c r="W17" s="392" t="s">
        <v>46</v>
      </c>
      <c r="X17" s="1037"/>
      <c r="Y17" s="1037"/>
      <c r="Z17" s="1037"/>
      <c r="AC17" s="400" t="s">
        <v>1026</v>
      </c>
      <c r="AD17" s="393" t="s">
        <v>1027</v>
      </c>
      <c r="AE17" s="391">
        <v>6</v>
      </c>
    </row>
    <row r="18" spans="1:31" ht="14.4">
      <c r="A18" s="391" t="s">
        <v>1053</v>
      </c>
      <c r="B18" s="391">
        <v>4</v>
      </c>
      <c r="D18" s="391" t="s">
        <v>1054</v>
      </c>
      <c r="E18" s="397">
        <v>4</v>
      </c>
      <c r="G18" s="401" t="s">
        <v>1055</v>
      </c>
      <c r="H18" s="391">
        <v>4</v>
      </c>
      <c r="S18" s="398" t="s">
        <v>1051</v>
      </c>
      <c r="T18" s="1037"/>
      <c r="U18" s="399" t="s">
        <v>1052</v>
      </c>
      <c r="V18" s="1037"/>
      <c r="W18" s="392" t="s">
        <v>1052</v>
      </c>
      <c r="X18" s="1038"/>
      <c r="Y18" s="1038"/>
      <c r="Z18" s="1037"/>
      <c r="AC18" s="400" t="s">
        <v>1056</v>
      </c>
      <c r="AD18" s="393" t="s">
        <v>46</v>
      </c>
      <c r="AE18" s="391">
        <v>5</v>
      </c>
    </row>
    <row r="19" spans="1:31" ht="14.4">
      <c r="A19" s="391" t="s">
        <v>1057</v>
      </c>
      <c r="B19" s="397">
        <v>3</v>
      </c>
      <c r="D19" s="391" t="s">
        <v>1055</v>
      </c>
      <c r="E19" s="391">
        <v>3</v>
      </c>
      <c r="G19" s="391" t="s">
        <v>1058</v>
      </c>
      <c r="H19" s="391">
        <v>1</v>
      </c>
      <c r="S19" s="398" t="s">
        <v>1053</v>
      </c>
      <c r="T19" s="1037"/>
      <c r="U19" s="399" t="s">
        <v>1054</v>
      </c>
      <c r="V19" s="1036" t="s">
        <v>47</v>
      </c>
      <c r="W19" s="1036" t="s">
        <v>1055</v>
      </c>
      <c r="X19" s="1036" t="s">
        <v>47</v>
      </c>
      <c r="Y19" s="396" t="s">
        <v>1059</v>
      </c>
      <c r="Z19" s="1037"/>
      <c r="AA19" s="391">
        <v>4</v>
      </c>
      <c r="AC19" s="400" t="s">
        <v>1060</v>
      </c>
      <c r="AD19" s="393" t="s">
        <v>1055</v>
      </c>
      <c r="AE19" s="391">
        <v>4</v>
      </c>
    </row>
    <row r="20" spans="1:31" ht="14.4">
      <c r="A20" s="391" t="s">
        <v>1061</v>
      </c>
      <c r="B20" s="391">
        <v>2</v>
      </c>
      <c r="D20" s="391" t="s">
        <v>1062</v>
      </c>
      <c r="E20" s="391">
        <v>2</v>
      </c>
      <c r="G20" s="391" t="s">
        <v>1063</v>
      </c>
      <c r="H20" s="391">
        <v>1</v>
      </c>
      <c r="S20" s="398" t="s">
        <v>1057</v>
      </c>
      <c r="T20" s="1037"/>
      <c r="U20" s="399" t="s">
        <v>1055</v>
      </c>
      <c r="V20" s="1037"/>
      <c r="W20" s="1037"/>
      <c r="X20" s="1037"/>
      <c r="Y20" s="402" t="s">
        <v>1064</v>
      </c>
      <c r="Z20" s="1037"/>
      <c r="AA20" s="391">
        <v>3</v>
      </c>
      <c r="AC20" s="400" t="s">
        <v>1065</v>
      </c>
      <c r="AD20" s="393" t="s">
        <v>1066</v>
      </c>
      <c r="AE20" s="391">
        <v>3</v>
      </c>
    </row>
    <row r="21" spans="1:31" ht="14.4">
      <c r="A21" s="391" t="s">
        <v>1067</v>
      </c>
      <c r="B21" s="391">
        <v>2</v>
      </c>
      <c r="D21" s="391" t="s">
        <v>1066</v>
      </c>
      <c r="E21" s="391">
        <v>2</v>
      </c>
      <c r="G21" s="391" t="s">
        <v>48</v>
      </c>
      <c r="H21" s="391">
        <v>1</v>
      </c>
      <c r="S21" s="398" t="s">
        <v>1061</v>
      </c>
      <c r="T21" s="1037"/>
      <c r="U21" s="399" t="s">
        <v>1062</v>
      </c>
      <c r="V21" s="1037"/>
      <c r="W21" s="1037"/>
      <c r="X21" s="1037"/>
      <c r="Y21" s="1036" t="s">
        <v>1068</v>
      </c>
      <c r="Z21" s="1037"/>
      <c r="AA21" s="391">
        <v>2</v>
      </c>
      <c r="AC21" s="400" t="s">
        <v>1069</v>
      </c>
      <c r="AD21" s="393" t="s">
        <v>47</v>
      </c>
      <c r="AE21" s="391">
        <v>2</v>
      </c>
    </row>
    <row r="22" spans="1:31" ht="14.4">
      <c r="A22" s="391" t="s">
        <v>47</v>
      </c>
      <c r="B22" s="391">
        <v>1</v>
      </c>
      <c r="D22" s="391" t="s">
        <v>47</v>
      </c>
      <c r="E22" s="391">
        <v>2</v>
      </c>
      <c r="G22" s="393" t="s">
        <v>1070</v>
      </c>
      <c r="H22" s="391">
        <v>0</v>
      </c>
      <c r="S22" s="398" t="s">
        <v>1067</v>
      </c>
      <c r="T22" s="1037"/>
      <c r="U22" s="399" t="s">
        <v>1066</v>
      </c>
      <c r="V22" s="1037"/>
      <c r="W22" s="1037"/>
      <c r="X22" s="1037"/>
      <c r="Y22" s="1037"/>
      <c r="Z22" s="1037"/>
      <c r="AC22" s="400" t="s">
        <v>1071</v>
      </c>
      <c r="AD22" s="393" t="s">
        <v>48</v>
      </c>
      <c r="AE22" s="391">
        <v>1</v>
      </c>
    </row>
    <row r="23" spans="1:31" ht="14.4">
      <c r="A23" s="393" t="s">
        <v>1070</v>
      </c>
      <c r="B23" s="391">
        <v>0</v>
      </c>
      <c r="D23" s="401" t="s">
        <v>48</v>
      </c>
      <c r="E23" s="391">
        <v>1</v>
      </c>
      <c r="S23" s="398"/>
      <c r="T23" s="1037"/>
      <c r="U23" s="399" t="s">
        <v>47</v>
      </c>
      <c r="V23" s="1038"/>
      <c r="W23" s="1038"/>
      <c r="X23" s="1038"/>
      <c r="Y23" s="1038"/>
      <c r="Z23" s="1037"/>
      <c r="AC23" s="400"/>
    </row>
    <row r="24" spans="1:31" ht="14.4">
      <c r="A24" s="390"/>
      <c r="D24" s="393" t="s">
        <v>1070</v>
      </c>
      <c r="E24" s="391">
        <v>0</v>
      </c>
      <c r="G24" s="390"/>
      <c r="S24" s="398" t="s">
        <v>47</v>
      </c>
      <c r="T24" s="1041"/>
      <c r="U24" s="1036" t="s">
        <v>48</v>
      </c>
      <c r="V24" s="1036" t="s">
        <v>1072</v>
      </c>
      <c r="W24" s="399" t="s">
        <v>1058</v>
      </c>
      <c r="X24" s="1036" t="s">
        <v>1072</v>
      </c>
      <c r="Y24" s="1036" t="s">
        <v>1073</v>
      </c>
      <c r="Z24" s="1037"/>
      <c r="AA24" s="391">
        <v>1</v>
      </c>
      <c r="AC24" s="400" t="s">
        <v>1033</v>
      </c>
      <c r="AD24" s="393" t="s">
        <v>1019</v>
      </c>
      <c r="AE24" s="391">
        <v>0</v>
      </c>
    </row>
    <row r="25" spans="1:31" ht="14.4">
      <c r="A25" s="390"/>
      <c r="C25" s="390"/>
      <c r="F25" s="390"/>
      <c r="S25" s="403" t="s">
        <v>1072</v>
      </c>
      <c r="T25" s="404"/>
      <c r="U25" s="1037"/>
      <c r="V25" s="1037"/>
      <c r="W25" s="399" t="s">
        <v>1063</v>
      </c>
      <c r="X25" s="1037"/>
      <c r="Y25" s="1037"/>
      <c r="Z25" s="1037"/>
    </row>
    <row r="26" spans="1:31" ht="14.4">
      <c r="D26" s="390"/>
      <c r="G26" s="390"/>
      <c r="S26" s="405"/>
      <c r="T26" s="405"/>
      <c r="U26" s="1038"/>
      <c r="V26" s="1038"/>
      <c r="W26" s="399" t="s">
        <v>48</v>
      </c>
      <c r="X26" s="1038"/>
      <c r="Y26" s="1038"/>
      <c r="Z26" s="1038"/>
      <c r="AC26" s="400" t="s">
        <v>1074</v>
      </c>
      <c r="AD26" s="394" t="s">
        <v>997</v>
      </c>
      <c r="AE26" s="391">
        <v>16</v>
      </c>
    </row>
    <row r="27" spans="1:31" ht="14.4">
      <c r="AC27" s="400" t="s">
        <v>1030</v>
      </c>
      <c r="AD27" s="394" t="s">
        <v>1005</v>
      </c>
      <c r="AE27" s="391">
        <v>15</v>
      </c>
    </row>
    <row r="28" spans="1:31" ht="14.4">
      <c r="S28" s="406"/>
      <c r="AC28" s="400" t="s">
        <v>1075</v>
      </c>
      <c r="AD28" s="394" t="s">
        <v>1013</v>
      </c>
      <c r="AE28" s="391">
        <v>14</v>
      </c>
    </row>
    <row r="29" spans="1:31" ht="14.4">
      <c r="A29" s="394" t="s">
        <v>691</v>
      </c>
      <c r="B29" s="407">
        <v>21</v>
      </c>
      <c r="D29" s="390"/>
      <c r="F29" s="408" t="s">
        <v>1000</v>
      </c>
      <c r="S29" s="406"/>
    </row>
    <row r="30" spans="1:31" ht="14.4">
      <c r="A30" s="394" t="s">
        <v>692</v>
      </c>
      <c r="B30" s="407">
        <v>22</v>
      </c>
      <c r="F30" s="408" t="s">
        <v>999</v>
      </c>
      <c r="S30" s="406"/>
      <c r="AC30" s="391">
        <v>11</v>
      </c>
      <c r="AD30" s="393" t="s">
        <v>1005</v>
      </c>
    </row>
    <row r="31" spans="1:31" ht="14.4">
      <c r="A31" s="394" t="s">
        <v>693</v>
      </c>
      <c r="B31" s="407">
        <v>23</v>
      </c>
      <c r="S31" s="406"/>
      <c r="AC31" s="391">
        <v>12</v>
      </c>
      <c r="AD31" s="393" t="s">
        <v>1013</v>
      </c>
    </row>
    <row r="32" spans="1:31" ht="14.4">
      <c r="A32" s="394" t="s">
        <v>694</v>
      </c>
      <c r="B32" s="407">
        <v>24</v>
      </c>
      <c r="S32" s="406"/>
      <c r="AC32" s="391">
        <v>13</v>
      </c>
      <c r="AD32" s="393" t="s">
        <v>1020</v>
      </c>
    </row>
    <row r="33" spans="1:30" ht="14.4">
      <c r="A33" s="394" t="s">
        <v>1076</v>
      </c>
      <c r="B33" s="407">
        <v>25</v>
      </c>
      <c r="F33" s="393" t="s">
        <v>1077</v>
      </c>
      <c r="S33" s="406"/>
      <c r="AC33" s="391">
        <v>14</v>
      </c>
      <c r="AD33" s="393" t="s">
        <v>46</v>
      </c>
    </row>
    <row r="34" spans="1:30" ht="14.4">
      <c r="F34" s="393" t="s">
        <v>110</v>
      </c>
      <c r="G34" s="391">
        <v>1</v>
      </c>
      <c r="S34" s="406"/>
      <c r="AC34" s="391">
        <v>15</v>
      </c>
      <c r="AD34" s="393" t="s">
        <v>47</v>
      </c>
    </row>
    <row r="35" spans="1:30" ht="14.4">
      <c r="F35" s="393" t="s">
        <v>112</v>
      </c>
      <c r="G35" s="391">
        <v>2</v>
      </c>
      <c r="AC35" s="391">
        <v>0</v>
      </c>
      <c r="AD35" s="393" t="s">
        <v>1019</v>
      </c>
    </row>
  </sheetData>
  <sheetProtection algorithmName="SHA-512" hashValue="vSXwUwS+lgL0yE1+zyZfYHPgC0a1jP+Q1jjAOLz0L3gAeBnYANaSIjJEE7nEgEinaJTI8J5X33WoaSY9O1wQLQ==" saltValue="OK1PUyDWJirztwj4seqt/Q==" spinCount="100000" sheet="1" objects="1" scenarios="1"/>
  <mergeCells count="32">
    <mergeCell ref="U24:U26"/>
    <mergeCell ref="V24:V26"/>
    <mergeCell ref="X24:X26"/>
    <mergeCell ref="Y24:Y26"/>
    <mergeCell ref="T13:T24"/>
    <mergeCell ref="V13:V18"/>
    <mergeCell ref="X13:X18"/>
    <mergeCell ref="Y13:Y15"/>
    <mergeCell ref="V11:V12"/>
    <mergeCell ref="X11:X12"/>
    <mergeCell ref="Z13:Z26"/>
    <mergeCell ref="Y16:Y18"/>
    <mergeCell ref="V19:V23"/>
    <mergeCell ref="W19:W23"/>
    <mergeCell ref="X19:X23"/>
    <mergeCell ref="Y21:Y23"/>
    <mergeCell ref="S1:T1"/>
    <mergeCell ref="W1:X1"/>
    <mergeCell ref="Y1:Z2"/>
    <mergeCell ref="T3:T8"/>
    <mergeCell ref="V3:V6"/>
    <mergeCell ref="X3:X6"/>
    <mergeCell ref="Z3:Z12"/>
    <mergeCell ref="Y4:Y6"/>
    <mergeCell ref="V7:V8"/>
    <mergeCell ref="X7:X8"/>
    <mergeCell ref="Y7:Y9"/>
    <mergeCell ref="T9:T10"/>
    <mergeCell ref="V9:V10"/>
    <mergeCell ref="X9:X10"/>
    <mergeCell ref="Y10:Y12"/>
    <mergeCell ref="T11:T12"/>
  </mergeCells>
  <conditionalFormatting sqref="S28:S34">
    <cfRule type="expression" priority="6">
      <formula>CELL("protect", INDIRECT(ADDRESS(ROW(),COLUMN())))=1</formula>
    </cfRule>
  </conditionalFormatting>
  <conditionalFormatting sqref="AC2:AC8">
    <cfRule type="expression" priority="5">
      <formula>CELL("protect", INDIRECT(ADDRESS(ROW(),COLUMN())))=1</formula>
    </cfRule>
  </conditionalFormatting>
  <conditionalFormatting sqref="AC13:AC24">
    <cfRule type="expression" priority="4">
      <formula>CELL("protect", INDIRECT(ADDRESS(ROW(),COLUMN())))=1</formula>
    </cfRule>
  </conditionalFormatting>
  <conditionalFormatting sqref="AC26:AC28">
    <cfRule type="expression" priority="1">
      <formula>CELL("protect", INDIRECT(ADDRESS(ROW(),COLUMN())))=1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70E00"/>
  </sheetPr>
  <dimension ref="A1:N111"/>
  <sheetViews>
    <sheetView showGridLines="0" tabSelected="1" zoomScaleNormal="100" zoomScaleSheetLayoutView="50" workbookViewId="0">
      <selection activeCell="A2" sqref="A2"/>
    </sheetView>
  </sheetViews>
  <sheetFormatPr defaultColWidth="9.33203125" defaultRowHeight="15.6"/>
  <cols>
    <col min="1" max="1" width="14" style="184" customWidth="1"/>
    <col min="2" max="2" width="18.44140625" style="181" customWidth="1"/>
    <col min="3" max="3" width="4.33203125" style="182" customWidth="1"/>
    <col min="4" max="4" width="3.44140625" style="184" customWidth="1"/>
    <col min="5" max="5" width="2.6640625" style="184" customWidth="1"/>
    <col min="6" max="6" width="8.6640625" style="184" customWidth="1"/>
    <col min="7" max="7" width="8.5546875" style="184" customWidth="1"/>
    <col min="8" max="8" width="11.6640625" style="184" customWidth="1"/>
    <col min="9" max="9" width="21.5546875" style="184" customWidth="1"/>
    <col min="10" max="10" width="11.6640625" style="184" customWidth="1"/>
    <col min="11" max="11" width="6.6640625" style="184" customWidth="1"/>
    <col min="12" max="12" width="17.33203125" style="184" customWidth="1"/>
    <col min="13" max="13" width="16.33203125" style="184" customWidth="1"/>
    <col min="14" max="14" width="5.6640625" style="184" customWidth="1"/>
    <col min="15" max="16384" width="9.33203125" style="184"/>
  </cols>
  <sheetData>
    <row r="1" spans="2:13">
      <c r="B1" s="168"/>
      <c r="C1" s="180"/>
      <c r="D1" s="182"/>
    </row>
    <row r="2" spans="2:13" ht="17.399999999999999">
      <c r="B2" s="168" t="s">
        <v>36</v>
      </c>
      <c r="C2" s="364" t="s">
        <v>932</v>
      </c>
    </row>
    <row r="3" spans="2:13">
      <c r="B3" s="168"/>
    </row>
    <row r="4" spans="2:13">
      <c r="B4" s="168" t="s">
        <v>35</v>
      </c>
      <c r="C4" s="474" t="s">
        <v>1944</v>
      </c>
      <c r="D4" s="474"/>
      <c r="E4" s="474"/>
      <c r="F4" s="474"/>
      <c r="G4" s="834"/>
      <c r="H4" s="474"/>
      <c r="I4" s="474"/>
      <c r="J4" s="474"/>
      <c r="K4" s="474"/>
      <c r="L4" s="474"/>
      <c r="M4" s="474"/>
    </row>
    <row r="5" spans="2:13">
      <c r="B5" s="168"/>
      <c r="C5" s="180"/>
      <c r="D5" s="182"/>
    </row>
    <row r="6" spans="2:13" ht="49.95" customHeight="1">
      <c r="B6" s="168" t="s">
        <v>38</v>
      </c>
      <c r="C6" s="900" t="s">
        <v>1837</v>
      </c>
      <c r="D6" s="901"/>
      <c r="E6" s="901"/>
      <c r="F6" s="901"/>
      <c r="G6" s="901"/>
      <c r="H6" s="901"/>
      <c r="I6" s="901"/>
      <c r="J6" s="901"/>
      <c r="K6" s="901"/>
      <c r="L6" s="901"/>
      <c r="M6" s="901"/>
    </row>
    <row r="7" spans="2:13" ht="19.5" customHeight="1">
      <c r="B7" s="168"/>
    </row>
    <row r="8" spans="2:13" ht="112.5" customHeight="1">
      <c r="B8" s="168" t="s">
        <v>34</v>
      </c>
      <c r="C8" s="891" t="s">
        <v>1939</v>
      </c>
      <c r="D8" s="902"/>
      <c r="E8" s="902"/>
      <c r="F8" s="902"/>
      <c r="G8" s="902"/>
      <c r="H8" s="902"/>
      <c r="I8" s="902"/>
      <c r="J8" s="902"/>
      <c r="K8" s="902"/>
      <c r="L8" s="902"/>
      <c r="M8" s="902"/>
    </row>
    <row r="9" spans="2:13" ht="17.25" customHeight="1">
      <c r="B9" s="168"/>
    </row>
    <row r="10" spans="2:13" ht="31.95" customHeight="1">
      <c r="B10" s="168" t="s">
        <v>33</v>
      </c>
      <c r="C10" s="900" t="s">
        <v>934</v>
      </c>
      <c r="D10" s="900"/>
      <c r="E10" s="900"/>
      <c r="F10" s="900"/>
      <c r="G10" s="900"/>
      <c r="H10" s="900"/>
      <c r="I10" s="900"/>
      <c r="J10" s="900"/>
      <c r="K10" s="900"/>
      <c r="L10" s="900"/>
      <c r="M10" s="900"/>
    </row>
    <row r="11" spans="2:13">
      <c r="B11" s="168"/>
    </row>
    <row r="12" spans="2:13" ht="40.950000000000003" customHeight="1">
      <c r="B12" s="168" t="s">
        <v>37</v>
      </c>
      <c r="C12" s="891" t="s">
        <v>1891</v>
      </c>
      <c r="D12" s="891"/>
      <c r="E12" s="891"/>
      <c r="F12" s="891"/>
      <c r="G12" s="891"/>
      <c r="H12" s="891"/>
      <c r="I12" s="891"/>
      <c r="J12" s="891"/>
      <c r="K12" s="891"/>
      <c r="L12" s="891"/>
      <c r="M12" s="891"/>
    </row>
    <row r="13" spans="2:13">
      <c r="B13" s="168"/>
    </row>
    <row r="14" spans="2:13">
      <c r="B14" s="168" t="s">
        <v>32</v>
      </c>
      <c r="C14" s="162" t="s">
        <v>354</v>
      </c>
    </row>
    <row r="15" spans="2:13">
      <c r="B15" s="168"/>
      <c r="C15" s="387" t="s">
        <v>355</v>
      </c>
      <c r="E15" s="384"/>
    </row>
    <row r="16" spans="2:13">
      <c r="B16" s="168"/>
      <c r="C16" s="385" t="s">
        <v>980</v>
      </c>
      <c r="D16" s="386"/>
      <c r="E16" s="386"/>
      <c r="F16" s="386"/>
    </row>
    <row r="17" spans="1:14">
      <c r="B17" s="168"/>
      <c r="C17" s="184"/>
    </row>
    <row r="18" spans="1:14" ht="127.2" customHeight="1">
      <c r="B18" s="168" t="s">
        <v>39</v>
      </c>
      <c r="C18" s="900" t="s">
        <v>935</v>
      </c>
      <c r="D18" s="900"/>
      <c r="E18" s="900"/>
      <c r="F18" s="900"/>
      <c r="G18" s="900"/>
      <c r="H18" s="900"/>
      <c r="I18" s="900"/>
      <c r="J18" s="900"/>
      <c r="K18" s="900"/>
      <c r="L18" s="900"/>
      <c r="M18" s="900"/>
    </row>
    <row r="19" spans="1:14" ht="6.75" customHeight="1">
      <c r="B19" s="168"/>
      <c r="C19" s="361"/>
      <c r="D19" s="361"/>
      <c r="E19" s="361"/>
      <c r="F19" s="361"/>
      <c r="G19" s="361"/>
      <c r="H19" s="361"/>
      <c r="I19" s="361"/>
      <c r="J19" s="361"/>
      <c r="K19" s="361"/>
      <c r="L19" s="361"/>
      <c r="M19" s="361"/>
    </row>
    <row r="20" spans="1:14" ht="49.2" customHeight="1">
      <c r="B20" s="168"/>
      <c r="C20" s="900" t="s">
        <v>936</v>
      </c>
      <c r="D20" s="900"/>
      <c r="E20" s="900"/>
      <c r="F20" s="900"/>
      <c r="G20" s="900"/>
      <c r="H20" s="900"/>
      <c r="I20" s="900"/>
      <c r="J20" s="900"/>
      <c r="K20" s="900"/>
      <c r="L20" s="900"/>
      <c r="M20" s="900"/>
      <c r="N20" s="365"/>
    </row>
    <row r="21" spans="1:14" ht="15.75" customHeight="1">
      <c r="B21" s="168"/>
      <c r="C21" s="361"/>
      <c r="D21" s="366"/>
      <c r="E21" s="366"/>
      <c r="F21" s="366"/>
      <c r="G21" s="366"/>
      <c r="H21" s="366"/>
      <c r="I21" s="366"/>
      <c r="J21" s="366"/>
      <c r="K21" s="366"/>
      <c r="L21" s="366"/>
      <c r="M21" s="366"/>
      <c r="N21" s="366"/>
    </row>
    <row r="22" spans="1:14" ht="113.7" customHeight="1">
      <c r="B22" s="168"/>
      <c r="C22" s="900" t="s">
        <v>937</v>
      </c>
      <c r="D22" s="900"/>
      <c r="E22" s="900"/>
      <c r="F22" s="900"/>
      <c r="G22" s="900"/>
      <c r="H22" s="900"/>
      <c r="I22" s="900"/>
      <c r="J22" s="900"/>
      <c r="K22" s="900"/>
      <c r="L22" s="900"/>
      <c r="M22" s="900"/>
    </row>
    <row r="23" spans="1:14">
      <c r="B23" s="168"/>
      <c r="C23" s="180"/>
      <c r="D23" s="182"/>
    </row>
    <row r="24" spans="1:14" ht="15.75" customHeight="1">
      <c r="B24" s="367" t="s">
        <v>40</v>
      </c>
      <c r="C24" s="357"/>
      <c r="D24" s="368"/>
      <c r="E24" s="368"/>
      <c r="F24" s="368"/>
      <c r="G24" s="368"/>
      <c r="H24" s="368"/>
      <c r="I24" s="368"/>
      <c r="J24" s="368"/>
      <c r="K24" s="368"/>
      <c r="L24" s="368"/>
    </row>
    <row r="25" spans="1:14" ht="15.75" customHeight="1">
      <c r="B25" s="118" t="s">
        <v>938</v>
      </c>
      <c r="C25" s="357"/>
      <c r="D25" s="368"/>
      <c r="E25" s="368"/>
      <c r="F25" s="368"/>
      <c r="G25" s="368"/>
      <c r="H25" s="368"/>
      <c r="I25" s="368"/>
      <c r="J25" s="368"/>
      <c r="K25" s="368"/>
      <c r="L25" s="368"/>
    </row>
    <row r="26" spans="1:14" ht="88.2" customHeight="1">
      <c r="B26" s="168"/>
      <c r="C26" s="878" t="s">
        <v>939</v>
      </c>
      <c r="D26" s="878"/>
      <c r="E26" s="878"/>
      <c r="F26" s="878"/>
      <c r="G26" s="878"/>
      <c r="H26" s="878"/>
      <c r="I26" s="878"/>
      <c r="J26" s="878"/>
      <c r="K26" s="878"/>
      <c r="L26" s="878"/>
      <c r="M26" s="878"/>
    </row>
    <row r="27" spans="1:14" s="369" customFormat="1" ht="61.2" customHeight="1">
      <c r="B27" s="370" t="s">
        <v>99</v>
      </c>
      <c r="C27" s="888" t="s">
        <v>247</v>
      </c>
      <c r="D27" s="888"/>
      <c r="E27" s="888"/>
      <c r="F27" s="888"/>
      <c r="G27" s="888"/>
      <c r="H27" s="888"/>
      <c r="I27" s="888"/>
      <c r="J27" s="888"/>
      <c r="K27" s="888"/>
      <c r="L27" s="888"/>
      <c r="M27" s="888"/>
    </row>
    <row r="28" spans="1:14" s="371" customFormat="1" ht="31.2" customHeight="1">
      <c r="B28" s="372" t="s">
        <v>100</v>
      </c>
      <c r="C28" s="888" t="s">
        <v>258</v>
      </c>
      <c r="D28" s="888"/>
      <c r="E28" s="888"/>
      <c r="F28" s="888"/>
      <c r="G28" s="888"/>
      <c r="H28" s="888"/>
      <c r="I28" s="888"/>
      <c r="J28" s="888"/>
      <c r="K28" s="888"/>
      <c r="L28" s="888"/>
      <c r="M28" s="888"/>
    </row>
    <row r="29" spans="1:14" ht="31.5" customHeight="1">
      <c r="B29" s="370" t="s">
        <v>101</v>
      </c>
      <c r="C29" s="373">
        <v>1</v>
      </c>
      <c r="D29" s="890" t="s">
        <v>380</v>
      </c>
      <c r="E29" s="890"/>
      <c r="F29" s="890"/>
      <c r="G29" s="890"/>
      <c r="H29" s="890"/>
      <c r="I29" s="890"/>
      <c r="J29" s="890"/>
      <c r="K29" s="890"/>
      <c r="L29" s="890"/>
      <c r="M29" s="890"/>
      <c r="N29" s="153"/>
    </row>
    <row r="30" spans="1:14" ht="32.700000000000003" customHeight="1">
      <c r="B30" s="168"/>
      <c r="C30" s="373">
        <v>2</v>
      </c>
      <c r="D30" s="890" t="s">
        <v>940</v>
      </c>
      <c r="E30" s="890"/>
      <c r="F30" s="890"/>
      <c r="G30" s="890"/>
      <c r="H30" s="890"/>
      <c r="I30" s="890"/>
      <c r="J30" s="890"/>
      <c r="K30" s="890"/>
      <c r="L30" s="890"/>
      <c r="M30" s="890"/>
      <c r="N30" s="152"/>
    </row>
    <row r="31" spans="1:14" ht="31.2" customHeight="1">
      <c r="B31" s="168"/>
      <c r="C31" s="373">
        <v>3</v>
      </c>
      <c r="D31" s="907" t="s">
        <v>252</v>
      </c>
      <c r="E31" s="907"/>
      <c r="F31" s="907"/>
      <c r="G31" s="907"/>
      <c r="H31" s="907"/>
      <c r="I31" s="907"/>
      <c r="J31" s="907"/>
      <c r="K31" s="907"/>
      <c r="L31" s="907"/>
      <c r="M31" s="907"/>
      <c r="N31" s="374"/>
    </row>
    <row r="32" spans="1:14" ht="15.75" customHeight="1">
      <c r="A32" s="375"/>
      <c r="B32" s="168"/>
      <c r="C32" s="376"/>
      <c r="D32" s="137"/>
      <c r="E32" s="184" t="s">
        <v>8</v>
      </c>
      <c r="F32" s="248"/>
      <c r="G32" s="248"/>
      <c r="H32" s="248"/>
      <c r="I32" s="248"/>
      <c r="J32" s="248"/>
      <c r="K32" s="248"/>
      <c r="L32" s="248"/>
      <c r="M32" s="248"/>
      <c r="N32" s="138"/>
    </row>
    <row r="33" spans="2:14" ht="18.600000000000001" customHeight="1">
      <c r="B33" s="168"/>
      <c r="C33" s="376"/>
      <c r="D33" s="137"/>
      <c r="F33" s="377"/>
      <c r="G33" s="139"/>
      <c r="H33" s="140"/>
      <c r="I33" s="378"/>
      <c r="J33" s="908" t="s">
        <v>3</v>
      </c>
      <c r="K33" s="909"/>
      <c r="L33" s="362" t="s">
        <v>241</v>
      </c>
      <c r="M33" s="379" t="s">
        <v>241</v>
      </c>
      <c r="N33" s="138"/>
    </row>
    <row r="34" spans="2:14" ht="15.75" customHeight="1">
      <c r="B34" s="168"/>
      <c r="C34" s="376"/>
      <c r="D34" s="137"/>
      <c r="F34" s="380"/>
      <c r="G34" s="139"/>
      <c r="H34" s="140"/>
      <c r="I34" s="378"/>
      <c r="J34" s="908" t="s">
        <v>6</v>
      </c>
      <c r="K34" s="909"/>
      <c r="L34" s="362" t="s">
        <v>248</v>
      </c>
      <c r="M34" s="379" t="s">
        <v>245</v>
      </c>
      <c r="N34" s="381"/>
    </row>
    <row r="35" spans="2:14" ht="15.6" customHeight="1">
      <c r="B35" s="168"/>
      <c r="C35" s="376"/>
      <c r="D35" s="137"/>
      <c r="F35" s="147" t="s">
        <v>217</v>
      </c>
      <c r="G35" s="382"/>
      <c r="H35" s="145" t="s">
        <v>4</v>
      </c>
      <c r="I35" s="145" t="s">
        <v>5</v>
      </c>
      <c r="J35" s="910" t="s">
        <v>218</v>
      </c>
      <c r="K35" s="911"/>
      <c r="L35" s="363" t="s">
        <v>941</v>
      </c>
      <c r="M35" s="144" t="s">
        <v>242</v>
      </c>
      <c r="N35" s="138"/>
    </row>
    <row r="36" spans="2:14" ht="16.2" customHeight="1">
      <c r="B36" s="168"/>
      <c r="C36" s="376"/>
      <c r="D36" s="137"/>
      <c r="F36" s="132" t="s">
        <v>243</v>
      </c>
      <c r="G36" s="383"/>
      <c r="H36" s="141">
        <v>123456</v>
      </c>
      <c r="I36" s="141" t="s">
        <v>244</v>
      </c>
      <c r="J36" s="132">
        <v>7140</v>
      </c>
      <c r="K36" s="383"/>
      <c r="L36" s="142">
        <v>75250.33</v>
      </c>
      <c r="M36" s="134">
        <v>97500.65</v>
      </c>
      <c r="N36" s="138"/>
    </row>
    <row r="37" spans="2:14" ht="15.75" customHeight="1">
      <c r="B37" s="168"/>
      <c r="C37" s="376"/>
      <c r="D37" s="137"/>
      <c r="F37" s="132" t="s">
        <v>243</v>
      </c>
      <c r="G37" s="383"/>
      <c r="H37" s="141">
        <v>111222</v>
      </c>
      <c r="I37" s="141" t="s">
        <v>249</v>
      </c>
      <c r="J37" s="132">
        <v>5211</v>
      </c>
      <c r="K37" s="142"/>
      <c r="L37" s="143">
        <v>116085.66</v>
      </c>
      <c r="M37" s="134">
        <v>67948</v>
      </c>
      <c r="N37" s="138"/>
    </row>
    <row r="38" spans="2:14" ht="16.2" customHeight="1">
      <c r="B38" s="168"/>
      <c r="C38" s="376"/>
      <c r="D38" s="137"/>
      <c r="F38" s="132" t="s">
        <v>250</v>
      </c>
      <c r="G38" s="383"/>
      <c r="H38" s="141">
        <v>101202</v>
      </c>
      <c r="I38" s="141" t="s">
        <v>251</v>
      </c>
      <c r="J38" s="132">
        <v>9874</v>
      </c>
      <c r="K38" s="142"/>
      <c r="L38" s="143">
        <v>12687.36</v>
      </c>
      <c r="M38" s="134">
        <v>87050.74</v>
      </c>
      <c r="N38" s="138"/>
    </row>
    <row r="39" spans="2:14" ht="32.25" customHeight="1">
      <c r="B39" s="118" t="s">
        <v>1116</v>
      </c>
      <c r="C39" s="475"/>
      <c r="D39" s="475"/>
      <c r="E39" s="475"/>
      <c r="F39" s="475"/>
      <c r="G39" s="475"/>
      <c r="H39" s="475"/>
      <c r="I39" s="475"/>
      <c r="J39" s="475"/>
      <c r="K39" s="475"/>
      <c r="L39" s="475"/>
      <c r="M39" s="475"/>
    </row>
    <row r="40" spans="2:14" ht="15.75" customHeight="1">
      <c r="C40" s="912" t="s">
        <v>1145</v>
      </c>
      <c r="D40" s="912"/>
      <c r="E40" s="912"/>
      <c r="F40" s="912"/>
      <c r="G40" s="912"/>
      <c r="H40" s="912"/>
      <c r="I40" s="912"/>
      <c r="J40" s="912"/>
      <c r="K40" s="912"/>
      <c r="L40" s="912"/>
      <c r="M40" s="912"/>
    </row>
    <row r="41" spans="2:14" ht="4.2" customHeight="1"/>
    <row r="42" spans="2:14" ht="18.600000000000001" customHeight="1">
      <c r="B42" s="370" t="s">
        <v>942</v>
      </c>
      <c r="C42" s="890" t="s">
        <v>943</v>
      </c>
      <c r="D42" s="890"/>
      <c r="E42" s="890"/>
      <c r="F42" s="890"/>
      <c r="G42" s="890"/>
      <c r="H42" s="890"/>
      <c r="I42" s="890"/>
      <c r="J42" s="890"/>
      <c r="K42" s="890"/>
      <c r="L42" s="890"/>
      <c r="M42" s="890"/>
    </row>
    <row r="43" spans="2:14" s="371" customFormat="1" ht="31.2" customHeight="1">
      <c r="B43" s="372" t="s">
        <v>944</v>
      </c>
      <c r="C43" s="888" t="s">
        <v>256</v>
      </c>
      <c r="D43" s="888"/>
      <c r="E43" s="888"/>
      <c r="F43" s="888"/>
      <c r="G43" s="888"/>
      <c r="H43" s="888"/>
      <c r="I43" s="888"/>
      <c r="J43" s="888"/>
      <c r="K43" s="888"/>
      <c r="L43" s="888"/>
      <c r="M43" s="888"/>
    </row>
    <row r="44" spans="2:14" ht="35.700000000000003" customHeight="1">
      <c r="B44" s="370" t="s">
        <v>945</v>
      </c>
      <c r="C44" s="890" t="s">
        <v>946</v>
      </c>
      <c r="D44" s="890"/>
      <c r="E44" s="890"/>
      <c r="F44" s="890"/>
      <c r="G44" s="890"/>
      <c r="H44" s="890"/>
      <c r="I44" s="890"/>
      <c r="J44" s="890"/>
      <c r="K44" s="890"/>
      <c r="L44" s="890"/>
      <c r="M44" s="890"/>
    </row>
    <row r="45" spans="2:14">
      <c r="B45" s="370"/>
      <c r="C45" s="890" t="s">
        <v>947</v>
      </c>
      <c r="D45" s="899"/>
      <c r="E45" s="899"/>
      <c r="F45" s="899"/>
      <c r="G45" s="899"/>
      <c r="H45" s="899"/>
      <c r="I45" s="899"/>
      <c r="J45" s="899"/>
      <c r="K45" s="899"/>
      <c r="L45" s="899"/>
      <c r="M45" s="899"/>
    </row>
    <row r="46" spans="2:14" ht="23.7" customHeight="1">
      <c r="B46" s="370"/>
      <c r="C46" s="899"/>
      <c r="D46" s="899"/>
      <c r="E46" s="899"/>
      <c r="F46" s="899"/>
      <c r="G46" s="899"/>
      <c r="H46" s="899"/>
      <c r="I46" s="899"/>
      <c r="J46" s="899"/>
      <c r="K46" s="899"/>
      <c r="L46" s="899"/>
      <c r="M46" s="899"/>
    </row>
    <row r="47" spans="2:14" s="182" customFormat="1" ht="22.2" customHeight="1">
      <c r="B47" s="370" t="s">
        <v>948</v>
      </c>
      <c r="C47" s="895" t="s">
        <v>949</v>
      </c>
      <c r="D47" s="895"/>
      <c r="E47" s="895"/>
      <c r="F47" s="895"/>
      <c r="G47" s="895"/>
      <c r="H47" s="895"/>
      <c r="I47" s="895"/>
      <c r="J47" s="895"/>
      <c r="K47" s="895"/>
      <c r="L47" s="895"/>
      <c r="M47" s="895"/>
    </row>
    <row r="48" spans="2:14" ht="19.2" customHeight="1">
      <c r="B48" s="357"/>
      <c r="C48" s="476" t="s">
        <v>9</v>
      </c>
      <c r="D48" s="895" t="s">
        <v>950</v>
      </c>
      <c r="E48" s="895"/>
      <c r="F48" s="895"/>
      <c r="G48" s="895"/>
      <c r="H48" s="895"/>
      <c r="I48" s="895"/>
      <c r="J48" s="895"/>
      <c r="K48" s="895"/>
      <c r="L48" s="895"/>
      <c r="M48" s="895"/>
    </row>
    <row r="49" spans="2:14" ht="94.95" customHeight="1">
      <c r="C49" s="476" t="s">
        <v>10</v>
      </c>
      <c r="D49" s="887" t="s">
        <v>951</v>
      </c>
      <c r="E49" s="887"/>
      <c r="F49" s="887"/>
      <c r="G49" s="887"/>
      <c r="H49" s="887"/>
      <c r="I49" s="887"/>
      <c r="J49" s="887"/>
      <c r="K49" s="887"/>
      <c r="L49" s="887"/>
      <c r="M49" s="887"/>
    </row>
    <row r="50" spans="2:14" ht="20.7" customHeight="1">
      <c r="C50" s="476" t="s">
        <v>11</v>
      </c>
      <c r="D50" s="895" t="s">
        <v>952</v>
      </c>
      <c r="E50" s="895"/>
      <c r="F50" s="895"/>
      <c r="G50" s="895"/>
      <c r="H50" s="895"/>
      <c r="I50" s="895"/>
      <c r="J50" s="895"/>
      <c r="K50" s="895"/>
      <c r="L50" s="895"/>
      <c r="M50" s="895"/>
    </row>
    <row r="51" spans="2:14" ht="33.6" customHeight="1">
      <c r="C51" s="476" t="s">
        <v>12</v>
      </c>
      <c r="D51" s="887" t="s">
        <v>953</v>
      </c>
      <c r="E51" s="887"/>
      <c r="F51" s="887"/>
      <c r="G51" s="887"/>
      <c r="H51" s="887"/>
      <c r="I51" s="887"/>
      <c r="J51" s="887"/>
      <c r="K51" s="887"/>
      <c r="L51" s="887"/>
      <c r="M51" s="887"/>
    </row>
    <row r="52" spans="2:14" ht="48.6" customHeight="1">
      <c r="C52" s="476" t="s">
        <v>13</v>
      </c>
      <c r="D52" s="895" t="s">
        <v>954</v>
      </c>
      <c r="E52" s="895"/>
      <c r="F52" s="895"/>
      <c r="G52" s="895"/>
      <c r="H52" s="895"/>
      <c r="I52" s="895"/>
      <c r="J52" s="895"/>
      <c r="K52" s="895"/>
      <c r="L52" s="895"/>
      <c r="M52" s="895"/>
    </row>
    <row r="53" spans="2:14">
      <c r="C53" s="476" t="s">
        <v>678</v>
      </c>
      <c r="D53" s="898" t="s">
        <v>955</v>
      </c>
      <c r="E53" s="898"/>
      <c r="F53" s="898"/>
      <c r="G53" s="898"/>
      <c r="H53" s="898"/>
      <c r="I53" s="898"/>
      <c r="J53" s="898"/>
      <c r="K53" s="898"/>
      <c r="L53" s="898"/>
      <c r="M53" s="898"/>
      <c r="N53" s="898"/>
    </row>
    <row r="54" spans="2:14" ht="30" customHeight="1">
      <c r="C54" s="476" t="s">
        <v>682</v>
      </c>
      <c r="D54" s="895" t="s">
        <v>956</v>
      </c>
      <c r="E54" s="895"/>
      <c r="F54" s="895"/>
      <c r="G54" s="895"/>
      <c r="H54" s="895"/>
      <c r="I54" s="895"/>
      <c r="J54" s="895"/>
      <c r="K54" s="895"/>
      <c r="L54" s="895"/>
      <c r="M54" s="895"/>
    </row>
    <row r="55" spans="2:14" ht="28.2" customHeight="1">
      <c r="B55" s="118" t="s">
        <v>1117</v>
      </c>
      <c r="C55" s="477"/>
      <c r="D55" s="477"/>
      <c r="E55" s="477"/>
      <c r="F55" s="477"/>
      <c r="G55" s="477"/>
      <c r="H55" s="477"/>
      <c r="I55" s="477"/>
      <c r="J55" s="477"/>
      <c r="K55" s="477"/>
      <c r="L55" s="477"/>
      <c r="M55" s="477"/>
    </row>
    <row r="56" spans="2:14" ht="10.199999999999999" customHeight="1">
      <c r="B56" s="184"/>
      <c r="C56" s="184"/>
    </row>
    <row r="57" spans="2:14" ht="16.95" customHeight="1">
      <c r="B57" s="370" t="s">
        <v>942</v>
      </c>
      <c r="C57" s="890" t="s">
        <v>943</v>
      </c>
      <c r="D57" s="890"/>
      <c r="E57" s="890"/>
      <c r="F57" s="890"/>
      <c r="G57" s="890"/>
      <c r="H57" s="890"/>
      <c r="I57" s="890"/>
      <c r="J57" s="890"/>
      <c r="K57" s="890"/>
      <c r="L57" s="890"/>
      <c r="M57" s="890"/>
    </row>
    <row r="58" spans="2:14" s="371" customFormat="1" ht="34.200000000000003" customHeight="1">
      <c r="B58" s="372" t="s">
        <v>944</v>
      </c>
      <c r="C58" s="888" t="s">
        <v>957</v>
      </c>
      <c r="D58" s="889"/>
      <c r="E58" s="889"/>
      <c r="F58" s="889"/>
      <c r="G58" s="889"/>
      <c r="H58" s="889"/>
      <c r="I58" s="889"/>
      <c r="J58" s="889"/>
      <c r="K58" s="889"/>
      <c r="L58" s="889"/>
      <c r="M58" s="889"/>
    </row>
    <row r="59" spans="2:14">
      <c r="B59" s="370" t="s">
        <v>945</v>
      </c>
      <c r="C59" s="897" t="s">
        <v>958</v>
      </c>
      <c r="D59" s="897"/>
      <c r="E59" s="897"/>
      <c r="F59" s="897"/>
      <c r="G59" s="897"/>
      <c r="H59" s="897"/>
      <c r="I59" s="897"/>
      <c r="J59" s="897"/>
      <c r="K59" s="897"/>
      <c r="L59" s="897"/>
      <c r="M59" s="897"/>
    </row>
    <row r="60" spans="2:14">
      <c r="B60" s="182"/>
      <c r="C60" s="476" t="s">
        <v>9</v>
      </c>
      <c r="D60" s="891" t="s">
        <v>959</v>
      </c>
      <c r="E60" s="892"/>
      <c r="F60" s="892"/>
      <c r="G60" s="892"/>
      <c r="H60" s="892"/>
      <c r="I60" s="892"/>
      <c r="J60" s="892"/>
      <c r="K60" s="892"/>
      <c r="L60" s="892"/>
      <c r="M60" s="892"/>
    </row>
    <row r="61" spans="2:14" ht="35.700000000000003" customHeight="1">
      <c r="B61" s="184"/>
      <c r="C61" s="476" t="s">
        <v>10</v>
      </c>
      <c r="D61" s="891" t="s">
        <v>960</v>
      </c>
      <c r="E61" s="895"/>
      <c r="F61" s="895"/>
      <c r="G61" s="895"/>
      <c r="H61" s="895"/>
      <c r="I61" s="895"/>
      <c r="J61" s="895"/>
      <c r="K61" s="895"/>
      <c r="L61" s="895"/>
      <c r="M61" s="895"/>
    </row>
    <row r="62" spans="2:14" ht="80.7" customHeight="1">
      <c r="B62" s="184"/>
      <c r="C62" s="476" t="s">
        <v>11</v>
      </c>
      <c r="D62" s="891" t="s">
        <v>961</v>
      </c>
      <c r="E62" s="895"/>
      <c r="F62" s="895"/>
      <c r="G62" s="895"/>
      <c r="H62" s="895"/>
      <c r="I62" s="895"/>
      <c r="J62" s="895"/>
      <c r="K62" s="895"/>
      <c r="L62" s="895"/>
      <c r="M62" s="895"/>
    </row>
    <row r="63" spans="2:14" ht="48.6" customHeight="1">
      <c r="B63" s="184"/>
      <c r="C63" s="476" t="s">
        <v>12</v>
      </c>
      <c r="D63" s="891" t="s">
        <v>962</v>
      </c>
      <c r="E63" s="895"/>
      <c r="F63" s="895"/>
      <c r="G63" s="895"/>
      <c r="H63" s="895"/>
      <c r="I63" s="895"/>
      <c r="J63" s="895"/>
      <c r="K63" s="895"/>
      <c r="L63" s="895"/>
      <c r="M63" s="895"/>
    </row>
    <row r="64" spans="2:14" ht="29.7" customHeight="1">
      <c r="B64" s="184"/>
      <c r="C64" s="476" t="s">
        <v>13</v>
      </c>
      <c r="D64" s="891" t="s">
        <v>963</v>
      </c>
      <c r="E64" s="895"/>
      <c r="F64" s="895"/>
      <c r="G64" s="895"/>
      <c r="H64" s="895"/>
      <c r="I64" s="895"/>
      <c r="J64" s="895"/>
      <c r="K64" s="895"/>
      <c r="L64" s="895"/>
      <c r="M64" s="895"/>
    </row>
    <row r="65" spans="2:13" ht="15.6" customHeight="1">
      <c r="B65" s="184"/>
      <c r="C65" s="478"/>
    </row>
    <row r="66" spans="2:13" s="368" customFormat="1" ht="25.2" customHeight="1">
      <c r="B66" s="885" t="s">
        <v>1118</v>
      </c>
      <c r="C66" s="896"/>
      <c r="D66" s="896"/>
      <c r="E66" s="896"/>
      <c r="F66" s="896"/>
      <c r="G66" s="896"/>
      <c r="H66" s="896"/>
      <c r="I66" s="896"/>
      <c r="J66" s="896"/>
      <c r="K66" s="896"/>
      <c r="L66" s="896"/>
      <c r="M66" s="896"/>
    </row>
    <row r="67" spans="2:13" ht="19.95" customHeight="1">
      <c r="B67" s="370" t="s">
        <v>942</v>
      </c>
      <c r="C67" s="887" t="s">
        <v>943</v>
      </c>
      <c r="D67" s="887"/>
      <c r="E67" s="887"/>
      <c r="F67" s="887"/>
      <c r="G67" s="887"/>
      <c r="H67" s="887"/>
      <c r="I67" s="887"/>
      <c r="J67" s="887"/>
      <c r="K67" s="887"/>
      <c r="L67" s="887"/>
      <c r="M67" s="887"/>
    </row>
    <row r="68" spans="2:13" s="371" customFormat="1" ht="34.200000000000003" customHeight="1">
      <c r="B68" s="372" t="s">
        <v>944</v>
      </c>
      <c r="C68" s="888" t="s">
        <v>957</v>
      </c>
      <c r="D68" s="889"/>
      <c r="E68" s="889"/>
      <c r="F68" s="889"/>
      <c r="G68" s="889"/>
      <c r="H68" s="889"/>
      <c r="I68" s="889"/>
      <c r="J68" s="889"/>
      <c r="K68" s="889"/>
      <c r="L68" s="889"/>
      <c r="M68" s="889"/>
    </row>
    <row r="69" spans="2:13" ht="16.2" customHeight="1">
      <c r="B69" s="370" t="s">
        <v>945</v>
      </c>
      <c r="C69" s="479" t="s">
        <v>964</v>
      </c>
      <c r="D69" s="480"/>
      <c r="E69" s="480"/>
      <c r="F69" s="480"/>
      <c r="G69" s="480"/>
      <c r="H69" s="480"/>
      <c r="I69" s="480"/>
      <c r="J69" s="480"/>
      <c r="K69" s="480"/>
      <c r="L69" s="480"/>
      <c r="M69" s="480"/>
    </row>
    <row r="70" spans="2:13" ht="93.6" customHeight="1">
      <c r="B70" s="184"/>
      <c r="C70" s="476"/>
      <c r="D70" s="894" t="s">
        <v>1150</v>
      </c>
      <c r="E70" s="887"/>
      <c r="F70" s="887"/>
      <c r="G70" s="887"/>
      <c r="H70" s="887"/>
      <c r="I70" s="887"/>
      <c r="J70" s="887"/>
      <c r="K70" s="887"/>
      <c r="L70" s="887"/>
      <c r="M70" s="887"/>
    </row>
    <row r="71" spans="2:13" ht="25.2" customHeight="1">
      <c r="B71" s="885" t="s">
        <v>1120</v>
      </c>
      <c r="C71" s="886"/>
      <c r="D71" s="886"/>
      <c r="E71" s="886"/>
      <c r="F71" s="886"/>
      <c r="G71" s="886"/>
      <c r="H71" s="886"/>
      <c r="I71" s="886"/>
      <c r="J71" s="886"/>
      <c r="K71" s="886"/>
      <c r="L71" s="886"/>
      <c r="M71" s="886"/>
    </row>
    <row r="72" spans="2:13" ht="21" customHeight="1">
      <c r="B72" s="370" t="s">
        <v>942</v>
      </c>
      <c r="C72" s="895" t="s">
        <v>943</v>
      </c>
      <c r="D72" s="895"/>
      <c r="E72" s="895"/>
      <c r="F72" s="895"/>
      <c r="G72" s="895"/>
      <c r="H72" s="895"/>
      <c r="I72" s="895"/>
      <c r="J72" s="895"/>
      <c r="K72" s="895"/>
      <c r="L72" s="895"/>
      <c r="M72" s="895"/>
    </row>
    <row r="73" spans="2:13" s="371" customFormat="1" ht="34.200000000000003" customHeight="1">
      <c r="B73" s="372" t="s">
        <v>944</v>
      </c>
      <c r="C73" s="888" t="s">
        <v>957</v>
      </c>
      <c r="D73" s="889"/>
      <c r="E73" s="889"/>
      <c r="F73" s="889"/>
      <c r="G73" s="889"/>
      <c r="H73" s="889"/>
      <c r="I73" s="889"/>
      <c r="J73" s="889"/>
      <c r="K73" s="889"/>
      <c r="L73" s="889"/>
      <c r="M73" s="889"/>
    </row>
    <row r="74" spans="2:13" ht="19.95" customHeight="1">
      <c r="B74" s="370" t="s">
        <v>945</v>
      </c>
      <c r="C74" s="481" t="s">
        <v>965</v>
      </c>
      <c r="D74" s="480"/>
      <c r="E74" s="480"/>
      <c r="F74" s="480"/>
      <c r="G74" s="480"/>
      <c r="H74" s="480"/>
      <c r="I74" s="480"/>
      <c r="J74" s="480"/>
      <c r="K74" s="480"/>
      <c r="L74" s="480"/>
      <c r="M74" s="480"/>
    </row>
    <row r="75" spans="2:13" ht="19.95" customHeight="1">
      <c r="B75" s="370"/>
      <c r="C75" s="481"/>
      <c r="D75" s="480"/>
      <c r="E75" s="480"/>
      <c r="F75" s="480"/>
      <c r="G75" s="480"/>
      <c r="H75" s="480"/>
      <c r="I75" s="480"/>
      <c r="J75" s="480"/>
      <c r="K75" s="480"/>
      <c r="L75" s="480"/>
      <c r="M75" s="480"/>
    </row>
    <row r="76" spans="2:13" ht="15.75" customHeight="1">
      <c r="B76" s="184"/>
      <c r="C76" s="482" t="s">
        <v>966</v>
      </c>
    </row>
    <row r="77" spans="2:13" ht="141" customHeight="1">
      <c r="B77" s="184"/>
      <c r="C77" s="483"/>
      <c r="D77" s="891" t="s">
        <v>967</v>
      </c>
      <c r="E77" s="892"/>
      <c r="F77" s="892"/>
      <c r="G77" s="892"/>
      <c r="H77" s="892"/>
      <c r="I77" s="892"/>
      <c r="J77" s="892"/>
      <c r="K77" s="892"/>
      <c r="L77" s="892"/>
      <c r="M77" s="892"/>
    </row>
    <row r="78" spans="2:13" ht="33" customHeight="1">
      <c r="B78" s="184"/>
      <c r="C78" s="184"/>
      <c r="D78" s="476" t="s">
        <v>9</v>
      </c>
      <c r="E78" s="878" t="s">
        <v>968</v>
      </c>
      <c r="F78" s="878"/>
      <c r="G78" s="878"/>
      <c r="H78" s="878"/>
      <c r="I78" s="878"/>
      <c r="J78" s="878"/>
      <c r="K78" s="878"/>
      <c r="L78" s="878"/>
      <c r="M78" s="878"/>
    </row>
    <row r="79" spans="2:13">
      <c r="D79" s="476" t="s">
        <v>10</v>
      </c>
      <c r="E79" s="184" t="s">
        <v>969</v>
      </c>
    </row>
    <row r="80" spans="2:13" ht="36.6" customHeight="1">
      <c r="B80" s="184"/>
      <c r="C80" s="184"/>
      <c r="D80" s="476" t="s">
        <v>11</v>
      </c>
      <c r="E80" s="878" t="s">
        <v>970</v>
      </c>
      <c r="F80" s="878"/>
      <c r="G80" s="878"/>
      <c r="H80" s="878"/>
      <c r="I80" s="878"/>
      <c r="J80" s="878"/>
      <c r="K80" s="878"/>
      <c r="L80" s="878"/>
      <c r="M80" s="878"/>
    </row>
    <row r="81" spans="2:14" ht="39.6" customHeight="1">
      <c r="B81" s="184"/>
      <c r="C81" s="184"/>
      <c r="D81" s="476" t="s">
        <v>12</v>
      </c>
      <c r="E81" s="878" t="s">
        <v>971</v>
      </c>
      <c r="F81" s="878"/>
      <c r="G81" s="878"/>
      <c r="H81" s="878"/>
      <c r="I81" s="878"/>
      <c r="J81" s="878"/>
      <c r="K81" s="878"/>
      <c r="L81" s="878"/>
      <c r="M81" s="878"/>
    </row>
    <row r="82" spans="2:14" ht="15.75" customHeight="1">
      <c r="B82" s="184"/>
      <c r="C82" s="482" t="s">
        <v>823</v>
      </c>
    </row>
    <row r="83" spans="2:14" ht="52.2" customHeight="1">
      <c r="B83" s="184"/>
      <c r="C83" s="184"/>
      <c r="D83" s="878" t="s">
        <v>972</v>
      </c>
      <c r="E83" s="878"/>
      <c r="F83" s="878"/>
      <c r="G83" s="878"/>
      <c r="H83" s="878"/>
      <c r="I83" s="878"/>
      <c r="J83" s="878"/>
      <c r="K83" s="878"/>
      <c r="L83" s="878"/>
      <c r="M83" s="878"/>
    </row>
    <row r="84" spans="2:14">
      <c r="B84" s="184"/>
      <c r="C84" s="184"/>
      <c r="D84" s="476" t="s">
        <v>13</v>
      </c>
      <c r="E84" s="878" t="s">
        <v>973</v>
      </c>
      <c r="F84" s="878"/>
      <c r="G84" s="878"/>
      <c r="H84" s="878"/>
      <c r="I84" s="878"/>
      <c r="J84" s="878"/>
      <c r="K84" s="878"/>
      <c r="L84" s="878"/>
      <c r="M84" s="878"/>
    </row>
    <row r="85" spans="2:14" ht="46.2" customHeight="1">
      <c r="B85" s="184"/>
      <c r="C85" s="184"/>
      <c r="D85" s="476" t="s">
        <v>678</v>
      </c>
      <c r="E85" s="878" t="s">
        <v>974</v>
      </c>
      <c r="F85" s="878"/>
      <c r="G85" s="878"/>
      <c r="H85" s="878"/>
      <c r="I85" s="878"/>
      <c r="J85" s="878"/>
      <c r="K85" s="878"/>
      <c r="L85" s="878"/>
      <c r="M85" s="878"/>
    </row>
    <row r="86" spans="2:14" ht="48.6" customHeight="1">
      <c r="B86" s="184"/>
      <c r="C86" s="184"/>
      <c r="D86" s="476" t="s">
        <v>682</v>
      </c>
      <c r="E86" s="878" t="s">
        <v>975</v>
      </c>
      <c r="F86" s="878"/>
      <c r="G86" s="878"/>
      <c r="H86" s="878"/>
      <c r="I86" s="878"/>
      <c r="J86" s="878"/>
      <c r="K86" s="878"/>
      <c r="L86" s="878"/>
      <c r="M86" s="878"/>
    </row>
    <row r="87" spans="2:14" ht="33" customHeight="1">
      <c r="B87" s="184"/>
      <c r="C87" s="184"/>
      <c r="D87" s="476" t="s">
        <v>686</v>
      </c>
      <c r="E87" s="878" t="s">
        <v>976</v>
      </c>
      <c r="F87" s="878"/>
      <c r="G87" s="878"/>
      <c r="H87" s="878"/>
      <c r="I87" s="878"/>
      <c r="J87" s="878"/>
      <c r="K87" s="878"/>
      <c r="L87" s="878"/>
      <c r="M87" s="878"/>
    </row>
    <row r="88" spans="2:14" ht="4.2" customHeight="1">
      <c r="B88" s="184"/>
      <c r="C88" s="184"/>
      <c r="D88" s="476"/>
      <c r="E88" s="357"/>
      <c r="F88" s="357"/>
      <c r="G88" s="357"/>
      <c r="H88" s="357"/>
      <c r="I88" s="357"/>
      <c r="J88" s="357"/>
      <c r="K88" s="357"/>
      <c r="L88" s="357"/>
      <c r="M88" s="357"/>
    </row>
    <row r="89" spans="2:14" ht="20.7" customHeight="1">
      <c r="B89" s="885" t="s">
        <v>1119</v>
      </c>
      <c r="C89" s="886"/>
      <c r="D89" s="886"/>
      <c r="E89" s="886"/>
      <c r="F89" s="886"/>
      <c r="G89" s="886"/>
      <c r="H89" s="886"/>
      <c r="I89" s="886"/>
      <c r="J89" s="886"/>
      <c r="K89" s="886"/>
      <c r="L89" s="886"/>
      <c r="M89" s="886"/>
    </row>
    <row r="90" spans="2:14">
      <c r="B90" s="370" t="s">
        <v>942</v>
      </c>
      <c r="C90" s="893" t="s">
        <v>943</v>
      </c>
      <c r="D90" s="893"/>
      <c r="E90" s="893"/>
      <c r="F90" s="893"/>
      <c r="G90" s="893"/>
      <c r="H90" s="893"/>
      <c r="I90" s="893"/>
      <c r="J90" s="893"/>
      <c r="K90" s="893"/>
      <c r="L90" s="893"/>
      <c r="M90" s="893"/>
      <c r="N90" s="893"/>
    </row>
    <row r="91" spans="2:14" s="371" customFormat="1" ht="34.200000000000003" customHeight="1">
      <c r="B91" s="372" t="s">
        <v>944</v>
      </c>
      <c r="C91" s="888" t="s">
        <v>957</v>
      </c>
      <c r="D91" s="889"/>
      <c r="E91" s="889"/>
      <c r="F91" s="889"/>
      <c r="G91" s="889"/>
      <c r="H91" s="889"/>
      <c r="I91" s="889"/>
      <c r="J91" s="889"/>
      <c r="K91" s="889"/>
      <c r="L91" s="889"/>
      <c r="M91" s="889"/>
    </row>
    <row r="92" spans="2:14">
      <c r="B92" s="370" t="s">
        <v>101</v>
      </c>
      <c r="C92" s="890" t="s">
        <v>977</v>
      </c>
      <c r="D92" s="890"/>
      <c r="E92" s="890"/>
      <c r="F92" s="890"/>
      <c r="G92" s="890"/>
      <c r="H92" s="890"/>
      <c r="I92" s="890"/>
      <c r="J92" s="890"/>
      <c r="K92" s="890"/>
      <c r="L92" s="890"/>
      <c r="M92" s="890"/>
    </row>
    <row r="93" spans="2:14">
      <c r="C93" s="476" t="s">
        <v>9</v>
      </c>
      <c r="D93" s="891" t="s">
        <v>959</v>
      </c>
      <c r="E93" s="892"/>
      <c r="F93" s="892"/>
      <c r="G93" s="892"/>
      <c r="H93" s="892"/>
      <c r="I93" s="892"/>
      <c r="J93" s="892"/>
      <c r="K93" s="892"/>
      <c r="L93" s="892"/>
      <c r="M93" s="892"/>
    </row>
    <row r="94" spans="2:14">
      <c r="C94" s="476" t="s">
        <v>10</v>
      </c>
      <c r="D94" s="878" t="s">
        <v>978</v>
      </c>
      <c r="E94" s="878"/>
      <c r="F94" s="878"/>
      <c r="G94" s="878"/>
      <c r="H94" s="878"/>
      <c r="I94" s="878"/>
      <c r="J94" s="878"/>
      <c r="K94" s="878"/>
      <c r="L94" s="878"/>
      <c r="M94" s="878"/>
      <c r="N94" s="878"/>
    </row>
    <row r="95" spans="2:14">
      <c r="C95" s="476"/>
      <c r="D95" s="878"/>
      <c r="E95" s="878"/>
      <c r="F95" s="878"/>
      <c r="G95" s="878"/>
      <c r="H95" s="878"/>
      <c r="I95" s="878"/>
      <c r="J95" s="878"/>
      <c r="K95" s="878"/>
      <c r="L95" s="878"/>
      <c r="M95" s="878"/>
      <c r="N95" s="878"/>
    </row>
    <row r="96" spans="2:14">
      <c r="C96" s="476" t="s">
        <v>11</v>
      </c>
      <c r="D96" s="878" t="s">
        <v>979</v>
      </c>
      <c r="E96" s="878"/>
      <c r="F96" s="878"/>
      <c r="G96" s="878"/>
      <c r="H96" s="878"/>
      <c r="I96" s="878"/>
      <c r="J96" s="878"/>
      <c r="K96" s="878"/>
      <c r="L96" s="878"/>
      <c r="M96" s="878"/>
    </row>
    <row r="97" spans="1:13" ht="34.200000000000003" customHeight="1">
      <c r="D97" s="878"/>
      <c r="E97" s="878"/>
      <c r="F97" s="878"/>
      <c r="G97" s="878"/>
      <c r="H97" s="878"/>
      <c r="I97" s="878"/>
      <c r="J97" s="878"/>
      <c r="K97" s="878"/>
      <c r="L97" s="878"/>
      <c r="M97" s="878"/>
    </row>
    <row r="98" spans="1:13" s="368" customFormat="1" ht="25.2" customHeight="1">
      <c r="A98" s="884"/>
      <c r="B98" s="885" t="s">
        <v>1912</v>
      </c>
      <c r="C98" s="886"/>
      <c r="D98" s="886"/>
      <c r="E98" s="886"/>
      <c r="F98" s="886"/>
      <c r="G98" s="886"/>
      <c r="H98" s="886"/>
      <c r="I98" s="886"/>
      <c r="J98" s="886"/>
      <c r="K98" s="886"/>
      <c r="L98" s="886"/>
      <c r="M98" s="886"/>
    </row>
    <row r="99" spans="1:13" ht="19.95" customHeight="1">
      <c r="A99" s="884"/>
      <c r="B99" s="370" t="s">
        <v>942</v>
      </c>
      <c r="C99" s="887" t="s">
        <v>943</v>
      </c>
      <c r="D99" s="887"/>
      <c r="E99" s="887"/>
      <c r="F99" s="887"/>
      <c r="G99" s="887"/>
      <c r="H99" s="887"/>
      <c r="I99" s="887"/>
      <c r="J99" s="887"/>
      <c r="K99" s="887"/>
      <c r="L99" s="887"/>
      <c r="M99" s="887"/>
    </row>
    <row r="100" spans="1:13" s="371" customFormat="1" ht="34.200000000000003" customHeight="1">
      <c r="A100" s="484"/>
      <c r="B100" s="372" t="s">
        <v>944</v>
      </c>
      <c r="C100" s="888" t="s">
        <v>957</v>
      </c>
      <c r="D100" s="889"/>
      <c r="E100" s="889"/>
      <c r="F100" s="889"/>
      <c r="G100" s="889"/>
      <c r="H100" s="889"/>
      <c r="I100" s="889"/>
      <c r="J100" s="889"/>
      <c r="K100" s="889"/>
      <c r="L100" s="889"/>
      <c r="M100" s="889"/>
    </row>
    <row r="101" spans="1:13" ht="16.2" customHeight="1">
      <c r="A101" s="485"/>
      <c r="B101" s="370" t="s">
        <v>945</v>
      </c>
      <c r="C101" s="860" t="s">
        <v>1177</v>
      </c>
      <c r="D101" s="861"/>
      <c r="E101" s="861"/>
      <c r="F101" s="861"/>
      <c r="G101" s="861"/>
      <c r="H101" s="480"/>
      <c r="I101" s="480"/>
      <c r="J101" s="480"/>
      <c r="K101" s="480"/>
      <c r="L101" s="480"/>
      <c r="M101" s="480"/>
    </row>
    <row r="102" spans="1:13" ht="16.2" customHeight="1">
      <c r="A102" s="485"/>
      <c r="B102" s="370"/>
      <c r="C102" s="479" t="s">
        <v>964</v>
      </c>
      <c r="D102" s="480"/>
      <c r="E102" s="480"/>
      <c r="F102" s="480"/>
      <c r="G102" s="480"/>
      <c r="H102" s="480"/>
      <c r="I102" s="480"/>
      <c r="J102" s="480"/>
      <c r="K102" s="480"/>
      <c r="L102" s="480"/>
      <c r="M102" s="480"/>
    </row>
    <row r="103" spans="1:13" ht="93.6" customHeight="1">
      <c r="A103" s="485"/>
      <c r="B103" s="184"/>
      <c r="C103" s="878" t="s">
        <v>1191</v>
      </c>
      <c r="D103" s="878"/>
      <c r="E103" s="878"/>
      <c r="F103" s="878"/>
      <c r="G103" s="878"/>
      <c r="H103" s="878"/>
      <c r="I103" s="878"/>
      <c r="J103" s="878"/>
      <c r="K103" s="878"/>
      <c r="L103" s="878"/>
      <c r="M103" s="878"/>
    </row>
    <row r="104" spans="1:13" ht="16.95" customHeight="1">
      <c r="A104" s="485"/>
      <c r="B104" s="184"/>
      <c r="C104" s="880" t="s">
        <v>1178</v>
      </c>
      <c r="D104" s="880"/>
      <c r="E104" s="880"/>
      <c r="F104" s="880"/>
      <c r="G104" s="880"/>
      <c r="H104" s="880"/>
      <c r="I104" s="880"/>
      <c r="J104" s="880"/>
      <c r="K104" s="880"/>
      <c r="L104" s="880"/>
      <c r="M104" s="880"/>
    </row>
    <row r="105" spans="1:13" ht="37.200000000000003" customHeight="1">
      <c r="A105" s="485"/>
      <c r="B105" s="184"/>
      <c r="C105" s="881" t="s">
        <v>1183</v>
      </c>
      <c r="D105" s="881"/>
      <c r="E105" s="881"/>
      <c r="F105" s="881"/>
      <c r="G105" s="881"/>
      <c r="H105" s="881"/>
      <c r="I105" s="881"/>
      <c r="J105" s="881"/>
      <c r="K105" s="881"/>
      <c r="L105" s="881"/>
      <c r="M105" s="881"/>
    </row>
    <row r="106" spans="1:13" ht="19.95" customHeight="1">
      <c r="A106" s="485"/>
      <c r="B106" s="184"/>
      <c r="C106" s="882" t="s">
        <v>1179</v>
      </c>
      <c r="D106" s="882"/>
      <c r="E106" s="882"/>
      <c r="F106" s="882"/>
      <c r="G106" s="882"/>
      <c r="H106" s="882"/>
      <c r="I106" s="882"/>
      <c r="J106" s="882"/>
      <c r="K106" s="882"/>
      <c r="L106" s="882"/>
      <c r="M106" s="882"/>
    </row>
    <row r="107" spans="1:13" ht="67.2" customHeight="1">
      <c r="A107" s="485"/>
      <c r="B107" s="184"/>
      <c r="C107" s="881" t="s">
        <v>1180</v>
      </c>
      <c r="D107" s="881"/>
      <c r="E107" s="881"/>
      <c r="F107" s="881"/>
      <c r="G107" s="881"/>
      <c r="H107" s="881"/>
      <c r="I107" s="881"/>
      <c r="J107" s="881"/>
      <c r="K107" s="881"/>
      <c r="L107" s="881"/>
      <c r="M107" s="881"/>
    </row>
    <row r="108" spans="1:13" ht="10.95" customHeight="1">
      <c r="B108" s="184"/>
      <c r="C108" s="859"/>
      <c r="D108" s="859"/>
      <c r="E108" s="859"/>
      <c r="F108" s="859"/>
      <c r="G108" s="859"/>
      <c r="H108" s="859"/>
      <c r="I108" s="859"/>
      <c r="J108" s="859"/>
      <c r="K108" s="859"/>
      <c r="L108" s="859"/>
      <c r="M108" s="859"/>
    </row>
    <row r="109" spans="1:13" ht="45.6" customHeight="1">
      <c r="A109" s="903"/>
      <c r="B109" s="904" t="s">
        <v>1190</v>
      </c>
      <c r="C109" s="905"/>
      <c r="D109" s="905"/>
      <c r="E109" s="905"/>
      <c r="F109" s="906"/>
    </row>
    <row r="110" spans="1:13" ht="21.6" customHeight="1">
      <c r="A110" s="903"/>
      <c r="B110" s="862"/>
      <c r="D110" s="883" t="s">
        <v>1181</v>
      </c>
      <c r="E110" s="883"/>
      <c r="F110" s="883"/>
      <c r="G110" s="883"/>
      <c r="H110" s="883"/>
      <c r="I110" s="883"/>
      <c r="J110" s="883"/>
    </row>
    <row r="111" spans="1:13" ht="38.4" customHeight="1">
      <c r="A111" s="903"/>
      <c r="D111" s="878" t="s">
        <v>1182</v>
      </c>
      <c r="E111" s="879"/>
      <c r="F111" s="879"/>
      <c r="G111" s="879"/>
      <c r="H111" s="879"/>
      <c r="I111" s="879"/>
      <c r="J111" s="879"/>
    </row>
  </sheetData>
  <sheetProtection algorithmName="SHA-512" hashValue="jfPeX8qqnUjllRDsmXzRtysEZ/wOkmTnMdgxo3dDksb3Z3Cae+TJmWRjYgKBXqJCbUh1/GYiqQMGpl81NXVkDQ==" saltValue="GTSuDoj5UaNZydLRtFyk3A==" spinCount="100000" sheet="1" objects="1" scenarios="1"/>
  <mergeCells count="73">
    <mergeCell ref="A109:A111"/>
    <mergeCell ref="B109:F109"/>
    <mergeCell ref="C18:M18"/>
    <mergeCell ref="C20:M20"/>
    <mergeCell ref="C22:M22"/>
    <mergeCell ref="C28:M28"/>
    <mergeCell ref="D29:M29"/>
    <mergeCell ref="D30:M30"/>
    <mergeCell ref="D31:M31"/>
    <mergeCell ref="C27:M27"/>
    <mergeCell ref="J33:K33"/>
    <mergeCell ref="J34:K34"/>
    <mergeCell ref="J35:K35"/>
    <mergeCell ref="C40:M40"/>
    <mergeCell ref="C42:M42"/>
    <mergeCell ref="C43:M43"/>
    <mergeCell ref="C6:M6"/>
    <mergeCell ref="C10:M10"/>
    <mergeCell ref="C12:M12"/>
    <mergeCell ref="C8:M8"/>
    <mergeCell ref="C26:M26"/>
    <mergeCell ref="C44:M44"/>
    <mergeCell ref="C45:M46"/>
    <mergeCell ref="C47:M47"/>
    <mergeCell ref="D48:M48"/>
    <mergeCell ref="D49:M49"/>
    <mergeCell ref="D50:M50"/>
    <mergeCell ref="D51:M51"/>
    <mergeCell ref="D52:M52"/>
    <mergeCell ref="D53:N53"/>
    <mergeCell ref="D54:M54"/>
    <mergeCell ref="C57:M57"/>
    <mergeCell ref="C58:M58"/>
    <mergeCell ref="D60:M60"/>
    <mergeCell ref="D61:M61"/>
    <mergeCell ref="C59:M59"/>
    <mergeCell ref="D62:M62"/>
    <mergeCell ref="D63:M63"/>
    <mergeCell ref="D64:M64"/>
    <mergeCell ref="B66:M66"/>
    <mergeCell ref="C67:M67"/>
    <mergeCell ref="C68:M68"/>
    <mergeCell ref="D70:M70"/>
    <mergeCell ref="B71:M71"/>
    <mergeCell ref="C72:M72"/>
    <mergeCell ref="D77:M77"/>
    <mergeCell ref="C73:M73"/>
    <mergeCell ref="E78:M78"/>
    <mergeCell ref="E80:M80"/>
    <mergeCell ref="E81:M81"/>
    <mergeCell ref="D83:M83"/>
    <mergeCell ref="E84:M84"/>
    <mergeCell ref="E85:M85"/>
    <mergeCell ref="E86:M86"/>
    <mergeCell ref="E87:M87"/>
    <mergeCell ref="B89:M89"/>
    <mergeCell ref="C90:N90"/>
    <mergeCell ref="A98:A99"/>
    <mergeCell ref="B98:M98"/>
    <mergeCell ref="C99:M99"/>
    <mergeCell ref="C100:M100"/>
    <mergeCell ref="C91:M91"/>
    <mergeCell ref="C92:M92"/>
    <mergeCell ref="D93:M93"/>
    <mergeCell ref="D94:N95"/>
    <mergeCell ref="D96:M97"/>
    <mergeCell ref="D111:J111"/>
    <mergeCell ref="C103:M103"/>
    <mergeCell ref="C104:M104"/>
    <mergeCell ref="C105:M105"/>
    <mergeCell ref="C106:M106"/>
    <mergeCell ref="C107:M107"/>
    <mergeCell ref="D110:J110"/>
  </mergeCells>
  <phoneticPr fontId="39" type="noConversion"/>
  <hyperlinks>
    <hyperlink ref="C15" r:id="rId1" xr:uid="{42F6BDA1-CA32-4A20-88B1-4040BB853C3E}"/>
  </hyperlinks>
  <pageMargins left="0.35" right="0.35" top="1.25" bottom="0.75" header="0.35" footer="0.25"/>
  <pageSetup scale="50" fitToHeight="4" orientation="portrait" r:id="rId2"/>
  <headerFooter>
    <oddHeader>&amp;L&amp;"Arial,Bold"&amp;12&amp;G&amp;R&amp;"Times New Roman,Bold"&amp;12&amp;K09-037  &amp;K0033992025 ACFR Information</oddHeader>
    <oddFooter>&amp;L&amp;"Times New Roman,Italic"&amp;9Page &amp;P of &amp;N
&amp;Z&amp;F &amp;A&amp;R&amp;"Times New Roman,Italic"&amp;9&amp;D &amp;T</oddFooter>
  </headerFooter>
  <rowBreaks count="5" manualBreakCount="5">
    <brk id="38" max="16383" man="1"/>
    <brk id="70" max="16383" man="1"/>
    <brk id="111" max="16383" man="1"/>
    <brk id="140" max="12" man="1"/>
    <brk id="141" max="12" man="1"/>
  </rowBreaks>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E629A6F-D66F-4B7E-BB7F-AB4F29B6C295}">
          <x14:formula1>
            <xm:f>'Look-Ups-Mapping'!$F$34:$F$35</xm:f>
          </x14:formula1>
          <xm:sqref>B110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664E-BD6E-43A0-AB83-90C0877B7751}">
  <dimension ref="B1:F51"/>
  <sheetViews>
    <sheetView workbookViewId="0">
      <selection activeCell="E22" sqref="E22:E23"/>
    </sheetView>
  </sheetViews>
  <sheetFormatPr defaultRowHeight="13.2"/>
  <cols>
    <col min="2" max="2" width="33.5546875" bestFit="1" customWidth="1"/>
    <col min="5" max="5" width="34.88671875" customWidth="1"/>
  </cols>
  <sheetData>
    <row r="1" spans="2:6">
      <c r="B1" s="326" t="s">
        <v>1079</v>
      </c>
      <c r="E1" s="854"/>
      <c r="F1" s="326"/>
    </row>
    <row r="2" spans="2:6">
      <c r="B2" s="326"/>
      <c r="E2" s="326"/>
      <c r="F2" s="326"/>
    </row>
    <row r="3" spans="2:6">
      <c r="B3" s="326" t="s">
        <v>792</v>
      </c>
      <c r="E3" s="326"/>
      <c r="F3" s="326"/>
    </row>
    <row r="4" spans="2:6">
      <c r="B4" s="326" t="s">
        <v>796</v>
      </c>
      <c r="E4" s="326"/>
      <c r="F4" s="326"/>
    </row>
    <row r="5" spans="2:6">
      <c r="B5" t="s">
        <v>798</v>
      </c>
    </row>
    <row r="6" spans="2:6">
      <c r="B6" t="s">
        <v>1080</v>
      </c>
    </row>
    <row r="7" spans="2:6">
      <c r="B7" s="326" t="s">
        <v>800</v>
      </c>
      <c r="E7" s="326"/>
      <c r="F7" s="326"/>
    </row>
    <row r="8" spans="2:6">
      <c r="B8" s="326" t="s">
        <v>1081</v>
      </c>
      <c r="E8" s="326"/>
      <c r="F8" s="326"/>
    </row>
    <row r="9" spans="2:6">
      <c r="B9" s="326" t="s">
        <v>802</v>
      </c>
      <c r="E9" s="326"/>
      <c r="F9" s="326"/>
    </row>
    <row r="10" spans="2:6">
      <c r="B10" s="326" t="s">
        <v>804</v>
      </c>
      <c r="E10" s="326"/>
      <c r="F10" s="326"/>
    </row>
    <row r="11" spans="2:6">
      <c r="B11" s="326" t="s">
        <v>806</v>
      </c>
      <c r="E11" s="326"/>
      <c r="F11" s="326"/>
    </row>
    <row r="12" spans="2:6">
      <c r="B12" s="326" t="s">
        <v>808</v>
      </c>
      <c r="E12" s="326"/>
      <c r="F12" s="326"/>
    </row>
    <row r="13" spans="2:6">
      <c r="B13" t="s">
        <v>810</v>
      </c>
    </row>
    <row r="14" spans="2:6">
      <c r="B14" t="s">
        <v>812</v>
      </c>
    </row>
    <row r="15" spans="2:6">
      <c r="B15" t="s">
        <v>745</v>
      </c>
    </row>
    <row r="16" spans="2:6">
      <c r="B16" t="s">
        <v>1082</v>
      </c>
    </row>
    <row r="17" spans="2:6">
      <c r="B17" t="s">
        <v>832</v>
      </c>
    </row>
    <row r="18" spans="2:6">
      <c r="B18" t="s">
        <v>834</v>
      </c>
    </row>
    <row r="19" spans="2:6">
      <c r="B19" t="s">
        <v>836</v>
      </c>
    </row>
    <row r="20" spans="2:6">
      <c r="B20" t="s">
        <v>710</v>
      </c>
    </row>
    <row r="21" spans="2:6">
      <c r="B21" t="s">
        <v>701</v>
      </c>
    </row>
    <row r="22" spans="2:6">
      <c r="B22" t="s">
        <v>1083</v>
      </c>
    </row>
    <row r="23" spans="2:6">
      <c r="B23" s="326" t="s">
        <v>817</v>
      </c>
      <c r="E23" s="326"/>
      <c r="F23" s="326"/>
    </row>
    <row r="24" spans="2:6">
      <c r="B24" s="326" t="s">
        <v>819</v>
      </c>
      <c r="E24" s="326"/>
      <c r="F24" s="326"/>
    </row>
    <row r="25" spans="2:6">
      <c r="B25" t="s">
        <v>1185</v>
      </c>
    </row>
    <row r="26" spans="2:6">
      <c r="B26" t="s">
        <v>1084</v>
      </c>
    </row>
    <row r="27" spans="2:6">
      <c r="B27" t="s">
        <v>838</v>
      </c>
    </row>
    <row r="28" spans="2:6">
      <c r="B28" t="s">
        <v>1186</v>
      </c>
    </row>
    <row r="29" spans="2:6">
      <c r="B29" t="s">
        <v>1085</v>
      </c>
    </row>
    <row r="30" spans="2:6">
      <c r="B30" s="326" t="s">
        <v>821</v>
      </c>
      <c r="E30" s="326"/>
      <c r="F30" s="326"/>
    </row>
    <row r="31" spans="2:6">
      <c r="B31" s="326" t="s">
        <v>1086</v>
      </c>
      <c r="E31" s="326"/>
      <c r="F31" s="326"/>
    </row>
    <row r="32" spans="2:6">
      <c r="B32" t="s">
        <v>823</v>
      </c>
    </row>
    <row r="33" spans="2:6">
      <c r="B33" t="s">
        <v>1087</v>
      </c>
    </row>
    <row r="34" spans="2:6">
      <c r="B34" s="326" t="s">
        <v>825</v>
      </c>
      <c r="E34" s="326"/>
      <c r="F34" s="326"/>
    </row>
    <row r="35" spans="2:6">
      <c r="B35" s="326" t="s">
        <v>827</v>
      </c>
      <c r="E35" s="326"/>
      <c r="F35" s="326"/>
    </row>
    <row r="36" spans="2:6">
      <c r="B36" s="326" t="s">
        <v>1189</v>
      </c>
      <c r="E36" s="326"/>
      <c r="F36" s="326"/>
    </row>
    <row r="37" spans="2:6">
      <c r="B37" t="s">
        <v>1187</v>
      </c>
      <c r="E37" s="326"/>
      <c r="F37" s="326"/>
    </row>
    <row r="38" spans="2:6">
      <c r="B38" t="s">
        <v>1188</v>
      </c>
      <c r="E38" s="326"/>
      <c r="F38" s="326"/>
    </row>
    <row r="39" spans="2:6">
      <c r="B39" s="326" t="s">
        <v>1088</v>
      </c>
      <c r="E39" s="326"/>
      <c r="F39" s="326"/>
    </row>
    <row r="40" spans="2:6">
      <c r="B40" t="s">
        <v>1089</v>
      </c>
    </row>
    <row r="41" spans="2:6">
      <c r="B41" t="s">
        <v>1090</v>
      </c>
    </row>
    <row r="42" spans="2:6">
      <c r="B42" t="s">
        <v>1091</v>
      </c>
    </row>
    <row r="44" spans="2:6">
      <c r="B44" s="863" t="s">
        <v>1914</v>
      </c>
    </row>
    <row r="45" spans="2:6">
      <c r="B45" s="863" t="s">
        <v>1915</v>
      </c>
    </row>
    <row r="47" spans="2:6">
      <c r="B47" s="863" t="s">
        <v>1916</v>
      </c>
    </row>
    <row r="48" spans="2:6">
      <c r="B48" s="863" t="s">
        <v>1917</v>
      </c>
    </row>
    <row r="50" spans="2:2">
      <c r="B50" s="863" t="s">
        <v>1918</v>
      </c>
    </row>
    <row r="51" spans="2:2">
      <c r="B51" s="863" t="s">
        <v>1919</v>
      </c>
    </row>
  </sheetData>
  <conditionalFormatting sqref="B44:B45">
    <cfRule type="expression" priority="2">
      <formula>CELL("protect", INDIRECT(ADDRESS(ROW(),COLUMN())))=1</formula>
    </cfRule>
  </conditionalFormatting>
  <conditionalFormatting sqref="B47:B48">
    <cfRule type="expression" priority="4">
      <formula>CELL("protect", INDIRECT(ADDRESS(ROW(),COLUMN())))=1</formula>
    </cfRule>
  </conditionalFormatting>
  <conditionalFormatting sqref="B50:B51">
    <cfRule type="expression" priority="1">
      <formula>CELL("protect", INDIRECT(ADDRESS(ROW(),COLUMN())))=1</formula>
    </cfRule>
  </conditionalFormatting>
  <conditionalFormatting sqref="E1:F2">
    <cfRule type="expression" priority="6">
      <formula>CELL("protect", INDIRECT(ADDRESS(ROW(),COLUMN())))=1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403-CD99-425C-9F91-841FFD932AF3}">
  <dimension ref="A1:L57"/>
  <sheetViews>
    <sheetView workbookViewId="0">
      <selection activeCell="J17" sqref="J17"/>
    </sheetView>
  </sheetViews>
  <sheetFormatPr defaultRowHeight="13.2"/>
  <cols>
    <col min="1" max="1" width="12.33203125" customWidth="1"/>
  </cols>
  <sheetData>
    <row r="1" spans="1:12" ht="21">
      <c r="A1" s="577" t="s">
        <v>359</v>
      </c>
      <c r="G1" s="867" t="s">
        <v>1955</v>
      </c>
      <c r="H1" s="868"/>
      <c r="I1" s="868"/>
      <c r="J1" s="869"/>
      <c r="K1" s="869"/>
    </row>
    <row r="2" spans="1:12">
      <c r="A2" t="s">
        <v>360</v>
      </c>
      <c r="G2" s="870"/>
      <c r="H2" s="870"/>
      <c r="I2" s="870"/>
      <c r="J2" s="326"/>
      <c r="K2" s="326"/>
      <c r="L2" s="326"/>
    </row>
    <row r="3" spans="1:12">
      <c r="A3" t="s">
        <v>1224</v>
      </c>
    </row>
    <row r="4" spans="1:12">
      <c r="A4" t="s">
        <v>1931</v>
      </c>
    </row>
    <row r="5" spans="1:12">
      <c r="A5" t="s">
        <v>418</v>
      </c>
    </row>
    <row r="6" spans="1:12">
      <c r="A6" t="s">
        <v>361</v>
      </c>
    </row>
    <row r="7" spans="1:12">
      <c r="A7" t="s">
        <v>362</v>
      </c>
    </row>
    <row r="8" spans="1:12">
      <c r="A8" t="s">
        <v>363</v>
      </c>
    </row>
    <row r="9" spans="1:12">
      <c r="A9" s="326" t="s">
        <v>1908</v>
      </c>
    </row>
    <row r="10" spans="1:12">
      <c r="A10" t="s">
        <v>1225</v>
      </c>
    </row>
    <row r="11" spans="1:12">
      <c r="A11" t="s">
        <v>364</v>
      </c>
    </row>
    <row r="12" spans="1:12">
      <c r="A12" t="s">
        <v>1945</v>
      </c>
    </row>
    <row r="13" spans="1:12">
      <c r="A13" t="s">
        <v>419</v>
      </c>
    </row>
    <row r="14" spans="1:12">
      <c r="A14" t="s">
        <v>1932</v>
      </c>
    </row>
    <row r="15" spans="1:12">
      <c r="A15" t="s">
        <v>365</v>
      </c>
    </row>
    <row r="16" spans="1:12">
      <c r="A16" t="s">
        <v>1933</v>
      </c>
    </row>
    <row r="17" spans="1:1">
      <c r="A17" s="326" t="s">
        <v>1934</v>
      </c>
    </row>
    <row r="18" spans="1:1">
      <c r="A18" t="s">
        <v>420</v>
      </c>
    </row>
    <row r="19" spans="1:1">
      <c r="A19" t="s">
        <v>366</v>
      </c>
    </row>
    <row r="20" spans="1:1">
      <c r="A20" t="s">
        <v>1226</v>
      </c>
    </row>
    <row r="21" spans="1:1">
      <c r="A21" t="s">
        <v>1935</v>
      </c>
    </row>
    <row r="22" spans="1:1">
      <c r="A22" t="s">
        <v>367</v>
      </c>
    </row>
    <row r="23" spans="1:1">
      <c r="A23" t="s">
        <v>1946</v>
      </c>
    </row>
    <row r="24" spans="1:1">
      <c r="A24" t="s">
        <v>1947</v>
      </c>
    </row>
    <row r="25" spans="1:1">
      <c r="A25" s="326" t="s">
        <v>1909</v>
      </c>
    </row>
    <row r="26" spans="1:1">
      <c r="A26" t="s">
        <v>368</v>
      </c>
    </row>
    <row r="27" spans="1:1">
      <c r="A27" t="s">
        <v>421</v>
      </c>
    </row>
    <row r="28" spans="1:1">
      <c r="A28" t="s">
        <v>422</v>
      </c>
    </row>
    <row r="29" spans="1:1">
      <c r="A29" s="326" t="s">
        <v>1910</v>
      </c>
    </row>
    <row r="30" spans="1:1">
      <c r="A30" t="s">
        <v>423</v>
      </c>
    </row>
    <row r="31" spans="1:1">
      <c r="A31" s="326" t="s">
        <v>1936</v>
      </c>
    </row>
    <row r="32" spans="1:1">
      <c r="A32" s="326" t="s">
        <v>1948</v>
      </c>
    </row>
    <row r="33" spans="1:1">
      <c r="A33" t="s">
        <v>369</v>
      </c>
    </row>
    <row r="34" spans="1:1">
      <c r="A34" t="s">
        <v>370</v>
      </c>
    </row>
    <row r="35" spans="1:1">
      <c r="A35" t="s">
        <v>1227</v>
      </c>
    </row>
    <row r="36" spans="1:1">
      <c r="A36" t="s">
        <v>1228</v>
      </c>
    </row>
    <row r="37" spans="1:1">
      <c r="A37" t="s">
        <v>1937</v>
      </c>
    </row>
    <row r="38" spans="1:1">
      <c r="A38" s="326" t="s">
        <v>371</v>
      </c>
    </row>
    <row r="39" spans="1:1">
      <c r="A39" t="s">
        <v>372</v>
      </c>
    </row>
    <row r="40" spans="1:1">
      <c r="A40" t="s">
        <v>373</v>
      </c>
    </row>
    <row r="41" spans="1:1">
      <c r="A41" t="s">
        <v>374</v>
      </c>
    </row>
    <row r="42" spans="1:1">
      <c r="A42" s="326" t="s">
        <v>1229</v>
      </c>
    </row>
    <row r="43" spans="1:1">
      <c r="A43" s="326" t="s">
        <v>1949</v>
      </c>
    </row>
    <row r="44" spans="1:1">
      <c r="A44" t="s">
        <v>375</v>
      </c>
    </row>
    <row r="45" spans="1:1">
      <c r="A45" t="s">
        <v>1950</v>
      </c>
    </row>
    <row r="46" spans="1:1">
      <c r="A46" t="s">
        <v>1938</v>
      </c>
    </row>
    <row r="47" spans="1:1">
      <c r="A47" t="s">
        <v>376</v>
      </c>
    </row>
    <row r="48" spans="1:1">
      <c r="A48" t="s">
        <v>377</v>
      </c>
    </row>
    <row r="49" spans="1:1">
      <c r="A49" t="s">
        <v>1911</v>
      </c>
    </row>
    <row r="50" spans="1:1">
      <c r="A50" s="326" t="s">
        <v>424</v>
      </c>
    </row>
    <row r="51" spans="1:1">
      <c r="A51" t="s">
        <v>1951</v>
      </c>
    </row>
    <row r="52" spans="1:1">
      <c r="A52" t="s">
        <v>1952</v>
      </c>
    </row>
    <row r="53" spans="1:1">
      <c r="A53" t="s">
        <v>1953</v>
      </c>
    </row>
    <row r="54" spans="1:1">
      <c r="A54" t="s">
        <v>378</v>
      </c>
    </row>
    <row r="55" spans="1:1">
      <c r="A55" t="s">
        <v>1954</v>
      </c>
    </row>
    <row r="56" spans="1:1">
      <c r="A56" t="s">
        <v>379</v>
      </c>
    </row>
    <row r="57" spans="1:1">
      <c r="A57" t="s">
        <v>1846</v>
      </c>
    </row>
  </sheetData>
  <sheetProtection algorithmName="SHA-512" hashValue="zKcvxdVrXkww2j0HcWq9D5lgJ/SCErtow9rLM04NJfk+aDV+hIkeiY+UyO37v/zDvYAsN230q9pvyO1VL6qTAw==" saltValue="AWiyN+aJsXB5qD0jXptSp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A9D4-FB08-4BD6-938D-F153F3BC0BF6}">
  <sheetPr>
    <tabColor theme="2" tint="-0.249977111117893"/>
  </sheetPr>
  <dimension ref="A1:E139"/>
  <sheetViews>
    <sheetView zoomScaleNormal="100" workbookViewId="0">
      <selection activeCell="L13" sqref="L13"/>
    </sheetView>
  </sheetViews>
  <sheetFormatPr defaultColWidth="8.6640625" defaultRowHeight="13.2"/>
  <cols>
    <col min="1" max="1" width="5.33203125" style="179" customWidth="1"/>
    <col min="2" max="2" width="4.6640625" style="179" customWidth="1"/>
    <col min="3" max="3" width="3.44140625" style="179" customWidth="1"/>
    <col min="4" max="4" width="81.5546875" style="179" customWidth="1"/>
    <col min="5" max="5" width="12.33203125" style="179" customWidth="1"/>
    <col min="6" max="16384" width="8.6640625" style="179"/>
  </cols>
  <sheetData>
    <row r="1" spans="1:5">
      <c r="A1" s="178"/>
      <c r="B1" s="178"/>
      <c r="C1" s="178"/>
      <c r="D1" s="178"/>
    </row>
    <row r="2" spans="1:5" ht="15.6">
      <c r="A2" s="180"/>
      <c r="B2" s="180"/>
      <c r="C2" s="180"/>
      <c r="D2" s="181"/>
    </row>
    <row r="3" spans="1:5" ht="15.6">
      <c r="A3" s="180" t="s">
        <v>36</v>
      </c>
      <c r="B3" s="182"/>
      <c r="C3" s="180"/>
      <c r="D3" s="360" t="s">
        <v>932</v>
      </c>
      <c r="E3" s="183" t="s">
        <v>225</v>
      </c>
    </row>
    <row r="4" spans="1:5" ht="8.25" customHeight="1">
      <c r="A4" s="180"/>
      <c r="B4" s="182"/>
      <c r="C4" s="180"/>
      <c r="D4" s="168"/>
      <c r="E4" s="183" t="s">
        <v>255</v>
      </c>
    </row>
    <row r="5" spans="1:5" ht="19.2" customHeight="1">
      <c r="A5" s="180" t="s">
        <v>14</v>
      </c>
      <c r="B5" s="182"/>
      <c r="C5" s="180"/>
      <c r="D5" s="389">
        <f>'SDP Deposit Detail'!E4</f>
        <v>0</v>
      </c>
      <c r="E5" s="183" t="s">
        <v>254</v>
      </c>
    </row>
    <row r="6" spans="1:5" ht="15.6">
      <c r="A6" s="184"/>
      <c r="B6" s="180"/>
      <c r="C6" s="180"/>
      <c r="D6" s="357"/>
    </row>
    <row r="7" spans="1:5">
      <c r="A7" s="178"/>
      <c r="B7" s="185" t="s">
        <v>388</v>
      </c>
      <c r="C7" s="178"/>
      <c r="D7" s="178"/>
    </row>
    <row r="8" spans="1:5">
      <c r="A8" s="178"/>
      <c r="B8" s="178"/>
      <c r="C8" s="178"/>
      <c r="D8" s="178"/>
    </row>
    <row r="9" spans="1:5" ht="15.6">
      <c r="A9" s="178"/>
      <c r="B9" s="186"/>
      <c r="C9" s="178">
        <v>1</v>
      </c>
      <c r="D9" s="187" t="s">
        <v>1844</v>
      </c>
    </row>
    <row r="10" spans="1:5" ht="15.6">
      <c r="A10" s="178"/>
      <c r="B10" s="188"/>
      <c r="C10" s="178"/>
      <c r="D10" s="189"/>
    </row>
    <row r="11" spans="1:5" ht="46.8">
      <c r="A11" s="178"/>
      <c r="B11" s="186"/>
      <c r="C11" s="178">
        <v>2</v>
      </c>
      <c r="D11" s="187" t="s">
        <v>1843</v>
      </c>
    </row>
    <row r="12" spans="1:5" ht="15.6">
      <c r="A12" s="178"/>
      <c r="B12" s="188"/>
      <c r="C12" s="178"/>
      <c r="D12" s="189"/>
    </row>
    <row r="13" spans="1:5" ht="62.4">
      <c r="A13" s="178"/>
      <c r="B13" s="186"/>
      <c r="C13" s="178">
        <v>3</v>
      </c>
      <c r="D13" s="187" t="s">
        <v>1129</v>
      </c>
    </row>
    <row r="14" spans="1:5">
      <c r="A14" s="178"/>
      <c r="B14" s="185"/>
      <c r="C14" s="178"/>
      <c r="D14" s="178"/>
    </row>
    <row r="15" spans="1:5">
      <c r="A15" s="178"/>
      <c r="B15" s="185" t="s">
        <v>933</v>
      </c>
      <c r="C15" s="178"/>
      <c r="D15" s="178"/>
    </row>
    <row r="16" spans="1:5">
      <c r="A16" s="178"/>
      <c r="B16" s="185"/>
      <c r="C16" s="178"/>
      <c r="D16" s="178"/>
    </row>
    <row r="17" spans="1:4" ht="31.2">
      <c r="A17" s="178"/>
      <c r="B17" s="186"/>
      <c r="C17" s="358">
        <v>4</v>
      </c>
      <c r="D17" s="190" t="s">
        <v>897</v>
      </c>
    </row>
    <row r="18" spans="1:4" ht="15.6">
      <c r="A18" s="178"/>
      <c r="B18" s="188"/>
      <c r="C18" s="178"/>
      <c r="D18" s="190"/>
    </row>
    <row r="19" spans="1:4" ht="31.2">
      <c r="A19" s="178"/>
      <c r="B19" s="186"/>
      <c r="C19" s="178">
        <v>5</v>
      </c>
      <c r="D19" s="190" t="s">
        <v>898</v>
      </c>
    </row>
    <row r="20" spans="1:4">
      <c r="A20" s="178"/>
      <c r="B20" s="185"/>
      <c r="C20" s="178"/>
      <c r="D20" s="178"/>
    </row>
    <row r="21" spans="1:4" ht="31.2">
      <c r="A21" s="178"/>
      <c r="B21" s="186"/>
      <c r="C21" s="178">
        <v>6</v>
      </c>
      <c r="D21" s="190" t="s">
        <v>899</v>
      </c>
    </row>
    <row r="22" spans="1:4">
      <c r="A22" s="178"/>
      <c r="B22" s="185"/>
      <c r="C22" s="178"/>
      <c r="D22" s="178"/>
    </row>
    <row r="23" spans="1:4" ht="36" customHeight="1">
      <c r="A23" s="178"/>
      <c r="B23" s="186"/>
      <c r="C23" s="178">
        <v>7</v>
      </c>
      <c r="D23" s="190" t="s">
        <v>900</v>
      </c>
    </row>
    <row r="24" spans="1:4">
      <c r="A24" s="178"/>
      <c r="B24" s="185"/>
      <c r="C24" s="178"/>
      <c r="D24" s="178"/>
    </row>
    <row r="25" spans="1:4" ht="46.8">
      <c r="A25" s="178"/>
      <c r="B25" s="186"/>
      <c r="C25" s="178">
        <v>8</v>
      </c>
      <c r="D25" s="190" t="s">
        <v>1562</v>
      </c>
    </row>
    <row r="26" spans="1:4" ht="15.6">
      <c r="A26" s="178"/>
      <c r="B26" s="188"/>
      <c r="C26" s="178"/>
      <c r="D26" s="189"/>
    </row>
    <row r="27" spans="1:4" ht="62.4">
      <c r="A27" s="178"/>
      <c r="B27" s="186"/>
      <c r="C27" s="178">
        <v>9</v>
      </c>
      <c r="D27" s="190" t="s">
        <v>389</v>
      </c>
    </row>
    <row r="28" spans="1:4" ht="15.6">
      <c r="A28" s="178"/>
      <c r="B28" s="188"/>
      <c r="C28" s="178"/>
      <c r="D28" s="189"/>
    </row>
    <row r="29" spans="1:4" ht="210" customHeight="1">
      <c r="A29" s="178"/>
      <c r="B29" s="186"/>
      <c r="C29" s="359">
        <v>10</v>
      </c>
      <c r="D29" s="190" t="s">
        <v>901</v>
      </c>
    </row>
    <row r="30" spans="1:4" ht="15.6">
      <c r="A30" s="178"/>
      <c r="B30" s="188"/>
      <c r="C30" s="178"/>
      <c r="D30" s="189"/>
    </row>
    <row r="31" spans="1:4" ht="46.8">
      <c r="A31" s="178"/>
      <c r="B31" s="186"/>
      <c r="C31" s="178">
        <v>11</v>
      </c>
      <c r="D31" s="190" t="s">
        <v>902</v>
      </c>
    </row>
    <row r="32" spans="1:4" ht="15.6">
      <c r="A32" s="178"/>
      <c r="B32" s="188"/>
      <c r="C32" s="178"/>
      <c r="D32" s="189"/>
    </row>
    <row r="33" spans="1:4" ht="31.2">
      <c r="A33" s="178"/>
      <c r="B33" s="186"/>
      <c r="C33" s="178">
        <v>12</v>
      </c>
      <c r="D33" s="190" t="s">
        <v>1198</v>
      </c>
    </row>
    <row r="34" spans="1:4" ht="15.6">
      <c r="A34" s="178"/>
      <c r="B34" s="188"/>
      <c r="C34" s="178"/>
      <c r="D34" s="189"/>
    </row>
    <row r="35" spans="1:4">
      <c r="A35" s="178"/>
      <c r="B35" s="185" t="s">
        <v>1842</v>
      </c>
      <c r="C35" s="178"/>
      <c r="D35" s="178"/>
    </row>
    <row r="36" spans="1:4">
      <c r="A36" s="178"/>
      <c r="B36" s="185"/>
      <c r="C36" s="178"/>
      <c r="D36" s="178"/>
    </row>
    <row r="37" spans="1:4" ht="31.2">
      <c r="A37" s="178"/>
      <c r="B37" s="186"/>
      <c r="C37" s="178">
        <v>13</v>
      </c>
      <c r="D37" s="187" t="s">
        <v>903</v>
      </c>
    </row>
    <row r="38" spans="1:4" ht="15.6">
      <c r="A38" s="178"/>
      <c r="B38" s="188"/>
      <c r="C38" s="178"/>
      <c r="D38" s="189"/>
    </row>
    <row r="39" spans="1:4" ht="31.2">
      <c r="A39" s="178"/>
      <c r="B39" s="186"/>
      <c r="C39" s="178">
        <v>14</v>
      </c>
      <c r="D39" s="187" t="s">
        <v>904</v>
      </c>
    </row>
    <row r="40" spans="1:4" ht="15.6">
      <c r="A40" s="178"/>
      <c r="B40" s="188"/>
      <c r="C40" s="178"/>
      <c r="D40" s="187"/>
    </row>
    <row r="41" spans="1:4" ht="46.8">
      <c r="A41" s="178"/>
      <c r="B41" s="186"/>
      <c r="C41" s="178">
        <v>15</v>
      </c>
      <c r="D41" s="187" t="s">
        <v>905</v>
      </c>
    </row>
    <row r="42" spans="1:4" ht="15.6">
      <c r="A42" s="178"/>
      <c r="B42" s="188"/>
      <c r="C42" s="178"/>
      <c r="D42" s="187"/>
    </row>
    <row r="43" spans="1:4" ht="62.4">
      <c r="A43" s="178"/>
      <c r="B43" s="186"/>
      <c r="C43" s="178">
        <v>16</v>
      </c>
      <c r="D43" s="187" t="s">
        <v>906</v>
      </c>
    </row>
    <row r="44" spans="1:4" ht="15.6">
      <c r="A44" s="178"/>
      <c r="B44" s="188"/>
      <c r="C44" s="178"/>
      <c r="D44" s="187"/>
    </row>
    <row r="45" spans="1:4" ht="62.4">
      <c r="A45" s="178"/>
      <c r="B45" s="186"/>
      <c r="C45" s="178">
        <v>17</v>
      </c>
      <c r="D45" s="187" t="s">
        <v>907</v>
      </c>
    </row>
    <row r="46" spans="1:4" ht="15.6">
      <c r="A46" s="178"/>
      <c r="B46" s="188"/>
      <c r="C46" s="178"/>
      <c r="D46" s="187"/>
    </row>
    <row r="47" spans="1:4" ht="31.2">
      <c r="A47" s="178"/>
      <c r="B47" s="186"/>
      <c r="C47" s="178">
        <v>18</v>
      </c>
      <c r="D47" s="187" t="s">
        <v>908</v>
      </c>
    </row>
    <row r="48" spans="1:4">
      <c r="A48" s="178"/>
      <c r="B48" s="178"/>
      <c r="C48" s="178"/>
      <c r="D48" s="178"/>
    </row>
    <row r="49" spans="1:4">
      <c r="A49" s="178"/>
      <c r="B49" s="185" t="s">
        <v>909</v>
      </c>
      <c r="C49" s="178"/>
      <c r="D49" s="178"/>
    </row>
    <row r="50" spans="1:4">
      <c r="A50" s="178"/>
      <c r="B50" s="185"/>
      <c r="C50" s="178"/>
      <c r="D50" s="178"/>
    </row>
    <row r="51" spans="1:4" ht="31.2">
      <c r="A51" s="178"/>
      <c r="B51" s="186"/>
      <c r="C51" s="178">
        <v>19</v>
      </c>
      <c r="D51" s="187" t="s">
        <v>910</v>
      </c>
    </row>
    <row r="52" spans="1:4" ht="15.6">
      <c r="A52" s="178"/>
      <c r="B52" s="188"/>
      <c r="C52" s="178"/>
      <c r="D52" s="189"/>
    </row>
    <row r="53" spans="1:4" ht="31.2">
      <c r="A53" s="178"/>
      <c r="B53" s="186"/>
      <c r="C53" s="178">
        <v>20</v>
      </c>
      <c r="D53" s="187" t="s">
        <v>911</v>
      </c>
    </row>
    <row r="54" spans="1:4" ht="15.6">
      <c r="A54" s="178"/>
      <c r="B54" s="188"/>
      <c r="C54" s="178"/>
      <c r="D54" s="189"/>
    </row>
    <row r="55" spans="1:4" ht="31.2">
      <c r="A55" s="178"/>
      <c r="B55" s="186"/>
      <c r="C55" s="178">
        <v>21</v>
      </c>
      <c r="D55" s="187" t="s">
        <v>912</v>
      </c>
    </row>
    <row r="56" spans="1:4" ht="15.6">
      <c r="A56" s="178"/>
      <c r="B56" s="188"/>
      <c r="C56" s="178"/>
      <c r="D56" s="189"/>
    </row>
    <row r="57" spans="1:4" ht="15.6">
      <c r="A57" s="178"/>
      <c r="B57" s="186"/>
      <c r="C57" s="178">
        <v>22</v>
      </c>
      <c r="D57" s="187" t="s">
        <v>913</v>
      </c>
    </row>
    <row r="58" spans="1:4" ht="15.6">
      <c r="A58" s="178"/>
      <c r="B58" s="188"/>
      <c r="C58" s="178"/>
      <c r="D58" s="189"/>
    </row>
    <row r="59" spans="1:4" ht="15.6">
      <c r="A59" s="178"/>
      <c r="B59" s="186"/>
      <c r="C59" s="178">
        <v>23</v>
      </c>
      <c r="D59" s="187" t="s">
        <v>914</v>
      </c>
    </row>
    <row r="60" spans="1:4" ht="15.6">
      <c r="A60" s="178"/>
      <c r="B60" s="188"/>
      <c r="C60" s="178"/>
      <c r="D60" s="189"/>
    </row>
    <row r="61" spans="1:4">
      <c r="A61" s="178"/>
      <c r="B61" s="185" t="s">
        <v>915</v>
      </c>
      <c r="C61" s="178"/>
      <c r="D61" s="178"/>
    </row>
    <row r="62" spans="1:4">
      <c r="A62" s="178"/>
      <c r="B62" s="185"/>
      <c r="C62" s="178"/>
      <c r="D62" s="178"/>
    </row>
    <row r="63" spans="1:4" ht="31.2">
      <c r="A63" s="178"/>
      <c r="B63" s="186"/>
      <c r="C63" s="178">
        <v>24</v>
      </c>
      <c r="D63" s="187" t="s">
        <v>916</v>
      </c>
    </row>
    <row r="64" spans="1:4" ht="15.6">
      <c r="A64" s="178"/>
      <c r="B64" s="188"/>
      <c r="C64" s="178"/>
      <c r="D64" s="187"/>
    </row>
    <row r="65" spans="1:4" ht="15.6">
      <c r="A65" s="178"/>
      <c r="B65" s="186"/>
      <c r="C65" s="178">
        <v>25</v>
      </c>
      <c r="D65" s="187" t="s">
        <v>917</v>
      </c>
    </row>
    <row r="66" spans="1:4" ht="15.6">
      <c r="A66" s="178"/>
      <c r="B66" s="188"/>
      <c r="C66" s="178"/>
      <c r="D66" s="187"/>
    </row>
    <row r="67" spans="1:4" ht="31.2">
      <c r="A67" s="178"/>
      <c r="B67" s="186"/>
      <c r="C67" s="178">
        <v>26</v>
      </c>
      <c r="D67" s="187" t="s">
        <v>918</v>
      </c>
    </row>
    <row r="68" spans="1:4" ht="15.6">
      <c r="A68" s="178"/>
      <c r="B68" s="188"/>
      <c r="C68" s="178"/>
      <c r="D68" s="187"/>
    </row>
    <row r="69" spans="1:4" ht="31.2">
      <c r="A69" s="178"/>
      <c r="B69" s="186"/>
      <c r="C69" s="178">
        <v>27</v>
      </c>
      <c r="D69" s="187" t="s">
        <v>919</v>
      </c>
    </row>
    <row r="70" spans="1:4" ht="15.6">
      <c r="A70" s="178"/>
      <c r="B70" s="188"/>
      <c r="C70" s="178"/>
      <c r="D70" s="187"/>
    </row>
    <row r="71" spans="1:4" ht="15.6">
      <c r="A71" s="178"/>
      <c r="B71" s="186"/>
      <c r="C71" s="178">
        <v>28</v>
      </c>
      <c r="D71" s="187" t="s">
        <v>920</v>
      </c>
    </row>
    <row r="72" spans="1:4" ht="15.6">
      <c r="A72" s="178"/>
      <c r="B72" s="188"/>
      <c r="C72" s="178"/>
      <c r="D72" s="187"/>
    </row>
    <row r="73" spans="1:4" ht="31.2">
      <c r="A73" s="178"/>
      <c r="B73" s="186"/>
      <c r="C73" s="178">
        <v>29</v>
      </c>
      <c r="D73" s="187" t="s">
        <v>921</v>
      </c>
    </row>
    <row r="74" spans="1:4" ht="15.6">
      <c r="A74" s="178"/>
      <c r="B74" s="188"/>
      <c r="C74" s="178"/>
      <c r="D74" s="187"/>
    </row>
    <row r="75" spans="1:4" ht="53.7" customHeight="1">
      <c r="A75" s="178"/>
      <c r="B75" s="186"/>
      <c r="C75" s="178">
        <v>30</v>
      </c>
      <c r="D75" s="187" t="s">
        <v>922</v>
      </c>
    </row>
    <row r="76" spans="1:4" ht="15.6">
      <c r="A76" s="178"/>
      <c r="B76" s="188"/>
      <c r="C76" s="178"/>
      <c r="D76" s="187"/>
    </row>
    <row r="77" spans="1:4" ht="66" customHeight="1">
      <c r="A77" s="178"/>
      <c r="B77" s="186"/>
      <c r="C77" s="178">
        <v>31</v>
      </c>
      <c r="D77" s="187" t="s">
        <v>923</v>
      </c>
    </row>
    <row r="78" spans="1:4" ht="15.6">
      <c r="A78" s="178"/>
      <c r="B78" s="188"/>
      <c r="C78" s="178"/>
      <c r="D78" s="187"/>
    </row>
    <row r="79" spans="1:4" ht="19.95" customHeight="1">
      <c r="A79" s="178"/>
      <c r="B79" s="186"/>
      <c r="C79" s="178">
        <v>32</v>
      </c>
      <c r="D79" s="187" t="s">
        <v>924</v>
      </c>
    </row>
    <row r="80" spans="1:4" ht="19.95" customHeight="1">
      <c r="A80" s="178"/>
      <c r="B80" s="188"/>
      <c r="C80" s="178"/>
      <c r="D80" s="187"/>
    </row>
    <row r="81" spans="1:4">
      <c r="A81" s="178"/>
      <c r="B81" s="185" t="s">
        <v>1154</v>
      </c>
      <c r="C81" s="178"/>
      <c r="D81" s="178"/>
    </row>
    <row r="82" spans="1:4">
      <c r="A82" s="178"/>
      <c r="B82" s="185"/>
      <c r="C82" s="178"/>
      <c r="D82" s="178"/>
    </row>
    <row r="83" spans="1:4" ht="31.2">
      <c r="A83" s="178"/>
      <c r="B83" s="186"/>
      <c r="C83" s="178">
        <v>34</v>
      </c>
      <c r="D83" s="187" t="s">
        <v>925</v>
      </c>
    </row>
    <row r="84" spans="1:4">
      <c r="A84" s="178"/>
      <c r="B84" s="188"/>
      <c r="C84" s="178"/>
      <c r="D84" s="178"/>
    </row>
    <row r="85" spans="1:4" ht="31.2">
      <c r="A85" s="178"/>
      <c r="B85" s="186"/>
      <c r="C85" s="178">
        <v>35</v>
      </c>
      <c r="D85" s="187" t="s">
        <v>926</v>
      </c>
    </row>
    <row r="86" spans="1:4">
      <c r="A86" s="178"/>
      <c r="B86" s="188"/>
      <c r="C86" s="178"/>
      <c r="D86" s="178"/>
    </row>
    <row r="87" spans="1:4" ht="31.2">
      <c r="A87" s="178"/>
      <c r="B87" s="186"/>
      <c r="C87" s="178">
        <v>36</v>
      </c>
      <c r="D87" s="187" t="s">
        <v>927</v>
      </c>
    </row>
    <row r="88" spans="1:4">
      <c r="B88" s="188"/>
    </row>
    <row r="89" spans="1:4" ht="31.2">
      <c r="A89" s="178"/>
      <c r="B89" s="186"/>
      <c r="C89" s="178">
        <v>37</v>
      </c>
      <c r="D89" s="187" t="s">
        <v>928</v>
      </c>
    </row>
    <row r="91" spans="1:4" ht="15.6">
      <c r="A91" s="178"/>
      <c r="B91" s="186"/>
      <c r="C91" s="178">
        <v>38</v>
      </c>
      <c r="D91" s="187" t="s">
        <v>1156</v>
      </c>
    </row>
    <row r="92" spans="1:4">
      <c r="B92" s="188"/>
    </row>
    <row r="93" spans="1:4" ht="31.2">
      <c r="A93" s="178"/>
      <c r="B93" s="186"/>
      <c r="C93" s="178">
        <v>39</v>
      </c>
      <c r="D93" s="187" t="s">
        <v>1159</v>
      </c>
    </row>
    <row r="95" spans="1:4">
      <c r="B95" s="185" t="s">
        <v>1160</v>
      </c>
    </row>
    <row r="96" spans="1:4">
      <c r="B96" s="185"/>
    </row>
    <row r="97" spans="1:4" ht="31.2">
      <c r="B97" s="186"/>
      <c r="C97" s="178">
        <v>40</v>
      </c>
      <c r="D97" s="187" t="s">
        <v>1193</v>
      </c>
    </row>
    <row r="98" spans="1:4">
      <c r="B98" s="188"/>
      <c r="C98" s="178"/>
      <c r="D98" s="178"/>
    </row>
    <row r="99" spans="1:4" ht="31.2">
      <c r="B99" s="186"/>
      <c r="C99" s="178">
        <v>41</v>
      </c>
      <c r="D99" s="187" t="s">
        <v>1161</v>
      </c>
    </row>
    <row r="100" spans="1:4">
      <c r="B100" s="188"/>
    </row>
    <row r="101" spans="1:4" ht="67.2" customHeight="1">
      <c r="B101" s="186"/>
      <c r="C101" s="178">
        <v>42</v>
      </c>
      <c r="D101" s="187" t="s">
        <v>1192</v>
      </c>
    </row>
    <row r="102" spans="1:4">
      <c r="B102" s="188"/>
    </row>
    <row r="103" spans="1:4" ht="31.2">
      <c r="B103" s="186"/>
      <c r="C103" s="178">
        <v>43</v>
      </c>
      <c r="D103" s="187" t="s">
        <v>1155</v>
      </c>
    </row>
    <row r="105" spans="1:4" ht="15.6">
      <c r="B105" s="186"/>
      <c r="C105" s="178">
        <v>44</v>
      </c>
      <c r="D105" s="187" t="s">
        <v>1157</v>
      </c>
    </row>
    <row r="106" spans="1:4">
      <c r="B106" s="188"/>
    </row>
    <row r="107" spans="1:4" ht="31.2">
      <c r="B107" s="186"/>
      <c r="C107" s="178">
        <v>45</v>
      </c>
      <c r="D107" s="187" t="s">
        <v>1159</v>
      </c>
    </row>
    <row r="109" spans="1:4">
      <c r="A109" s="178"/>
      <c r="B109" s="185" t="s">
        <v>1130</v>
      </c>
      <c r="C109" s="178"/>
    </row>
    <row r="110" spans="1:4">
      <c r="A110" s="178"/>
      <c r="B110" s="185"/>
      <c r="C110" s="178"/>
      <c r="D110" s="178"/>
    </row>
    <row r="111" spans="1:4" ht="15.6">
      <c r="A111" s="178"/>
      <c r="B111" s="186"/>
      <c r="C111" s="178">
        <v>46</v>
      </c>
      <c r="D111" s="190" t="s">
        <v>1199</v>
      </c>
    </row>
    <row r="112" spans="1:4">
      <c r="B112" s="188"/>
    </row>
    <row r="113" spans="1:4" ht="15.6">
      <c r="A113" s="178"/>
      <c r="B113" s="186"/>
      <c r="C113" s="178">
        <v>47</v>
      </c>
      <c r="D113" s="187" t="s">
        <v>929</v>
      </c>
    </row>
    <row r="114" spans="1:4">
      <c r="B114" s="188"/>
    </row>
    <row r="115" spans="1:4" ht="15.6">
      <c r="A115" s="178"/>
      <c r="B115" s="186"/>
      <c r="C115" s="178">
        <v>48</v>
      </c>
      <c r="D115" s="187" t="s">
        <v>930</v>
      </c>
    </row>
    <row r="116" spans="1:4">
      <c r="B116" s="188"/>
    </row>
    <row r="117" spans="1:4" ht="31.2">
      <c r="A117" s="178"/>
      <c r="B117" s="186"/>
      <c r="C117" s="178">
        <v>49</v>
      </c>
      <c r="D117" s="187" t="s">
        <v>1200</v>
      </c>
    </row>
    <row r="118" spans="1:4">
      <c r="B118" s="188"/>
    </row>
    <row r="119" spans="1:4" ht="15.6">
      <c r="A119" s="178"/>
      <c r="B119" s="186"/>
      <c r="C119" s="178">
        <v>50</v>
      </c>
      <c r="D119" s="190" t="s">
        <v>1201</v>
      </c>
    </row>
    <row r="120" spans="1:4" ht="15.6">
      <c r="A120" s="178"/>
      <c r="B120" s="188"/>
      <c r="C120" s="178"/>
      <c r="D120" s="190"/>
    </row>
    <row r="121" spans="1:4" ht="15.6">
      <c r="B121" s="186"/>
      <c r="C121" s="178">
        <v>51</v>
      </c>
      <c r="D121" s="190" t="s">
        <v>1202</v>
      </c>
    </row>
    <row r="122" spans="1:4" ht="15.6">
      <c r="B122" s="188"/>
      <c r="C122" s="178"/>
      <c r="D122" s="190"/>
    </row>
    <row r="123" spans="1:4">
      <c r="B123" s="185" t="s">
        <v>931</v>
      </c>
    </row>
    <row r="125" spans="1:4" customFormat="1" ht="31.2">
      <c r="A125" s="178"/>
      <c r="B125" s="573"/>
      <c r="C125" s="574">
        <v>52</v>
      </c>
      <c r="D125" s="575" t="s">
        <v>1561</v>
      </c>
    </row>
    <row r="126" spans="1:4" customFormat="1">
      <c r="A126" s="178"/>
      <c r="B126" s="123"/>
      <c r="C126" s="123"/>
      <c r="D126" s="123"/>
    </row>
    <row r="127" spans="1:4" customFormat="1" ht="15.6">
      <c r="A127" s="178"/>
      <c r="B127" s="573"/>
      <c r="C127" s="574">
        <v>53</v>
      </c>
      <c r="D127" s="575" t="s">
        <v>1203</v>
      </c>
    </row>
    <row r="128" spans="1:4" customFormat="1">
      <c r="A128" s="178"/>
      <c r="B128" s="123"/>
      <c r="C128" s="123"/>
      <c r="D128" s="123"/>
    </row>
    <row r="129" spans="1:4" customFormat="1" ht="31.2">
      <c r="A129" s="178"/>
      <c r="B129" s="573"/>
      <c r="C129" s="574">
        <v>54</v>
      </c>
      <c r="D129" s="575" t="s">
        <v>1204</v>
      </c>
    </row>
    <row r="130" spans="1:4" customFormat="1">
      <c r="A130" s="178"/>
      <c r="B130" s="123"/>
      <c r="C130" s="123"/>
      <c r="D130" s="123"/>
    </row>
    <row r="131" spans="1:4" customFormat="1" ht="31.2">
      <c r="B131" s="186"/>
      <c r="C131" s="178">
        <v>55</v>
      </c>
      <c r="D131" s="575" t="s">
        <v>1205</v>
      </c>
    </row>
    <row r="132" spans="1:4" customFormat="1"/>
    <row r="133" spans="1:4" customFormat="1" ht="15.6">
      <c r="B133" s="186"/>
      <c r="C133" s="178">
        <v>56</v>
      </c>
      <c r="D133" s="575" t="s">
        <v>1206</v>
      </c>
    </row>
    <row r="135" spans="1:4">
      <c r="B135" s="185" t="s">
        <v>1838</v>
      </c>
      <c r="C135" s="178"/>
      <c r="D135" s="178"/>
    </row>
    <row r="136" spans="1:4">
      <c r="B136" s="178"/>
      <c r="C136" s="178"/>
      <c r="D136" s="178"/>
    </row>
    <row r="137" spans="1:4" ht="31.2">
      <c r="B137" s="186"/>
      <c r="C137" s="178">
        <v>24</v>
      </c>
      <c r="D137" s="190" t="s">
        <v>1839</v>
      </c>
    </row>
    <row r="138" spans="1:4">
      <c r="B138" s="178"/>
      <c r="C138" s="178"/>
      <c r="D138" s="178"/>
    </row>
    <row r="139" spans="1:4" ht="15.6">
      <c r="B139" s="186"/>
      <c r="C139" s="178">
        <v>25</v>
      </c>
      <c r="D139" s="190" t="s">
        <v>1840</v>
      </c>
    </row>
  </sheetData>
  <sheetProtection selectLockedCells="1"/>
  <pageMargins left="0.35" right="0.45" top="0.93" bottom="0.5" header="0.35" footer="0.25"/>
  <pageSetup scale="74" orientation="portrait" r:id="rId1"/>
  <headerFooter>
    <oddHeader xml:space="preserve">&amp;L&amp;"Times New Roman,Bold"&amp;12&amp;K870E00&amp;G&amp;R &amp;"Times New Roman,Bold"&amp;12 &amp;K870E002023 ACFR Information&amp;"Arial,Regular"&amp;10&amp;K000000
</oddHeader>
    <oddFooter>&amp;L&amp;"Times New Roman,Italic"&amp;9Page &amp;P of &amp;N
&amp;Z&amp;F &amp;A&amp;R&amp;"Times New Roman,Italic"&amp;9&amp;D &amp;T</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M33"/>
  <sheetViews>
    <sheetView showGridLines="0" zoomScale="120" zoomScaleNormal="120" workbookViewId="0">
      <selection activeCell="J16" sqref="J16"/>
    </sheetView>
  </sheetViews>
  <sheetFormatPr defaultColWidth="9.109375" defaultRowHeight="15.6"/>
  <cols>
    <col min="1" max="1" width="15.5546875" style="41" customWidth="1"/>
    <col min="2" max="2" width="5" style="42" customWidth="1"/>
    <col min="3" max="3" width="4.109375" style="39" customWidth="1"/>
    <col min="4" max="4" width="2.6640625" style="37" customWidth="1"/>
    <col min="5" max="5" width="2.88671875" style="37" customWidth="1"/>
    <col min="6" max="6" width="13.33203125" style="37" customWidth="1"/>
    <col min="7" max="7" width="18.88671875" style="37" customWidth="1"/>
    <col min="8" max="12" width="11.6640625" style="37" customWidth="1"/>
    <col min="13" max="13" width="8.33203125" style="37" customWidth="1"/>
    <col min="14" max="14" width="1.33203125" style="37" customWidth="1"/>
    <col min="15" max="16384" width="9.109375" style="37"/>
  </cols>
  <sheetData>
    <row r="1" spans="1:13" ht="30.75" customHeight="1">
      <c r="A1" s="158"/>
      <c r="B1" s="159"/>
      <c r="C1" s="45"/>
      <c r="D1" s="45"/>
      <c r="E1" s="45"/>
      <c r="F1" s="45"/>
      <c r="G1" s="116"/>
      <c r="H1" s="45"/>
      <c r="I1" s="45"/>
      <c r="J1" s="45"/>
      <c r="K1" s="45"/>
      <c r="L1" s="45"/>
      <c r="M1" s="45"/>
    </row>
    <row r="2" spans="1:13">
      <c r="A2" s="915" t="s">
        <v>1943</v>
      </c>
      <c r="B2" s="915"/>
      <c r="C2" s="915"/>
      <c r="D2" s="915"/>
      <c r="E2" s="915"/>
      <c r="F2" s="915"/>
      <c r="G2" s="915"/>
      <c r="H2" s="915"/>
      <c r="I2" s="915"/>
    </row>
    <row r="3" spans="1:13">
      <c r="A3" s="915" t="s">
        <v>353</v>
      </c>
      <c r="B3" s="915"/>
      <c r="C3" s="915"/>
      <c r="D3" s="915"/>
      <c r="E3" s="915"/>
      <c r="F3" s="915"/>
      <c r="G3" s="915"/>
      <c r="H3" s="915"/>
      <c r="I3" s="915"/>
    </row>
    <row r="4" spans="1:13">
      <c r="A4" s="915" t="s">
        <v>1913</v>
      </c>
      <c r="B4" s="915"/>
      <c r="C4" s="915"/>
      <c r="D4" s="915"/>
      <c r="E4" s="915"/>
      <c r="F4" s="915"/>
      <c r="G4" s="915"/>
      <c r="H4" s="915"/>
      <c r="I4" s="915"/>
    </row>
    <row r="5" spans="1:13">
      <c r="A5" s="161" t="s">
        <v>356</v>
      </c>
      <c r="B5" s="38"/>
    </row>
    <row r="6" spans="1:13">
      <c r="A6" s="40"/>
      <c r="B6" s="38"/>
      <c r="C6" s="913"/>
      <c r="D6" s="913"/>
      <c r="E6" s="913"/>
      <c r="F6" s="913"/>
      <c r="G6" s="913"/>
      <c r="H6" s="913"/>
      <c r="I6" s="913"/>
      <c r="J6" s="913"/>
      <c r="K6" s="913"/>
      <c r="L6" s="913"/>
      <c r="M6" s="913"/>
    </row>
    <row r="7" spans="1:13">
      <c r="A7" s="40"/>
      <c r="B7" s="44"/>
      <c r="C7" s="44"/>
      <c r="D7" s="39"/>
    </row>
    <row r="9" spans="1:13">
      <c r="A9" s="46"/>
      <c r="B9" s="47"/>
      <c r="C9" s="48"/>
      <c r="D9" s="48"/>
      <c r="E9" s="48"/>
      <c r="F9" s="48"/>
      <c r="G9" s="48"/>
      <c r="H9" s="48"/>
      <c r="I9" s="48"/>
      <c r="J9" s="48"/>
      <c r="K9" s="48"/>
      <c r="L9" s="48"/>
      <c r="M9" s="48"/>
    </row>
    <row r="10" spans="1:13">
      <c r="B10" s="49"/>
    </row>
    <row r="11" spans="1:13">
      <c r="B11" s="49"/>
      <c r="C11" s="914"/>
      <c r="D11" s="914"/>
      <c r="E11" s="914"/>
      <c r="F11" s="914"/>
      <c r="G11" s="914"/>
      <c r="H11" s="914"/>
      <c r="I11" s="914"/>
      <c r="J11" s="914"/>
      <c r="K11" s="914"/>
      <c r="L11" s="914"/>
    </row>
    <row r="12" spans="1:13">
      <c r="B12" s="49"/>
      <c r="C12" s="914"/>
      <c r="D12" s="914"/>
      <c r="E12" s="914"/>
      <c r="F12" s="914"/>
      <c r="G12" s="914"/>
      <c r="H12" s="914"/>
      <c r="I12" s="914"/>
      <c r="J12" s="914"/>
      <c r="K12" s="914"/>
      <c r="L12" s="914"/>
    </row>
    <row r="13" spans="1:13">
      <c r="B13" s="49"/>
      <c r="C13" s="914"/>
      <c r="D13" s="914"/>
      <c r="E13" s="914"/>
      <c r="F13" s="914"/>
      <c r="G13" s="914"/>
      <c r="H13" s="914"/>
      <c r="I13" s="914"/>
      <c r="J13" s="914"/>
      <c r="K13" s="914"/>
      <c r="L13" s="914"/>
    </row>
    <row r="14" spans="1:13">
      <c r="B14" s="49"/>
    </row>
    <row r="15" spans="1:13">
      <c r="B15" s="47"/>
      <c r="C15" s="48"/>
      <c r="D15" s="48"/>
      <c r="E15" s="48"/>
      <c r="F15" s="48"/>
      <c r="G15" s="48"/>
      <c r="H15" s="48"/>
      <c r="I15" s="48"/>
      <c r="J15" s="48"/>
      <c r="K15" s="48"/>
      <c r="L15" s="48"/>
      <c r="M15" s="48"/>
    </row>
    <row r="16" spans="1:13">
      <c r="B16" s="106"/>
      <c r="C16" s="48"/>
      <c r="D16" s="48"/>
      <c r="E16" s="48"/>
      <c r="F16" s="48"/>
      <c r="G16" s="48"/>
      <c r="H16" s="48"/>
      <c r="I16" s="48"/>
      <c r="J16" s="48"/>
      <c r="K16" s="48"/>
      <c r="L16" s="48"/>
      <c r="M16" s="48"/>
    </row>
    <row r="17" spans="1:13">
      <c r="B17" s="106"/>
      <c r="C17" s="48"/>
      <c r="D17" s="48"/>
      <c r="E17" s="48"/>
      <c r="F17" s="48"/>
      <c r="G17" s="48"/>
      <c r="H17" s="48"/>
      <c r="I17" s="48"/>
      <c r="J17" s="48"/>
      <c r="K17" s="48"/>
      <c r="L17" s="48"/>
      <c r="M17" s="48"/>
    </row>
    <row r="18" spans="1:13">
      <c r="A18" s="46"/>
      <c r="B18" s="47"/>
      <c r="C18" s="48"/>
      <c r="D18" s="48"/>
      <c r="E18" s="48"/>
      <c r="F18" s="48"/>
      <c r="G18" s="48"/>
      <c r="H18" s="48"/>
      <c r="I18" s="48"/>
      <c r="J18" s="48"/>
      <c r="K18" s="48"/>
      <c r="L18" s="48"/>
      <c r="M18" s="48"/>
    </row>
    <row r="19" spans="1:13">
      <c r="C19" s="37"/>
      <c r="D19" s="49"/>
    </row>
    <row r="20" spans="1:13">
      <c r="C20" s="37"/>
      <c r="D20" s="49"/>
    </row>
    <row r="21" spans="1:13">
      <c r="C21" s="37"/>
      <c r="D21" s="49"/>
    </row>
    <row r="25" spans="1:13">
      <c r="A25" s="46"/>
      <c r="B25" s="47"/>
      <c r="C25" s="48"/>
      <c r="D25" s="48"/>
      <c r="E25" s="48"/>
      <c r="F25" s="48"/>
      <c r="G25" s="48"/>
      <c r="H25" s="48"/>
      <c r="I25" s="48"/>
      <c r="J25" s="48"/>
      <c r="K25" s="48"/>
      <c r="L25" s="48"/>
      <c r="M25" s="48"/>
    </row>
    <row r="26" spans="1:13" ht="16.5" customHeight="1">
      <c r="A26" s="46"/>
      <c r="B26" s="49"/>
      <c r="C26" s="48"/>
      <c r="D26" s="48"/>
      <c r="E26" s="48"/>
      <c r="F26" s="48"/>
      <c r="G26" s="113"/>
      <c r="H26" s="113"/>
      <c r="I26" s="113"/>
      <c r="J26" s="113"/>
      <c r="K26" s="113"/>
      <c r="L26" s="113"/>
      <c r="M26" s="48"/>
    </row>
    <row r="27" spans="1:13">
      <c r="B27" s="107"/>
    </row>
    <row r="28" spans="1:13">
      <c r="B28" s="107"/>
    </row>
    <row r="29" spans="1:13">
      <c r="B29" s="107"/>
    </row>
    <row r="30" spans="1:13">
      <c r="A30" s="46"/>
      <c r="B30" s="50"/>
    </row>
    <row r="31" spans="1:13">
      <c r="B31" s="49"/>
    </row>
    <row r="32" spans="1:13">
      <c r="A32" s="46"/>
      <c r="B32" s="47"/>
      <c r="C32" s="48"/>
      <c r="D32" s="48"/>
      <c r="E32" s="48"/>
      <c r="F32" s="48"/>
      <c r="G32" s="48"/>
      <c r="H32" s="48"/>
      <c r="I32" s="48"/>
      <c r="J32" s="48"/>
      <c r="K32" s="48"/>
      <c r="L32" s="48"/>
      <c r="M32" s="48"/>
    </row>
    <row r="33" spans="2:2">
      <c r="B33" s="49"/>
    </row>
  </sheetData>
  <mergeCells count="7">
    <mergeCell ref="C6:M6"/>
    <mergeCell ref="C11:L11"/>
    <mergeCell ref="C12:L12"/>
    <mergeCell ref="C13:L13"/>
    <mergeCell ref="A2:I2"/>
    <mergeCell ref="A3:I3"/>
    <mergeCell ref="A4:I4"/>
  </mergeCells>
  <hyperlinks>
    <hyperlink ref="A5" r:id="rId1" xr:uid="{4DE41C71-3AD3-4F7D-9E84-3F5522D7A84B}"/>
  </hyperlinks>
  <pageMargins left="0.35" right="0.45" top="1.1299999999999999" bottom="0.75" header="0.35" footer="0.25"/>
  <pageSetup scale="71" fitToHeight="4" orientation="portrait" r:id="rId2"/>
  <headerFooter>
    <oddHeader>&amp;L&amp;"Arial,Bold"&amp;12&amp;G&amp;C&amp;"Arial,Bold"&amp;12
&amp;R&amp;"Times New Roman,Bold"&amp;12&amp;K003399 2025 ACFR Information</oddHeader>
    <oddFooter>&amp;L&amp;"Times New Roman,Italic"&amp;9Page &amp;P of &amp;N
&amp;Z&amp;F &amp;A&amp;R&amp;"Times New Roman,Italic"&amp;9&amp;D &amp;T</odd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N53"/>
  <sheetViews>
    <sheetView showGridLines="0" zoomScaleNormal="100" zoomScaleSheetLayoutView="70" workbookViewId="0">
      <selection activeCell="B31" sqref="B31"/>
    </sheetView>
  </sheetViews>
  <sheetFormatPr defaultRowHeight="13.2"/>
  <cols>
    <col min="1" max="1" width="2.88671875" customWidth="1"/>
    <col min="2" max="2" width="27.6640625" style="164" customWidth="1"/>
    <col min="3" max="3" width="19" customWidth="1"/>
    <col min="4" max="4" width="29.6640625" customWidth="1"/>
    <col min="5" max="5" width="22.109375" customWidth="1"/>
    <col min="6" max="6" width="25.6640625" customWidth="1"/>
    <col min="7" max="7" width="23.88671875" customWidth="1"/>
    <col min="8" max="8" width="11.33203125" customWidth="1"/>
    <col min="9" max="9" width="3.6640625" customWidth="1"/>
    <col min="10" max="10" width="9.5546875" customWidth="1"/>
  </cols>
  <sheetData>
    <row r="1" spans="1:14" ht="17.399999999999999">
      <c r="A1" s="114" t="s">
        <v>932</v>
      </c>
      <c r="B1" s="6"/>
      <c r="C1" s="2"/>
      <c r="D1" s="2"/>
    </row>
    <row r="2" spans="1:14" ht="17.399999999999999">
      <c r="A2" s="114" t="s">
        <v>41</v>
      </c>
      <c r="B2" s="6"/>
      <c r="C2" s="2"/>
      <c r="D2" s="2"/>
      <c r="E2" s="2"/>
      <c r="F2" s="2"/>
    </row>
    <row r="3" spans="1:14" ht="6.75" customHeight="1" thickBot="1">
      <c r="A3" s="4"/>
      <c r="B3" s="6"/>
      <c r="C3" s="2"/>
      <c r="D3" s="2"/>
      <c r="E3" s="2"/>
      <c r="F3" s="2"/>
    </row>
    <row r="4" spans="1:14" ht="13.5" customHeight="1">
      <c r="A4" s="51" t="s">
        <v>97</v>
      </c>
      <c r="B4" s="169" t="s">
        <v>1</v>
      </c>
      <c r="C4" s="173"/>
      <c r="D4" s="388"/>
      <c r="E4" s="836"/>
      <c r="F4" s="2"/>
      <c r="G4" s="110"/>
    </row>
    <row r="5" spans="1:14" ht="13.5" customHeight="1">
      <c r="A5" s="4"/>
      <c r="B5" s="170" t="s">
        <v>2</v>
      </c>
      <c r="C5" s="174"/>
      <c r="D5" s="919" t="e">
        <f>VLOOKUP(E4,'Entity List for forms 6.24.2025'!A3:B170,2,FALSE)</f>
        <v>#N/A</v>
      </c>
      <c r="E5" s="920"/>
      <c r="F5" s="2"/>
    </row>
    <row r="6" spans="1:14" ht="13.5" customHeight="1">
      <c r="A6" s="4"/>
      <c r="B6" s="171" t="s">
        <v>42</v>
      </c>
      <c r="C6" s="175"/>
      <c r="D6" s="924"/>
      <c r="E6" s="925"/>
      <c r="F6" s="2"/>
    </row>
    <row r="7" spans="1:14" ht="13.5" customHeight="1">
      <c r="A7" s="4"/>
      <c r="B7" s="170" t="s">
        <v>43</v>
      </c>
      <c r="C7" s="174"/>
      <c r="D7" s="926"/>
      <c r="E7" s="927"/>
      <c r="F7" s="2"/>
    </row>
    <row r="8" spans="1:14" ht="13.5" customHeight="1" thickBot="1">
      <c r="A8" s="4"/>
      <c r="B8" s="172" t="s">
        <v>216</v>
      </c>
      <c r="C8" s="176"/>
      <c r="D8" s="928"/>
      <c r="E8" s="929"/>
      <c r="F8" s="2"/>
    </row>
    <row r="9" spans="1:14" ht="11.25" customHeight="1" thickBot="1"/>
    <row r="10" spans="1:14" ht="15" customHeight="1" thickBot="1">
      <c r="A10" s="51" t="s">
        <v>96</v>
      </c>
      <c r="B10" s="165"/>
      <c r="C10" s="135" t="s">
        <v>256</v>
      </c>
    </row>
    <row r="12" spans="1:14" ht="12.75" customHeight="1">
      <c r="B12" s="890" t="s">
        <v>1889</v>
      </c>
      <c r="C12" s="890"/>
      <c r="D12" s="890"/>
      <c r="E12" s="890"/>
      <c r="F12" s="890"/>
      <c r="G12" s="890"/>
      <c r="H12" s="152"/>
      <c r="I12" s="152"/>
      <c r="J12" s="152"/>
      <c r="K12" s="152"/>
      <c r="L12" s="152"/>
      <c r="M12" s="152"/>
      <c r="N12" s="152"/>
    </row>
    <row r="13" spans="1:14" ht="12.75" customHeight="1">
      <c r="B13" s="890"/>
      <c r="C13" s="890"/>
      <c r="D13" s="890"/>
      <c r="E13" s="890"/>
      <c r="F13" s="890"/>
      <c r="G13" s="890"/>
      <c r="H13" s="152"/>
      <c r="I13" s="152"/>
      <c r="J13" s="152"/>
      <c r="K13" s="152"/>
      <c r="L13" s="152"/>
      <c r="M13" s="152"/>
      <c r="N13" s="152"/>
    </row>
    <row r="14" spans="1:14" ht="39" customHeight="1">
      <c r="B14" s="890"/>
      <c r="C14" s="890"/>
      <c r="D14" s="890"/>
      <c r="E14" s="890"/>
      <c r="F14" s="890"/>
      <c r="G14" s="890"/>
      <c r="H14" s="152"/>
      <c r="I14" s="152"/>
      <c r="J14" s="152"/>
      <c r="K14" s="152"/>
      <c r="L14" s="152"/>
      <c r="M14" s="152"/>
      <c r="N14" s="152"/>
    </row>
    <row r="15" spans="1:14" ht="15.6" customHeight="1" thickBot="1">
      <c r="B15" s="166"/>
      <c r="C15" s="153"/>
      <c r="D15" s="153"/>
      <c r="E15" s="153"/>
      <c r="F15" s="153"/>
      <c r="G15" s="153"/>
      <c r="H15" s="153"/>
      <c r="I15" s="153"/>
      <c r="J15" s="153"/>
      <c r="K15" s="153"/>
      <c r="L15" s="153"/>
      <c r="M15" s="153"/>
      <c r="N15" s="153"/>
    </row>
    <row r="16" spans="1:14" ht="19.2" customHeight="1" thickBot="1">
      <c r="B16" s="921" t="s">
        <v>425</v>
      </c>
      <c r="C16" s="922"/>
      <c r="D16" s="922"/>
      <c r="E16" s="922"/>
      <c r="F16" s="922"/>
      <c r="G16" s="923"/>
      <c r="H16" s="224"/>
      <c r="I16" s="224"/>
      <c r="J16" s="224"/>
      <c r="K16" s="152"/>
      <c r="L16" s="152"/>
      <c r="M16" s="152"/>
      <c r="N16" s="152"/>
    </row>
    <row r="17" spans="1:14" ht="19.2" customHeight="1" thickBot="1">
      <c r="B17" s="829"/>
      <c r="C17" s="829"/>
      <c r="D17" s="829"/>
      <c r="E17" s="829"/>
      <c r="F17" s="829"/>
      <c r="G17" s="829"/>
      <c r="H17" s="224"/>
      <c r="I17" s="224"/>
      <c r="J17" s="224"/>
      <c r="K17" s="152"/>
      <c r="L17" s="152"/>
      <c r="M17" s="152"/>
      <c r="N17" s="152"/>
    </row>
    <row r="18" spans="1:14" ht="13.95" customHeight="1" thickBot="1">
      <c r="B18" s="916" t="s">
        <v>1841</v>
      </c>
      <c r="C18" s="917"/>
      <c r="D18" s="917"/>
      <c r="E18" s="917"/>
      <c r="F18" s="917"/>
      <c r="G18" s="918"/>
      <c r="H18" s="167"/>
      <c r="I18" s="167"/>
      <c r="J18" s="167"/>
      <c r="K18" s="153"/>
      <c r="L18" s="153"/>
      <c r="M18" s="153"/>
      <c r="N18" s="153"/>
    </row>
    <row r="19" spans="1:14" ht="13.95" customHeight="1" thickBot="1">
      <c r="B19" s="167"/>
      <c r="C19" s="167"/>
      <c r="D19" s="167"/>
      <c r="E19" s="167"/>
      <c r="F19" s="167"/>
      <c r="G19" s="167"/>
      <c r="H19" s="167"/>
      <c r="I19" s="167"/>
      <c r="J19" s="167"/>
      <c r="K19" s="153"/>
      <c r="L19" s="153"/>
      <c r="M19" s="153"/>
      <c r="N19" s="153"/>
    </row>
    <row r="20" spans="1:14" ht="15.6">
      <c r="A20" s="51" t="s">
        <v>98</v>
      </c>
      <c r="B20" s="212"/>
      <c r="C20" s="215"/>
      <c r="D20" s="217"/>
      <c r="E20" s="219" t="s">
        <v>3</v>
      </c>
      <c r="F20" s="223" t="s">
        <v>241</v>
      </c>
      <c r="G20" s="220" t="s">
        <v>241</v>
      </c>
    </row>
    <row r="21" spans="1:14" ht="13.8">
      <c r="B21" s="213" t="s">
        <v>391</v>
      </c>
      <c r="C21" s="211" t="s">
        <v>390</v>
      </c>
      <c r="D21" s="213" t="s">
        <v>5</v>
      </c>
      <c r="E21" s="211" t="s">
        <v>6</v>
      </c>
      <c r="F21" s="213" t="s">
        <v>248</v>
      </c>
      <c r="G21" s="221" t="s">
        <v>245</v>
      </c>
    </row>
    <row r="22" spans="1:14" s="133" customFormat="1" ht="14.4" thickBot="1">
      <c r="B22" s="214"/>
      <c r="C22" s="216"/>
      <c r="D22" s="218"/>
      <c r="E22" s="216" t="s">
        <v>218</v>
      </c>
      <c r="F22" s="218" t="s">
        <v>358</v>
      </c>
      <c r="G22" s="222" t="s">
        <v>242</v>
      </c>
    </row>
    <row r="23" spans="1:14" ht="24.9" customHeight="1">
      <c r="B23" s="871"/>
      <c r="C23" s="872"/>
      <c r="D23" s="872"/>
      <c r="E23" s="872"/>
      <c r="F23" s="873"/>
      <c r="G23" s="874"/>
    </row>
    <row r="24" spans="1:14" ht="24.9" customHeight="1">
      <c r="B24" s="206"/>
      <c r="C24" s="154"/>
      <c r="D24" s="154"/>
      <c r="E24" s="154"/>
      <c r="F24" s="155"/>
      <c r="G24" s="207"/>
    </row>
    <row r="25" spans="1:14" ht="24.9" customHeight="1">
      <c r="B25" s="206"/>
      <c r="C25" s="154"/>
      <c r="D25" s="154"/>
      <c r="E25" s="496"/>
      <c r="F25" s="155"/>
      <c r="G25" s="207"/>
    </row>
    <row r="26" spans="1:14" ht="24.9" customHeight="1">
      <c r="B26" s="206"/>
      <c r="C26" s="154"/>
      <c r="D26" s="154"/>
      <c r="E26" s="154"/>
      <c r="F26" s="155"/>
      <c r="G26" s="207"/>
    </row>
    <row r="27" spans="1:14" ht="24.9" customHeight="1">
      <c r="B27" s="206"/>
      <c r="C27" s="154"/>
      <c r="D27" s="154"/>
      <c r="E27" s="154"/>
      <c r="F27" s="155"/>
      <c r="G27" s="207"/>
    </row>
    <row r="28" spans="1:14" ht="24.9" customHeight="1">
      <c r="B28" s="206"/>
      <c r="C28" s="154"/>
      <c r="D28" s="154"/>
      <c r="E28" s="154"/>
      <c r="F28" s="155"/>
      <c r="G28" s="207"/>
    </row>
    <row r="29" spans="1:14" ht="24.9" customHeight="1">
      <c r="B29" s="206"/>
      <c r="C29" s="154"/>
      <c r="D29" s="154"/>
      <c r="E29" s="154"/>
      <c r="F29" s="155"/>
      <c r="G29" s="207"/>
    </row>
    <row r="30" spans="1:14" ht="24.9" customHeight="1">
      <c r="B30" s="206"/>
      <c r="C30" s="154"/>
      <c r="D30" s="154"/>
      <c r="E30" s="154"/>
      <c r="F30" s="155"/>
      <c r="G30" s="207"/>
    </row>
    <row r="31" spans="1:14" ht="24.9" customHeight="1">
      <c r="B31" s="206"/>
      <c r="C31" s="154"/>
      <c r="D31" s="154"/>
      <c r="E31" s="154"/>
      <c r="F31" s="155"/>
      <c r="G31" s="207"/>
    </row>
    <row r="32" spans="1:14" ht="24.9" customHeight="1">
      <c r="B32" s="206"/>
      <c r="C32" s="154"/>
      <c r="D32" s="154"/>
      <c r="E32" s="154"/>
      <c r="F32" s="155"/>
      <c r="G32" s="207"/>
    </row>
    <row r="33" spans="2:7" ht="24.9" customHeight="1">
      <c r="B33" s="206"/>
      <c r="C33" s="154"/>
      <c r="D33" s="154"/>
      <c r="E33" s="154"/>
      <c r="F33" s="155"/>
      <c r="G33" s="207"/>
    </row>
    <row r="34" spans="2:7" ht="24.9" customHeight="1">
      <c r="B34" s="206"/>
      <c r="C34" s="154"/>
      <c r="D34" s="154"/>
      <c r="E34" s="154"/>
      <c r="F34" s="155"/>
      <c r="G34" s="207"/>
    </row>
    <row r="35" spans="2:7" ht="24.9" customHeight="1">
      <c r="B35" s="206"/>
      <c r="C35" s="154"/>
      <c r="D35" s="154"/>
      <c r="E35" s="154"/>
      <c r="F35" s="155"/>
      <c r="G35" s="207"/>
    </row>
    <row r="36" spans="2:7" ht="24.9" customHeight="1">
      <c r="B36" s="206"/>
      <c r="C36" s="154"/>
      <c r="D36" s="154"/>
      <c r="E36" s="154"/>
      <c r="F36" s="155"/>
      <c r="G36" s="207"/>
    </row>
    <row r="37" spans="2:7" ht="24.9" customHeight="1">
      <c r="B37" s="206"/>
      <c r="C37" s="154"/>
      <c r="D37" s="154"/>
      <c r="E37" s="154"/>
      <c r="F37" s="155"/>
      <c r="G37" s="207"/>
    </row>
    <row r="38" spans="2:7" ht="24.9" customHeight="1">
      <c r="B38" s="206"/>
      <c r="C38" s="154"/>
      <c r="D38" s="154"/>
      <c r="E38" s="154"/>
      <c r="F38" s="155"/>
      <c r="G38" s="207"/>
    </row>
    <row r="39" spans="2:7" ht="24.9" customHeight="1">
      <c r="B39" s="206"/>
      <c r="C39" s="154"/>
      <c r="D39" s="154"/>
      <c r="E39" s="154"/>
      <c r="F39" s="155"/>
      <c r="G39" s="207"/>
    </row>
    <row r="40" spans="2:7" ht="24.9" customHeight="1">
      <c r="B40" s="206"/>
      <c r="C40" s="154"/>
      <c r="D40" s="154"/>
      <c r="E40" s="154"/>
      <c r="F40" s="155"/>
      <c r="G40" s="207"/>
    </row>
    <row r="41" spans="2:7" ht="24.9" customHeight="1">
      <c r="B41" s="206"/>
      <c r="C41" s="154"/>
      <c r="D41" s="154"/>
      <c r="E41" s="154"/>
      <c r="F41" s="155"/>
      <c r="G41" s="207"/>
    </row>
    <row r="42" spans="2:7" ht="24.9" customHeight="1">
      <c r="B42" s="206"/>
      <c r="C42" s="154"/>
      <c r="D42" s="154"/>
      <c r="E42" s="154"/>
      <c r="F42" s="155"/>
      <c r="G42" s="207"/>
    </row>
    <row r="43" spans="2:7" ht="24.9" customHeight="1">
      <c r="B43" s="206"/>
      <c r="C43" s="154"/>
      <c r="D43" s="154"/>
      <c r="E43" s="154"/>
      <c r="F43" s="155"/>
      <c r="G43" s="207"/>
    </row>
    <row r="44" spans="2:7" ht="24.9" customHeight="1">
      <c r="B44" s="206"/>
      <c r="C44" s="154"/>
      <c r="D44" s="154"/>
      <c r="E44" s="154"/>
      <c r="F44" s="155"/>
      <c r="G44" s="207"/>
    </row>
    <row r="45" spans="2:7" ht="24.9" customHeight="1">
      <c r="B45" s="206"/>
      <c r="C45" s="154"/>
      <c r="D45" s="154"/>
      <c r="E45" s="154"/>
      <c r="F45" s="155"/>
      <c r="G45" s="207"/>
    </row>
    <row r="46" spans="2:7" ht="24.9" customHeight="1">
      <c r="B46" s="206"/>
      <c r="C46" s="154"/>
      <c r="D46" s="154"/>
      <c r="E46" s="154"/>
      <c r="F46" s="155"/>
      <c r="G46" s="207"/>
    </row>
    <row r="47" spans="2:7" ht="24.9" customHeight="1">
      <c r="B47" s="206"/>
      <c r="C47" s="154"/>
      <c r="D47" s="154"/>
      <c r="E47" s="154"/>
      <c r="F47" s="155"/>
      <c r="G47" s="207"/>
    </row>
    <row r="48" spans="2:7" ht="24.9" customHeight="1">
      <c r="B48" s="206"/>
      <c r="C48" s="154"/>
      <c r="D48" s="154"/>
      <c r="E48" s="154"/>
      <c r="F48" s="155"/>
      <c r="G48" s="207"/>
    </row>
    <row r="49" spans="2:7" ht="24.9" customHeight="1">
      <c r="B49" s="206"/>
      <c r="C49" s="154"/>
      <c r="D49" s="154"/>
      <c r="E49" s="154"/>
      <c r="F49" s="155"/>
      <c r="G49" s="207"/>
    </row>
    <row r="50" spans="2:7" ht="24.9" customHeight="1">
      <c r="B50" s="206"/>
      <c r="C50" s="154"/>
      <c r="D50" s="154"/>
      <c r="E50" s="154"/>
      <c r="F50" s="155"/>
      <c r="G50" s="207"/>
    </row>
    <row r="51" spans="2:7" ht="24.9" customHeight="1">
      <c r="B51" s="206"/>
      <c r="C51" s="154"/>
      <c r="D51" s="154"/>
      <c r="E51" s="154"/>
      <c r="F51" s="155"/>
      <c r="G51" s="207"/>
    </row>
    <row r="52" spans="2:7" ht="24.9" customHeight="1" thickBot="1">
      <c r="B52" s="875"/>
      <c r="C52" s="208"/>
      <c r="D52" s="208"/>
      <c r="E52" s="208"/>
      <c r="F52" s="209"/>
      <c r="G52" s="210"/>
    </row>
    <row r="53" spans="2:7" s="136" customFormat="1" ht="17.399999999999999">
      <c r="B53" s="156" t="s">
        <v>15</v>
      </c>
      <c r="C53" s="156"/>
      <c r="D53" s="156"/>
      <c r="E53" s="156"/>
      <c r="F53" s="157">
        <f>SUM(F23:F52)</f>
        <v>0</v>
      </c>
      <c r="G53" s="157">
        <f>SUM(G23:G52)</f>
        <v>0</v>
      </c>
    </row>
  </sheetData>
  <sheetProtection algorithmName="SHA-512" hashValue="Qt+FWjlISfqB0Tym3shf1INnVqIsU+Zrn/y9S6gDpZBtTmZQNaQ8jUYGVFsIhCXdZGRUAkGTIrrb3GfSxH/M3g==" saltValue="H9FBSYEa/XZUj55c28gjFQ==" spinCount="100000" sheet="1" formatCells="0" insertRows="0" sort="0"/>
  <mergeCells count="7">
    <mergeCell ref="B18:G18"/>
    <mergeCell ref="D5:E5"/>
    <mergeCell ref="B16:G16"/>
    <mergeCell ref="B12:G14"/>
    <mergeCell ref="D6:E6"/>
    <mergeCell ref="D7:E7"/>
    <mergeCell ref="D8:E8"/>
  </mergeCells>
  <pageMargins left="0.35" right="0.45" top="0.88" bottom="0.75" header="0.35" footer="0.25"/>
  <pageSetup scale="55" fitToHeight="4" orientation="portrait" r:id="rId1"/>
  <headerFooter>
    <oddHeader>&amp;L&amp;"Arial,Bold"&amp;12&amp;G&amp;C&amp;"Arial,Bold"&amp;12
&amp;R&amp;"Times New Roman,Bold"&amp;12&amp;K003399 2025 ACFR Information</oddHeader>
    <oddFooter>&amp;L&amp;"Times New Roman,Italic"&amp;9Page &amp;P of &amp;N
&amp;Z&amp;F &amp;A&amp;R&amp;"Times New Roman,Italic"&amp;9&amp;D &amp;T</oddFooter>
  </headerFooter>
  <rowBreaks count="1" manualBreakCount="1">
    <brk id="53" max="12" man="1"/>
  </rowBreaks>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'Entity List for forms 6.24.2025'!$E$3:$E$4</xm:f>
          </x14:formula1>
          <xm:sqref>B10</xm:sqref>
        </x14:dataValidation>
        <x14:dataValidation type="list" allowBlank="1" showInputMessage="1" showErrorMessage="1" xr:uid="{8E1C60B1-C6F8-4635-BE7A-2051AA017D36}">
          <x14:formula1>
            <xm:f>'SDP Bank List - For SAO Only'!$A$2:$A$58</xm:f>
          </x14:formula1>
          <xm:sqref>B23:B52</xm:sqref>
        </x14:dataValidation>
        <x14:dataValidation type="list" allowBlank="1" showInputMessage="1" showErrorMessage="1" xr:uid="{00000000-0002-0000-0600-000002000000}">
          <x14:formula1>
            <xm:f>'Entity List for forms 6.24.2025'!$A$5:$A$133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O796"/>
  <sheetViews>
    <sheetView showGridLines="0" zoomScale="90" zoomScaleNormal="90" zoomScaleSheetLayoutView="100" workbookViewId="0">
      <selection activeCell="H27" sqref="H27"/>
    </sheetView>
  </sheetViews>
  <sheetFormatPr defaultColWidth="9.109375" defaultRowHeight="13.2" outlineLevelCol="1"/>
  <cols>
    <col min="1" max="1" width="4.5546875" style="12" customWidth="1"/>
    <col min="2" max="2" width="2.6640625" style="12" customWidth="1"/>
    <col min="3" max="3" width="3.44140625" style="12" customWidth="1"/>
    <col min="4" max="4" width="2.6640625" style="12" customWidth="1"/>
    <col min="5" max="5" width="4.33203125" style="12" customWidth="1"/>
    <col min="6" max="6" width="15.6640625" style="12" customWidth="1"/>
    <col min="7" max="7" width="2.6640625" style="12" customWidth="1"/>
    <col min="8" max="8" width="14.44140625" style="12" customWidth="1"/>
    <col min="9" max="9" width="14" style="12" customWidth="1"/>
    <col min="10" max="10" width="33.6640625" style="12" customWidth="1"/>
    <col min="11" max="11" width="14.6640625" style="12" customWidth="1"/>
    <col min="12" max="12" width="4.33203125" style="9" customWidth="1"/>
    <col min="13" max="13" width="15.44140625" style="12" customWidth="1"/>
    <col min="14" max="14" width="12.109375" style="9" customWidth="1"/>
    <col min="15" max="15" width="19.6640625" style="52" hidden="1" customWidth="1" outlineLevel="1"/>
    <col min="16" max="16" width="3" style="52" hidden="1" customWidth="1" outlineLevel="1"/>
    <col min="17" max="17" width="19.44140625" style="66" hidden="1" customWidth="1" outlineLevel="1"/>
    <col min="18" max="18" width="17.109375" style="52" hidden="1" customWidth="1" outlineLevel="1"/>
    <col min="19" max="20" width="17.88671875" style="52" hidden="1" customWidth="1" outlineLevel="1"/>
    <col min="21" max="21" width="2.6640625" style="52" hidden="1" customWidth="1" outlineLevel="1"/>
    <col min="22" max="22" width="17.5546875" style="102" hidden="1" customWidth="1" outlineLevel="1"/>
    <col min="23" max="23" width="17.33203125" style="102" hidden="1" customWidth="1" outlineLevel="1"/>
    <col min="24" max="24" width="16.6640625" style="102" hidden="1" customWidth="1" outlineLevel="1"/>
    <col min="25" max="25" width="43" style="102" hidden="1" customWidth="1" outlineLevel="1"/>
    <col min="26" max="27" width="14.6640625" style="734" hidden="1" customWidth="1" outlineLevel="1"/>
    <col min="28" max="28" width="19.109375" style="102" hidden="1" customWidth="1" outlineLevel="1"/>
    <col min="29" max="31" width="14.6640625" style="102" hidden="1" customWidth="1" outlineLevel="1"/>
    <col min="32" max="32" width="14.6640625" style="102" customWidth="1" collapsed="1"/>
    <col min="33" max="33" width="14.6640625" style="102" customWidth="1"/>
    <col min="34" max="35" width="14.6640625" style="103" customWidth="1"/>
    <col min="36" max="119" width="9.109375" style="8"/>
    <col min="120" max="16384" width="9.109375" style="12"/>
  </cols>
  <sheetData>
    <row r="1" spans="1:110" ht="17.399999999999999">
      <c r="A1" s="115" t="s">
        <v>932</v>
      </c>
    </row>
    <row r="2" spans="1:110" ht="17.399999999999999">
      <c r="A2" s="115" t="s">
        <v>41</v>
      </c>
      <c r="L2" s="12"/>
      <c r="N2" s="12"/>
      <c r="O2" s="52" t="s">
        <v>429</v>
      </c>
      <c r="P2" s="85"/>
      <c r="Q2" s="94"/>
      <c r="S2" s="66"/>
      <c r="T2" s="66"/>
      <c r="U2" s="85"/>
      <c r="V2" s="66"/>
      <c r="W2" s="66"/>
      <c r="X2" s="100"/>
      <c r="Y2" s="100"/>
      <c r="Z2" s="735"/>
      <c r="AA2" s="735"/>
      <c r="AB2" s="100"/>
      <c r="AC2" s="100"/>
      <c r="AD2" s="100"/>
      <c r="AE2" s="100"/>
      <c r="AF2" s="100"/>
      <c r="AG2" s="100"/>
      <c r="AH2" s="8"/>
      <c r="AI2" s="8"/>
    </row>
    <row r="3" spans="1:110" ht="13.8" thickBot="1">
      <c r="L3" s="12"/>
      <c r="N3" s="12"/>
      <c r="O3" s="234" t="str">
        <f>O6&amp;" "&amp;F4&amp;" "&amp;O5</f>
        <v>BU 0 Total</v>
      </c>
      <c r="P3" s="85"/>
      <c r="Q3" s="94"/>
      <c r="R3" s="96"/>
      <c r="U3" s="85"/>
      <c r="V3" s="52"/>
      <c r="W3" s="52"/>
    </row>
    <row r="4" spans="1:110" ht="15.6">
      <c r="A4" s="51" t="s">
        <v>97</v>
      </c>
      <c r="B4" s="193" t="s">
        <v>1</v>
      </c>
      <c r="C4" s="199"/>
      <c r="D4" s="199"/>
      <c r="E4" s="200"/>
      <c r="F4" s="930">
        <f>'SDP Deposit Detail'!E4</f>
        <v>0</v>
      </c>
      <c r="G4" s="930"/>
      <c r="H4" s="931"/>
      <c r="L4" s="12"/>
      <c r="N4" s="12"/>
      <c r="O4" s="235" t="str">
        <f>O6&amp;" "&amp;F4&amp;" "&amp;O5</f>
        <v>BU 0 Total</v>
      </c>
      <c r="P4" s="85"/>
      <c r="Q4" s="94"/>
      <c r="R4" s="96"/>
      <c r="U4" s="85"/>
      <c r="V4" s="52"/>
      <c r="W4" s="52"/>
    </row>
    <row r="5" spans="1:110" ht="12.75" customHeight="1">
      <c r="B5" s="196" t="s">
        <v>2</v>
      </c>
      <c r="C5" s="197"/>
      <c r="D5" s="197"/>
      <c r="E5" s="201"/>
      <c r="F5" s="932" t="e">
        <f>VLOOKUP(F4,'Entity List for forms 6.24.2025'!A:B,2,FALSE)</f>
        <v>#N/A</v>
      </c>
      <c r="G5" s="932"/>
      <c r="H5" s="933"/>
      <c r="J5" s="110" t="s">
        <v>226</v>
      </c>
      <c r="L5" s="12"/>
      <c r="N5" s="12"/>
      <c r="O5" s="52" t="s">
        <v>15</v>
      </c>
      <c r="P5" s="85"/>
      <c r="Q5" s="94"/>
      <c r="R5" s="96"/>
      <c r="U5" s="85"/>
      <c r="V5" s="52"/>
      <c r="W5" s="52"/>
    </row>
    <row r="6" spans="1:110">
      <c r="B6" s="194" t="s">
        <v>42</v>
      </c>
      <c r="C6" s="198"/>
      <c r="D6" s="198"/>
      <c r="E6" s="202"/>
      <c r="F6" s="932">
        <f>'SDP Deposit Detail'!D6</f>
        <v>0</v>
      </c>
      <c r="G6" s="932"/>
      <c r="H6" s="933"/>
      <c r="J6" s="110" t="s">
        <v>246</v>
      </c>
      <c r="L6" s="12"/>
      <c r="N6" s="12"/>
      <c r="O6" s="52" t="s">
        <v>431</v>
      </c>
      <c r="P6" s="85"/>
      <c r="Q6" s="94"/>
      <c r="R6" s="96"/>
      <c r="U6" s="85"/>
      <c r="V6" s="52"/>
      <c r="W6" s="52"/>
    </row>
    <row r="7" spans="1:110">
      <c r="B7" s="196" t="s">
        <v>43</v>
      </c>
      <c r="C7" s="197"/>
      <c r="D7" s="197"/>
      <c r="E7" s="203"/>
      <c r="F7" s="934">
        <f>'SDP Deposit Detail'!D7</f>
        <v>0</v>
      </c>
      <c r="G7" s="934"/>
      <c r="H7" s="935"/>
      <c r="J7" s="110"/>
      <c r="P7" s="85"/>
      <c r="Q7" s="94"/>
      <c r="U7" s="85"/>
      <c r="V7" s="52"/>
      <c r="W7" s="52"/>
    </row>
    <row r="8" spans="1:110" ht="13.8" thickBot="1">
      <c r="B8" s="195" t="s">
        <v>228</v>
      </c>
      <c r="C8" s="204"/>
      <c r="D8" s="204"/>
      <c r="E8" s="205"/>
      <c r="F8" s="939">
        <f>'SDP Deposit Detail'!D8</f>
        <v>0</v>
      </c>
      <c r="G8" s="939"/>
      <c r="H8" s="940"/>
      <c r="L8" s="12"/>
      <c r="N8" s="12"/>
      <c r="P8" s="85"/>
      <c r="Q8" s="94"/>
      <c r="U8" s="85"/>
      <c r="V8" s="52"/>
      <c r="W8" s="52"/>
    </row>
    <row r="9" spans="1:110">
      <c r="B9" s="192"/>
      <c r="C9" s="2"/>
      <c r="D9" s="2"/>
      <c r="E9" s="2"/>
      <c r="F9" s="2"/>
      <c r="G9" s="2"/>
      <c r="H9" s="2"/>
      <c r="I9" s="2"/>
      <c r="J9" s="2"/>
      <c r="K9" s="2"/>
      <c r="L9" s="6"/>
      <c r="P9" s="85"/>
      <c r="Q9" s="94"/>
      <c r="U9" s="85"/>
      <c r="V9" s="52"/>
      <c r="W9" s="52"/>
    </row>
    <row r="10" spans="1:110" ht="13.8" thickBot="1">
      <c r="B10" s="941"/>
      <c r="C10" s="941"/>
      <c r="D10" s="941"/>
      <c r="E10" s="941"/>
      <c r="F10" s="941"/>
      <c r="G10" s="941"/>
      <c r="H10" s="941"/>
      <c r="I10" s="941"/>
      <c r="J10" s="941"/>
      <c r="K10" s="941"/>
      <c r="L10" s="941"/>
      <c r="M10" s="941"/>
      <c r="N10" s="10"/>
      <c r="O10" s="53"/>
      <c r="P10" s="86"/>
      <c r="Q10" s="95"/>
      <c r="R10" s="53"/>
      <c r="S10" s="53"/>
      <c r="T10" s="53"/>
      <c r="U10" s="86"/>
      <c r="V10" s="53"/>
      <c r="W10" s="53"/>
      <c r="X10" s="104"/>
      <c r="Y10" s="104"/>
      <c r="Z10" s="736"/>
      <c r="AA10" s="736"/>
      <c r="AB10" s="104"/>
      <c r="AC10" s="104"/>
      <c r="AD10" s="104"/>
      <c r="AE10" s="104"/>
      <c r="AF10" s="104"/>
      <c r="AG10" s="104"/>
    </row>
    <row r="11" spans="1:110" ht="16.2" thickBot="1">
      <c r="A11" s="51" t="s">
        <v>96</v>
      </c>
      <c r="B11" s="946"/>
      <c r="C11" s="947"/>
      <c r="D11" s="947"/>
      <c r="E11" s="948"/>
      <c r="F11" s="65" t="s">
        <v>256</v>
      </c>
      <c r="G11" s="10"/>
      <c r="H11" s="10"/>
      <c r="I11" s="10"/>
      <c r="J11" s="10"/>
      <c r="K11" s="10"/>
      <c r="L11" s="10"/>
      <c r="M11" s="10"/>
      <c r="N11" s="10"/>
      <c r="O11" s="53"/>
      <c r="P11" s="86"/>
      <c r="Q11" s="95"/>
      <c r="R11" s="53"/>
      <c r="S11" s="53"/>
      <c r="T11" s="53"/>
      <c r="U11" s="86"/>
      <c r="V11" s="53"/>
      <c r="W11" s="53"/>
      <c r="X11" s="104"/>
      <c r="Y11" s="104"/>
      <c r="Z11" s="736"/>
      <c r="AA11" s="736"/>
      <c r="AB11" s="104"/>
      <c r="AC11" s="104"/>
      <c r="AD11" s="104"/>
      <c r="AE11" s="104"/>
      <c r="AF11" s="104"/>
      <c r="AG11" s="104"/>
    </row>
    <row r="12" spans="1:110">
      <c r="B12" s="112"/>
      <c r="C12" s="112"/>
      <c r="E12" s="10"/>
      <c r="F12" s="7"/>
      <c r="G12" s="10"/>
      <c r="H12" s="10"/>
      <c r="I12" s="10"/>
      <c r="J12" s="10"/>
      <c r="K12" s="10"/>
      <c r="L12" s="10"/>
      <c r="M12" s="10"/>
      <c r="N12" s="10"/>
      <c r="O12" s="53"/>
      <c r="P12" s="86"/>
      <c r="Q12" s="95"/>
      <c r="R12" s="53"/>
      <c r="S12" s="53"/>
      <c r="T12" s="53"/>
      <c r="U12" s="86"/>
      <c r="V12" s="53"/>
      <c r="W12" s="53"/>
      <c r="X12" s="104"/>
      <c r="Y12" s="104"/>
      <c r="Z12" s="736"/>
      <c r="AA12" s="736"/>
      <c r="AB12" s="104"/>
      <c r="AC12" s="104"/>
      <c r="AD12" s="104"/>
      <c r="AE12" s="104"/>
      <c r="AF12" s="104"/>
      <c r="AG12" s="104"/>
    </row>
    <row r="13" spans="1:110" s="344" customFormat="1" ht="21">
      <c r="A13" s="242" t="s">
        <v>98</v>
      </c>
      <c r="B13" s="340" t="s">
        <v>878</v>
      </c>
      <c r="C13" s="341"/>
      <c r="D13" s="341"/>
      <c r="E13" s="341"/>
      <c r="F13" s="341"/>
      <c r="G13" s="341"/>
      <c r="H13" s="341"/>
      <c r="I13" s="341"/>
      <c r="J13" s="341"/>
      <c r="K13" s="341"/>
      <c r="L13" s="341"/>
      <c r="M13" s="341"/>
      <c r="N13" s="341"/>
      <c r="O13" s="342"/>
      <c r="P13" s="342"/>
      <c r="Q13" s="342"/>
      <c r="R13" s="342"/>
      <c r="S13" s="342"/>
      <c r="T13" s="342"/>
      <c r="U13" s="342"/>
      <c r="V13" s="343"/>
      <c r="Z13" s="737"/>
      <c r="AA13" s="737"/>
      <c r="DC13" s="279">
        <v>41500</v>
      </c>
      <c r="DD13" s="111" t="s">
        <v>91</v>
      </c>
      <c r="DE13" s="279">
        <v>41500</v>
      </c>
      <c r="DF13" s="345">
        <v>30400</v>
      </c>
    </row>
    <row r="14" spans="1:110" s="240" customFormat="1">
      <c r="A14" s="248"/>
      <c r="B14" s="248" t="s">
        <v>879</v>
      </c>
      <c r="C14" s="10"/>
      <c r="D14" s="10"/>
      <c r="E14" s="10"/>
      <c r="F14" s="10"/>
      <c r="G14" s="10"/>
      <c r="H14" s="10"/>
      <c r="I14" s="10"/>
      <c r="J14" s="254"/>
      <c r="K14" s="10"/>
      <c r="L14" s="10"/>
      <c r="M14" s="10"/>
      <c r="N14" s="10"/>
      <c r="O14" s="249"/>
      <c r="P14" s="249"/>
      <c r="Q14" s="249"/>
      <c r="R14" s="249"/>
      <c r="S14" s="249"/>
      <c r="T14" s="249"/>
      <c r="U14" s="249"/>
      <c r="V14" s="248"/>
      <c r="Z14" s="738"/>
      <c r="AA14" s="738"/>
      <c r="DC14" s="279">
        <v>41600</v>
      </c>
      <c r="DD14" s="111" t="s">
        <v>319</v>
      </c>
      <c r="DE14" s="279">
        <v>41600</v>
      </c>
      <c r="DF14" s="345">
        <v>80106</v>
      </c>
    </row>
    <row r="15" spans="1:110" s="240" customFormat="1">
      <c r="A15" s="248"/>
      <c r="B15" s="248" t="s">
        <v>880</v>
      </c>
      <c r="C15" s="10"/>
      <c r="D15" s="10"/>
      <c r="E15" s="10"/>
      <c r="F15" s="10"/>
      <c r="G15" s="10"/>
      <c r="H15" s="10"/>
      <c r="I15" s="10"/>
      <c r="J15" s="346"/>
      <c r="K15" s="10"/>
      <c r="L15" s="10"/>
      <c r="M15" s="10"/>
      <c r="N15" s="10"/>
      <c r="O15" s="249"/>
      <c r="P15" s="249"/>
      <c r="Q15" s="249"/>
      <c r="R15" s="249"/>
      <c r="S15" s="249"/>
      <c r="T15" s="249"/>
      <c r="U15" s="249"/>
      <c r="V15" s="248"/>
      <c r="Z15" s="738"/>
      <c r="AA15" s="738"/>
      <c r="DC15" s="279"/>
      <c r="DD15" s="111"/>
      <c r="DE15" s="279"/>
      <c r="DF15" s="345"/>
    </row>
    <row r="16" spans="1:110" s="240" customFormat="1">
      <c r="A16" s="248"/>
      <c r="B16" s="248"/>
      <c r="C16" s="2" t="s">
        <v>881</v>
      </c>
      <c r="D16" s="10"/>
      <c r="E16" s="10"/>
      <c r="F16" s="10"/>
      <c r="G16" s="10"/>
      <c r="H16" s="10"/>
      <c r="I16" s="10"/>
      <c r="J16" s="254"/>
      <c r="K16" s="10"/>
      <c r="L16" s="10"/>
      <c r="M16" s="10"/>
      <c r="N16" s="10"/>
      <c r="O16" s="249"/>
      <c r="P16" s="249"/>
      <c r="Q16" s="249"/>
      <c r="R16" s="249"/>
      <c r="S16" s="249"/>
      <c r="T16" s="249"/>
      <c r="U16" s="249"/>
      <c r="V16" s="248"/>
      <c r="Z16" s="738"/>
      <c r="AA16" s="738"/>
      <c r="DC16" s="279"/>
      <c r="DD16" s="111"/>
      <c r="DE16" s="279"/>
      <c r="DF16" s="345"/>
    </row>
    <row r="17" spans="1:119" s="240" customFormat="1">
      <c r="B17" s="248" t="s">
        <v>880</v>
      </c>
      <c r="C17" s="248"/>
      <c r="D17" s="248"/>
      <c r="E17" s="248"/>
      <c r="F17" s="248"/>
      <c r="G17" s="248"/>
      <c r="H17" s="248"/>
      <c r="I17" s="248"/>
      <c r="J17" s="347"/>
      <c r="K17" s="257"/>
      <c r="L17" s="257"/>
      <c r="M17" s="256"/>
      <c r="N17" s="241"/>
      <c r="O17" s="248"/>
      <c r="P17" s="248"/>
      <c r="Q17" s="248"/>
      <c r="R17" s="248"/>
      <c r="S17" s="248"/>
      <c r="T17" s="248"/>
      <c r="U17" s="248"/>
      <c r="V17" s="248"/>
      <c r="Z17" s="738"/>
      <c r="AA17" s="738"/>
      <c r="DC17" s="279">
        <v>42700</v>
      </c>
      <c r="DD17" s="111" t="s">
        <v>882</v>
      </c>
      <c r="DE17" s="279">
        <v>42700</v>
      </c>
      <c r="DF17" s="345" t="s">
        <v>883</v>
      </c>
    </row>
    <row r="18" spans="1:119" s="240" customFormat="1">
      <c r="B18" s="248"/>
      <c r="C18" s="248" t="s">
        <v>884</v>
      </c>
      <c r="D18" s="248"/>
      <c r="E18" s="248"/>
      <c r="F18" s="248"/>
      <c r="G18" s="248"/>
      <c r="H18" s="248"/>
      <c r="I18" s="248"/>
      <c r="J18" s="254"/>
      <c r="K18" s="257"/>
      <c r="L18" s="257"/>
      <c r="M18" s="256"/>
      <c r="N18" s="241"/>
      <c r="O18" s="248"/>
      <c r="P18" s="248"/>
      <c r="Q18" s="248"/>
      <c r="R18" s="248"/>
      <c r="S18" s="248"/>
      <c r="T18" s="248"/>
      <c r="U18" s="248"/>
      <c r="V18" s="248"/>
      <c r="Z18" s="738"/>
      <c r="AA18" s="738"/>
      <c r="DC18" s="279">
        <v>42800</v>
      </c>
      <c r="DD18" s="111" t="s">
        <v>885</v>
      </c>
      <c r="DE18" s="279">
        <v>42800</v>
      </c>
      <c r="DF18" s="345" t="s">
        <v>883</v>
      </c>
    </row>
    <row r="19" spans="1:119" s="240" customFormat="1">
      <c r="B19" s="248" t="s">
        <v>886</v>
      </c>
      <c r="C19" s="248"/>
      <c r="D19" s="248"/>
      <c r="E19" s="248"/>
      <c r="F19" s="248"/>
      <c r="G19" s="248"/>
      <c r="H19" s="248"/>
      <c r="I19" s="248"/>
      <c r="J19" s="304"/>
      <c r="K19" s="257"/>
      <c r="L19" s="257"/>
      <c r="M19" s="256"/>
      <c r="N19" s="241"/>
      <c r="O19" s="248"/>
      <c r="P19" s="248"/>
      <c r="Q19" s="248"/>
      <c r="R19" s="248"/>
      <c r="S19" s="248"/>
      <c r="T19" s="248"/>
      <c r="U19" s="248"/>
      <c r="V19" s="248"/>
      <c r="Z19" s="738"/>
      <c r="AA19" s="738"/>
      <c r="DC19" s="279">
        <v>42200</v>
      </c>
      <c r="DD19" s="111" t="s">
        <v>887</v>
      </c>
      <c r="DE19" s="279">
        <v>42200</v>
      </c>
      <c r="DF19" s="345" t="s">
        <v>883</v>
      </c>
    </row>
    <row r="20" spans="1:119" s="240" customFormat="1">
      <c r="B20" s="248" t="s">
        <v>888</v>
      </c>
      <c r="C20" s="248"/>
      <c r="D20" s="248"/>
      <c r="E20" s="248"/>
      <c r="F20" s="248"/>
      <c r="G20" s="248"/>
      <c r="H20" s="248"/>
      <c r="I20" s="248"/>
      <c r="J20" s="348"/>
      <c r="K20" s="257"/>
      <c r="L20" s="257"/>
      <c r="M20" s="256"/>
      <c r="N20" s="241"/>
      <c r="O20" s="248"/>
      <c r="P20" s="248"/>
      <c r="Q20" s="248"/>
      <c r="R20" s="248"/>
      <c r="S20" s="248"/>
      <c r="T20" s="248"/>
      <c r="U20" s="248"/>
      <c r="V20" s="248"/>
      <c r="Z20" s="738"/>
      <c r="AA20" s="738"/>
      <c r="DC20" s="279">
        <v>42900</v>
      </c>
      <c r="DD20" s="111" t="s">
        <v>889</v>
      </c>
      <c r="DE20" s="279">
        <v>42900</v>
      </c>
      <c r="DF20" s="345" t="s">
        <v>883</v>
      </c>
    </row>
    <row r="21" spans="1:119" s="240" customFormat="1" ht="13.8">
      <c r="B21" s="349" t="s">
        <v>890</v>
      </c>
      <c r="K21" s="241"/>
      <c r="L21" s="241"/>
      <c r="M21" s="350">
        <f>SUM(J14:J20)</f>
        <v>0</v>
      </c>
      <c r="O21" s="248"/>
      <c r="P21" s="248"/>
      <c r="Q21" s="248"/>
      <c r="R21" s="248"/>
      <c r="S21" s="248"/>
      <c r="T21" s="248"/>
      <c r="U21" s="248"/>
      <c r="V21" s="248"/>
      <c r="Z21" s="738"/>
      <c r="AA21" s="738"/>
      <c r="DC21" s="279">
        <v>43200</v>
      </c>
      <c r="DD21" s="111" t="s">
        <v>891</v>
      </c>
      <c r="DE21" s="279">
        <v>43200</v>
      </c>
      <c r="DF21" s="345" t="s">
        <v>883</v>
      </c>
    </row>
    <row r="22" spans="1:119" s="240" customFormat="1">
      <c r="C22" s="10"/>
      <c r="D22" s="10"/>
      <c r="E22" s="10"/>
      <c r="F22" s="10"/>
      <c r="G22" s="10"/>
      <c r="H22" s="10"/>
      <c r="I22" s="10"/>
      <c r="J22" s="10"/>
      <c r="K22" s="10"/>
      <c r="L22" s="10"/>
      <c r="M22" s="10"/>
      <c r="N22" s="10"/>
      <c r="O22" s="53"/>
      <c r="P22" s="86"/>
      <c r="Q22" s="95"/>
      <c r="R22" s="53"/>
      <c r="S22" s="53"/>
      <c r="T22" s="53"/>
      <c r="U22" s="86"/>
      <c r="V22" s="53"/>
      <c r="W22" s="53"/>
      <c r="X22" s="104"/>
      <c r="Y22" s="104"/>
      <c r="Z22" s="736"/>
      <c r="AA22" s="736"/>
      <c r="AB22" s="104"/>
      <c r="AC22" s="104"/>
      <c r="AD22" s="104"/>
      <c r="AE22" s="104"/>
      <c r="AF22" s="104"/>
      <c r="AG22" s="104"/>
      <c r="AH22" s="275"/>
      <c r="AI22" s="275"/>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row>
    <row r="23" spans="1:119" s="240" customFormat="1" ht="13.8" thickBot="1">
      <c r="B23" s="351" t="s">
        <v>892</v>
      </c>
      <c r="C23" s="352"/>
      <c r="D23" s="352"/>
      <c r="E23" s="352"/>
      <c r="F23" s="352"/>
      <c r="G23" s="352"/>
      <c r="H23" s="353"/>
      <c r="I23" s="353"/>
      <c r="J23" s="353"/>
      <c r="K23" s="11"/>
      <c r="L23" s="11"/>
      <c r="M23" s="833">
        <f>'SDP Deposit Detail'!G53</f>
        <v>0</v>
      </c>
      <c r="N23" s="10"/>
      <c r="O23" s="53"/>
      <c r="P23" s="86"/>
      <c r="Q23" s="78"/>
      <c r="R23" s="53"/>
      <c r="S23" s="84"/>
      <c r="T23" s="84"/>
      <c r="U23" s="93"/>
      <c r="V23" s="55" t="s">
        <v>222</v>
      </c>
      <c r="W23" s="55" t="s">
        <v>222</v>
      </c>
      <c r="X23" s="104"/>
      <c r="Y23" s="104"/>
      <c r="Z23" s="736"/>
      <c r="AA23" s="736"/>
      <c r="AB23" s="104"/>
      <c r="AC23" s="943"/>
      <c r="AD23" s="943"/>
      <c r="AE23" s="943"/>
      <c r="AF23" s="943"/>
      <c r="AG23" s="104"/>
      <c r="AH23" s="275"/>
      <c r="AI23" s="275"/>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row>
    <row r="24" spans="1:119" s="240" customFormat="1">
      <c r="B24" s="354"/>
      <c r="C24" s="10"/>
      <c r="D24" s="10"/>
      <c r="E24" s="10"/>
      <c r="F24" s="10"/>
      <c r="G24" s="10"/>
      <c r="K24" s="11"/>
      <c r="L24" s="11"/>
      <c r="M24" s="104"/>
      <c r="N24" s="10"/>
      <c r="O24" s="104"/>
      <c r="P24" s="104"/>
      <c r="Q24" s="345"/>
      <c r="R24" s="104"/>
      <c r="S24" s="355"/>
      <c r="T24" s="355"/>
      <c r="U24" s="355"/>
      <c r="V24" s="356"/>
      <c r="W24" s="356"/>
      <c r="X24" s="104"/>
      <c r="Y24" s="104"/>
      <c r="Z24" s="736"/>
      <c r="AA24" s="736"/>
      <c r="AB24" s="104"/>
      <c r="AC24" s="356"/>
      <c r="AD24" s="356"/>
      <c r="AE24" s="356"/>
      <c r="AF24" s="356"/>
      <c r="AG24" s="104"/>
      <c r="AH24" s="275"/>
      <c r="AI24" s="275"/>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row>
    <row r="25" spans="1:119" ht="12.6" customHeight="1">
      <c r="B25" s="267" t="s">
        <v>895</v>
      </c>
      <c r="C25" s="10"/>
      <c r="D25" s="10"/>
      <c r="E25" s="10"/>
      <c r="F25" s="10"/>
      <c r="G25" s="10"/>
      <c r="H25" s="10"/>
      <c r="I25" s="10"/>
      <c r="J25" s="10"/>
      <c r="K25" s="10"/>
      <c r="L25" s="10"/>
      <c r="M25" s="11">
        <f>SUM(M21:M23)</f>
        <v>0</v>
      </c>
      <c r="N25" s="10"/>
      <c r="O25" s="53"/>
      <c r="P25" s="86"/>
      <c r="Q25" s="78"/>
      <c r="R25" s="53"/>
      <c r="S25" s="84"/>
      <c r="T25" s="84"/>
      <c r="U25" s="93"/>
      <c r="V25" s="55" t="s">
        <v>222</v>
      </c>
      <c r="W25" s="55" t="s">
        <v>222</v>
      </c>
      <c r="X25" s="104"/>
      <c r="Y25" s="104"/>
      <c r="Z25" s="736"/>
      <c r="AA25" s="736"/>
      <c r="AB25" s="104"/>
      <c r="AC25" s="943"/>
      <c r="AD25" s="943"/>
      <c r="AE25" s="943"/>
      <c r="AF25" s="943"/>
      <c r="AG25" s="104"/>
    </row>
    <row r="26" spans="1:119" ht="12.6" customHeight="1">
      <c r="B26" s="267"/>
      <c r="C26" s="10"/>
      <c r="D26" s="10"/>
      <c r="E26" s="10"/>
      <c r="F26" s="10"/>
      <c r="G26" s="944"/>
      <c r="H26" s="945"/>
      <c r="I26" s="945"/>
      <c r="J26" s="945"/>
      <c r="K26" s="10"/>
      <c r="L26" s="10"/>
      <c r="M26" s="10"/>
      <c r="N26" s="10"/>
      <c r="O26" s="53"/>
      <c r="P26" s="86"/>
      <c r="Q26" s="78"/>
      <c r="R26" s="53"/>
      <c r="S26" s="84"/>
      <c r="T26" s="84"/>
      <c r="U26" s="93"/>
      <c r="V26" s="55"/>
      <c r="W26" s="55"/>
      <c r="X26" s="104"/>
      <c r="Y26" s="104"/>
      <c r="Z26" s="736"/>
      <c r="AA26" s="736"/>
      <c r="AB26" s="104"/>
      <c r="AC26" s="356"/>
      <c r="AD26" s="356"/>
      <c r="AE26" s="356"/>
      <c r="AF26" s="356"/>
      <c r="AG26" s="104"/>
    </row>
    <row r="27" spans="1:119" ht="20.399999999999999">
      <c r="A27" s="242" t="s">
        <v>893</v>
      </c>
      <c r="B27" s="340" t="s">
        <v>896</v>
      </c>
      <c r="C27" s="341"/>
      <c r="D27" s="341"/>
      <c r="E27" s="341"/>
      <c r="F27" s="341"/>
      <c r="G27" s="341"/>
      <c r="H27" s="341"/>
      <c r="I27" s="341"/>
      <c r="J27" s="341"/>
      <c r="K27" s="10"/>
      <c r="L27" s="10"/>
      <c r="M27" s="10"/>
      <c r="N27" s="10"/>
      <c r="O27" s="55" t="s">
        <v>209</v>
      </c>
      <c r="P27" s="87"/>
      <c r="Q27" s="79"/>
      <c r="R27" s="55"/>
      <c r="S27" s="79"/>
      <c r="T27" s="79"/>
      <c r="U27" s="86"/>
      <c r="V27" s="79" t="s">
        <v>220</v>
      </c>
      <c r="W27" s="79" t="s">
        <v>220</v>
      </c>
      <c r="X27" s="356"/>
      <c r="Y27" s="356"/>
      <c r="Z27" s="736"/>
      <c r="AA27" s="736"/>
      <c r="AB27" s="356"/>
      <c r="AC27" s="356"/>
      <c r="AD27" s="356"/>
      <c r="AE27" s="356"/>
      <c r="AF27" s="356"/>
      <c r="AG27" s="356"/>
      <c r="AH27" s="105"/>
      <c r="AI27" s="105"/>
    </row>
    <row r="28" spans="1:119">
      <c r="C28" s="10"/>
      <c r="D28" s="10"/>
      <c r="E28" s="10"/>
      <c r="F28" s="10"/>
      <c r="G28" s="10"/>
      <c r="H28" s="10"/>
      <c r="I28" s="10"/>
      <c r="J28" s="10"/>
      <c r="K28" s="10"/>
      <c r="L28" s="10"/>
      <c r="M28" s="10"/>
      <c r="N28" s="10"/>
      <c r="O28" s="54" t="s">
        <v>210</v>
      </c>
      <c r="P28" s="88"/>
      <c r="Q28" s="80" t="s">
        <v>57</v>
      </c>
      <c r="R28" s="54" t="s">
        <v>212</v>
      </c>
      <c r="S28" s="54" t="s">
        <v>1829</v>
      </c>
      <c r="T28" s="54" t="s">
        <v>204</v>
      </c>
      <c r="U28" s="87"/>
      <c r="V28" s="54" t="s">
        <v>221</v>
      </c>
      <c r="W28" s="54" t="s">
        <v>223</v>
      </c>
      <c r="X28" s="324"/>
      <c r="Y28" s="356"/>
      <c r="Z28" s="736"/>
      <c r="AA28" s="736"/>
      <c r="AB28" s="356"/>
      <c r="AC28" s="356"/>
      <c r="AD28" s="356"/>
      <c r="AE28" s="356"/>
      <c r="AF28" s="356"/>
      <c r="AG28" s="356"/>
      <c r="AH28" s="36"/>
      <c r="AI28" s="36"/>
    </row>
    <row r="29" spans="1:119" ht="13.2" customHeight="1">
      <c r="B29" s="287" t="s">
        <v>9</v>
      </c>
      <c r="C29" s="937" t="s">
        <v>894</v>
      </c>
      <c r="D29" s="938"/>
      <c r="E29" s="938"/>
      <c r="F29" s="938"/>
      <c r="G29" s="938"/>
      <c r="H29" s="938"/>
      <c r="I29" s="938"/>
      <c r="J29" s="938"/>
      <c r="K29" s="938"/>
      <c r="L29" s="11"/>
      <c r="M29" s="35">
        <f>'SDP Deposit Detail'!F53</f>
        <v>0</v>
      </c>
      <c r="N29" s="56" t="s">
        <v>7</v>
      </c>
      <c r="O29" s="72">
        <f>+M29</f>
        <v>0</v>
      </c>
      <c r="P29" s="89"/>
      <c r="Q29" s="74" t="e">
        <f>VLOOKUP($O$4,'Pivot FCC Cash Tab'!$B:$G,3,FALSE)</f>
        <v>#N/A</v>
      </c>
      <c r="R29" s="74" t="e">
        <f>VLOOKUP($O$4,'Pivot FCC Cash Tab'!$B:$G,4,FALSE)</f>
        <v>#N/A</v>
      </c>
      <c r="S29" s="74" t="e">
        <f>VLOOKUP($O$4,'Pivot FCC Cash Tab'!$B:$G,5,FALSE)</f>
        <v>#N/A</v>
      </c>
      <c r="T29" s="74" t="e">
        <f>VLOOKUP($O$4,'Pivot FCC Cash Tab'!$B:$G,6,FALSE)</f>
        <v>#N/A</v>
      </c>
      <c r="U29" s="89"/>
      <c r="V29" s="117" t="e">
        <f>O29-Q29-R29-S29</f>
        <v>#N/A</v>
      </c>
      <c r="W29" s="117" t="e">
        <f>O29-T29</f>
        <v>#N/A</v>
      </c>
      <c r="Z29" s="739">
        <v>1100000</v>
      </c>
      <c r="AA29" s="743" t="s">
        <v>1819</v>
      </c>
      <c r="AB29" s="732"/>
      <c r="AC29" s="642"/>
      <c r="AD29" s="642"/>
      <c r="AE29" s="97"/>
      <c r="AF29" s="97"/>
      <c r="AG29" s="97"/>
      <c r="AH29" s="99"/>
      <c r="AI29" s="99"/>
    </row>
    <row r="30" spans="1:119" ht="12" customHeight="1">
      <c r="K30" s="13"/>
      <c r="L30" s="14"/>
      <c r="M30" s="13"/>
      <c r="O30" s="74"/>
      <c r="P30" s="90"/>
      <c r="Q30" s="81"/>
      <c r="R30" s="73"/>
      <c r="S30" s="74"/>
      <c r="T30" s="74"/>
      <c r="U30" s="90"/>
      <c r="V30" s="74"/>
      <c r="W30" s="74"/>
      <c r="Z30" s="740"/>
      <c r="AA30" s="740"/>
      <c r="AB30" s="97"/>
      <c r="AC30" s="97"/>
      <c r="AD30" s="97"/>
      <c r="AE30" s="97"/>
      <c r="AF30" s="97"/>
      <c r="AG30" s="97"/>
      <c r="AH30" s="99"/>
      <c r="AI30" s="99"/>
    </row>
    <row r="31" spans="1:119">
      <c r="K31" s="13"/>
      <c r="L31" s="14"/>
      <c r="M31" s="13"/>
      <c r="O31" s="74"/>
      <c r="P31" s="90"/>
      <c r="Q31" s="81" t="e">
        <f>VLOOKUP($O$4,'Pivot FCC Cash Tab'!$BT:$BY,3,FALSE)</f>
        <v>#N/A</v>
      </c>
      <c r="R31" s="81" t="e">
        <f>VLOOKUP($O$4,'Pivot FCC Cash Tab'!$BT:$BY,4,FALSE)</f>
        <v>#N/A</v>
      </c>
      <c r="S31" s="81" t="e">
        <f>VLOOKUP($O$4,'Pivot FCC Cash Tab'!$BT:$BY,5,FALSE)</f>
        <v>#N/A</v>
      </c>
      <c r="T31" s="81" t="e">
        <f>VLOOKUP($O$4,'Pivot FCC Cash Tab'!$BT:$BY,6,FALSE)</f>
        <v>#N/A</v>
      </c>
      <c r="U31" s="90"/>
      <c r="V31" s="74" t="e">
        <f>O31-Q31-R31-S31</f>
        <v>#N/A</v>
      </c>
      <c r="W31" s="74" t="e">
        <f>O31-T31</f>
        <v>#N/A</v>
      </c>
      <c r="Z31" s="733" t="s">
        <v>1817</v>
      </c>
      <c r="AA31" s="733" t="s">
        <v>1818</v>
      </c>
      <c r="AB31" s="642"/>
      <c r="AC31" s="642"/>
      <c r="AD31" s="642"/>
      <c r="AE31" s="97"/>
      <c r="AF31" s="97"/>
      <c r="AG31" s="97"/>
      <c r="AH31" s="99"/>
      <c r="AI31" s="99"/>
    </row>
    <row r="32" spans="1:119">
      <c r="B32" s="15" t="s">
        <v>16</v>
      </c>
      <c r="K32" s="13"/>
      <c r="L32" s="14"/>
      <c r="M32" s="13"/>
      <c r="O32" s="74"/>
      <c r="P32" s="90"/>
      <c r="Q32" s="81" t="e">
        <f>VLOOKUP($O$4,'Pivot FCC Cash Tab'!$CA:$CF,3,FALSE)</f>
        <v>#N/A</v>
      </c>
      <c r="R32" s="81" t="e">
        <f>VLOOKUP($O$4,'Pivot FCC Cash Tab'!$CA:$CF,4,FALSE)</f>
        <v>#N/A</v>
      </c>
      <c r="S32" s="81" t="e">
        <f>VLOOKUP($O$4,'Pivot FCC Cash Tab'!$CA:$CF,5,FALSE)</f>
        <v>#N/A</v>
      </c>
      <c r="T32" s="81" t="e">
        <f>VLOOKUP($O$4,'Pivot FCC Cash Tab'!$CA:$CF,6,FALSE)</f>
        <v>#N/A</v>
      </c>
      <c r="U32" s="90"/>
      <c r="V32" s="74" t="e">
        <f>O32-Q32-R32-S32</f>
        <v>#N/A</v>
      </c>
      <c r="W32" s="74" t="e">
        <f>O32-T32</f>
        <v>#N/A</v>
      </c>
      <c r="Z32" s="733" t="s">
        <v>1825</v>
      </c>
      <c r="AA32" s="733" t="s">
        <v>1826</v>
      </c>
      <c r="AB32" s="642"/>
      <c r="AC32" s="642"/>
      <c r="AD32" s="642"/>
      <c r="AE32" s="97"/>
      <c r="AF32" s="97"/>
      <c r="AG32" s="97"/>
      <c r="AH32" s="99"/>
      <c r="AI32" s="99"/>
    </row>
    <row r="33" spans="2:35" ht="57" customHeight="1">
      <c r="B33" s="15"/>
      <c r="C33" s="57" t="s">
        <v>10</v>
      </c>
      <c r="D33" s="942" t="s">
        <v>1560</v>
      </c>
      <c r="E33" s="942"/>
      <c r="F33" s="942"/>
      <c r="G33" s="942"/>
      <c r="H33" s="942"/>
      <c r="I33" s="942"/>
      <c r="J33" s="942"/>
      <c r="K33" s="13"/>
      <c r="L33" s="14"/>
      <c r="M33" s="13"/>
      <c r="O33" s="74"/>
      <c r="P33" s="90"/>
      <c r="Q33" s="81"/>
      <c r="R33" s="75"/>
      <c r="S33" s="74"/>
      <c r="T33" s="74"/>
      <c r="U33" s="90"/>
      <c r="V33" s="74"/>
      <c r="W33" s="74"/>
      <c r="Z33" s="101"/>
      <c r="AA33" s="101"/>
      <c r="AB33" s="97"/>
      <c r="AC33" s="97"/>
      <c r="AD33" s="97"/>
      <c r="AE33" s="97"/>
      <c r="AF33" s="97"/>
      <c r="AG33" s="97"/>
      <c r="AH33" s="99"/>
      <c r="AI33" s="99"/>
    </row>
    <row r="34" spans="2:35" ht="12" customHeight="1">
      <c r="B34" s="15"/>
      <c r="K34" s="13"/>
      <c r="L34" s="14"/>
      <c r="M34" s="13"/>
      <c r="O34" s="74"/>
      <c r="P34" s="90"/>
      <c r="Q34" s="82"/>
      <c r="R34" s="75"/>
      <c r="S34" s="75"/>
      <c r="T34" s="75"/>
      <c r="U34" s="90"/>
      <c r="V34" s="74"/>
      <c r="W34" s="74"/>
      <c r="Z34" s="101"/>
      <c r="AA34" s="101"/>
      <c r="AB34" s="97"/>
      <c r="AC34" s="97"/>
      <c r="AD34" s="97"/>
      <c r="AE34" s="97"/>
      <c r="AF34" s="97"/>
      <c r="AG34" s="97"/>
      <c r="AH34" s="99"/>
      <c r="AI34" s="99"/>
    </row>
    <row r="35" spans="2:35">
      <c r="E35" s="1" t="s">
        <v>17</v>
      </c>
      <c r="F35" s="1"/>
      <c r="G35" s="936" t="s">
        <v>5</v>
      </c>
      <c r="H35" s="936"/>
      <c r="I35" s="936"/>
      <c r="K35" s="58" t="s">
        <v>18</v>
      </c>
      <c r="L35" s="14"/>
      <c r="M35" s="13"/>
      <c r="O35" s="74"/>
      <c r="P35" s="90"/>
      <c r="Q35" s="82"/>
      <c r="R35" s="75"/>
      <c r="S35" s="75"/>
      <c r="T35" s="75"/>
      <c r="U35" s="90"/>
      <c r="V35" s="74"/>
      <c r="W35" s="74"/>
      <c r="Z35" s="101"/>
      <c r="AA35" s="101"/>
      <c r="AB35" s="97"/>
      <c r="AC35" s="97"/>
      <c r="AD35" s="97"/>
      <c r="AE35" s="97"/>
      <c r="AF35" s="97"/>
      <c r="AG35" s="97"/>
      <c r="AH35" s="99"/>
      <c r="AI35" s="99"/>
    </row>
    <row r="36" spans="2:35">
      <c r="E36" s="43"/>
      <c r="F36" s="5" t="s">
        <v>107</v>
      </c>
      <c r="G36" s="59"/>
      <c r="H36" s="5" t="s">
        <v>108</v>
      </c>
      <c r="I36" s="60"/>
      <c r="K36" s="14"/>
      <c r="L36" s="14"/>
      <c r="M36" s="13"/>
      <c r="O36" s="74"/>
      <c r="P36" s="90"/>
      <c r="Q36" s="81"/>
      <c r="R36" s="75"/>
      <c r="S36" s="75"/>
      <c r="T36" s="75"/>
      <c r="U36" s="90"/>
      <c r="V36" s="74"/>
      <c r="W36" s="74"/>
      <c r="Z36" s="101"/>
      <c r="AA36" s="101"/>
      <c r="AB36" s="97"/>
      <c r="AC36" s="97"/>
      <c r="AD36" s="97"/>
      <c r="AE36" s="97"/>
      <c r="AF36" s="97"/>
      <c r="AG36" s="97"/>
      <c r="AH36" s="99"/>
      <c r="AI36" s="99"/>
    </row>
    <row r="37" spans="2:35" ht="14.4">
      <c r="E37" s="16"/>
      <c r="F37" s="237"/>
      <c r="G37" s="237"/>
      <c r="H37" s="237"/>
      <c r="I37" s="237"/>
      <c r="K37" s="503"/>
      <c r="L37" s="14"/>
      <c r="M37" s="13"/>
      <c r="O37" s="74">
        <f>M49</f>
        <v>0</v>
      </c>
      <c r="P37" s="90"/>
      <c r="Q37" s="81" t="e">
        <f>VLOOKUP($O$4,'Pivot FCC Cash Tab'!$AY:$BD,3,FALSE)</f>
        <v>#N/A</v>
      </c>
      <c r="R37" s="81" t="e">
        <f>VLOOKUP($O$4,'Pivot FCC Cash Tab'!$AY:$BD,4,FALSE)</f>
        <v>#N/A</v>
      </c>
      <c r="S37" s="81" t="e">
        <f>VLOOKUP($O$4,'Pivot FCC Cash Tab'!$AY:$BD,5,FALSE)</f>
        <v>#N/A</v>
      </c>
      <c r="T37" s="81" t="e">
        <f>VLOOKUP($O$4,'Pivot FCC Cash Tab'!$AY:$BD,6,FALSE)</f>
        <v>#N/A</v>
      </c>
      <c r="U37" s="90"/>
      <c r="V37" s="74" t="e">
        <f>O37-Q37-R37-S37</f>
        <v>#N/A</v>
      </c>
      <c r="W37" s="74" t="e">
        <f>O37-T37</f>
        <v>#N/A</v>
      </c>
      <c r="Z37" s="641" t="s">
        <v>1121</v>
      </c>
      <c r="AA37" s="743" t="s">
        <v>1123</v>
      </c>
      <c r="AB37" s="642"/>
      <c r="AC37" s="642"/>
      <c r="AD37" s="642"/>
      <c r="AE37" s="97"/>
      <c r="AF37" s="97"/>
      <c r="AG37" s="97"/>
      <c r="AH37" s="99"/>
      <c r="AI37" s="99"/>
    </row>
    <row r="38" spans="2:35" ht="14.4">
      <c r="E38" s="17"/>
      <c r="F38" s="237"/>
      <c r="G38" s="237"/>
      <c r="H38" s="237"/>
      <c r="I38" s="237"/>
      <c r="K38" s="256"/>
      <c r="L38" s="14"/>
      <c r="M38" s="13"/>
      <c r="O38" s="74"/>
      <c r="P38" s="90"/>
      <c r="Q38" s="81"/>
      <c r="R38" s="75"/>
      <c r="S38" s="75"/>
      <c r="T38" s="75"/>
      <c r="U38" s="90"/>
      <c r="V38" s="74"/>
      <c r="W38" s="74"/>
      <c r="Z38" s="741"/>
      <c r="AA38" s="741"/>
      <c r="AB38" s="97"/>
      <c r="AC38" s="97"/>
      <c r="AD38" s="97"/>
      <c r="AE38" s="97"/>
      <c r="AF38" s="97"/>
      <c r="AG38" s="97"/>
      <c r="AH38" s="99"/>
      <c r="AI38" s="99"/>
    </row>
    <row r="39" spans="2:35">
      <c r="E39" s="17"/>
      <c r="F39" s="237"/>
      <c r="G39" s="237"/>
      <c r="H39" s="237"/>
      <c r="I39" s="237"/>
      <c r="K39" s="13"/>
      <c r="L39" s="14"/>
      <c r="M39" s="13"/>
      <c r="O39" s="74"/>
      <c r="P39" s="90"/>
      <c r="Q39" s="81" t="e">
        <f>VLOOKUP($O$4,'Pivot FCC Cash Tab'!$BF:$BK,3,FALSE)</f>
        <v>#N/A</v>
      </c>
      <c r="R39" s="81" t="e">
        <f>VLOOKUP($O$4,'Pivot FCC Cash Tab'!$BF:$BK,4,FALSE)</f>
        <v>#N/A</v>
      </c>
      <c r="S39" s="81" t="e">
        <f>VLOOKUP($O$4,'Pivot FCC Cash Tab'!$BF:$BK,5,FALSE)</f>
        <v>#N/A</v>
      </c>
      <c r="T39" s="81" t="e">
        <f>VLOOKUP($O$4,'Pivot FCC Cash Tab'!$BF:$BK,6,FALSE)</f>
        <v>#N/A</v>
      </c>
      <c r="U39" s="90"/>
      <c r="V39" s="74" t="e">
        <f>O39-Q39-R39-S39</f>
        <v>#N/A</v>
      </c>
      <c r="W39" s="74" t="e">
        <f>O39-T39</f>
        <v>#N/A</v>
      </c>
      <c r="Z39" s="101"/>
      <c r="AA39" s="101"/>
      <c r="AB39" s="97"/>
      <c r="AC39" s="97"/>
      <c r="AD39" s="97"/>
      <c r="AE39" s="97"/>
      <c r="AF39" s="97"/>
      <c r="AG39" s="97"/>
      <c r="AH39" s="99"/>
      <c r="AI39" s="99"/>
    </row>
    <row r="40" spans="2:35">
      <c r="E40" s="17"/>
      <c r="F40" s="237"/>
      <c r="G40" s="237"/>
      <c r="H40" s="237"/>
      <c r="I40" s="237"/>
      <c r="K40" s="13"/>
      <c r="L40" s="14"/>
      <c r="M40" s="13"/>
      <c r="O40" s="74"/>
      <c r="P40" s="90"/>
      <c r="Q40" s="81"/>
      <c r="R40" s="75"/>
      <c r="S40" s="74"/>
      <c r="T40" s="74"/>
      <c r="U40" s="90"/>
      <c r="V40" s="74"/>
      <c r="W40" s="74"/>
      <c r="Z40" s="733" t="s">
        <v>1815</v>
      </c>
      <c r="AA40" s="733" t="s">
        <v>1816</v>
      </c>
      <c r="AB40" s="643"/>
      <c r="AC40" s="642"/>
      <c r="AD40" s="642"/>
      <c r="AE40" s="97"/>
      <c r="AF40" s="97"/>
      <c r="AG40" s="97"/>
      <c r="AH40" s="99"/>
      <c r="AI40" s="99"/>
    </row>
    <row r="41" spans="2:35">
      <c r="E41" s="17"/>
      <c r="F41" s="237"/>
      <c r="G41" s="237"/>
      <c r="H41" s="237"/>
      <c r="I41" s="237"/>
      <c r="K41" s="13"/>
      <c r="L41" s="14"/>
      <c r="M41" s="13"/>
      <c r="O41" s="74"/>
      <c r="P41" s="90"/>
      <c r="Q41" s="81" t="e">
        <f>VLOOKUP($O$4,'Pivot FCC Cash Tab'!$AK:$AP,3,FALSE)</f>
        <v>#N/A</v>
      </c>
      <c r="R41" s="81" t="e">
        <f>VLOOKUP($O$4,'Pivot FCC Cash Tab'!$AK:$AP,4,FALSE)</f>
        <v>#N/A</v>
      </c>
      <c r="S41" s="81" t="e">
        <f>VLOOKUP($O$4,'Pivot FCC Cash Tab'!$AK:$AP,5,FALSE)</f>
        <v>#N/A</v>
      </c>
      <c r="T41" s="81" t="e">
        <f>VLOOKUP($O$4,'Pivot FCC Cash Tab'!$AK:$AP,6,FALSE)</f>
        <v>#N/A</v>
      </c>
      <c r="U41" s="90"/>
      <c r="V41" s="74" t="e">
        <f>O41-Q41-R41-S41</f>
        <v>#N/A</v>
      </c>
      <c r="W41" s="74" t="e">
        <f>O41-T41</f>
        <v>#N/A</v>
      </c>
      <c r="Z41" s="101"/>
      <c r="AA41" s="101"/>
      <c r="AB41" s="97"/>
      <c r="AC41" s="97"/>
      <c r="AE41" s="97"/>
      <c r="AF41" s="97"/>
      <c r="AG41" s="97"/>
      <c r="AH41" s="99"/>
      <c r="AI41" s="99"/>
    </row>
    <row r="42" spans="2:35">
      <c r="E42" s="17"/>
      <c r="F42" s="237"/>
      <c r="G42" s="237"/>
      <c r="H42" s="237"/>
      <c r="I42" s="237"/>
      <c r="K42" s="18"/>
      <c r="L42" s="14"/>
      <c r="M42" s="13"/>
      <c r="O42" s="74"/>
      <c r="P42" s="90"/>
      <c r="Q42" s="81"/>
      <c r="R42" s="75"/>
      <c r="S42" s="74"/>
      <c r="T42" s="74"/>
      <c r="U42" s="90"/>
      <c r="V42" s="74"/>
      <c r="W42" s="74"/>
      <c r="Z42" s="644" t="s">
        <v>1827</v>
      </c>
      <c r="AA42" s="733" t="s">
        <v>1828</v>
      </c>
      <c r="AB42" s="733"/>
      <c r="AC42" s="733"/>
      <c r="AD42" s="733"/>
      <c r="AE42" s="97"/>
      <c r="AF42" s="97"/>
      <c r="AG42" s="97"/>
      <c r="AH42" s="99"/>
      <c r="AI42" s="99"/>
    </row>
    <row r="43" spans="2:35" ht="14.4">
      <c r="E43" s="17"/>
      <c r="F43" s="237"/>
      <c r="G43" s="237"/>
      <c r="H43" s="237"/>
      <c r="I43" s="237"/>
      <c r="K43" s="18"/>
      <c r="L43" s="14"/>
      <c r="M43" s="13"/>
      <c r="O43" s="74"/>
      <c r="P43" s="90"/>
      <c r="U43" s="90"/>
      <c r="V43" s="74"/>
      <c r="W43" s="74"/>
      <c r="Z43" s="324"/>
      <c r="AA43" s="741"/>
      <c r="AB43" s="97"/>
      <c r="AC43" s="97"/>
      <c r="AD43" s="97"/>
      <c r="AE43" s="97"/>
      <c r="AF43" s="97"/>
      <c r="AG43" s="97"/>
      <c r="AH43" s="99"/>
      <c r="AI43" s="99"/>
    </row>
    <row r="44" spans="2:35">
      <c r="E44" s="17"/>
      <c r="F44" s="237"/>
      <c r="G44" s="237"/>
      <c r="H44" s="237"/>
      <c r="I44" s="237"/>
      <c r="K44" s="18"/>
      <c r="L44" s="14"/>
      <c r="M44" s="13"/>
      <c r="O44" s="74"/>
      <c r="P44" s="90"/>
      <c r="Q44" s="81" t="e">
        <f>VLOOKUP($O$4,'Pivot FCC Cash Tab'!$AR:$AW,3,FALSE)</f>
        <v>#N/A</v>
      </c>
      <c r="R44" s="81" t="e">
        <f>VLOOKUP($O$4,'Pivot FCC Cash Tab'!$AR:$AW,4,FALSE)</f>
        <v>#N/A</v>
      </c>
      <c r="S44" s="81" t="e">
        <f>VLOOKUP($O$4,'Pivot FCC Cash Tab'!$AR:$AW,5,FALSE)</f>
        <v>#N/A</v>
      </c>
      <c r="T44" s="81" t="e">
        <f>VLOOKUP($O$4,'Pivot FCC Cash Tab'!$AR:$AW,6,FALSE)</f>
        <v>#N/A</v>
      </c>
      <c r="U44" s="90"/>
      <c r="V44" s="74" t="e">
        <f>O44-Q44-R44-S44</f>
        <v>#N/A</v>
      </c>
      <c r="W44" s="74" t="e">
        <f>O44-T44</f>
        <v>#N/A</v>
      </c>
      <c r="Z44" s="641" t="s">
        <v>1831</v>
      </c>
      <c r="AA44" s="733" t="s">
        <v>1832</v>
      </c>
      <c r="AB44" s="642"/>
      <c r="AC44" s="642"/>
      <c r="AD44" s="642"/>
      <c r="AE44" s="97"/>
      <c r="AF44" s="97"/>
      <c r="AG44" s="97"/>
      <c r="AH44" s="99"/>
      <c r="AI44" s="99"/>
    </row>
    <row r="45" spans="2:35">
      <c r="E45" s="17"/>
      <c r="F45" s="238"/>
      <c r="G45" s="238"/>
      <c r="H45" s="238"/>
      <c r="I45" s="238"/>
      <c r="K45" s="18"/>
      <c r="L45" s="14"/>
      <c r="M45" s="13"/>
      <c r="O45" s="74"/>
      <c r="P45" s="90"/>
      <c r="Q45" s="81"/>
      <c r="R45" s="75"/>
      <c r="S45" s="74"/>
      <c r="T45" s="74"/>
      <c r="U45" s="90"/>
      <c r="V45" s="74"/>
      <c r="W45" s="74"/>
      <c r="Z45" s="324"/>
      <c r="AA45" s="101"/>
      <c r="AB45" s="605"/>
      <c r="AC45" s="97"/>
      <c r="AD45" s="97"/>
      <c r="AE45" s="97"/>
      <c r="AF45" s="97"/>
      <c r="AG45" s="97"/>
      <c r="AH45" s="99"/>
      <c r="AI45" s="99"/>
    </row>
    <row r="46" spans="2:35">
      <c r="E46" s="17"/>
      <c r="F46" s="238"/>
      <c r="G46" s="238"/>
      <c r="H46" s="238"/>
      <c r="I46" s="238"/>
      <c r="K46" s="18"/>
      <c r="L46" s="14"/>
      <c r="M46" s="13"/>
      <c r="O46" s="74"/>
      <c r="P46" s="90"/>
      <c r="Q46" s="81"/>
      <c r="R46" s="75"/>
      <c r="S46" s="74"/>
      <c r="T46" s="74"/>
      <c r="U46" s="90"/>
      <c r="V46" s="74"/>
      <c r="W46" s="74"/>
      <c r="Z46" s="324"/>
      <c r="AA46" s="101"/>
      <c r="AB46" s="605"/>
      <c r="AC46" s="97"/>
      <c r="AD46" s="97"/>
      <c r="AE46" s="97"/>
      <c r="AF46" s="97"/>
      <c r="AG46" s="97"/>
      <c r="AH46" s="99"/>
      <c r="AI46" s="99"/>
    </row>
    <row r="47" spans="2:35">
      <c r="E47" s="17"/>
      <c r="F47" s="238"/>
      <c r="G47" s="238"/>
      <c r="H47" s="238"/>
      <c r="I47" s="238"/>
      <c r="K47" s="13"/>
      <c r="L47" s="14"/>
      <c r="M47" s="13"/>
      <c r="O47" s="74"/>
      <c r="P47" s="90"/>
      <c r="Q47" s="81"/>
      <c r="R47" s="75"/>
      <c r="S47" s="74"/>
      <c r="T47" s="74"/>
      <c r="U47" s="90"/>
      <c r="V47" s="74"/>
      <c r="W47" s="74"/>
      <c r="Z47" s="324"/>
      <c r="AA47" s="101"/>
      <c r="AB47" s="605"/>
      <c r="AC47" s="97"/>
      <c r="AD47" s="97"/>
      <c r="AE47" s="97"/>
      <c r="AF47" s="97"/>
      <c r="AG47" s="97"/>
      <c r="AH47" s="99"/>
      <c r="AI47" s="99"/>
    </row>
    <row r="48" spans="2:35">
      <c r="E48" s="17"/>
      <c r="F48" s="238"/>
      <c r="G48" s="238"/>
      <c r="H48" s="238"/>
      <c r="I48" s="238"/>
      <c r="K48" s="13"/>
      <c r="L48" s="14"/>
      <c r="M48" s="13"/>
      <c r="O48" s="74"/>
      <c r="P48" s="90"/>
      <c r="Q48" s="81"/>
      <c r="R48" s="75"/>
      <c r="S48" s="74"/>
      <c r="T48" s="74"/>
      <c r="U48" s="90"/>
      <c r="V48" s="74"/>
      <c r="W48" s="74"/>
      <c r="Z48" s="324"/>
      <c r="AA48" s="101"/>
      <c r="AB48" s="605"/>
      <c r="AC48" s="97"/>
      <c r="AD48" s="97"/>
      <c r="AE48" s="97"/>
      <c r="AF48" s="97"/>
      <c r="AG48" s="97"/>
      <c r="AH48" s="99"/>
      <c r="AI48" s="99"/>
    </row>
    <row r="49" spans="3:35">
      <c r="E49" s="17"/>
      <c r="F49" s="17"/>
      <c r="G49" s="17"/>
      <c r="H49" s="17"/>
      <c r="I49" s="17"/>
      <c r="K49" s="18"/>
      <c r="L49" s="14" t="s">
        <v>19</v>
      </c>
      <c r="M49" s="13">
        <f>SUM(K37:K48)</f>
        <v>0</v>
      </c>
      <c r="N49" s="9" t="s">
        <v>9</v>
      </c>
      <c r="O49" s="74"/>
      <c r="P49" s="90"/>
      <c r="Q49" s="81"/>
      <c r="R49" s="75"/>
      <c r="S49" s="74"/>
      <c r="T49" s="74"/>
      <c r="U49" s="90"/>
      <c r="V49" s="74"/>
      <c r="W49" s="74"/>
      <c r="Z49" s="101"/>
      <c r="AA49" s="101"/>
      <c r="AB49" s="97"/>
      <c r="AC49" s="97"/>
      <c r="AD49" s="97"/>
      <c r="AE49" s="97"/>
      <c r="AF49" s="97"/>
      <c r="AG49" s="97"/>
      <c r="AH49" s="99"/>
      <c r="AI49" s="99"/>
    </row>
    <row r="50" spans="3:35">
      <c r="K50" s="13"/>
      <c r="L50" s="14"/>
      <c r="M50" s="13"/>
      <c r="O50" s="74"/>
      <c r="P50" s="90"/>
      <c r="Q50" s="81"/>
      <c r="R50" s="75"/>
      <c r="S50" s="74"/>
      <c r="T50" s="74"/>
      <c r="U50" s="90"/>
      <c r="V50" s="74"/>
      <c r="W50" s="74"/>
      <c r="Z50" s="101"/>
      <c r="AA50" s="101"/>
      <c r="AB50" s="97"/>
      <c r="AC50" s="97"/>
      <c r="AD50" s="97"/>
      <c r="AE50" s="97"/>
      <c r="AF50" s="97"/>
      <c r="AG50" s="97"/>
      <c r="AH50" s="99"/>
      <c r="AI50" s="99"/>
    </row>
    <row r="51" spans="3:35">
      <c r="C51" s="62" t="s">
        <v>11</v>
      </c>
      <c r="D51" s="15" t="s">
        <v>20</v>
      </c>
      <c r="K51" s="13"/>
      <c r="L51" s="14"/>
      <c r="M51" s="13"/>
      <c r="O51" s="74"/>
      <c r="P51" s="90"/>
      <c r="Q51" s="81"/>
      <c r="R51" s="75"/>
      <c r="S51" s="74"/>
      <c r="T51" s="74"/>
      <c r="U51" s="90"/>
      <c r="V51" s="74"/>
      <c r="W51" s="74"/>
      <c r="Z51" s="101"/>
      <c r="AA51" s="101"/>
      <c r="AB51" s="97"/>
      <c r="AC51" s="97"/>
      <c r="AD51" s="97"/>
      <c r="AE51" s="97"/>
      <c r="AF51" s="97"/>
      <c r="AG51" s="97"/>
      <c r="AH51" s="99"/>
      <c r="AI51" s="99"/>
    </row>
    <row r="52" spans="3:35">
      <c r="E52" s="1" t="s">
        <v>17</v>
      </c>
      <c r="F52" s="1"/>
      <c r="G52" s="936" t="s">
        <v>5</v>
      </c>
      <c r="H52" s="936"/>
      <c r="I52" s="936"/>
      <c r="K52" s="58" t="s">
        <v>18</v>
      </c>
      <c r="L52" s="14"/>
      <c r="M52" s="13"/>
      <c r="O52" s="74"/>
      <c r="P52" s="90"/>
      <c r="Q52" s="81"/>
      <c r="R52" s="75"/>
      <c r="S52" s="74"/>
      <c r="T52" s="74"/>
      <c r="U52" s="90"/>
      <c r="V52" s="74"/>
      <c r="W52" s="74"/>
      <c r="Z52" s="101"/>
      <c r="AA52" s="101"/>
      <c r="AB52" s="97"/>
      <c r="AC52" s="97"/>
      <c r="AD52" s="97"/>
      <c r="AE52" s="97"/>
      <c r="AF52" s="97"/>
      <c r="AG52" s="97"/>
      <c r="AH52" s="99"/>
      <c r="AI52" s="99"/>
    </row>
    <row r="53" spans="3:35">
      <c r="E53" s="16"/>
      <c r="F53" s="504"/>
      <c r="G53" s="237"/>
      <c r="H53" s="237"/>
      <c r="I53" s="505"/>
      <c r="J53" s="240"/>
      <c r="K53" s="503"/>
      <c r="L53" s="14"/>
      <c r="M53" s="13"/>
      <c r="O53" s="74"/>
      <c r="P53" s="90"/>
      <c r="Q53" s="82"/>
      <c r="R53" s="75"/>
      <c r="S53" s="74"/>
      <c r="T53" s="74"/>
      <c r="U53" s="90"/>
      <c r="V53" s="74"/>
      <c r="W53" s="74"/>
      <c r="Z53" s="101"/>
      <c r="AA53" s="101"/>
      <c r="AB53" s="97"/>
      <c r="AC53" s="97"/>
      <c r="AD53" s="97"/>
      <c r="AE53" s="97"/>
      <c r="AF53" s="97"/>
      <c r="AG53" s="97"/>
      <c r="AH53" s="99"/>
      <c r="AI53" s="99"/>
    </row>
    <row r="54" spans="3:35">
      <c r="E54" s="17"/>
      <c r="F54" s="504"/>
      <c r="G54" s="237"/>
      <c r="H54" s="238"/>
      <c r="I54" s="238"/>
      <c r="J54"/>
      <c r="K54" s="506"/>
      <c r="L54" s="14"/>
      <c r="M54" s="13"/>
      <c r="O54" s="74"/>
      <c r="P54" s="90"/>
      <c r="Q54" s="82"/>
      <c r="R54" s="75"/>
      <c r="S54" s="74"/>
      <c r="T54" s="74"/>
      <c r="U54" s="90"/>
      <c r="V54" s="74"/>
      <c r="W54" s="74"/>
      <c r="Z54" s="101"/>
      <c r="AA54" s="101"/>
      <c r="AB54" s="97"/>
      <c r="AC54" s="97"/>
      <c r="AD54" s="97"/>
      <c r="AE54" s="97"/>
      <c r="AF54" s="97"/>
      <c r="AG54" s="97"/>
      <c r="AH54" s="99"/>
      <c r="AI54" s="99"/>
    </row>
    <row r="55" spans="3:35">
      <c r="E55" s="17"/>
      <c r="F55" s="504"/>
      <c r="G55" s="237"/>
      <c r="H55" s="238"/>
      <c r="I55" s="238"/>
      <c r="J55"/>
      <c r="K55" s="506"/>
      <c r="L55" s="14"/>
      <c r="M55" s="13"/>
      <c r="O55" s="74"/>
      <c r="P55" s="90"/>
      <c r="Q55" s="82"/>
      <c r="R55" s="75"/>
      <c r="S55" s="74"/>
      <c r="T55" s="74"/>
      <c r="U55" s="90"/>
      <c r="V55" s="74"/>
      <c r="W55" s="74"/>
      <c r="Z55" s="101"/>
      <c r="AA55" s="101"/>
      <c r="AB55" s="97"/>
      <c r="AC55" s="97"/>
      <c r="AD55" s="97"/>
      <c r="AE55" s="97"/>
      <c r="AF55" s="97"/>
      <c r="AG55" s="97"/>
      <c r="AH55" s="99"/>
      <c r="AI55" s="99"/>
    </row>
    <row r="56" spans="3:35">
      <c r="E56" s="17"/>
      <c r="F56" s="504"/>
      <c r="G56" s="237"/>
      <c r="H56" s="238"/>
      <c r="I56" s="238"/>
      <c r="J56"/>
      <c r="K56" s="506"/>
      <c r="L56" s="14"/>
      <c r="M56" s="13"/>
      <c r="O56" s="74"/>
      <c r="P56" s="90"/>
      <c r="Q56" s="82"/>
      <c r="R56" s="75"/>
      <c r="S56" s="74"/>
      <c r="T56" s="74"/>
      <c r="U56" s="90"/>
      <c r="V56" s="74"/>
      <c r="W56" s="74"/>
      <c r="Z56" s="324"/>
      <c r="AA56" s="101"/>
      <c r="AB56" s="97"/>
      <c r="AC56" s="97"/>
      <c r="AD56" s="97"/>
      <c r="AE56" s="97"/>
      <c r="AF56" s="97"/>
      <c r="AG56" s="97"/>
      <c r="AH56" s="99"/>
      <c r="AI56" s="99"/>
    </row>
    <row r="57" spans="3:35" ht="24" customHeight="1">
      <c r="E57" s="17"/>
      <c r="F57" s="17"/>
      <c r="G57" s="17"/>
      <c r="H57" s="17"/>
      <c r="I57" s="17"/>
      <c r="K57" s="18"/>
      <c r="L57" s="61" t="s">
        <v>19</v>
      </c>
      <c r="M57" s="69">
        <f>SUM(K53:K57)</f>
        <v>0</v>
      </c>
      <c r="N57" s="22" t="s">
        <v>10</v>
      </c>
      <c r="O57" s="72">
        <f>+M57</f>
        <v>0</v>
      </c>
      <c r="P57" s="89"/>
      <c r="Q57" s="74" t="e">
        <f>VLOOKUP($O$4,'Pivot FCC Cash Tab'!$I:$N,3,FALSE)</f>
        <v>#N/A</v>
      </c>
      <c r="R57" s="74" t="e">
        <f>VLOOKUP($O$4,'Pivot FCC Cash Tab'!$I:$N,4,FALSE)</f>
        <v>#N/A</v>
      </c>
      <c r="S57" s="74" t="e">
        <f>VLOOKUP($O$4,'Pivot FCC Cash Tab'!$I:$N,5,FALSE)</f>
        <v>#N/A</v>
      </c>
      <c r="T57" s="74" t="e">
        <f>VLOOKUP($O$4,'Pivot FCC Cash Tab'!$I:$N,6,FALSE)</f>
        <v>#N/A</v>
      </c>
      <c r="U57" s="90"/>
      <c r="V57" s="74" t="e">
        <f>O57-Q57-R57-S57</f>
        <v>#N/A</v>
      </c>
      <c r="W57" s="74" t="e">
        <f>O57-T57</f>
        <v>#N/A</v>
      </c>
      <c r="Z57" s="641" t="s">
        <v>1122</v>
      </c>
      <c r="AA57" s="744" t="s">
        <v>1124</v>
      </c>
      <c r="AB57" s="642"/>
      <c r="AC57" s="642"/>
      <c r="AD57" s="642"/>
      <c r="AE57" s="97"/>
      <c r="AF57" s="97"/>
      <c r="AG57" s="97"/>
      <c r="AH57" s="99"/>
      <c r="AI57" s="99"/>
    </row>
    <row r="58" spans="3:35">
      <c r="K58" s="13"/>
      <c r="L58" s="14"/>
      <c r="M58" s="13"/>
      <c r="O58" s="74"/>
      <c r="P58" s="90"/>
      <c r="Q58" s="82"/>
      <c r="R58" s="75"/>
      <c r="S58" s="74"/>
      <c r="T58" s="74"/>
      <c r="U58" s="90"/>
      <c r="V58" s="74"/>
      <c r="W58" s="74"/>
      <c r="Z58" s="742"/>
      <c r="AA58" s="742"/>
      <c r="AB58" s="97"/>
      <c r="AC58" s="97"/>
      <c r="AD58" s="97"/>
      <c r="AE58" s="97"/>
      <c r="AF58" s="97"/>
      <c r="AG58" s="97"/>
      <c r="AH58" s="99"/>
      <c r="AI58" s="99"/>
    </row>
    <row r="59" spans="3:35" ht="38.25" customHeight="1">
      <c r="C59" s="57" t="s">
        <v>12</v>
      </c>
      <c r="D59" s="942" t="s">
        <v>0</v>
      </c>
      <c r="E59" s="942"/>
      <c r="F59" s="942"/>
      <c r="G59" s="942"/>
      <c r="H59" s="942"/>
      <c r="I59" s="942"/>
      <c r="J59" s="942"/>
      <c r="K59" s="13"/>
      <c r="L59" s="14"/>
      <c r="M59" s="13"/>
      <c r="O59" s="74"/>
      <c r="P59" s="90"/>
      <c r="Q59" s="82"/>
      <c r="R59" s="75"/>
      <c r="S59" s="74"/>
      <c r="T59" s="74"/>
      <c r="U59" s="90"/>
      <c r="V59" s="74"/>
      <c r="W59" s="74"/>
      <c r="Z59" s="101"/>
      <c r="AA59" s="101"/>
      <c r="AB59" s="97"/>
      <c r="AC59" s="97"/>
      <c r="AD59" s="97"/>
      <c r="AE59" s="97"/>
      <c r="AF59" s="97"/>
      <c r="AG59" s="97"/>
      <c r="AH59" s="99"/>
      <c r="AI59" s="99"/>
    </row>
    <row r="60" spans="3:35" ht="2.4" customHeight="1">
      <c r="K60" s="13"/>
      <c r="L60" s="14"/>
      <c r="M60" s="13"/>
      <c r="O60" s="74"/>
      <c r="P60" s="90"/>
      <c r="Q60" s="82"/>
      <c r="R60" s="75"/>
      <c r="S60" s="74"/>
      <c r="T60" s="74"/>
      <c r="U60" s="90"/>
      <c r="V60" s="74"/>
      <c r="W60" s="74"/>
      <c r="Z60" s="101"/>
      <c r="AA60" s="101"/>
      <c r="AB60" s="97"/>
      <c r="AC60" s="97"/>
      <c r="AD60" s="97"/>
      <c r="AE60" s="97"/>
      <c r="AF60" s="97"/>
      <c r="AG60" s="97"/>
      <c r="AH60" s="99"/>
      <c r="AI60" s="99"/>
    </row>
    <row r="61" spans="3:35">
      <c r="E61" s="1" t="s">
        <v>17</v>
      </c>
      <c r="F61" s="1"/>
      <c r="G61" s="936" t="s">
        <v>5</v>
      </c>
      <c r="H61" s="936"/>
      <c r="I61" s="936"/>
      <c r="K61" s="58" t="s">
        <v>18</v>
      </c>
      <c r="L61" s="14"/>
      <c r="M61" s="13"/>
      <c r="O61" s="74"/>
      <c r="P61" s="90"/>
      <c r="Q61" s="82"/>
      <c r="R61" s="75"/>
      <c r="S61" s="74"/>
      <c r="T61" s="74"/>
      <c r="U61" s="90"/>
      <c r="V61" s="74"/>
      <c r="W61" s="74"/>
      <c r="Z61" s="101"/>
      <c r="AA61" s="101"/>
      <c r="AB61" s="97"/>
      <c r="AC61" s="97"/>
      <c r="AD61" s="97"/>
      <c r="AE61" s="97"/>
      <c r="AF61" s="97"/>
      <c r="AG61" s="97"/>
      <c r="AH61" s="99"/>
      <c r="AI61" s="99"/>
    </row>
    <row r="62" spans="3:35">
      <c r="E62" s="16"/>
      <c r="F62" s="16"/>
      <c r="G62" s="16"/>
      <c r="H62" s="16"/>
      <c r="I62" s="19"/>
      <c r="K62" s="20"/>
      <c r="L62" s="14"/>
      <c r="M62" s="13"/>
      <c r="O62" s="74">
        <f>M62</f>
        <v>0</v>
      </c>
      <c r="P62" s="90"/>
      <c r="Q62" s="82" t="e">
        <f>VLOOKUP($O$4,'Pivot FCC Cash Tab'!$BM:$BR,3,FALSE)</f>
        <v>#N/A</v>
      </c>
      <c r="R62" s="82" t="e">
        <f>VLOOKUP($O$4,'Pivot FCC Cash Tab'!$BM:$BR,4,FALSE)</f>
        <v>#N/A</v>
      </c>
      <c r="S62" s="82" t="e">
        <f>VLOOKUP($O$4,'Pivot FCC Cash Tab'!$BM:$BR,5,FALSE)</f>
        <v>#N/A</v>
      </c>
      <c r="T62" s="82" t="e">
        <f>VLOOKUP($O$4,'Pivot FCC Cash Tab'!$BM:$BR,6,FALSE)</f>
        <v>#N/A</v>
      </c>
      <c r="U62" s="90"/>
      <c r="V62" s="74" t="e">
        <f>O62-Q62-R62-S62</f>
        <v>#N/A</v>
      </c>
      <c r="W62" s="74" t="e">
        <f>O62-T62</f>
        <v>#N/A</v>
      </c>
      <c r="Z62" s="733" t="s">
        <v>1127</v>
      </c>
      <c r="AA62" s="733" t="s">
        <v>1128</v>
      </c>
      <c r="AB62" s="642"/>
      <c r="AC62" s="642"/>
      <c r="AD62" s="642"/>
      <c r="AE62" s="97"/>
      <c r="AF62" s="97"/>
      <c r="AG62" s="97"/>
      <c r="AH62" s="99"/>
      <c r="AI62" s="99"/>
    </row>
    <row r="63" spans="3:35">
      <c r="E63" s="17"/>
      <c r="F63" s="17"/>
      <c r="G63" s="17"/>
      <c r="H63" s="17"/>
      <c r="I63" s="17"/>
      <c r="K63" s="18"/>
      <c r="L63" s="14"/>
      <c r="M63" s="13"/>
      <c r="O63" s="74"/>
      <c r="P63" s="90"/>
      <c r="Q63" s="82"/>
      <c r="R63" s="75"/>
      <c r="S63" s="74"/>
      <c r="T63" s="74"/>
      <c r="U63" s="90"/>
      <c r="V63" s="74"/>
      <c r="W63" s="74"/>
      <c r="Z63" s="101"/>
      <c r="AA63" s="101"/>
      <c r="AB63" s="97"/>
      <c r="AC63" s="97"/>
      <c r="AD63" s="97"/>
      <c r="AE63" s="97"/>
      <c r="AF63" s="97"/>
      <c r="AG63" s="97"/>
      <c r="AH63" s="99"/>
      <c r="AI63" s="99"/>
    </row>
    <row r="64" spans="3:35">
      <c r="E64" s="17"/>
      <c r="F64" s="17"/>
      <c r="G64" s="17"/>
      <c r="H64" s="17"/>
      <c r="I64" s="17"/>
      <c r="K64" s="18"/>
      <c r="L64" s="14"/>
      <c r="M64" s="13"/>
      <c r="O64" s="74"/>
      <c r="P64" s="90"/>
      <c r="Q64" s="82"/>
      <c r="R64" s="75"/>
      <c r="S64" s="74"/>
      <c r="T64" s="74"/>
      <c r="U64" s="90"/>
      <c r="V64" s="74"/>
      <c r="W64" s="74"/>
      <c r="Z64" s="101"/>
      <c r="AA64" s="101"/>
      <c r="AB64" s="97"/>
      <c r="AC64" s="97"/>
      <c r="AD64" s="97"/>
      <c r="AE64" s="97"/>
      <c r="AF64" s="97"/>
      <c r="AG64" s="97"/>
      <c r="AH64" s="99"/>
      <c r="AI64" s="99"/>
    </row>
    <row r="65" spans="2:35">
      <c r="E65" s="17"/>
      <c r="F65" s="17"/>
      <c r="G65" s="17"/>
      <c r="H65" s="17"/>
      <c r="I65" s="17"/>
      <c r="K65" s="18"/>
      <c r="L65" s="14"/>
      <c r="M65" s="13"/>
      <c r="O65" s="74"/>
      <c r="P65" s="90"/>
      <c r="Q65" s="82"/>
      <c r="R65" s="75"/>
      <c r="S65" s="74"/>
      <c r="T65" s="74"/>
      <c r="U65" s="90"/>
      <c r="V65" s="74"/>
      <c r="W65" s="74"/>
      <c r="Z65" s="101"/>
      <c r="AA65" s="101"/>
      <c r="AB65" s="97"/>
      <c r="AC65" s="97"/>
      <c r="AD65" s="97"/>
      <c r="AE65" s="97"/>
      <c r="AF65" s="97"/>
      <c r="AG65" s="97"/>
      <c r="AH65" s="99"/>
      <c r="AI65" s="99"/>
    </row>
    <row r="66" spans="2:35">
      <c r="E66" s="17"/>
      <c r="F66" s="17"/>
      <c r="G66" s="17"/>
      <c r="H66" s="17"/>
      <c r="I66" s="17"/>
      <c r="K66" s="18"/>
      <c r="L66" s="61" t="s">
        <v>21</v>
      </c>
      <c r="M66" s="69">
        <f>SUM(K62:K66)</f>
        <v>0</v>
      </c>
      <c r="N66" s="22" t="s">
        <v>11</v>
      </c>
      <c r="O66" s="72">
        <f>+M66</f>
        <v>0</v>
      </c>
      <c r="P66" s="89"/>
      <c r="Q66" s="74" t="e">
        <f>VLOOKUP($O$4,'Pivot FCC Cash Tab'!$W:$AB,3,FALSE)</f>
        <v>#N/A</v>
      </c>
      <c r="R66" s="74" t="e">
        <f>VLOOKUP($O$4,'Pivot FCC Cash Tab'!$W:$AB,4,FALSE)</f>
        <v>#N/A</v>
      </c>
      <c r="S66" s="74" t="e">
        <f>VLOOKUP($O$4,'Pivot FCC Cash Tab'!$W:$AB,5,FALSE)</f>
        <v>#N/A</v>
      </c>
      <c r="T66" s="74" t="e">
        <f>VLOOKUP($O$4,'Pivot FCC Cash Tab'!$W:$AB,6,FALSE)</f>
        <v>#N/A</v>
      </c>
      <c r="U66" s="90"/>
      <c r="V66" s="74" t="e">
        <f>O66-Q66-R66-S66</f>
        <v>#N/A</v>
      </c>
      <c r="W66" s="74" t="e">
        <f>O66-T66</f>
        <v>#N/A</v>
      </c>
      <c r="Z66" s="733" t="s">
        <v>1144</v>
      </c>
      <c r="AA66" s="733" t="s">
        <v>1830</v>
      </c>
      <c r="AB66" s="642"/>
      <c r="AC66" s="642"/>
      <c r="AD66" s="642"/>
      <c r="AE66" s="97"/>
      <c r="AF66" s="97"/>
      <c r="AG66" s="97"/>
      <c r="AH66" s="99"/>
      <c r="AI66" s="99"/>
    </row>
    <row r="67" spans="2:35">
      <c r="K67" s="13"/>
      <c r="L67" s="14"/>
      <c r="M67" s="13"/>
      <c r="O67" s="74"/>
      <c r="P67" s="90"/>
      <c r="Q67" s="82"/>
      <c r="R67" s="75"/>
      <c r="S67" s="74"/>
      <c r="T67" s="74"/>
      <c r="U67" s="90"/>
      <c r="V67" s="74"/>
      <c r="W67" s="74"/>
      <c r="Z67" s="101"/>
      <c r="AA67" s="101"/>
      <c r="AB67" s="97"/>
      <c r="AC67" s="97"/>
      <c r="AD67" s="97"/>
      <c r="AE67" s="97"/>
      <c r="AF67" s="97"/>
      <c r="AG67" s="97"/>
      <c r="AH67" s="99"/>
      <c r="AI67" s="99"/>
    </row>
    <row r="68" spans="2:35">
      <c r="C68" s="62" t="s">
        <v>13</v>
      </c>
      <c r="D68" s="15" t="s">
        <v>22</v>
      </c>
      <c r="K68" s="58" t="s">
        <v>18</v>
      </c>
      <c r="L68" s="14"/>
      <c r="M68" s="13"/>
      <c r="O68" s="74"/>
      <c r="P68" s="90"/>
      <c r="Q68" s="82"/>
      <c r="R68" s="75"/>
      <c r="S68" s="74"/>
      <c r="T68" s="74"/>
      <c r="U68" s="90"/>
      <c r="V68" s="74"/>
      <c r="W68" s="74"/>
      <c r="Z68" s="101"/>
      <c r="AA68" s="101"/>
      <c r="AB68" s="97"/>
      <c r="AC68" s="97"/>
      <c r="AD68" s="97"/>
      <c r="AE68" s="97"/>
      <c r="AF68" s="97"/>
      <c r="AG68" s="97"/>
      <c r="AH68" s="99"/>
      <c r="AI68" s="99"/>
    </row>
    <row r="69" spans="2:35" ht="21" customHeight="1">
      <c r="E69" s="8" t="s">
        <v>1563</v>
      </c>
      <c r="K69" s="20"/>
      <c r="L69" s="61" t="s">
        <v>24</v>
      </c>
      <c r="M69" s="69">
        <f>SUM(K69)</f>
        <v>0</v>
      </c>
      <c r="N69" s="22" t="s">
        <v>12</v>
      </c>
      <c r="O69" s="72">
        <f>+M69</f>
        <v>0</v>
      </c>
      <c r="P69" s="89"/>
      <c r="Q69" s="81"/>
      <c r="R69" s="73"/>
      <c r="S69" s="72"/>
      <c r="T69" s="72"/>
      <c r="U69" s="90"/>
      <c r="V69" s="74"/>
      <c r="W69" s="74"/>
      <c r="Z69" s="101"/>
      <c r="AA69" s="101"/>
      <c r="AB69" s="97"/>
      <c r="AC69" s="97"/>
      <c r="AD69" s="97"/>
      <c r="AE69" s="97"/>
      <c r="AF69" s="97"/>
      <c r="AG69" s="97"/>
      <c r="AH69" s="99"/>
      <c r="AI69" s="99"/>
    </row>
    <row r="70" spans="2:35">
      <c r="K70" s="13"/>
      <c r="L70" s="14"/>
      <c r="M70" s="13"/>
      <c r="O70" s="74"/>
      <c r="P70" s="90"/>
      <c r="Q70" s="82"/>
      <c r="R70" s="75"/>
      <c r="S70" s="74"/>
      <c r="T70" s="74"/>
      <c r="U70" s="90"/>
      <c r="V70" s="74"/>
      <c r="W70" s="74"/>
      <c r="Z70" s="101"/>
      <c r="AA70" s="101"/>
      <c r="AB70" s="97"/>
      <c r="AC70" s="97"/>
      <c r="AD70" s="97"/>
      <c r="AE70" s="97"/>
      <c r="AF70" s="97"/>
      <c r="AG70" s="97"/>
      <c r="AH70" s="99"/>
      <c r="AI70" s="99"/>
    </row>
    <row r="71" spans="2:35">
      <c r="C71" s="62" t="s">
        <v>13</v>
      </c>
      <c r="D71" s="15" t="s">
        <v>1888</v>
      </c>
      <c r="K71" s="58" t="s">
        <v>18</v>
      </c>
      <c r="L71" s="14"/>
      <c r="M71" s="13"/>
      <c r="O71" s="74"/>
      <c r="P71" s="90"/>
      <c r="Q71" s="82"/>
      <c r="R71" s="75"/>
      <c r="S71" s="74"/>
      <c r="T71" s="74"/>
      <c r="U71" s="90"/>
      <c r="V71" s="74"/>
      <c r="W71" s="74"/>
      <c r="Z71" s="101"/>
      <c r="AA71" s="101"/>
      <c r="AB71" s="97"/>
      <c r="AC71" s="97"/>
      <c r="AD71" s="97"/>
      <c r="AE71" s="97"/>
      <c r="AF71" s="97"/>
      <c r="AG71" s="97"/>
      <c r="AH71" s="99"/>
      <c r="AI71" s="99"/>
    </row>
    <row r="72" spans="2:35">
      <c r="E72" s="8" t="s">
        <v>1887</v>
      </c>
      <c r="K72" s="20"/>
      <c r="L72" s="61" t="s">
        <v>24</v>
      </c>
      <c r="M72" s="69">
        <f>SUM(K72)</f>
        <v>0</v>
      </c>
      <c r="N72" s="22" t="s">
        <v>13</v>
      </c>
      <c r="O72" s="76">
        <f>+M72</f>
        <v>0</v>
      </c>
      <c r="P72" s="91"/>
      <c r="Q72" s="74" t="e">
        <f>VLOOKUP($O$4,'Pivot FCC Cash Tab'!$P:$U,3,FALSE)</f>
        <v>#N/A</v>
      </c>
      <c r="R72" s="74" t="e">
        <f>VLOOKUP($O$4,'Pivot FCC Cash Tab'!$P:$U,4,FALSE)</f>
        <v>#N/A</v>
      </c>
      <c r="S72" s="74" t="e">
        <f>VLOOKUP($O$4,'Pivot FCC Cash Tab'!$P:$U,5,FALSE)</f>
        <v>#N/A</v>
      </c>
      <c r="T72" s="74" t="e">
        <f>VLOOKUP($O$4,'Pivot FCC Cash Tab'!$P:$U,6,FALSE)</f>
        <v>#N/A</v>
      </c>
      <c r="U72" s="90"/>
      <c r="V72" s="74" t="e">
        <f>O72-Q72-R72-S72</f>
        <v>#N/A</v>
      </c>
      <c r="W72" s="74" t="e">
        <f>O72-T72</f>
        <v>#N/A</v>
      </c>
      <c r="Z72" s="733" t="s">
        <v>1126</v>
      </c>
      <c r="AA72" s="733" t="s">
        <v>1125</v>
      </c>
      <c r="AB72" s="642"/>
      <c r="AC72" s="642"/>
      <c r="AD72" s="642"/>
      <c r="AE72" s="97"/>
      <c r="AF72" s="97"/>
      <c r="AG72" s="97"/>
      <c r="AH72" s="99"/>
      <c r="AI72" s="99"/>
    </row>
    <row r="73" spans="2:35">
      <c r="K73" s="13"/>
      <c r="L73" s="14"/>
      <c r="M73" s="13"/>
      <c r="O73" s="74"/>
      <c r="P73" s="90"/>
      <c r="Q73" s="82"/>
      <c r="R73" s="75"/>
      <c r="S73" s="74"/>
      <c r="T73" s="74"/>
      <c r="U73" s="90"/>
      <c r="V73" s="74"/>
      <c r="W73" s="74"/>
      <c r="Z73" s="101"/>
      <c r="AA73" s="101"/>
      <c r="AB73" s="97"/>
      <c r="AC73" s="97"/>
      <c r="AD73" s="97"/>
      <c r="AE73" s="97"/>
      <c r="AF73" s="97"/>
      <c r="AG73" s="97"/>
      <c r="AH73" s="99"/>
      <c r="AI73" s="99"/>
    </row>
    <row r="74" spans="2:35" ht="13.8">
      <c r="B74" s="63" t="s">
        <v>52</v>
      </c>
      <c r="C74" s="64"/>
      <c r="K74" s="13"/>
      <c r="L74" s="14"/>
      <c r="M74" s="13"/>
      <c r="O74" s="74"/>
      <c r="P74" s="90"/>
      <c r="Q74" s="82"/>
      <c r="R74" s="75"/>
      <c r="S74" s="74"/>
      <c r="T74" s="74"/>
      <c r="U74" s="90"/>
      <c r="V74" s="74"/>
      <c r="W74" s="74"/>
      <c r="Z74" s="101"/>
      <c r="AA74" s="101"/>
      <c r="AB74" s="97"/>
      <c r="AC74" s="97"/>
      <c r="AD74" s="97"/>
      <c r="AE74" s="97"/>
      <c r="AF74" s="97"/>
      <c r="AG74" s="97"/>
      <c r="AH74" s="99"/>
      <c r="AI74" s="99"/>
    </row>
    <row r="75" spans="2:35" ht="14.4" thickBot="1">
      <c r="B75" s="63"/>
      <c r="C75" s="63" t="s">
        <v>25</v>
      </c>
      <c r="K75" s="13"/>
      <c r="L75" s="14"/>
      <c r="M75" s="21">
        <f>SUM(M29:M74)</f>
        <v>0</v>
      </c>
      <c r="O75" s="77">
        <f>SUM(O29:O74)</f>
        <v>0</v>
      </c>
      <c r="P75" s="92"/>
      <c r="Q75" s="77" t="e">
        <f>SUM(Q29:Q74)</f>
        <v>#N/A</v>
      </c>
      <c r="R75" s="77" t="e">
        <f>SUM(R29:R74)</f>
        <v>#N/A</v>
      </c>
      <c r="S75" s="77" t="e">
        <f>SUM(S29:S74)</f>
        <v>#N/A</v>
      </c>
      <c r="T75" s="77" t="e">
        <f>SUM(T29:T74)</f>
        <v>#N/A</v>
      </c>
      <c r="U75" s="90">
        <f>SUM(U29:U74)</f>
        <v>0</v>
      </c>
      <c r="V75" s="77" t="e">
        <f>IF(ROUND(SUM(+O75-Q75-R75-S75),2)=ROUND(SUM(V29:V72),2),ROUND(SUM(V29:V72),2),"err")</f>
        <v>#N/A</v>
      </c>
      <c r="W75" s="77" t="e">
        <f>IF(ROUND(SUM(+O75-T75),2)=ROUND(SUM(W29:W72),2),ROUND(SUM(W29:W72),2),"err")</f>
        <v>#N/A</v>
      </c>
      <c r="Z75" s="101"/>
      <c r="AA75" s="101"/>
      <c r="AB75" s="99"/>
      <c r="AC75" s="99"/>
      <c r="AD75" s="99"/>
      <c r="AE75" s="99"/>
      <c r="AF75" s="99"/>
      <c r="AG75" s="99"/>
      <c r="AH75" s="99"/>
      <c r="AI75" s="99"/>
    </row>
    <row r="76" spans="2:35" ht="13.8" thickTop="1">
      <c r="B76" s="15"/>
      <c r="C76" s="15"/>
      <c r="K76" s="13"/>
      <c r="L76" s="14"/>
      <c r="M76" s="22" t="s">
        <v>30</v>
      </c>
      <c r="O76" s="74"/>
      <c r="P76" s="90"/>
      <c r="R76" s="74"/>
      <c r="S76" s="74"/>
      <c r="T76" s="74"/>
      <c r="U76" s="90"/>
      <c r="V76" s="74"/>
      <c r="W76" s="74"/>
      <c r="Z76" s="101"/>
      <c r="AA76" s="101"/>
      <c r="AB76" s="97"/>
      <c r="AC76" s="97"/>
      <c r="AD76" s="97"/>
      <c r="AE76" s="97"/>
      <c r="AF76" s="97"/>
      <c r="AG76" s="97"/>
      <c r="AH76" s="99"/>
      <c r="AI76" s="99"/>
    </row>
    <row r="77" spans="2:35" ht="13.8" thickBot="1">
      <c r="O77" s="97"/>
      <c r="P77" s="97"/>
      <c r="Q77" s="98"/>
      <c r="R77" s="98"/>
      <c r="S77" s="98"/>
      <c r="T77" s="98"/>
      <c r="U77" s="98"/>
      <c r="V77" s="97"/>
      <c r="W77" s="97"/>
      <c r="Z77" s="101"/>
      <c r="AA77" s="101"/>
      <c r="AB77" s="97"/>
      <c r="AC77" s="97"/>
      <c r="AD77" s="97"/>
      <c r="AE77" s="97"/>
      <c r="AF77" s="97"/>
      <c r="AG77" s="97"/>
      <c r="AH77" s="99"/>
      <c r="AI77" s="99"/>
    </row>
    <row r="78" spans="2:35">
      <c r="B78" s="23" t="s">
        <v>106</v>
      </c>
      <c r="C78" s="24"/>
      <c r="D78" s="24"/>
      <c r="E78" s="24"/>
      <c r="F78" s="24"/>
      <c r="G78" s="24"/>
      <c r="H78" s="24"/>
      <c r="I78" s="24"/>
      <c r="J78" s="25"/>
      <c r="O78" s="823" t="s">
        <v>1836</v>
      </c>
      <c r="P78" s="823"/>
      <c r="Q78" s="822" t="e">
        <f>VLOOKUP($O$4,'Pivot FCC Cash Tab'!$B:$G,3,FALSE)+VLOOKUP($O$4,'Pivot FCC Cash Tab'!$BT:$BY,3,FALSE)+VLOOKUP($O$4,'Pivot FCC Cash Tab'!$CA:$CF,3,FALSE)+VLOOKUP($O$4,'Pivot FCC Cash Tab'!$AY:$BD,3,FALSE)+VLOOKUP($O$4,'Pivot FCC Cash Tab'!$BF:$BK,3,FALSE)+VLOOKUP($O$4,'Pivot FCC Cash Tab'!$AK:$AP,3,FALSE)+VLOOKUP($O$4,'Pivot FCC Cash Tab'!$AR:$AW,3,FALSE)+VLOOKUP($O$4,'Pivot FCC Cash Tab'!$I:$N,3,FALSE)+VLOOKUP($O$4,'Pivot FCC Cash Tab'!$BM:$BR,3,FALSE)+VLOOKUP($O$4,'Pivot FCC Cash Tab'!$W:$AB,3,FALSE)+VLOOKUP($O$4,'Pivot FCC Cash Tab'!$P:$U,3,FALSE)</f>
        <v>#N/A</v>
      </c>
      <c r="R78" s="822" t="e">
        <f>VLOOKUP($O$4,'Pivot FCC Cash Tab'!$B:$G,4,FALSE)+VLOOKUP($O$4,'Pivot FCC Cash Tab'!$BT:$BY,4,FALSE)+VLOOKUP($O$4,'Pivot FCC Cash Tab'!$CA:$CF,4,FALSE)+VLOOKUP($O$4,'Pivot FCC Cash Tab'!$AY:$BD,4,FALSE)+VLOOKUP($O$4,'Pivot FCC Cash Tab'!$BF:$BK,4,FALSE)+VLOOKUP($O$4,'Pivot FCC Cash Tab'!$AK:$AP,4,FALSE)+VLOOKUP($O$4,'Pivot FCC Cash Tab'!$AR:$AW,4,FALSE)+VLOOKUP($O$4,'Pivot FCC Cash Tab'!$I:$N,4,FALSE)+VLOOKUP($O$4,'Pivot FCC Cash Tab'!$BM:$BR,3,FALSE)+VLOOKUP($O$4,'Pivot FCC Cash Tab'!$W:$AB,3,FALSE)+VLOOKUP($O$4,'Pivot FCC Cash Tab'!$P:$U,3,FALSE)</f>
        <v>#N/A</v>
      </c>
      <c r="S78" s="822" t="e">
        <f>VLOOKUP($O$4,'Pivot FCC Cash Tab'!$B:$G,5,FALSE)+VLOOKUP($O$4,'Pivot FCC Cash Tab'!$BT:$BY,5,FALSE)+VLOOKUP($O$4,'Pivot FCC Cash Tab'!$CA:$CF,5,FALSE)+VLOOKUP($O$4,'Pivot FCC Cash Tab'!$AY:$BD,5,FALSE)+VLOOKUP($O$4,'Pivot FCC Cash Tab'!$BF:$BK,5,FALSE)+VLOOKUP($O$4,'Pivot FCC Cash Tab'!$AK:$AP,5,FALSE)+VLOOKUP($O$4,'Pivot FCC Cash Tab'!$AR:$AW,5,FALSE)+VLOOKUP($O$4,'Pivot FCC Cash Tab'!$I:$N,5,FALSE)+VLOOKUP($O$4,'Pivot FCC Cash Tab'!$BM:$BR,5,FALSE)+VLOOKUP($O$4,'Pivot FCC Cash Tab'!$W:$AB,5,FALSE)+VLOOKUP($O$4,'Pivot FCC Cash Tab'!$P:$U,5,FALSE)</f>
        <v>#N/A</v>
      </c>
      <c r="T78" s="822" t="e">
        <f>VLOOKUP($O$4,'Pivot FCC Cash Tab'!$B:$G,6,FALSE)+VLOOKUP($O$4,'Pivot FCC Cash Tab'!$BT:$BY,6,FALSE)+VLOOKUP($O$4,'Pivot FCC Cash Tab'!$CA:$CF,6,FALSE)+VLOOKUP($O$4,'Pivot FCC Cash Tab'!$AY:$BD,6,FALSE)+VLOOKUP($O$4,'Pivot FCC Cash Tab'!$BF:$BK,6,FALSE)+VLOOKUP($O$4,'Pivot FCC Cash Tab'!$AK:$AP,6,FALSE)+VLOOKUP($O$4,'Pivot FCC Cash Tab'!$AR:$AW,6,FALSE)+VLOOKUP($O$4,'Pivot FCC Cash Tab'!$I:$N,6,FALSE)+VLOOKUP($O$4,'Pivot FCC Cash Tab'!$BM:$BR,6,FALSE)+VLOOKUP($O$4,'Pivot FCC Cash Tab'!$W:$AB,6,FALSE)+VLOOKUP($O$4,'Pivot FCC Cash Tab'!$P:$U,6,FALSE)</f>
        <v>#N/A</v>
      </c>
      <c r="U78" s="97"/>
      <c r="V78" s="97"/>
      <c r="W78" s="97"/>
      <c r="Z78" s="101"/>
      <c r="AA78" s="101"/>
      <c r="AB78" s="97"/>
      <c r="AC78" s="97"/>
      <c r="AD78" s="97"/>
      <c r="AE78" s="97"/>
      <c r="AF78" s="97"/>
      <c r="AG78" s="97"/>
      <c r="AH78" s="99"/>
      <c r="AI78" s="99"/>
    </row>
    <row r="79" spans="2:35">
      <c r="B79" s="26"/>
      <c r="H79" s="9" t="s">
        <v>26</v>
      </c>
      <c r="I79" s="9" t="s">
        <v>26</v>
      </c>
      <c r="J79" s="27" t="s">
        <v>105</v>
      </c>
      <c r="O79" s="823"/>
      <c r="P79" s="823"/>
      <c r="Q79" s="824" t="e">
        <f>Q75-Q78</f>
        <v>#N/A</v>
      </c>
      <c r="R79" s="824" t="e">
        <f>R75-R78</f>
        <v>#N/A</v>
      </c>
      <c r="S79" s="824" t="e">
        <f>S75-S78</f>
        <v>#N/A</v>
      </c>
      <c r="T79" s="824" t="e">
        <f>T75-T78</f>
        <v>#N/A</v>
      </c>
      <c r="U79" s="97"/>
      <c r="V79" s="97"/>
      <c r="W79" s="97"/>
      <c r="Z79" s="101"/>
      <c r="AA79" s="101"/>
      <c r="AB79" s="97"/>
      <c r="AC79" s="97"/>
      <c r="AD79" s="97"/>
      <c r="AE79" s="97"/>
      <c r="AF79" s="97"/>
      <c r="AG79" s="97"/>
      <c r="AH79" s="99"/>
      <c r="AI79" s="99"/>
    </row>
    <row r="80" spans="2:35">
      <c r="B80" s="71" t="s">
        <v>31</v>
      </c>
      <c r="C80" s="8"/>
      <c r="D80" s="8"/>
      <c r="E80" s="8"/>
      <c r="F80" s="8"/>
      <c r="G80" s="28"/>
      <c r="H80" s="28"/>
      <c r="I80" s="28"/>
      <c r="J80" s="29"/>
      <c r="O80" s="97"/>
      <c r="P80" s="97"/>
      <c r="Q80" s="100"/>
      <c r="R80" s="97"/>
      <c r="S80" s="97"/>
      <c r="T80" s="97"/>
      <c r="U80" s="97"/>
      <c r="V80" s="97"/>
      <c r="W80" s="97"/>
      <c r="Z80" s="101"/>
      <c r="AA80" s="101"/>
      <c r="AB80" s="97"/>
      <c r="AC80" s="97"/>
      <c r="AD80" s="97"/>
      <c r="AE80" s="97"/>
      <c r="AF80" s="97"/>
      <c r="AG80" s="97"/>
      <c r="AH80" s="99"/>
      <c r="AI80" s="99"/>
    </row>
    <row r="81" spans="2:35">
      <c r="B81" s="71" t="s">
        <v>27</v>
      </c>
      <c r="C81" s="8"/>
      <c r="D81" s="8"/>
      <c r="E81" s="8"/>
      <c r="F81" s="8"/>
      <c r="G81" s="28"/>
      <c r="H81" s="28"/>
      <c r="I81" s="28"/>
      <c r="J81" s="29"/>
      <c r="K81" s="26"/>
      <c r="O81" s="97"/>
      <c r="P81" s="97"/>
      <c r="Q81" s="100"/>
      <c r="R81" s="97"/>
      <c r="S81" s="97"/>
      <c r="T81" s="97"/>
      <c r="U81" s="97"/>
      <c r="V81" s="97"/>
      <c r="W81" s="97"/>
      <c r="Z81" s="101"/>
      <c r="AA81" s="101"/>
      <c r="AB81" s="97"/>
      <c r="AC81" s="97"/>
      <c r="AD81" s="97"/>
      <c r="AE81" s="97"/>
      <c r="AF81" s="97"/>
      <c r="AG81" s="97"/>
      <c r="AH81" s="97"/>
      <c r="AI81" s="97"/>
    </row>
    <row r="82" spans="2:35">
      <c r="B82" s="71"/>
      <c r="C82" s="8" t="s">
        <v>28</v>
      </c>
      <c r="D82" s="8"/>
      <c r="E82" s="8"/>
      <c r="F82" s="8"/>
      <c r="G82" s="28"/>
      <c r="H82" s="28"/>
      <c r="I82" s="28"/>
      <c r="J82" s="29"/>
      <c r="O82" s="97"/>
      <c r="P82" s="97"/>
      <c r="Q82" s="100"/>
      <c r="R82" s="97"/>
      <c r="S82" s="97"/>
      <c r="T82" s="97"/>
      <c r="U82" s="97"/>
      <c r="V82" s="97"/>
      <c r="W82" s="97"/>
      <c r="Z82" s="101"/>
      <c r="AA82" s="101"/>
      <c r="AB82" s="97"/>
      <c r="AC82" s="97"/>
      <c r="AD82" s="97"/>
      <c r="AE82" s="97"/>
      <c r="AF82" s="97"/>
      <c r="AG82" s="97"/>
      <c r="AH82" s="99"/>
      <c r="AI82" s="99"/>
    </row>
    <row r="83" spans="2:35" ht="13.8" thickBot="1">
      <c r="B83" s="71" t="s">
        <v>29</v>
      </c>
      <c r="C83" s="8"/>
      <c r="D83" s="8"/>
      <c r="E83" s="8"/>
      <c r="F83" s="8"/>
      <c r="G83" s="28"/>
      <c r="H83" s="70">
        <f>SUM(H80-H82)</f>
        <v>0</v>
      </c>
      <c r="I83" s="70">
        <f>SUM(I80-I82)</f>
        <v>0</v>
      </c>
      <c r="J83" s="70">
        <f>SUM(J80-J82)</f>
        <v>0</v>
      </c>
      <c r="K83" s="26"/>
      <c r="O83" s="97"/>
      <c r="P83" s="97"/>
      <c r="Q83" s="97"/>
      <c r="R83" s="97"/>
      <c r="S83" s="97"/>
      <c r="T83" s="97"/>
      <c r="U83" s="97"/>
      <c r="V83" s="97"/>
      <c r="W83" s="97"/>
      <c r="Z83" s="101"/>
      <c r="AA83" s="101"/>
      <c r="AB83" s="97"/>
      <c r="AC83" s="97"/>
      <c r="AD83" s="97"/>
      <c r="AE83" s="97"/>
      <c r="AF83" s="97"/>
      <c r="AG83" s="97"/>
      <c r="AH83" s="97"/>
      <c r="AI83" s="97"/>
    </row>
    <row r="84" spans="2:35" ht="13.8" thickTop="1">
      <c r="B84" s="26"/>
      <c r="C84" s="30"/>
      <c r="D84" s="30"/>
      <c r="E84" s="30"/>
      <c r="F84" s="30"/>
      <c r="J84" s="31"/>
      <c r="K84" s="26"/>
      <c r="O84" s="97"/>
      <c r="P84" s="97"/>
      <c r="Q84" s="97"/>
      <c r="R84" s="97"/>
      <c r="S84" s="97"/>
      <c r="T84" s="97"/>
      <c r="U84" s="97"/>
      <c r="V84" s="97"/>
      <c r="W84" s="97"/>
      <c r="Z84" s="101"/>
      <c r="AA84" s="101"/>
      <c r="AB84" s="97"/>
      <c r="AC84" s="97"/>
      <c r="AD84" s="97"/>
      <c r="AE84" s="97"/>
      <c r="AF84" s="97"/>
      <c r="AG84" s="97"/>
      <c r="AH84" s="97"/>
      <c r="AI84" s="97"/>
    </row>
    <row r="85" spans="2:35">
      <c r="B85" s="26"/>
      <c r="C85" s="30"/>
      <c r="D85" s="30"/>
      <c r="E85" s="30"/>
      <c r="F85" s="30"/>
      <c r="J85" s="31"/>
      <c r="K85" s="26"/>
      <c r="O85" s="97"/>
      <c r="P85" s="97"/>
      <c r="Q85" s="101"/>
      <c r="R85" s="97"/>
      <c r="S85" s="97"/>
      <c r="T85" s="97"/>
      <c r="U85" s="97"/>
      <c r="V85" s="97"/>
      <c r="W85" s="97"/>
      <c r="Z85" s="101"/>
      <c r="AA85" s="101"/>
      <c r="AB85" s="97"/>
      <c r="AC85" s="97"/>
      <c r="AD85" s="97"/>
      <c r="AE85" s="97"/>
      <c r="AF85" s="97"/>
      <c r="AG85" s="97"/>
      <c r="AH85" s="97"/>
      <c r="AI85" s="97"/>
    </row>
    <row r="86" spans="2:35" ht="13.8" thickBot="1">
      <c r="B86" s="32"/>
      <c r="C86" s="33"/>
      <c r="D86" s="33"/>
      <c r="E86" s="33"/>
      <c r="F86" s="33"/>
      <c r="G86" s="33"/>
      <c r="H86" s="33"/>
      <c r="I86" s="33"/>
      <c r="J86" s="34"/>
      <c r="O86" s="97"/>
      <c r="P86" s="97"/>
      <c r="Q86" s="97"/>
      <c r="R86" s="97"/>
      <c r="S86" s="97"/>
      <c r="T86" s="97"/>
      <c r="U86" s="97"/>
      <c r="V86" s="97"/>
      <c r="W86" s="97"/>
      <c r="Z86" s="101"/>
      <c r="AA86" s="101"/>
      <c r="AB86" s="97"/>
      <c r="AC86" s="97"/>
      <c r="AD86" s="97"/>
      <c r="AE86" s="97"/>
      <c r="AF86" s="97"/>
      <c r="AG86" s="97"/>
      <c r="AH86" s="97"/>
      <c r="AI86" s="97"/>
    </row>
    <row r="87" spans="2:35">
      <c r="O87" s="97"/>
      <c r="P87" s="97"/>
      <c r="Q87" s="97"/>
      <c r="R87" s="97"/>
      <c r="S87" s="97"/>
      <c r="T87" s="97"/>
      <c r="U87" s="97"/>
      <c r="V87" s="97"/>
      <c r="W87" s="97"/>
      <c r="Z87" s="101"/>
      <c r="AA87" s="101"/>
      <c r="AB87" s="97"/>
      <c r="AC87" s="97"/>
      <c r="AD87" s="97"/>
      <c r="AE87" s="97"/>
      <c r="AF87" s="97"/>
      <c r="AG87" s="97"/>
      <c r="AH87" s="97"/>
      <c r="AI87" s="97"/>
    </row>
    <row r="88" spans="2:35">
      <c r="O88" s="97"/>
      <c r="P88" s="97"/>
      <c r="Q88" s="97"/>
      <c r="R88" s="97"/>
      <c r="S88" s="97"/>
      <c r="T88" s="97"/>
      <c r="U88" s="97"/>
      <c r="V88" s="97"/>
      <c r="W88" s="97"/>
      <c r="Z88" s="101"/>
      <c r="AA88" s="101"/>
      <c r="AB88" s="97"/>
      <c r="AC88" s="97"/>
      <c r="AD88" s="97"/>
      <c r="AE88" s="97"/>
      <c r="AF88" s="97"/>
      <c r="AG88" s="97"/>
      <c r="AH88" s="97"/>
      <c r="AI88" s="97"/>
    </row>
    <row r="89" spans="2:35">
      <c r="O89" s="102"/>
      <c r="P89" s="102"/>
      <c r="Q89" s="100"/>
      <c r="R89" s="102"/>
      <c r="S89" s="102"/>
      <c r="T89" s="102"/>
      <c r="U89" s="102"/>
    </row>
    <row r="90" spans="2:35">
      <c r="O90" s="102"/>
      <c r="P90" s="102"/>
      <c r="Q90" s="100"/>
      <c r="R90" s="102"/>
      <c r="S90" s="102"/>
      <c r="T90" s="102"/>
      <c r="U90" s="102"/>
    </row>
    <row r="91" spans="2:35">
      <c r="O91" s="102"/>
      <c r="P91" s="102"/>
      <c r="Q91" s="100"/>
      <c r="R91" s="102"/>
      <c r="S91" s="102"/>
      <c r="T91" s="102"/>
      <c r="U91" s="102"/>
    </row>
    <row r="92" spans="2:35">
      <c r="O92" s="102"/>
      <c r="P92" s="102"/>
      <c r="Q92" s="100"/>
      <c r="R92" s="102"/>
      <c r="S92" s="102"/>
      <c r="T92" s="102"/>
      <c r="U92" s="102"/>
    </row>
    <row r="93" spans="2:35">
      <c r="O93" s="102"/>
      <c r="P93" s="102"/>
      <c r="Q93" s="100"/>
      <c r="R93" s="102"/>
      <c r="S93" s="102"/>
      <c r="T93" s="102"/>
      <c r="U93" s="102"/>
    </row>
    <row r="94" spans="2:35">
      <c r="O94" s="102"/>
      <c r="P94" s="102"/>
      <c r="Q94" s="100"/>
      <c r="R94" s="102"/>
      <c r="S94" s="100"/>
      <c r="T94" s="100"/>
      <c r="U94" s="102"/>
    </row>
    <row r="95" spans="2:35">
      <c r="O95" s="102"/>
      <c r="P95" s="102"/>
      <c r="Q95" s="100"/>
      <c r="R95" s="102"/>
      <c r="S95" s="100"/>
      <c r="T95" s="100"/>
      <c r="U95" s="102"/>
    </row>
    <row r="96" spans="2:35">
      <c r="O96" s="102"/>
      <c r="P96" s="102"/>
      <c r="Q96" s="100"/>
      <c r="R96" s="102"/>
      <c r="S96" s="100"/>
      <c r="T96" s="100"/>
      <c r="U96" s="102"/>
    </row>
    <row r="97" spans="15:21">
      <c r="O97" s="102"/>
      <c r="P97" s="102"/>
      <c r="Q97" s="100"/>
      <c r="R97" s="102"/>
      <c r="S97" s="100"/>
      <c r="T97" s="100"/>
      <c r="U97" s="102"/>
    </row>
    <row r="98" spans="15:21">
      <c r="O98" s="102"/>
      <c r="P98" s="102"/>
      <c r="Q98" s="100"/>
      <c r="R98" s="102"/>
      <c r="S98" s="100"/>
      <c r="T98" s="100"/>
      <c r="U98" s="102"/>
    </row>
    <row r="99" spans="15:21">
      <c r="O99" s="102"/>
      <c r="P99" s="102"/>
      <c r="Q99" s="100"/>
      <c r="R99" s="102"/>
      <c r="S99" s="100"/>
      <c r="T99" s="100"/>
      <c r="U99" s="102"/>
    </row>
    <row r="100" spans="15:21">
      <c r="O100" s="102"/>
      <c r="P100" s="102"/>
      <c r="Q100" s="100"/>
      <c r="R100" s="102"/>
      <c r="S100" s="100"/>
      <c r="T100" s="100"/>
      <c r="U100" s="102"/>
    </row>
    <row r="101" spans="15:21">
      <c r="O101" s="102"/>
      <c r="P101" s="102"/>
      <c r="Q101" s="100"/>
      <c r="R101" s="102"/>
      <c r="S101" s="100"/>
      <c r="T101" s="100"/>
      <c r="U101" s="102"/>
    </row>
    <row r="102" spans="15:21">
      <c r="O102" s="102"/>
      <c r="P102" s="102"/>
      <c r="Q102" s="100"/>
      <c r="R102" s="102"/>
      <c r="S102" s="100"/>
      <c r="T102" s="100"/>
      <c r="U102" s="102"/>
    </row>
    <row r="103" spans="15:21">
      <c r="O103" s="102"/>
      <c r="P103" s="102"/>
      <c r="Q103" s="100"/>
      <c r="R103" s="102"/>
      <c r="S103" s="100"/>
      <c r="T103" s="100"/>
      <c r="U103" s="102"/>
    </row>
    <row r="104" spans="15:21">
      <c r="O104" s="102"/>
      <c r="P104" s="102"/>
      <c r="Q104" s="100"/>
      <c r="R104" s="102"/>
      <c r="S104" s="100"/>
      <c r="T104" s="100"/>
      <c r="U104" s="102"/>
    </row>
    <row r="105" spans="15:21">
      <c r="O105" s="102"/>
      <c r="P105" s="102"/>
      <c r="Q105" s="100"/>
      <c r="R105" s="102"/>
      <c r="S105" s="100"/>
      <c r="T105" s="100"/>
      <c r="U105" s="102"/>
    </row>
    <row r="106" spans="15:21">
      <c r="O106" s="102"/>
      <c r="P106" s="102"/>
      <c r="Q106" s="100"/>
      <c r="R106" s="102"/>
      <c r="S106" s="102"/>
      <c r="T106" s="102"/>
      <c r="U106" s="102"/>
    </row>
    <row r="107" spans="15:21">
      <c r="O107" s="102"/>
      <c r="P107" s="102"/>
      <c r="Q107" s="100"/>
      <c r="R107" s="102"/>
      <c r="S107" s="102"/>
      <c r="T107" s="102"/>
      <c r="U107" s="102"/>
    </row>
    <row r="108" spans="15:21">
      <c r="O108" s="102"/>
      <c r="P108" s="102"/>
      <c r="Q108" s="100"/>
      <c r="R108" s="102"/>
      <c r="S108" s="102"/>
      <c r="T108" s="102"/>
      <c r="U108" s="102"/>
    </row>
    <row r="109" spans="15:21">
      <c r="O109" s="102"/>
      <c r="P109" s="102"/>
      <c r="Q109" s="100"/>
      <c r="R109" s="102"/>
      <c r="S109" s="102"/>
      <c r="T109" s="102"/>
      <c r="U109" s="102"/>
    </row>
    <row r="110" spans="15:21">
      <c r="O110" s="102"/>
      <c r="P110" s="102"/>
      <c r="Q110" s="100"/>
      <c r="R110" s="102"/>
      <c r="S110" s="102"/>
      <c r="T110" s="102"/>
      <c r="U110" s="102"/>
    </row>
    <row r="111" spans="15:21">
      <c r="O111" s="102"/>
      <c r="P111" s="102"/>
      <c r="Q111" s="100"/>
      <c r="R111" s="102"/>
      <c r="S111" s="102"/>
      <c r="T111" s="102"/>
      <c r="U111" s="102"/>
    </row>
    <row r="112" spans="15:21">
      <c r="O112" s="102"/>
      <c r="P112" s="102"/>
      <c r="Q112" s="100"/>
      <c r="R112" s="102"/>
      <c r="S112" s="102"/>
      <c r="T112" s="102"/>
      <c r="U112" s="102"/>
    </row>
    <row r="113" spans="15:21">
      <c r="O113" s="102"/>
      <c r="P113" s="102"/>
      <c r="Q113" s="100"/>
      <c r="R113" s="102"/>
      <c r="S113" s="102"/>
      <c r="T113" s="102"/>
      <c r="U113" s="102"/>
    </row>
    <row r="114" spans="15:21">
      <c r="O114" s="102"/>
      <c r="P114" s="102"/>
      <c r="Q114" s="100"/>
      <c r="R114" s="102"/>
      <c r="S114" s="102"/>
      <c r="T114" s="102"/>
      <c r="U114" s="102"/>
    </row>
    <row r="115" spans="15:21">
      <c r="O115" s="102"/>
      <c r="P115" s="102"/>
      <c r="Q115" s="100"/>
      <c r="R115" s="102"/>
      <c r="S115" s="102"/>
      <c r="T115" s="102"/>
      <c r="U115" s="102"/>
    </row>
    <row r="116" spans="15:21">
      <c r="O116" s="102"/>
      <c r="P116" s="102"/>
      <c r="Q116" s="100"/>
      <c r="R116" s="102"/>
      <c r="S116" s="102"/>
      <c r="T116" s="102"/>
      <c r="U116" s="102"/>
    </row>
    <row r="117" spans="15:21">
      <c r="O117" s="102"/>
      <c r="P117" s="102"/>
      <c r="Q117" s="100"/>
      <c r="R117" s="102"/>
      <c r="S117" s="102"/>
      <c r="T117" s="102"/>
      <c r="U117" s="102"/>
    </row>
    <row r="118" spans="15:21">
      <c r="O118" s="102"/>
      <c r="P118" s="102"/>
      <c r="Q118" s="100"/>
      <c r="R118" s="102"/>
      <c r="S118" s="102"/>
      <c r="T118" s="102"/>
      <c r="U118" s="102"/>
    </row>
    <row r="119" spans="15:21">
      <c r="O119" s="102"/>
      <c r="P119" s="102"/>
      <c r="Q119" s="100"/>
      <c r="R119" s="102"/>
      <c r="S119" s="102"/>
      <c r="T119" s="102"/>
      <c r="U119" s="102"/>
    </row>
    <row r="120" spans="15:21">
      <c r="O120" s="102"/>
      <c r="P120" s="102"/>
      <c r="Q120" s="100"/>
      <c r="R120" s="102"/>
      <c r="S120" s="102"/>
      <c r="T120" s="102"/>
      <c r="U120" s="102"/>
    </row>
    <row r="121" spans="15:21">
      <c r="O121" s="102"/>
      <c r="P121" s="102"/>
      <c r="Q121" s="100"/>
      <c r="R121" s="102"/>
      <c r="S121" s="102"/>
      <c r="T121" s="102"/>
      <c r="U121" s="102"/>
    </row>
    <row r="122" spans="15:21">
      <c r="O122" s="102"/>
      <c r="P122" s="102"/>
      <c r="Q122" s="100"/>
      <c r="R122" s="102"/>
      <c r="S122" s="102"/>
      <c r="T122" s="102"/>
      <c r="U122" s="102"/>
    </row>
    <row r="123" spans="15:21">
      <c r="O123" s="102"/>
      <c r="P123" s="102"/>
      <c r="Q123" s="100"/>
      <c r="R123" s="102"/>
      <c r="S123" s="102"/>
      <c r="T123" s="102"/>
      <c r="U123" s="102"/>
    </row>
    <row r="124" spans="15:21">
      <c r="O124" s="102"/>
      <c r="P124" s="102"/>
      <c r="Q124" s="100"/>
      <c r="R124" s="102"/>
      <c r="S124" s="102"/>
      <c r="T124" s="102"/>
      <c r="U124" s="102"/>
    </row>
    <row r="125" spans="15:21">
      <c r="O125" s="102"/>
      <c r="P125" s="102"/>
      <c r="Q125" s="100"/>
      <c r="R125" s="102"/>
      <c r="S125" s="102"/>
      <c r="T125" s="102"/>
      <c r="U125" s="102"/>
    </row>
    <row r="126" spans="15:21">
      <c r="O126" s="102"/>
      <c r="P126" s="102"/>
      <c r="Q126" s="100"/>
      <c r="R126" s="102"/>
      <c r="S126" s="102"/>
      <c r="T126" s="102"/>
      <c r="U126" s="102"/>
    </row>
    <row r="127" spans="15:21">
      <c r="O127" s="102"/>
      <c r="P127" s="102"/>
      <c r="Q127" s="100"/>
      <c r="R127" s="102"/>
      <c r="S127" s="102"/>
      <c r="T127" s="102"/>
      <c r="U127" s="102"/>
    </row>
    <row r="128" spans="15:21">
      <c r="O128" s="102"/>
      <c r="P128" s="102"/>
      <c r="Q128" s="100"/>
      <c r="R128" s="102"/>
      <c r="S128" s="102"/>
      <c r="T128" s="102"/>
      <c r="U128" s="102"/>
    </row>
    <row r="129" spans="15:21">
      <c r="O129" s="102"/>
      <c r="P129" s="102"/>
      <c r="Q129" s="100"/>
      <c r="R129" s="102"/>
      <c r="S129" s="102"/>
      <c r="T129" s="102"/>
      <c r="U129" s="102"/>
    </row>
    <row r="130" spans="15:21">
      <c r="O130" s="102"/>
      <c r="P130" s="102"/>
      <c r="Q130" s="100"/>
      <c r="R130" s="102"/>
      <c r="S130" s="102"/>
      <c r="T130" s="102"/>
      <c r="U130" s="102"/>
    </row>
    <row r="131" spans="15:21">
      <c r="O131" s="102"/>
      <c r="P131" s="102"/>
      <c r="Q131" s="100"/>
      <c r="R131" s="102"/>
      <c r="S131" s="102"/>
      <c r="T131" s="102"/>
      <c r="U131" s="102"/>
    </row>
    <row r="132" spans="15:21">
      <c r="O132" s="102"/>
      <c r="P132" s="102"/>
      <c r="Q132" s="100"/>
      <c r="R132" s="102"/>
      <c r="S132" s="102"/>
      <c r="T132" s="102"/>
      <c r="U132" s="102"/>
    </row>
    <row r="133" spans="15:21">
      <c r="O133" s="102"/>
      <c r="P133" s="102"/>
      <c r="Q133" s="100"/>
      <c r="R133" s="102"/>
      <c r="S133" s="102"/>
      <c r="T133" s="102"/>
      <c r="U133" s="102"/>
    </row>
    <row r="134" spans="15:21">
      <c r="O134" s="102"/>
      <c r="P134" s="102"/>
      <c r="Q134" s="100"/>
      <c r="R134" s="102"/>
      <c r="S134" s="102"/>
      <c r="T134" s="102"/>
      <c r="U134" s="102"/>
    </row>
    <row r="135" spans="15:21">
      <c r="O135" s="102"/>
      <c r="P135" s="102"/>
      <c r="Q135" s="100"/>
      <c r="R135" s="102"/>
      <c r="S135" s="102"/>
      <c r="T135" s="102"/>
      <c r="U135" s="102"/>
    </row>
    <row r="136" spans="15:21">
      <c r="O136" s="102"/>
      <c r="P136" s="102"/>
      <c r="Q136" s="100"/>
      <c r="R136" s="102"/>
      <c r="S136" s="102"/>
      <c r="T136" s="102"/>
      <c r="U136" s="102"/>
    </row>
    <row r="137" spans="15:21">
      <c r="O137" s="102"/>
      <c r="P137" s="102"/>
      <c r="Q137" s="100"/>
      <c r="R137" s="102"/>
      <c r="S137" s="102"/>
      <c r="T137" s="102"/>
      <c r="U137" s="102"/>
    </row>
    <row r="138" spans="15:21">
      <c r="O138" s="102"/>
      <c r="P138" s="102"/>
      <c r="Q138" s="100"/>
      <c r="R138" s="102"/>
      <c r="S138" s="102"/>
      <c r="T138" s="102"/>
      <c r="U138" s="102"/>
    </row>
    <row r="139" spans="15:21">
      <c r="O139" s="102"/>
      <c r="P139" s="102"/>
      <c r="Q139" s="100"/>
      <c r="R139" s="102"/>
      <c r="S139" s="102"/>
      <c r="T139" s="102"/>
      <c r="U139" s="102"/>
    </row>
    <row r="140" spans="15:21">
      <c r="O140" s="102"/>
      <c r="P140" s="102"/>
      <c r="Q140" s="100"/>
      <c r="R140" s="102"/>
      <c r="S140" s="102"/>
      <c r="T140" s="102"/>
      <c r="U140" s="102"/>
    </row>
    <row r="141" spans="15:21">
      <c r="O141" s="102"/>
      <c r="P141" s="102"/>
      <c r="Q141" s="100"/>
      <c r="R141" s="102"/>
      <c r="S141" s="102"/>
      <c r="T141" s="102"/>
      <c r="U141" s="102"/>
    </row>
    <row r="142" spans="15:21">
      <c r="O142" s="102"/>
      <c r="P142" s="102"/>
      <c r="Q142" s="100"/>
      <c r="R142" s="102"/>
      <c r="S142" s="102"/>
      <c r="T142" s="102"/>
      <c r="U142" s="102"/>
    </row>
    <row r="143" spans="15:21">
      <c r="O143" s="102"/>
      <c r="P143" s="102"/>
      <c r="Q143" s="100"/>
      <c r="R143" s="102"/>
      <c r="S143" s="102"/>
      <c r="T143" s="102"/>
      <c r="U143" s="102"/>
    </row>
    <row r="144" spans="15:21">
      <c r="O144" s="102"/>
      <c r="P144" s="102"/>
      <c r="Q144" s="100"/>
      <c r="R144" s="102"/>
      <c r="S144" s="102"/>
      <c r="T144" s="102"/>
      <c r="U144" s="102"/>
    </row>
    <row r="145" spans="15:21">
      <c r="O145" s="102"/>
      <c r="P145" s="102"/>
      <c r="Q145" s="100"/>
      <c r="R145" s="102"/>
      <c r="S145" s="102"/>
      <c r="T145" s="102"/>
      <c r="U145" s="102"/>
    </row>
    <row r="146" spans="15:21">
      <c r="O146" s="102"/>
      <c r="P146" s="102"/>
      <c r="Q146" s="100"/>
      <c r="R146" s="102"/>
      <c r="S146" s="102"/>
      <c r="T146" s="102"/>
      <c r="U146" s="102"/>
    </row>
    <row r="147" spans="15:21">
      <c r="O147" s="102"/>
      <c r="P147" s="102"/>
      <c r="Q147" s="100"/>
      <c r="R147" s="102"/>
      <c r="S147" s="102"/>
      <c r="T147" s="102"/>
      <c r="U147" s="102"/>
    </row>
    <row r="148" spans="15:21">
      <c r="O148" s="102"/>
      <c r="P148" s="102"/>
      <c r="Q148" s="100"/>
      <c r="R148" s="102"/>
      <c r="S148" s="102"/>
      <c r="T148" s="102"/>
      <c r="U148" s="102"/>
    </row>
    <row r="149" spans="15:21">
      <c r="O149" s="102"/>
      <c r="P149" s="102"/>
      <c r="Q149" s="100"/>
      <c r="R149" s="102"/>
      <c r="S149" s="102"/>
      <c r="T149" s="102"/>
      <c r="U149" s="102"/>
    </row>
    <row r="150" spans="15:21">
      <c r="O150" s="102"/>
      <c r="P150" s="102"/>
      <c r="Q150" s="100"/>
      <c r="R150" s="102"/>
      <c r="S150" s="102"/>
      <c r="T150" s="102"/>
      <c r="U150" s="102"/>
    </row>
    <row r="151" spans="15:21">
      <c r="O151" s="102"/>
      <c r="P151" s="102"/>
      <c r="Q151" s="100"/>
      <c r="R151" s="102"/>
      <c r="S151" s="102"/>
      <c r="T151" s="102"/>
      <c r="U151" s="102"/>
    </row>
    <row r="152" spans="15:21">
      <c r="O152" s="102"/>
      <c r="P152" s="102"/>
      <c r="Q152" s="100"/>
      <c r="R152" s="102"/>
      <c r="S152" s="102"/>
      <c r="T152" s="102"/>
      <c r="U152" s="102"/>
    </row>
    <row r="153" spans="15:21">
      <c r="O153" s="102"/>
      <c r="P153" s="102"/>
      <c r="Q153" s="100"/>
      <c r="R153" s="102"/>
      <c r="S153" s="102"/>
      <c r="T153" s="102"/>
      <c r="U153" s="102"/>
    </row>
    <row r="154" spans="15:21">
      <c r="O154" s="102"/>
      <c r="P154" s="102"/>
      <c r="Q154" s="100"/>
      <c r="R154" s="102"/>
      <c r="S154" s="102"/>
      <c r="T154" s="102"/>
      <c r="U154" s="102"/>
    </row>
    <row r="155" spans="15:21">
      <c r="O155" s="102"/>
      <c r="P155" s="102"/>
      <c r="Q155" s="100"/>
      <c r="R155" s="102"/>
      <c r="S155" s="102"/>
      <c r="T155" s="102"/>
      <c r="U155" s="102"/>
    </row>
    <row r="156" spans="15:21">
      <c r="O156" s="102"/>
      <c r="P156" s="102"/>
      <c r="Q156" s="100"/>
      <c r="R156" s="102"/>
      <c r="S156" s="102"/>
      <c r="T156" s="102"/>
      <c r="U156" s="102"/>
    </row>
    <row r="157" spans="15:21">
      <c r="O157" s="102"/>
      <c r="P157" s="102"/>
      <c r="Q157" s="100"/>
      <c r="R157" s="102"/>
      <c r="S157" s="102"/>
      <c r="T157" s="102"/>
      <c r="U157" s="102"/>
    </row>
    <row r="158" spans="15:21">
      <c r="O158" s="102"/>
      <c r="P158" s="102"/>
      <c r="Q158" s="100"/>
      <c r="R158" s="102"/>
      <c r="S158" s="102"/>
      <c r="T158" s="102"/>
      <c r="U158" s="102"/>
    </row>
    <row r="159" spans="15:21">
      <c r="O159" s="102"/>
      <c r="P159" s="102"/>
      <c r="Q159" s="100"/>
      <c r="R159" s="102"/>
      <c r="S159" s="102"/>
      <c r="T159" s="102"/>
      <c r="U159" s="102"/>
    </row>
    <row r="160" spans="15:21">
      <c r="O160" s="102"/>
      <c r="P160" s="102"/>
      <c r="Q160" s="100"/>
      <c r="R160" s="102"/>
      <c r="S160" s="102"/>
      <c r="T160" s="102"/>
      <c r="U160" s="102"/>
    </row>
    <row r="161" spans="15:21">
      <c r="O161" s="102"/>
      <c r="P161" s="102"/>
      <c r="Q161" s="100"/>
      <c r="R161" s="102"/>
      <c r="S161" s="102"/>
      <c r="T161" s="102"/>
      <c r="U161" s="102"/>
    </row>
    <row r="162" spans="15:21">
      <c r="O162" s="102"/>
      <c r="P162" s="102"/>
      <c r="Q162" s="100"/>
      <c r="R162" s="102"/>
      <c r="S162" s="102"/>
      <c r="T162" s="102"/>
      <c r="U162" s="102"/>
    </row>
    <row r="163" spans="15:21">
      <c r="O163" s="102"/>
      <c r="P163" s="102"/>
      <c r="Q163" s="100"/>
      <c r="R163" s="102"/>
      <c r="S163" s="102"/>
      <c r="T163" s="102"/>
      <c r="U163" s="102"/>
    </row>
    <row r="164" spans="15:21">
      <c r="O164" s="102"/>
      <c r="P164" s="102"/>
      <c r="Q164" s="100"/>
      <c r="R164" s="102"/>
      <c r="S164" s="102"/>
      <c r="T164" s="102"/>
      <c r="U164" s="102"/>
    </row>
    <row r="165" spans="15:21">
      <c r="O165" s="102"/>
      <c r="P165" s="102"/>
      <c r="Q165" s="100"/>
      <c r="R165" s="102"/>
      <c r="S165" s="102"/>
      <c r="T165" s="102"/>
      <c r="U165" s="102"/>
    </row>
    <row r="166" spans="15:21">
      <c r="O166" s="102"/>
      <c r="P166" s="102"/>
      <c r="Q166" s="100"/>
      <c r="R166" s="102"/>
      <c r="S166" s="102"/>
      <c r="T166" s="102"/>
      <c r="U166" s="102"/>
    </row>
    <row r="167" spans="15:21">
      <c r="O167" s="102"/>
      <c r="P167" s="102"/>
      <c r="Q167" s="100"/>
      <c r="R167" s="102"/>
      <c r="S167" s="102"/>
      <c r="T167" s="102"/>
      <c r="U167" s="102"/>
    </row>
    <row r="168" spans="15:21">
      <c r="O168" s="102"/>
      <c r="P168" s="102"/>
      <c r="Q168" s="100"/>
      <c r="R168" s="102"/>
      <c r="S168" s="102"/>
      <c r="T168" s="102"/>
      <c r="U168" s="102"/>
    </row>
    <row r="169" spans="15:21">
      <c r="O169" s="102"/>
      <c r="P169" s="102"/>
      <c r="Q169" s="100"/>
      <c r="R169" s="102"/>
      <c r="S169" s="102"/>
      <c r="T169" s="102"/>
      <c r="U169" s="102"/>
    </row>
    <row r="170" spans="15:21">
      <c r="O170" s="102"/>
      <c r="P170" s="102"/>
      <c r="Q170" s="100"/>
      <c r="R170" s="102"/>
      <c r="S170" s="102"/>
      <c r="T170" s="102"/>
      <c r="U170" s="102"/>
    </row>
    <row r="171" spans="15:21">
      <c r="O171" s="102"/>
      <c r="P171" s="102"/>
      <c r="Q171" s="100"/>
      <c r="R171" s="102"/>
      <c r="S171" s="102"/>
      <c r="T171" s="102"/>
      <c r="U171" s="102"/>
    </row>
    <row r="172" spans="15:21">
      <c r="O172" s="102"/>
      <c r="P172" s="102"/>
      <c r="Q172" s="100"/>
      <c r="R172" s="102"/>
      <c r="S172" s="102"/>
      <c r="T172" s="102"/>
      <c r="U172" s="102"/>
    </row>
    <row r="173" spans="15:21">
      <c r="O173" s="102"/>
      <c r="P173" s="102"/>
      <c r="Q173" s="100"/>
      <c r="R173" s="102"/>
      <c r="S173" s="102"/>
      <c r="T173" s="102"/>
      <c r="U173" s="102"/>
    </row>
    <row r="174" spans="15:21">
      <c r="O174" s="102"/>
      <c r="P174" s="102"/>
      <c r="Q174" s="100"/>
      <c r="R174" s="102"/>
      <c r="S174" s="102"/>
      <c r="T174" s="102"/>
      <c r="U174" s="102"/>
    </row>
    <row r="175" spans="15:21">
      <c r="O175" s="102"/>
      <c r="P175" s="102"/>
      <c r="Q175" s="100"/>
      <c r="R175" s="102"/>
      <c r="S175" s="102"/>
      <c r="T175" s="102"/>
      <c r="U175" s="102"/>
    </row>
    <row r="176" spans="15:21">
      <c r="O176" s="102"/>
      <c r="P176" s="102"/>
      <c r="Q176" s="100"/>
      <c r="R176" s="102"/>
      <c r="S176" s="102"/>
      <c r="T176" s="102"/>
      <c r="U176" s="102"/>
    </row>
    <row r="177" spans="15:21">
      <c r="O177" s="102"/>
      <c r="P177" s="102"/>
      <c r="Q177" s="100"/>
      <c r="R177" s="102"/>
      <c r="S177" s="102"/>
      <c r="T177" s="102"/>
      <c r="U177" s="102"/>
    </row>
    <row r="178" spans="15:21">
      <c r="O178" s="102"/>
      <c r="P178" s="102"/>
      <c r="Q178" s="100"/>
      <c r="R178" s="102"/>
      <c r="S178" s="102"/>
      <c r="T178" s="102"/>
      <c r="U178" s="102"/>
    </row>
    <row r="179" spans="15:21">
      <c r="O179" s="102"/>
      <c r="P179" s="102"/>
      <c r="Q179" s="100"/>
      <c r="R179" s="102"/>
      <c r="S179" s="102"/>
      <c r="T179" s="102"/>
      <c r="U179" s="102"/>
    </row>
    <row r="180" spans="15:21">
      <c r="O180" s="102"/>
      <c r="P180" s="102"/>
      <c r="Q180" s="100"/>
      <c r="R180" s="102"/>
      <c r="S180" s="102"/>
      <c r="T180" s="102"/>
      <c r="U180" s="102"/>
    </row>
    <row r="181" spans="15:21">
      <c r="O181" s="102"/>
      <c r="P181" s="102"/>
      <c r="Q181" s="100"/>
      <c r="R181" s="102"/>
      <c r="S181" s="102"/>
      <c r="T181" s="102"/>
      <c r="U181" s="102"/>
    </row>
    <row r="182" spans="15:21">
      <c r="O182" s="102"/>
      <c r="P182" s="102"/>
      <c r="Q182" s="100"/>
      <c r="R182" s="102"/>
      <c r="S182" s="102"/>
      <c r="T182" s="102"/>
      <c r="U182" s="102"/>
    </row>
    <row r="183" spans="15:21">
      <c r="O183" s="102"/>
      <c r="P183" s="102"/>
      <c r="Q183" s="100"/>
      <c r="R183" s="102"/>
      <c r="S183" s="102"/>
      <c r="T183" s="102"/>
      <c r="U183" s="102"/>
    </row>
    <row r="184" spans="15:21">
      <c r="O184" s="102"/>
      <c r="P184" s="102"/>
      <c r="Q184" s="100"/>
      <c r="R184" s="102"/>
      <c r="S184" s="102"/>
      <c r="T184" s="102"/>
      <c r="U184" s="102"/>
    </row>
    <row r="185" spans="15:21">
      <c r="O185" s="102"/>
      <c r="P185" s="102"/>
      <c r="Q185" s="100"/>
      <c r="R185" s="102"/>
      <c r="S185" s="102"/>
      <c r="T185" s="102"/>
      <c r="U185" s="102"/>
    </row>
    <row r="186" spans="15:21">
      <c r="O186" s="102"/>
      <c r="P186" s="102"/>
      <c r="Q186" s="100"/>
      <c r="R186" s="102"/>
      <c r="S186" s="102"/>
      <c r="T186" s="102"/>
      <c r="U186" s="102"/>
    </row>
    <row r="187" spans="15:21">
      <c r="O187" s="102"/>
      <c r="P187" s="102"/>
      <c r="Q187" s="100"/>
      <c r="R187" s="102"/>
      <c r="S187" s="102"/>
      <c r="T187" s="102"/>
      <c r="U187" s="102"/>
    </row>
    <row r="188" spans="15:21">
      <c r="O188" s="102"/>
      <c r="P188" s="102"/>
      <c r="Q188" s="100"/>
      <c r="R188" s="102"/>
      <c r="S188" s="102"/>
      <c r="T188" s="102"/>
      <c r="U188" s="102"/>
    </row>
    <row r="189" spans="15:21">
      <c r="O189" s="102"/>
      <c r="P189" s="102"/>
      <c r="Q189" s="100"/>
      <c r="R189" s="102"/>
      <c r="S189" s="102"/>
      <c r="T189" s="102"/>
      <c r="U189" s="102"/>
    </row>
    <row r="190" spans="15:21">
      <c r="O190" s="102"/>
      <c r="P190" s="102"/>
      <c r="Q190" s="100"/>
      <c r="R190" s="102"/>
      <c r="S190" s="102"/>
      <c r="T190" s="102"/>
      <c r="U190" s="102"/>
    </row>
    <row r="191" spans="15:21">
      <c r="O191" s="102"/>
      <c r="P191" s="102"/>
      <c r="Q191" s="100"/>
      <c r="R191" s="102"/>
      <c r="S191" s="102"/>
      <c r="T191" s="102"/>
      <c r="U191" s="102"/>
    </row>
    <row r="192" spans="15:21">
      <c r="O192" s="102"/>
      <c r="P192" s="102"/>
      <c r="Q192" s="100"/>
      <c r="R192" s="102"/>
      <c r="S192" s="102"/>
      <c r="T192" s="102"/>
      <c r="U192" s="102"/>
    </row>
    <row r="193" spans="15:21">
      <c r="O193" s="102"/>
      <c r="P193" s="102"/>
      <c r="Q193" s="100"/>
      <c r="R193" s="102"/>
      <c r="S193" s="102"/>
      <c r="T193" s="102"/>
      <c r="U193" s="102"/>
    </row>
    <row r="194" spans="15:21">
      <c r="O194" s="102"/>
      <c r="P194" s="102"/>
      <c r="Q194" s="100"/>
      <c r="R194" s="102"/>
      <c r="S194" s="102"/>
      <c r="T194" s="102"/>
      <c r="U194" s="102"/>
    </row>
    <row r="195" spans="15:21">
      <c r="O195" s="102"/>
      <c r="P195" s="102"/>
      <c r="Q195" s="100"/>
      <c r="R195" s="102"/>
      <c r="S195" s="102"/>
      <c r="T195" s="102"/>
      <c r="U195" s="102"/>
    </row>
    <row r="196" spans="15:21">
      <c r="O196" s="102"/>
      <c r="P196" s="102"/>
      <c r="Q196" s="100"/>
      <c r="R196" s="102"/>
      <c r="S196" s="102"/>
      <c r="T196" s="102"/>
      <c r="U196" s="102"/>
    </row>
    <row r="197" spans="15:21">
      <c r="O197" s="102"/>
      <c r="P197" s="102"/>
      <c r="Q197" s="100"/>
      <c r="R197" s="102"/>
      <c r="S197" s="102"/>
      <c r="T197" s="102"/>
      <c r="U197" s="102"/>
    </row>
    <row r="198" spans="15:21">
      <c r="O198" s="102"/>
      <c r="P198" s="102"/>
      <c r="Q198" s="100"/>
      <c r="R198" s="102"/>
      <c r="S198" s="102"/>
      <c r="T198" s="102"/>
      <c r="U198" s="102"/>
    </row>
    <row r="199" spans="15:21">
      <c r="O199" s="102"/>
      <c r="P199" s="102"/>
      <c r="Q199" s="100"/>
      <c r="R199" s="102"/>
      <c r="S199" s="102"/>
      <c r="T199" s="102"/>
      <c r="U199" s="102"/>
    </row>
    <row r="200" spans="15:21">
      <c r="O200" s="102"/>
      <c r="P200" s="102"/>
      <c r="Q200" s="100"/>
      <c r="R200" s="102"/>
      <c r="S200" s="102"/>
      <c r="T200" s="102"/>
      <c r="U200" s="102"/>
    </row>
    <row r="201" spans="15:21">
      <c r="O201" s="102"/>
      <c r="P201" s="102"/>
      <c r="Q201" s="100"/>
      <c r="R201" s="102"/>
      <c r="S201" s="102"/>
      <c r="T201" s="102"/>
      <c r="U201" s="102"/>
    </row>
    <row r="202" spans="15:21">
      <c r="O202" s="102"/>
      <c r="P202" s="102"/>
      <c r="Q202" s="100"/>
      <c r="R202" s="102"/>
      <c r="S202" s="102"/>
      <c r="T202" s="102"/>
      <c r="U202" s="102"/>
    </row>
    <row r="203" spans="15:21">
      <c r="O203" s="102"/>
      <c r="P203" s="102"/>
      <c r="Q203" s="100"/>
      <c r="R203" s="102"/>
      <c r="S203" s="102"/>
      <c r="T203" s="102"/>
      <c r="U203" s="102"/>
    </row>
    <row r="204" spans="15:21">
      <c r="O204" s="102"/>
      <c r="P204" s="102"/>
      <c r="Q204" s="100"/>
      <c r="R204" s="102"/>
      <c r="S204" s="102"/>
      <c r="T204" s="102"/>
      <c r="U204" s="102"/>
    </row>
    <row r="205" spans="15:21">
      <c r="O205" s="102"/>
      <c r="P205" s="102"/>
      <c r="Q205" s="100"/>
      <c r="R205" s="102"/>
      <c r="S205" s="102"/>
      <c r="T205" s="102"/>
      <c r="U205" s="102"/>
    </row>
    <row r="206" spans="15:21">
      <c r="O206" s="102"/>
      <c r="P206" s="102"/>
      <c r="Q206" s="100"/>
      <c r="R206" s="102"/>
      <c r="S206" s="102"/>
      <c r="T206" s="102"/>
      <c r="U206" s="102"/>
    </row>
    <row r="207" spans="15:21">
      <c r="O207" s="102"/>
      <c r="P207" s="102"/>
      <c r="Q207" s="100"/>
      <c r="R207" s="102"/>
      <c r="S207" s="102"/>
      <c r="T207" s="102"/>
      <c r="U207" s="102"/>
    </row>
    <row r="208" spans="15:21">
      <c r="O208" s="102"/>
      <c r="P208" s="102"/>
      <c r="Q208" s="100"/>
      <c r="R208" s="102"/>
      <c r="S208" s="102"/>
      <c r="T208" s="102"/>
      <c r="U208" s="102"/>
    </row>
    <row r="209" spans="15:21">
      <c r="O209" s="102"/>
      <c r="P209" s="102"/>
      <c r="Q209" s="100"/>
      <c r="R209" s="102"/>
      <c r="S209" s="102"/>
      <c r="T209" s="102"/>
      <c r="U209" s="102"/>
    </row>
    <row r="210" spans="15:21">
      <c r="O210" s="102"/>
      <c r="P210" s="102"/>
      <c r="Q210" s="100"/>
      <c r="R210" s="102"/>
      <c r="S210" s="102"/>
      <c r="T210" s="102"/>
      <c r="U210" s="102"/>
    </row>
    <row r="211" spans="15:21">
      <c r="O211" s="102"/>
      <c r="P211" s="102"/>
      <c r="Q211" s="100"/>
      <c r="R211" s="102"/>
      <c r="S211" s="102"/>
      <c r="T211" s="102"/>
      <c r="U211" s="102"/>
    </row>
    <row r="212" spans="15:21">
      <c r="O212" s="102"/>
      <c r="P212" s="102"/>
      <c r="Q212" s="100"/>
      <c r="R212" s="102"/>
      <c r="S212" s="102"/>
      <c r="T212" s="102"/>
      <c r="U212" s="102"/>
    </row>
    <row r="213" spans="15:21">
      <c r="O213" s="102"/>
      <c r="P213" s="102"/>
      <c r="Q213" s="100"/>
      <c r="R213" s="102"/>
      <c r="S213" s="102"/>
      <c r="T213" s="102"/>
      <c r="U213" s="102"/>
    </row>
    <row r="214" spans="15:21">
      <c r="O214" s="102"/>
      <c r="P214" s="102"/>
      <c r="Q214" s="100"/>
      <c r="R214" s="102"/>
      <c r="S214" s="102"/>
      <c r="T214" s="102"/>
      <c r="U214" s="102"/>
    </row>
    <row r="215" spans="15:21">
      <c r="O215" s="102"/>
      <c r="P215" s="102"/>
      <c r="Q215" s="100"/>
      <c r="R215" s="102"/>
      <c r="S215" s="102"/>
      <c r="T215" s="102"/>
      <c r="U215" s="102"/>
    </row>
    <row r="216" spans="15:21">
      <c r="O216" s="102"/>
      <c r="P216" s="102"/>
      <c r="Q216" s="100"/>
      <c r="R216" s="102"/>
      <c r="S216" s="102"/>
      <c r="T216" s="102"/>
      <c r="U216" s="102"/>
    </row>
    <row r="217" spans="15:21">
      <c r="O217" s="102"/>
      <c r="P217" s="102"/>
      <c r="Q217" s="100"/>
      <c r="R217" s="102"/>
      <c r="S217" s="102"/>
      <c r="T217" s="102"/>
      <c r="U217" s="102"/>
    </row>
    <row r="218" spans="15:21">
      <c r="O218" s="102"/>
      <c r="P218" s="102"/>
      <c r="Q218" s="100"/>
      <c r="R218" s="102"/>
      <c r="S218" s="102"/>
      <c r="T218" s="102"/>
      <c r="U218" s="102"/>
    </row>
    <row r="219" spans="15:21">
      <c r="O219" s="102"/>
      <c r="P219" s="102"/>
      <c r="Q219" s="100"/>
      <c r="R219" s="102"/>
      <c r="S219" s="102"/>
      <c r="T219" s="102"/>
      <c r="U219" s="102"/>
    </row>
    <row r="220" spans="15:21">
      <c r="O220" s="102"/>
      <c r="P220" s="102"/>
      <c r="Q220" s="100"/>
      <c r="R220" s="102"/>
      <c r="S220" s="102"/>
      <c r="T220" s="102"/>
      <c r="U220" s="102"/>
    </row>
    <row r="221" spans="15:21">
      <c r="O221" s="102"/>
      <c r="P221" s="102"/>
      <c r="Q221" s="100"/>
      <c r="R221" s="102"/>
      <c r="S221" s="102"/>
      <c r="T221" s="102"/>
      <c r="U221" s="102"/>
    </row>
    <row r="222" spans="15:21">
      <c r="O222" s="102"/>
      <c r="P222" s="102"/>
      <c r="Q222" s="100"/>
      <c r="R222" s="102"/>
      <c r="S222" s="102"/>
      <c r="T222" s="102"/>
      <c r="U222" s="102"/>
    </row>
    <row r="223" spans="15:21">
      <c r="O223" s="102"/>
      <c r="P223" s="102"/>
      <c r="Q223" s="100"/>
      <c r="R223" s="102"/>
      <c r="S223" s="102"/>
      <c r="T223" s="102"/>
      <c r="U223" s="102"/>
    </row>
    <row r="224" spans="15:21">
      <c r="O224" s="102"/>
      <c r="P224" s="102"/>
      <c r="Q224" s="100"/>
      <c r="R224" s="102"/>
      <c r="S224" s="102"/>
      <c r="T224" s="102"/>
      <c r="U224" s="102"/>
    </row>
    <row r="225" spans="15:21">
      <c r="O225" s="102"/>
      <c r="P225" s="102"/>
      <c r="Q225" s="100"/>
      <c r="R225" s="102"/>
      <c r="S225" s="102"/>
      <c r="T225" s="102"/>
      <c r="U225" s="102"/>
    </row>
    <row r="226" spans="15:21">
      <c r="O226" s="102"/>
      <c r="P226" s="102"/>
      <c r="Q226" s="100"/>
      <c r="R226" s="102"/>
      <c r="S226" s="102"/>
      <c r="T226" s="102"/>
      <c r="U226" s="102"/>
    </row>
    <row r="227" spans="15:21">
      <c r="O227" s="102"/>
      <c r="P227" s="102"/>
      <c r="Q227" s="100"/>
      <c r="R227" s="102"/>
      <c r="S227" s="102"/>
      <c r="T227" s="102"/>
      <c r="U227" s="102"/>
    </row>
    <row r="228" spans="15:21">
      <c r="O228" s="102"/>
      <c r="P228" s="102"/>
      <c r="Q228" s="100"/>
      <c r="R228" s="102"/>
      <c r="S228" s="102"/>
      <c r="T228" s="102"/>
      <c r="U228" s="102"/>
    </row>
    <row r="229" spans="15:21">
      <c r="O229" s="102"/>
      <c r="P229" s="102"/>
      <c r="Q229" s="100"/>
      <c r="R229" s="102"/>
      <c r="S229" s="102"/>
      <c r="T229" s="102"/>
      <c r="U229" s="102"/>
    </row>
    <row r="230" spans="15:21">
      <c r="O230" s="102"/>
      <c r="P230" s="102"/>
      <c r="Q230" s="100"/>
      <c r="R230" s="102"/>
      <c r="S230" s="102"/>
      <c r="T230" s="102"/>
      <c r="U230" s="102"/>
    </row>
    <row r="231" spans="15:21">
      <c r="O231" s="102"/>
      <c r="P231" s="102"/>
      <c r="Q231" s="100"/>
      <c r="R231" s="102"/>
      <c r="S231" s="102"/>
      <c r="T231" s="102"/>
      <c r="U231" s="102"/>
    </row>
    <row r="232" spans="15:21">
      <c r="O232" s="102"/>
      <c r="P232" s="102"/>
      <c r="Q232" s="100"/>
      <c r="R232" s="102"/>
      <c r="S232" s="102"/>
      <c r="T232" s="102"/>
      <c r="U232" s="102"/>
    </row>
    <row r="233" spans="15:21">
      <c r="O233" s="102"/>
      <c r="P233" s="102"/>
      <c r="Q233" s="100"/>
      <c r="R233" s="102"/>
      <c r="S233" s="102"/>
      <c r="T233" s="102"/>
      <c r="U233" s="102"/>
    </row>
    <row r="234" spans="15:21">
      <c r="O234" s="102"/>
      <c r="P234" s="102"/>
      <c r="Q234" s="100"/>
      <c r="R234" s="102"/>
      <c r="S234" s="102"/>
      <c r="T234" s="102"/>
      <c r="U234" s="102"/>
    </row>
    <row r="235" spans="15:21">
      <c r="O235" s="102"/>
      <c r="P235" s="102"/>
      <c r="Q235" s="100"/>
      <c r="R235" s="102"/>
      <c r="S235" s="102"/>
      <c r="T235" s="102"/>
      <c r="U235" s="102"/>
    </row>
    <row r="236" spans="15:21">
      <c r="O236" s="102"/>
      <c r="P236" s="102"/>
      <c r="Q236" s="100"/>
      <c r="R236" s="102"/>
      <c r="S236" s="102"/>
      <c r="T236" s="102"/>
      <c r="U236" s="102"/>
    </row>
    <row r="237" spans="15:21">
      <c r="O237" s="102"/>
      <c r="P237" s="102"/>
      <c r="Q237" s="100"/>
      <c r="R237" s="102"/>
      <c r="S237" s="102"/>
      <c r="T237" s="102"/>
      <c r="U237" s="102"/>
    </row>
    <row r="238" spans="15:21">
      <c r="O238" s="102"/>
      <c r="P238" s="102"/>
      <c r="Q238" s="100"/>
      <c r="R238" s="102"/>
      <c r="S238" s="102"/>
      <c r="T238" s="102"/>
      <c r="U238" s="102"/>
    </row>
    <row r="239" spans="15:21">
      <c r="O239" s="102"/>
      <c r="P239" s="102"/>
      <c r="Q239" s="100"/>
      <c r="R239" s="102"/>
      <c r="S239" s="102"/>
      <c r="T239" s="102"/>
      <c r="U239" s="102"/>
    </row>
    <row r="240" spans="15:21">
      <c r="O240" s="102"/>
      <c r="P240" s="102"/>
      <c r="Q240" s="100"/>
      <c r="R240" s="102"/>
      <c r="S240" s="102"/>
      <c r="T240" s="102"/>
      <c r="U240" s="102"/>
    </row>
    <row r="241" spans="15:21">
      <c r="O241" s="102"/>
      <c r="P241" s="102"/>
      <c r="Q241" s="100"/>
      <c r="R241" s="102"/>
      <c r="S241" s="102"/>
      <c r="T241" s="102"/>
      <c r="U241" s="102"/>
    </row>
    <row r="242" spans="15:21">
      <c r="O242" s="102"/>
      <c r="P242" s="102"/>
      <c r="Q242" s="100"/>
      <c r="R242" s="102"/>
      <c r="S242" s="102"/>
      <c r="T242" s="102"/>
      <c r="U242" s="102"/>
    </row>
    <row r="243" spans="15:21">
      <c r="O243" s="102"/>
      <c r="P243" s="102"/>
      <c r="Q243" s="100"/>
      <c r="R243" s="102"/>
      <c r="S243" s="102"/>
      <c r="T243" s="102"/>
      <c r="U243" s="102"/>
    </row>
    <row r="244" spans="15:21">
      <c r="O244" s="102"/>
      <c r="P244" s="102"/>
      <c r="Q244" s="100"/>
      <c r="R244" s="102"/>
      <c r="S244" s="102"/>
      <c r="T244" s="102"/>
      <c r="U244" s="102"/>
    </row>
    <row r="245" spans="15:21">
      <c r="O245" s="102"/>
      <c r="P245" s="102"/>
      <c r="Q245" s="100"/>
      <c r="R245" s="102"/>
      <c r="S245" s="102"/>
      <c r="T245" s="102"/>
      <c r="U245" s="102"/>
    </row>
    <row r="246" spans="15:21">
      <c r="O246" s="102"/>
      <c r="P246" s="102"/>
      <c r="Q246" s="100"/>
      <c r="R246" s="102"/>
      <c r="S246" s="102"/>
      <c r="T246" s="102"/>
      <c r="U246" s="102"/>
    </row>
    <row r="247" spans="15:21">
      <c r="O247" s="102"/>
      <c r="P247" s="102"/>
      <c r="Q247" s="100"/>
      <c r="R247" s="102"/>
      <c r="S247" s="102"/>
      <c r="T247" s="102"/>
      <c r="U247" s="102"/>
    </row>
    <row r="248" spans="15:21">
      <c r="O248" s="102"/>
      <c r="P248" s="102"/>
      <c r="Q248" s="100"/>
      <c r="R248" s="102"/>
      <c r="S248" s="102"/>
      <c r="T248" s="102"/>
      <c r="U248" s="102"/>
    </row>
    <row r="249" spans="15:21">
      <c r="O249" s="102"/>
      <c r="P249" s="102"/>
      <c r="Q249" s="100"/>
      <c r="R249" s="102"/>
      <c r="S249" s="102"/>
      <c r="T249" s="102"/>
      <c r="U249" s="102"/>
    </row>
    <row r="250" spans="15:21">
      <c r="O250" s="102"/>
      <c r="P250" s="102"/>
      <c r="Q250" s="100"/>
      <c r="R250" s="102"/>
      <c r="S250" s="102"/>
      <c r="T250" s="102"/>
      <c r="U250" s="102"/>
    </row>
    <row r="251" spans="15:21">
      <c r="O251" s="102"/>
      <c r="P251" s="102"/>
      <c r="Q251" s="100"/>
      <c r="R251" s="102"/>
      <c r="S251" s="102"/>
      <c r="T251" s="102"/>
      <c r="U251" s="102"/>
    </row>
    <row r="252" spans="15:21">
      <c r="O252" s="102"/>
      <c r="P252" s="102"/>
      <c r="Q252" s="100"/>
      <c r="R252" s="102"/>
      <c r="S252" s="102"/>
      <c r="T252" s="102"/>
      <c r="U252" s="102"/>
    </row>
    <row r="253" spans="15:21">
      <c r="O253" s="102"/>
      <c r="P253" s="102"/>
      <c r="Q253" s="100"/>
      <c r="R253" s="102"/>
      <c r="S253" s="102"/>
      <c r="T253" s="102"/>
      <c r="U253" s="102"/>
    </row>
    <row r="254" spans="15:21">
      <c r="O254" s="102"/>
      <c r="P254" s="102"/>
      <c r="Q254" s="100"/>
      <c r="R254" s="102"/>
      <c r="S254" s="102"/>
      <c r="T254" s="102"/>
      <c r="U254" s="102"/>
    </row>
    <row r="255" spans="15:21">
      <c r="O255" s="102"/>
      <c r="P255" s="102"/>
      <c r="Q255" s="100"/>
      <c r="R255" s="102"/>
      <c r="S255" s="102"/>
      <c r="T255" s="102"/>
      <c r="U255" s="102"/>
    </row>
    <row r="256" spans="15:21">
      <c r="O256" s="102"/>
      <c r="P256" s="102"/>
      <c r="Q256" s="100"/>
      <c r="R256" s="102"/>
      <c r="S256" s="102"/>
      <c r="T256" s="102"/>
      <c r="U256" s="102"/>
    </row>
    <row r="257" spans="15:21">
      <c r="O257" s="102"/>
      <c r="P257" s="102"/>
      <c r="Q257" s="100"/>
      <c r="R257" s="102"/>
      <c r="S257" s="102"/>
      <c r="T257" s="102"/>
      <c r="U257" s="102"/>
    </row>
    <row r="258" spans="15:21">
      <c r="O258" s="102"/>
      <c r="P258" s="102"/>
      <c r="Q258" s="100"/>
      <c r="R258" s="102"/>
      <c r="S258" s="102"/>
      <c r="T258" s="102"/>
      <c r="U258" s="102"/>
    </row>
    <row r="259" spans="15:21">
      <c r="O259" s="102"/>
      <c r="P259" s="102"/>
      <c r="Q259" s="100"/>
      <c r="R259" s="102"/>
      <c r="S259" s="102"/>
      <c r="T259" s="102"/>
      <c r="U259" s="102"/>
    </row>
    <row r="260" spans="15:21">
      <c r="O260" s="102"/>
      <c r="P260" s="102"/>
      <c r="Q260" s="100"/>
      <c r="R260" s="102"/>
      <c r="S260" s="102"/>
      <c r="T260" s="102"/>
      <c r="U260" s="102"/>
    </row>
    <row r="261" spans="15:21">
      <c r="O261" s="102"/>
      <c r="P261" s="102"/>
      <c r="Q261" s="100"/>
      <c r="R261" s="102"/>
      <c r="S261" s="102"/>
      <c r="T261" s="102"/>
      <c r="U261" s="102"/>
    </row>
    <row r="262" spans="15:21">
      <c r="O262" s="102"/>
      <c r="P262" s="102"/>
      <c r="Q262" s="100"/>
      <c r="R262" s="102"/>
      <c r="S262" s="102"/>
      <c r="T262" s="102"/>
      <c r="U262" s="102"/>
    </row>
    <row r="263" spans="15:21">
      <c r="O263" s="102"/>
      <c r="P263" s="102"/>
      <c r="Q263" s="100"/>
      <c r="R263" s="102"/>
      <c r="S263" s="102"/>
      <c r="T263" s="102"/>
      <c r="U263" s="102"/>
    </row>
    <row r="264" spans="15:21">
      <c r="O264" s="102"/>
      <c r="P264" s="102"/>
      <c r="Q264" s="100"/>
      <c r="R264" s="102"/>
      <c r="S264" s="102"/>
      <c r="T264" s="102"/>
      <c r="U264" s="102"/>
    </row>
    <row r="265" spans="15:21">
      <c r="O265" s="102"/>
      <c r="P265" s="102"/>
      <c r="Q265" s="100"/>
      <c r="R265" s="102"/>
      <c r="S265" s="102"/>
      <c r="T265" s="102"/>
      <c r="U265" s="102"/>
    </row>
    <row r="266" spans="15:21">
      <c r="O266" s="102"/>
      <c r="P266" s="102"/>
      <c r="Q266" s="100"/>
      <c r="R266" s="102"/>
      <c r="S266" s="102"/>
      <c r="T266" s="102"/>
      <c r="U266" s="102"/>
    </row>
    <row r="267" spans="15:21">
      <c r="O267" s="102"/>
      <c r="P267" s="102"/>
      <c r="Q267" s="100"/>
      <c r="R267" s="102"/>
      <c r="S267" s="102"/>
      <c r="T267" s="102"/>
      <c r="U267" s="102"/>
    </row>
    <row r="268" spans="15:21">
      <c r="O268" s="102"/>
      <c r="P268" s="102"/>
      <c r="Q268" s="100"/>
      <c r="R268" s="102"/>
      <c r="S268" s="102"/>
      <c r="T268" s="102"/>
      <c r="U268" s="102"/>
    </row>
    <row r="269" spans="15:21">
      <c r="O269" s="102"/>
      <c r="P269" s="102"/>
      <c r="Q269" s="100"/>
      <c r="R269" s="102"/>
      <c r="S269" s="102"/>
      <c r="T269" s="102"/>
      <c r="U269" s="102"/>
    </row>
    <row r="270" spans="15:21">
      <c r="O270" s="102"/>
      <c r="P270" s="102"/>
      <c r="Q270" s="100"/>
      <c r="R270" s="102"/>
      <c r="S270" s="102"/>
      <c r="T270" s="102"/>
      <c r="U270" s="102"/>
    </row>
    <row r="271" spans="15:21">
      <c r="O271" s="102"/>
      <c r="P271" s="102"/>
      <c r="Q271" s="100"/>
      <c r="R271" s="102"/>
      <c r="S271" s="102"/>
      <c r="T271" s="102"/>
      <c r="U271" s="102"/>
    </row>
    <row r="272" spans="15:21">
      <c r="O272" s="102"/>
      <c r="P272" s="102"/>
      <c r="Q272" s="100"/>
      <c r="R272" s="102"/>
      <c r="S272" s="102"/>
      <c r="T272" s="102"/>
      <c r="U272" s="102"/>
    </row>
    <row r="273" spans="15:21">
      <c r="O273" s="102"/>
      <c r="P273" s="102"/>
      <c r="Q273" s="100"/>
      <c r="R273" s="102"/>
      <c r="S273" s="102"/>
      <c r="T273" s="102"/>
      <c r="U273" s="102"/>
    </row>
    <row r="274" spans="15:21">
      <c r="O274" s="102"/>
      <c r="P274" s="102"/>
      <c r="Q274" s="100"/>
      <c r="R274" s="102"/>
      <c r="S274" s="102"/>
      <c r="T274" s="102"/>
      <c r="U274" s="102"/>
    </row>
    <row r="275" spans="15:21">
      <c r="O275" s="102"/>
      <c r="P275" s="102"/>
      <c r="Q275" s="100"/>
      <c r="R275" s="102"/>
      <c r="S275" s="102"/>
      <c r="T275" s="102"/>
      <c r="U275" s="102"/>
    </row>
    <row r="276" spans="15:21">
      <c r="O276" s="102"/>
      <c r="P276" s="102"/>
      <c r="Q276" s="100"/>
      <c r="R276" s="102"/>
      <c r="S276" s="102"/>
      <c r="T276" s="102"/>
      <c r="U276" s="102"/>
    </row>
    <row r="277" spans="15:21">
      <c r="O277" s="102"/>
      <c r="P277" s="102"/>
      <c r="Q277" s="100"/>
      <c r="R277" s="102"/>
      <c r="S277" s="102"/>
      <c r="T277" s="102"/>
      <c r="U277" s="102"/>
    </row>
    <row r="278" spans="15:21">
      <c r="O278" s="102"/>
      <c r="P278" s="102"/>
      <c r="Q278" s="100"/>
      <c r="R278" s="102"/>
      <c r="S278" s="102"/>
      <c r="T278" s="102"/>
      <c r="U278" s="102"/>
    </row>
    <row r="279" spans="15:21">
      <c r="O279" s="102"/>
      <c r="P279" s="102"/>
      <c r="Q279" s="100"/>
      <c r="R279" s="102"/>
      <c r="S279" s="102"/>
      <c r="T279" s="102"/>
      <c r="U279" s="102"/>
    </row>
    <row r="280" spans="15:21">
      <c r="O280" s="102"/>
      <c r="P280" s="102"/>
      <c r="Q280" s="100"/>
      <c r="R280" s="102"/>
      <c r="S280" s="102"/>
      <c r="T280" s="102"/>
      <c r="U280" s="102"/>
    </row>
    <row r="281" spans="15:21">
      <c r="O281" s="102"/>
      <c r="P281" s="102"/>
      <c r="Q281" s="100"/>
      <c r="R281" s="102"/>
      <c r="S281" s="102"/>
      <c r="T281" s="102"/>
      <c r="U281" s="102"/>
    </row>
    <row r="282" spans="15:21">
      <c r="O282" s="102"/>
      <c r="P282" s="102"/>
      <c r="Q282" s="100"/>
      <c r="R282" s="102"/>
      <c r="S282" s="102"/>
      <c r="T282" s="102"/>
      <c r="U282" s="102"/>
    </row>
    <row r="283" spans="15:21">
      <c r="O283" s="102"/>
      <c r="P283" s="102"/>
      <c r="Q283" s="100"/>
      <c r="R283" s="102"/>
      <c r="S283" s="102"/>
      <c r="T283" s="102"/>
      <c r="U283" s="102"/>
    </row>
    <row r="284" spans="15:21">
      <c r="O284" s="102"/>
      <c r="P284" s="102"/>
      <c r="Q284" s="100"/>
      <c r="R284" s="102"/>
      <c r="S284" s="102"/>
      <c r="T284" s="102"/>
      <c r="U284" s="102"/>
    </row>
    <row r="285" spans="15:21">
      <c r="O285" s="102"/>
      <c r="P285" s="102"/>
      <c r="Q285" s="100"/>
      <c r="R285" s="102"/>
      <c r="S285" s="102"/>
      <c r="T285" s="102"/>
      <c r="U285" s="102"/>
    </row>
    <row r="286" spans="15:21">
      <c r="O286" s="102"/>
      <c r="P286" s="102"/>
      <c r="Q286" s="100"/>
      <c r="R286" s="102"/>
      <c r="S286" s="102"/>
      <c r="T286" s="102"/>
      <c r="U286" s="102"/>
    </row>
    <row r="287" spans="15:21">
      <c r="O287" s="102"/>
      <c r="P287" s="102"/>
      <c r="Q287" s="100"/>
      <c r="R287" s="102"/>
      <c r="S287" s="102"/>
      <c r="T287" s="102"/>
      <c r="U287" s="102"/>
    </row>
    <row r="288" spans="15:21">
      <c r="O288" s="102"/>
      <c r="P288" s="102"/>
      <c r="Q288" s="100"/>
      <c r="R288" s="102"/>
      <c r="S288" s="102"/>
      <c r="T288" s="102"/>
      <c r="U288" s="102"/>
    </row>
    <row r="289" spans="15:21">
      <c r="O289" s="102"/>
      <c r="P289" s="102"/>
      <c r="Q289" s="100"/>
      <c r="R289" s="102"/>
      <c r="S289" s="102"/>
      <c r="T289" s="102"/>
      <c r="U289" s="102"/>
    </row>
    <row r="290" spans="15:21">
      <c r="O290" s="102"/>
      <c r="P290" s="102"/>
      <c r="Q290" s="100"/>
      <c r="R290" s="102"/>
      <c r="S290" s="102"/>
      <c r="T290" s="102"/>
      <c r="U290" s="102"/>
    </row>
    <row r="291" spans="15:21">
      <c r="O291" s="102"/>
      <c r="P291" s="102"/>
      <c r="Q291" s="100"/>
      <c r="R291" s="102"/>
      <c r="S291" s="102"/>
      <c r="T291" s="102"/>
      <c r="U291" s="102"/>
    </row>
    <row r="292" spans="15:21">
      <c r="O292" s="102"/>
      <c r="P292" s="102"/>
      <c r="Q292" s="100"/>
      <c r="R292" s="102"/>
      <c r="S292" s="102"/>
      <c r="T292" s="102"/>
      <c r="U292" s="102"/>
    </row>
    <row r="293" spans="15:21">
      <c r="O293" s="102"/>
      <c r="P293" s="102"/>
      <c r="Q293" s="100"/>
      <c r="R293" s="102"/>
      <c r="S293" s="102"/>
      <c r="T293" s="102"/>
      <c r="U293" s="102"/>
    </row>
    <row r="294" spans="15:21">
      <c r="O294" s="102"/>
      <c r="P294" s="102"/>
      <c r="Q294" s="100"/>
      <c r="R294" s="102"/>
      <c r="S294" s="102"/>
      <c r="T294" s="102"/>
      <c r="U294" s="102"/>
    </row>
    <row r="295" spans="15:21">
      <c r="O295" s="102"/>
      <c r="P295" s="102"/>
      <c r="Q295" s="100"/>
      <c r="R295" s="102"/>
      <c r="S295" s="102"/>
      <c r="T295" s="102"/>
      <c r="U295" s="102"/>
    </row>
    <row r="296" spans="15:21">
      <c r="O296" s="102"/>
      <c r="P296" s="102"/>
      <c r="Q296" s="100"/>
      <c r="R296" s="102"/>
      <c r="S296" s="102"/>
      <c r="T296" s="102"/>
      <c r="U296" s="102"/>
    </row>
    <row r="297" spans="15:21">
      <c r="O297" s="102"/>
      <c r="P297" s="102"/>
      <c r="Q297" s="100"/>
      <c r="R297" s="102"/>
      <c r="S297" s="102"/>
      <c r="T297" s="102"/>
      <c r="U297" s="102"/>
    </row>
    <row r="298" spans="15:21">
      <c r="O298" s="102"/>
      <c r="P298" s="102"/>
      <c r="Q298" s="100"/>
      <c r="R298" s="102"/>
      <c r="S298" s="102"/>
      <c r="T298" s="102"/>
      <c r="U298" s="102"/>
    </row>
    <row r="299" spans="15:21">
      <c r="O299" s="102"/>
      <c r="P299" s="102"/>
      <c r="Q299" s="100"/>
      <c r="R299" s="102"/>
      <c r="S299" s="102"/>
      <c r="T299" s="102"/>
      <c r="U299" s="102"/>
    </row>
    <row r="300" spans="15:21">
      <c r="O300" s="102"/>
      <c r="P300" s="102"/>
      <c r="Q300" s="100"/>
      <c r="R300" s="102"/>
      <c r="S300" s="102"/>
      <c r="T300" s="102"/>
      <c r="U300" s="102"/>
    </row>
    <row r="301" spans="15:21">
      <c r="O301" s="102"/>
      <c r="P301" s="102"/>
      <c r="Q301" s="100"/>
      <c r="R301" s="102"/>
      <c r="S301" s="102"/>
      <c r="T301" s="102"/>
      <c r="U301" s="102"/>
    </row>
    <row r="302" spans="15:21">
      <c r="O302" s="102"/>
      <c r="P302" s="102"/>
      <c r="Q302" s="100"/>
      <c r="R302" s="102"/>
      <c r="S302" s="102"/>
      <c r="T302" s="102"/>
      <c r="U302" s="102"/>
    </row>
    <row r="303" spans="15:21">
      <c r="O303" s="102"/>
      <c r="P303" s="102"/>
      <c r="Q303" s="100"/>
      <c r="R303" s="102"/>
      <c r="S303" s="102"/>
      <c r="T303" s="102"/>
      <c r="U303" s="102"/>
    </row>
    <row r="304" spans="15:21">
      <c r="O304" s="102"/>
      <c r="P304" s="102"/>
      <c r="Q304" s="100"/>
      <c r="R304" s="102"/>
      <c r="S304" s="102"/>
      <c r="T304" s="102"/>
      <c r="U304" s="102"/>
    </row>
    <row r="305" spans="15:21">
      <c r="O305" s="102"/>
      <c r="P305" s="102"/>
      <c r="Q305" s="100"/>
      <c r="R305" s="102"/>
      <c r="S305" s="102"/>
      <c r="T305" s="102"/>
      <c r="U305" s="102"/>
    </row>
    <row r="306" spans="15:21">
      <c r="O306" s="102"/>
      <c r="P306" s="102"/>
      <c r="Q306" s="100"/>
      <c r="R306" s="102"/>
      <c r="S306" s="102"/>
      <c r="T306" s="102"/>
      <c r="U306" s="102"/>
    </row>
    <row r="307" spans="15:21">
      <c r="O307" s="102"/>
      <c r="P307" s="102"/>
      <c r="Q307" s="100"/>
      <c r="R307" s="102"/>
      <c r="S307" s="102"/>
      <c r="T307" s="102"/>
      <c r="U307" s="102"/>
    </row>
    <row r="308" spans="15:21">
      <c r="O308" s="102"/>
      <c r="P308" s="102"/>
      <c r="Q308" s="100"/>
      <c r="R308" s="102"/>
      <c r="S308" s="102"/>
      <c r="T308" s="102"/>
      <c r="U308" s="102"/>
    </row>
    <row r="309" spans="15:21">
      <c r="O309" s="102"/>
      <c r="P309" s="102"/>
      <c r="Q309" s="100"/>
      <c r="R309" s="102"/>
      <c r="S309" s="102"/>
      <c r="T309" s="102"/>
      <c r="U309" s="102"/>
    </row>
    <row r="310" spans="15:21">
      <c r="O310" s="102"/>
      <c r="P310" s="102"/>
      <c r="Q310" s="100"/>
      <c r="R310" s="102"/>
      <c r="S310" s="102"/>
      <c r="T310" s="102"/>
      <c r="U310" s="102"/>
    </row>
    <row r="311" spans="15:21">
      <c r="O311" s="102"/>
      <c r="P311" s="102"/>
      <c r="Q311" s="100"/>
      <c r="R311" s="102"/>
      <c r="S311" s="102"/>
      <c r="T311" s="102"/>
      <c r="U311" s="102"/>
    </row>
    <row r="312" spans="15:21">
      <c r="O312" s="102"/>
      <c r="P312" s="102"/>
      <c r="Q312" s="100"/>
      <c r="R312" s="102"/>
      <c r="S312" s="102"/>
      <c r="T312" s="102"/>
      <c r="U312" s="102"/>
    </row>
    <row r="313" spans="15:21">
      <c r="O313" s="102"/>
      <c r="P313" s="102"/>
      <c r="Q313" s="100"/>
      <c r="R313" s="102"/>
      <c r="S313" s="102"/>
      <c r="T313" s="102"/>
      <c r="U313" s="102"/>
    </row>
    <row r="314" spans="15:21">
      <c r="O314" s="102"/>
      <c r="P314" s="102"/>
      <c r="Q314" s="100"/>
      <c r="R314" s="102"/>
      <c r="S314" s="102"/>
      <c r="T314" s="102"/>
      <c r="U314" s="102"/>
    </row>
    <row r="315" spans="15:21">
      <c r="O315" s="102"/>
      <c r="P315" s="102"/>
      <c r="Q315" s="100"/>
      <c r="R315" s="102"/>
      <c r="S315" s="102"/>
      <c r="T315" s="102"/>
      <c r="U315" s="102"/>
    </row>
    <row r="316" spans="15:21">
      <c r="O316" s="102"/>
      <c r="P316" s="102"/>
      <c r="Q316" s="100"/>
      <c r="R316" s="102"/>
      <c r="S316" s="102"/>
      <c r="T316" s="102"/>
      <c r="U316" s="102"/>
    </row>
    <row r="317" spans="15:21">
      <c r="O317" s="102"/>
      <c r="P317" s="102"/>
      <c r="Q317" s="100"/>
      <c r="R317" s="102"/>
      <c r="S317" s="102"/>
      <c r="T317" s="102"/>
      <c r="U317" s="102"/>
    </row>
    <row r="318" spans="15:21">
      <c r="O318" s="102"/>
      <c r="P318" s="102"/>
      <c r="Q318" s="100"/>
      <c r="R318" s="102"/>
      <c r="S318" s="102"/>
      <c r="T318" s="102"/>
      <c r="U318" s="102"/>
    </row>
    <row r="319" spans="15:21">
      <c r="O319" s="102"/>
      <c r="P319" s="102"/>
      <c r="Q319" s="100"/>
      <c r="R319" s="102"/>
      <c r="S319" s="102"/>
      <c r="T319" s="102"/>
      <c r="U319" s="102"/>
    </row>
    <row r="320" spans="15:21">
      <c r="O320" s="102"/>
      <c r="P320" s="102"/>
      <c r="Q320" s="100"/>
      <c r="R320" s="102"/>
      <c r="S320" s="102"/>
      <c r="T320" s="102"/>
      <c r="U320" s="102"/>
    </row>
    <row r="321" spans="15:21">
      <c r="O321" s="102"/>
      <c r="P321" s="102"/>
      <c r="Q321" s="100"/>
      <c r="R321" s="102"/>
      <c r="S321" s="102"/>
      <c r="T321" s="102"/>
      <c r="U321" s="102"/>
    </row>
    <row r="322" spans="15:21">
      <c r="O322" s="102"/>
      <c r="P322" s="102"/>
      <c r="Q322" s="100"/>
      <c r="R322" s="102"/>
      <c r="S322" s="102"/>
      <c r="T322" s="102"/>
      <c r="U322" s="102"/>
    </row>
    <row r="323" spans="15:21">
      <c r="O323" s="102"/>
      <c r="P323" s="102"/>
      <c r="Q323" s="100"/>
      <c r="R323" s="102"/>
      <c r="S323" s="102"/>
      <c r="T323" s="102"/>
      <c r="U323" s="102"/>
    </row>
    <row r="324" spans="15:21">
      <c r="O324" s="102"/>
      <c r="P324" s="102"/>
      <c r="Q324" s="100"/>
      <c r="R324" s="102"/>
      <c r="S324" s="102"/>
      <c r="T324" s="102"/>
      <c r="U324" s="102"/>
    </row>
    <row r="325" spans="15:21">
      <c r="O325" s="102"/>
      <c r="P325" s="102"/>
      <c r="Q325" s="100"/>
      <c r="R325" s="102"/>
      <c r="S325" s="102"/>
      <c r="T325" s="102"/>
      <c r="U325" s="102"/>
    </row>
    <row r="326" spans="15:21">
      <c r="O326" s="102"/>
      <c r="P326" s="102"/>
      <c r="Q326" s="100"/>
      <c r="R326" s="102"/>
      <c r="S326" s="102"/>
      <c r="T326" s="102"/>
      <c r="U326" s="102"/>
    </row>
    <row r="327" spans="15:21">
      <c r="O327" s="102"/>
      <c r="P327" s="102"/>
      <c r="Q327" s="100"/>
      <c r="R327" s="102"/>
      <c r="S327" s="102"/>
      <c r="T327" s="102"/>
      <c r="U327" s="102"/>
    </row>
    <row r="328" spans="15:21">
      <c r="O328" s="102"/>
      <c r="P328" s="102"/>
      <c r="Q328" s="100"/>
      <c r="R328" s="102"/>
      <c r="S328" s="102"/>
      <c r="T328" s="102"/>
      <c r="U328" s="102"/>
    </row>
    <row r="329" spans="15:21">
      <c r="O329" s="102"/>
      <c r="P329" s="102"/>
      <c r="Q329" s="100"/>
      <c r="R329" s="102"/>
      <c r="S329" s="102"/>
      <c r="T329" s="102"/>
      <c r="U329" s="102"/>
    </row>
    <row r="330" spans="15:21">
      <c r="O330" s="102"/>
      <c r="P330" s="102"/>
      <c r="Q330" s="100"/>
      <c r="R330" s="102"/>
      <c r="S330" s="102"/>
      <c r="T330" s="102"/>
      <c r="U330" s="102"/>
    </row>
    <row r="331" spans="15:21">
      <c r="O331" s="102"/>
      <c r="P331" s="102"/>
      <c r="Q331" s="100"/>
      <c r="R331" s="102"/>
      <c r="S331" s="102"/>
      <c r="T331" s="102"/>
      <c r="U331" s="102"/>
    </row>
    <row r="332" spans="15:21">
      <c r="O332" s="102"/>
      <c r="P332" s="102"/>
      <c r="Q332" s="100"/>
      <c r="R332" s="102"/>
      <c r="S332" s="102"/>
      <c r="T332" s="102"/>
      <c r="U332" s="102"/>
    </row>
    <row r="333" spans="15:21">
      <c r="O333" s="102"/>
      <c r="P333" s="102"/>
      <c r="Q333" s="100"/>
      <c r="R333" s="102"/>
      <c r="S333" s="102"/>
      <c r="T333" s="102"/>
      <c r="U333" s="102"/>
    </row>
    <row r="334" spans="15:21">
      <c r="O334" s="102"/>
      <c r="P334" s="102"/>
      <c r="Q334" s="100"/>
      <c r="R334" s="102"/>
      <c r="S334" s="102"/>
      <c r="T334" s="102"/>
      <c r="U334" s="102"/>
    </row>
    <row r="335" spans="15:21">
      <c r="O335" s="102"/>
      <c r="P335" s="102"/>
      <c r="Q335" s="100"/>
      <c r="R335" s="102"/>
      <c r="S335" s="102"/>
      <c r="T335" s="102"/>
      <c r="U335" s="102"/>
    </row>
    <row r="336" spans="15:21">
      <c r="O336" s="102"/>
      <c r="P336" s="102"/>
      <c r="Q336" s="100"/>
      <c r="R336" s="102"/>
      <c r="S336" s="102"/>
      <c r="T336" s="102"/>
      <c r="U336" s="102"/>
    </row>
    <row r="337" spans="15:21">
      <c r="O337" s="102"/>
      <c r="P337" s="102"/>
      <c r="Q337" s="100"/>
      <c r="R337" s="102"/>
      <c r="S337" s="102"/>
      <c r="T337" s="102"/>
      <c r="U337" s="102"/>
    </row>
    <row r="338" spans="15:21">
      <c r="O338" s="102"/>
      <c r="P338" s="102"/>
      <c r="Q338" s="100"/>
      <c r="R338" s="102"/>
      <c r="S338" s="102"/>
      <c r="T338" s="102"/>
      <c r="U338" s="102"/>
    </row>
    <row r="339" spans="15:21">
      <c r="O339" s="102"/>
      <c r="P339" s="102"/>
      <c r="Q339" s="100"/>
      <c r="R339" s="102"/>
      <c r="S339" s="102"/>
      <c r="T339" s="102"/>
      <c r="U339" s="102"/>
    </row>
    <row r="340" spans="15:21">
      <c r="O340" s="102"/>
      <c r="P340" s="102"/>
      <c r="Q340" s="100"/>
      <c r="R340" s="102"/>
      <c r="S340" s="102"/>
      <c r="T340" s="102"/>
      <c r="U340" s="102"/>
    </row>
    <row r="341" spans="15:21">
      <c r="O341" s="102"/>
      <c r="P341" s="102"/>
      <c r="Q341" s="100"/>
      <c r="R341" s="102"/>
      <c r="S341" s="102"/>
      <c r="T341" s="102"/>
      <c r="U341" s="102"/>
    </row>
    <row r="342" spans="15:21">
      <c r="O342" s="102"/>
      <c r="P342" s="102"/>
      <c r="Q342" s="100"/>
      <c r="R342" s="102"/>
      <c r="S342" s="102"/>
      <c r="T342" s="102"/>
      <c r="U342" s="102"/>
    </row>
    <row r="343" spans="15:21">
      <c r="O343" s="102"/>
      <c r="P343" s="102"/>
      <c r="Q343" s="100"/>
      <c r="R343" s="102"/>
      <c r="S343" s="102"/>
      <c r="T343" s="102"/>
      <c r="U343" s="102"/>
    </row>
    <row r="344" spans="15:21">
      <c r="O344" s="102"/>
      <c r="P344" s="102"/>
      <c r="Q344" s="100"/>
      <c r="R344" s="102"/>
      <c r="S344" s="102"/>
      <c r="T344" s="102"/>
      <c r="U344" s="102"/>
    </row>
    <row r="345" spans="15:21">
      <c r="O345" s="102"/>
      <c r="P345" s="102"/>
      <c r="Q345" s="100"/>
      <c r="R345" s="102"/>
      <c r="S345" s="102"/>
      <c r="T345" s="102"/>
      <c r="U345" s="102"/>
    </row>
    <row r="346" spans="15:21">
      <c r="O346" s="102"/>
      <c r="P346" s="102"/>
      <c r="Q346" s="100"/>
      <c r="R346" s="102"/>
      <c r="S346" s="102"/>
      <c r="T346" s="102"/>
      <c r="U346" s="102"/>
    </row>
    <row r="347" spans="15:21">
      <c r="O347" s="102"/>
      <c r="P347" s="102"/>
      <c r="Q347" s="100"/>
      <c r="R347" s="102"/>
      <c r="S347" s="102"/>
      <c r="T347" s="102"/>
      <c r="U347" s="102"/>
    </row>
    <row r="348" spans="15:21">
      <c r="O348" s="102"/>
      <c r="P348" s="102"/>
      <c r="Q348" s="100"/>
      <c r="R348" s="102"/>
      <c r="S348" s="102"/>
      <c r="T348" s="102"/>
      <c r="U348" s="102"/>
    </row>
    <row r="349" spans="15:21">
      <c r="O349" s="102"/>
      <c r="P349" s="102"/>
      <c r="Q349" s="100"/>
      <c r="R349" s="102"/>
      <c r="S349" s="102"/>
      <c r="T349" s="102"/>
      <c r="U349" s="102"/>
    </row>
    <row r="350" spans="15:21">
      <c r="O350" s="102"/>
      <c r="P350" s="102"/>
      <c r="Q350" s="100"/>
      <c r="R350" s="102"/>
      <c r="S350" s="102"/>
      <c r="T350" s="102"/>
      <c r="U350" s="102"/>
    </row>
    <row r="351" spans="15:21">
      <c r="O351" s="102"/>
      <c r="P351" s="102"/>
      <c r="Q351" s="100"/>
      <c r="R351" s="102"/>
      <c r="S351" s="102"/>
      <c r="T351" s="102"/>
      <c r="U351" s="102"/>
    </row>
    <row r="352" spans="15:21">
      <c r="O352" s="102"/>
      <c r="P352" s="102"/>
      <c r="Q352" s="100"/>
      <c r="R352" s="102"/>
      <c r="S352" s="102"/>
      <c r="T352" s="102"/>
      <c r="U352" s="102"/>
    </row>
    <row r="353" spans="15:21">
      <c r="O353" s="102"/>
      <c r="P353" s="102"/>
      <c r="Q353" s="100"/>
      <c r="R353" s="102"/>
      <c r="S353" s="102"/>
      <c r="T353" s="102"/>
      <c r="U353" s="102"/>
    </row>
    <row r="354" spans="15:21">
      <c r="O354" s="102"/>
      <c r="P354" s="102"/>
      <c r="Q354" s="100"/>
      <c r="R354" s="102"/>
      <c r="S354" s="102"/>
      <c r="T354" s="102"/>
      <c r="U354" s="102"/>
    </row>
    <row r="355" spans="15:21">
      <c r="O355" s="102"/>
      <c r="P355" s="102"/>
      <c r="Q355" s="100"/>
      <c r="R355" s="102"/>
      <c r="S355" s="102"/>
      <c r="T355" s="102"/>
      <c r="U355" s="102"/>
    </row>
    <row r="356" spans="15:21">
      <c r="O356" s="102"/>
      <c r="P356" s="102"/>
      <c r="Q356" s="100"/>
      <c r="R356" s="102"/>
      <c r="S356" s="102"/>
      <c r="T356" s="102"/>
      <c r="U356" s="102"/>
    </row>
    <row r="357" spans="15:21">
      <c r="O357" s="102"/>
      <c r="P357" s="102"/>
      <c r="Q357" s="100"/>
      <c r="R357" s="102"/>
      <c r="S357" s="102"/>
      <c r="T357" s="102"/>
      <c r="U357" s="102"/>
    </row>
    <row r="358" spans="15:21">
      <c r="O358" s="102"/>
      <c r="P358" s="102"/>
      <c r="Q358" s="100"/>
      <c r="R358" s="102"/>
      <c r="S358" s="102"/>
      <c r="T358" s="102"/>
      <c r="U358" s="102"/>
    </row>
    <row r="359" spans="15:21">
      <c r="O359" s="102"/>
      <c r="P359" s="102"/>
      <c r="Q359" s="100"/>
      <c r="R359" s="102"/>
      <c r="S359" s="102"/>
      <c r="T359" s="102"/>
      <c r="U359" s="102"/>
    </row>
    <row r="360" spans="15:21">
      <c r="O360" s="102"/>
      <c r="P360" s="102"/>
      <c r="Q360" s="100"/>
      <c r="R360" s="102"/>
      <c r="S360" s="102"/>
      <c r="T360" s="102"/>
      <c r="U360" s="102"/>
    </row>
    <row r="361" spans="15:21">
      <c r="O361" s="102"/>
      <c r="P361" s="102"/>
      <c r="Q361" s="100"/>
      <c r="R361" s="102"/>
      <c r="S361" s="102"/>
      <c r="T361" s="102"/>
      <c r="U361" s="102"/>
    </row>
    <row r="362" spans="15:21">
      <c r="O362" s="102"/>
      <c r="P362" s="102"/>
      <c r="Q362" s="100"/>
      <c r="R362" s="102"/>
      <c r="S362" s="102"/>
      <c r="T362" s="102"/>
      <c r="U362" s="102"/>
    </row>
    <row r="363" spans="15:21">
      <c r="O363" s="102"/>
      <c r="P363" s="102"/>
      <c r="Q363" s="100"/>
      <c r="R363" s="102"/>
      <c r="S363" s="102"/>
      <c r="T363" s="102"/>
      <c r="U363" s="102"/>
    </row>
    <row r="364" spans="15:21">
      <c r="O364" s="102"/>
      <c r="P364" s="102"/>
      <c r="Q364" s="100"/>
      <c r="R364" s="102"/>
      <c r="S364" s="102"/>
      <c r="T364" s="102"/>
      <c r="U364" s="102"/>
    </row>
    <row r="365" spans="15:21">
      <c r="O365" s="102"/>
      <c r="P365" s="102"/>
      <c r="Q365" s="100"/>
      <c r="R365" s="102"/>
      <c r="S365" s="102"/>
      <c r="T365" s="102"/>
      <c r="U365" s="102"/>
    </row>
    <row r="366" spans="15:21">
      <c r="O366" s="102"/>
      <c r="P366" s="102"/>
      <c r="Q366" s="100"/>
      <c r="R366" s="102"/>
      <c r="S366" s="102"/>
      <c r="T366" s="102"/>
      <c r="U366" s="102"/>
    </row>
    <row r="367" spans="15:21">
      <c r="O367" s="102"/>
      <c r="P367" s="102"/>
      <c r="Q367" s="100"/>
      <c r="R367" s="102"/>
      <c r="S367" s="102"/>
      <c r="T367" s="102"/>
      <c r="U367" s="102"/>
    </row>
    <row r="368" spans="15:21">
      <c r="O368" s="102"/>
      <c r="P368" s="102"/>
      <c r="Q368" s="100"/>
      <c r="R368" s="102"/>
      <c r="S368" s="102"/>
      <c r="T368" s="102"/>
      <c r="U368" s="102"/>
    </row>
    <row r="369" spans="15:21">
      <c r="O369" s="102"/>
      <c r="P369" s="102"/>
      <c r="Q369" s="100"/>
      <c r="R369" s="102"/>
      <c r="S369" s="102"/>
      <c r="T369" s="102"/>
      <c r="U369" s="102"/>
    </row>
    <row r="370" spans="15:21">
      <c r="O370" s="102"/>
      <c r="P370" s="102"/>
      <c r="Q370" s="100"/>
      <c r="R370" s="102"/>
      <c r="S370" s="102"/>
      <c r="T370" s="102"/>
      <c r="U370" s="102"/>
    </row>
    <row r="371" spans="15:21">
      <c r="O371" s="102"/>
      <c r="P371" s="102"/>
      <c r="Q371" s="100"/>
      <c r="R371" s="102"/>
      <c r="S371" s="102"/>
      <c r="T371" s="102"/>
      <c r="U371" s="102"/>
    </row>
    <row r="372" spans="15:21">
      <c r="O372" s="102"/>
      <c r="P372" s="102"/>
      <c r="Q372" s="100"/>
      <c r="R372" s="102"/>
      <c r="S372" s="102"/>
      <c r="T372" s="102"/>
      <c r="U372" s="102"/>
    </row>
    <row r="373" spans="15:21">
      <c r="O373" s="102"/>
      <c r="P373" s="102"/>
      <c r="Q373" s="100"/>
      <c r="R373" s="102"/>
      <c r="S373" s="102"/>
      <c r="T373" s="102"/>
      <c r="U373" s="102"/>
    </row>
    <row r="374" spans="15:21">
      <c r="O374" s="102"/>
      <c r="P374" s="102"/>
      <c r="Q374" s="100"/>
      <c r="R374" s="102"/>
      <c r="S374" s="102"/>
      <c r="T374" s="102"/>
      <c r="U374" s="102"/>
    </row>
    <row r="375" spans="15:21">
      <c r="O375" s="102"/>
      <c r="P375" s="102"/>
      <c r="Q375" s="100"/>
      <c r="R375" s="102"/>
      <c r="S375" s="102"/>
      <c r="T375" s="102"/>
      <c r="U375" s="102"/>
    </row>
    <row r="376" spans="15:21">
      <c r="O376" s="102"/>
      <c r="P376" s="102"/>
      <c r="Q376" s="100"/>
      <c r="R376" s="102"/>
      <c r="S376" s="102"/>
      <c r="T376" s="102"/>
      <c r="U376" s="102"/>
    </row>
    <row r="377" spans="15:21">
      <c r="O377" s="102"/>
      <c r="P377" s="102"/>
      <c r="Q377" s="100"/>
      <c r="R377" s="102"/>
      <c r="S377" s="102"/>
      <c r="T377" s="102"/>
      <c r="U377" s="102"/>
    </row>
    <row r="378" spans="15:21">
      <c r="O378" s="102"/>
      <c r="P378" s="102"/>
      <c r="Q378" s="100"/>
      <c r="R378" s="102"/>
      <c r="S378" s="102"/>
      <c r="T378" s="102"/>
      <c r="U378" s="102"/>
    </row>
    <row r="379" spans="15:21">
      <c r="O379" s="102"/>
      <c r="P379" s="102"/>
      <c r="Q379" s="100"/>
      <c r="R379" s="102"/>
      <c r="S379" s="102"/>
      <c r="T379" s="102"/>
      <c r="U379" s="102"/>
    </row>
    <row r="380" spans="15:21">
      <c r="O380" s="102"/>
      <c r="P380" s="102"/>
      <c r="Q380" s="100"/>
      <c r="R380" s="102"/>
      <c r="S380" s="102"/>
      <c r="T380" s="102"/>
      <c r="U380" s="102"/>
    </row>
    <row r="381" spans="15:21">
      <c r="O381" s="102"/>
      <c r="P381" s="102"/>
      <c r="Q381" s="100"/>
      <c r="R381" s="102"/>
      <c r="S381" s="102"/>
      <c r="T381" s="102"/>
      <c r="U381" s="102"/>
    </row>
    <row r="382" spans="15:21">
      <c r="O382" s="102"/>
      <c r="P382" s="102"/>
      <c r="Q382" s="100"/>
      <c r="R382" s="102"/>
      <c r="S382" s="102"/>
      <c r="T382" s="102"/>
      <c r="U382" s="102"/>
    </row>
    <row r="383" spans="15:21">
      <c r="O383" s="102"/>
      <c r="P383" s="102"/>
      <c r="Q383" s="100"/>
      <c r="R383" s="102"/>
      <c r="S383" s="102"/>
      <c r="T383" s="102"/>
      <c r="U383" s="102"/>
    </row>
    <row r="384" spans="15:21">
      <c r="O384" s="102"/>
      <c r="P384" s="102"/>
      <c r="Q384" s="100"/>
      <c r="R384" s="102"/>
      <c r="S384" s="102"/>
      <c r="T384" s="102"/>
      <c r="U384" s="102"/>
    </row>
    <row r="385" spans="15:21">
      <c r="O385" s="102"/>
      <c r="P385" s="102"/>
      <c r="Q385" s="100"/>
      <c r="R385" s="102"/>
      <c r="S385" s="102"/>
      <c r="T385" s="102"/>
      <c r="U385" s="102"/>
    </row>
    <row r="386" spans="15:21">
      <c r="O386" s="102"/>
      <c r="P386" s="102"/>
      <c r="Q386" s="100"/>
      <c r="R386" s="102"/>
      <c r="S386" s="102"/>
      <c r="T386" s="102"/>
      <c r="U386" s="102"/>
    </row>
    <row r="387" spans="15:21">
      <c r="O387" s="102"/>
      <c r="P387" s="102"/>
      <c r="Q387" s="100"/>
      <c r="R387" s="102"/>
      <c r="S387" s="102"/>
      <c r="T387" s="102"/>
      <c r="U387" s="102"/>
    </row>
    <row r="388" spans="15:21">
      <c r="O388" s="102"/>
      <c r="P388" s="102"/>
      <c r="Q388" s="100"/>
      <c r="R388" s="102"/>
      <c r="S388" s="102"/>
      <c r="T388" s="102"/>
      <c r="U388" s="102"/>
    </row>
    <row r="389" spans="15:21">
      <c r="O389" s="102"/>
      <c r="P389" s="102"/>
      <c r="Q389" s="100"/>
      <c r="R389" s="102"/>
      <c r="S389" s="102"/>
      <c r="T389" s="102"/>
      <c r="U389" s="102"/>
    </row>
    <row r="390" spans="15:21">
      <c r="O390" s="102"/>
      <c r="P390" s="102"/>
      <c r="Q390" s="100"/>
      <c r="R390" s="102"/>
      <c r="S390" s="102"/>
      <c r="T390" s="102"/>
      <c r="U390" s="102"/>
    </row>
    <row r="391" spans="15:21">
      <c r="O391" s="102"/>
      <c r="P391" s="102"/>
      <c r="Q391" s="100"/>
      <c r="R391" s="102"/>
      <c r="S391" s="102"/>
      <c r="T391" s="102"/>
      <c r="U391" s="102"/>
    </row>
    <row r="392" spans="15:21">
      <c r="O392" s="102"/>
      <c r="P392" s="102"/>
      <c r="Q392" s="100"/>
      <c r="R392" s="102"/>
      <c r="S392" s="102"/>
      <c r="T392" s="102"/>
      <c r="U392" s="102"/>
    </row>
    <row r="393" spans="15:21">
      <c r="O393" s="102"/>
      <c r="P393" s="102"/>
      <c r="Q393" s="100"/>
      <c r="R393" s="102"/>
      <c r="S393" s="102"/>
      <c r="T393" s="102"/>
      <c r="U393" s="102"/>
    </row>
    <row r="394" spans="15:21">
      <c r="O394" s="102"/>
      <c r="P394" s="102"/>
      <c r="Q394" s="100"/>
      <c r="R394" s="102"/>
      <c r="S394" s="102"/>
      <c r="T394" s="102"/>
      <c r="U394" s="102"/>
    </row>
    <row r="395" spans="15:21">
      <c r="O395" s="102"/>
      <c r="P395" s="102"/>
      <c r="Q395" s="100"/>
      <c r="R395" s="102"/>
      <c r="S395" s="102"/>
      <c r="T395" s="102"/>
      <c r="U395" s="102"/>
    </row>
    <row r="396" spans="15:21">
      <c r="O396" s="102"/>
      <c r="P396" s="102"/>
      <c r="Q396" s="100"/>
      <c r="R396" s="102"/>
      <c r="S396" s="102"/>
      <c r="T396" s="102"/>
      <c r="U396" s="102"/>
    </row>
    <row r="397" spans="15:21">
      <c r="O397" s="102"/>
      <c r="P397" s="102"/>
      <c r="Q397" s="100"/>
      <c r="R397" s="102"/>
      <c r="S397" s="102"/>
      <c r="T397" s="102"/>
      <c r="U397" s="102"/>
    </row>
    <row r="398" spans="15:21">
      <c r="O398" s="102"/>
      <c r="P398" s="102"/>
      <c r="Q398" s="100"/>
      <c r="R398" s="102"/>
      <c r="S398" s="102"/>
      <c r="T398" s="102"/>
      <c r="U398" s="102"/>
    </row>
    <row r="399" spans="15:21">
      <c r="O399" s="102"/>
      <c r="P399" s="102"/>
      <c r="Q399" s="100"/>
      <c r="R399" s="102"/>
      <c r="S399" s="102"/>
      <c r="T399" s="102"/>
      <c r="U399" s="102"/>
    </row>
    <row r="400" spans="15:21">
      <c r="O400" s="102"/>
      <c r="P400" s="102"/>
      <c r="Q400" s="100"/>
      <c r="R400" s="102"/>
      <c r="S400" s="102"/>
      <c r="T400" s="102"/>
      <c r="U400" s="102"/>
    </row>
    <row r="401" spans="15:21">
      <c r="O401" s="102"/>
      <c r="P401" s="102"/>
      <c r="Q401" s="100"/>
      <c r="R401" s="102"/>
      <c r="S401" s="102"/>
      <c r="T401" s="102"/>
      <c r="U401" s="102"/>
    </row>
    <row r="402" spans="15:21">
      <c r="O402" s="102"/>
      <c r="P402" s="102"/>
      <c r="Q402" s="100"/>
      <c r="R402" s="102"/>
      <c r="S402" s="102"/>
      <c r="T402" s="102"/>
      <c r="U402" s="102"/>
    </row>
    <row r="403" spans="15:21">
      <c r="O403" s="102"/>
      <c r="P403" s="102"/>
      <c r="Q403" s="100"/>
      <c r="R403" s="102"/>
      <c r="S403" s="102"/>
      <c r="T403" s="102"/>
      <c r="U403" s="102"/>
    </row>
    <row r="404" spans="15:21">
      <c r="O404" s="102"/>
      <c r="P404" s="102"/>
      <c r="Q404" s="100"/>
      <c r="R404" s="102"/>
      <c r="S404" s="102"/>
      <c r="T404" s="102"/>
      <c r="U404" s="102"/>
    </row>
    <row r="405" spans="15:21">
      <c r="O405" s="102"/>
      <c r="P405" s="102"/>
      <c r="Q405" s="100"/>
      <c r="R405" s="102"/>
      <c r="S405" s="102"/>
      <c r="T405" s="102"/>
      <c r="U405" s="102"/>
    </row>
    <row r="406" spans="15:21">
      <c r="O406" s="102"/>
      <c r="P406" s="102"/>
      <c r="Q406" s="100"/>
      <c r="R406" s="102"/>
      <c r="S406" s="102"/>
      <c r="T406" s="102"/>
      <c r="U406" s="102"/>
    </row>
    <row r="407" spans="15:21">
      <c r="O407" s="102"/>
      <c r="P407" s="102"/>
      <c r="Q407" s="100"/>
      <c r="R407" s="102"/>
      <c r="S407" s="102"/>
      <c r="T407" s="102"/>
      <c r="U407" s="102"/>
    </row>
    <row r="408" spans="15:21">
      <c r="O408" s="102"/>
      <c r="P408" s="102"/>
      <c r="Q408" s="100"/>
      <c r="R408" s="102"/>
      <c r="S408" s="102"/>
      <c r="T408" s="102"/>
      <c r="U408" s="102"/>
    </row>
    <row r="409" spans="15:21">
      <c r="O409" s="102"/>
      <c r="P409" s="102"/>
      <c r="Q409" s="100"/>
      <c r="R409" s="102"/>
      <c r="S409" s="102"/>
      <c r="T409" s="102"/>
      <c r="U409" s="102"/>
    </row>
    <row r="410" spans="15:21">
      <c r="O410" s="102"/>
      <c r="P410" s="102"/>
      <c r="Q410" s="100"/>
      <c r="R410" s="102"/>
      <c r="S410" s="102"/>
      <c r="T410" s="102"/>
      <c r="U410" s="102"/>
    </row>
    <row r="411" spans="15:21">
      <c r="O411" s="102"/>
      <c r="P411" s="102"/>
      <c r="Q411" s="100"/>
      <c r="R411" s="102"/>
      <c r="S411" s="102"/>
      <c r="T411" s="102"/>
      <c r="U411" s="102"/>
    </row>
    <row r="412" spans="15:21">
      <c r="O412" s="102"/>
      <c r="P412" s="102"/>
      <c r="Q412" s="100"/>
      <c r="R412" s="102"/>
      <c r="S412" s="102"/>
      <c r="T412" s="102"/>
      <c r="U412" s="102"/>
    </row>
    <row r="413" spans="15:21">
      <c r="O413" s="102"/>
      <c r="P413" s="102"/>
      <c r="Q413" s="100"/>
      <c r="R413" s="102"/>
      <c r="S413" s="102"/>
      <c r="T413" s="102"/>
      <c r="U413" s="102"/>
    </row>
    <row r="414" spans="15:21">
      <c r="O414" s="102"/>
      <c r="P414" s="102"/>
      <c r="Q414" s="100"/>
      <c r="R414" s="102"/>
      <c r="S414" s="102"/>
      <c r="T414" s="102"/>
      <c r="U414" s="102"/>
    </row>
    <row r="415" spans="15:21">
      <c r="O415" s="102"/>
      <c r="P415" s="102"/>
      <c r="Q415" s="100"/>
      <c r="R415" s="102"/>
      <c r="S415" s="102"/>
      <c r="T415" s="102"/>
      <c r="U415" s="102"/>
    </row>
    <row r="416" spans="15:21">
      <c r="O416" s="102"/>
      <c r="P416" s="102"/>
      <c r="Q416" s="100"/>
      <c r="R416" s="102"/>
      <c r="S416" s="102"/>
      <c r="T416" s="102"/>
      <c r="U416" s="102"/>
    </row>
    <row r="417" spans="15:21">
      <c r="O417" s="102"/>
      <c r="P417" s="102"/>
      <c r="Q417" s="100"/>
      <c r="R417" s="102"/>
      <c r="S417" s="102"/>
      <c r="T417" s="102"/>
      <c r="U417" s="102"/>
    </row>
    <row r="418" spans="15:21">
      <c r="O418" s="102"/>
      <c r="P418" s="102"/>
      <c r="Q418" s="100"/>
      <c r="R418" s="102"/>
      <c r="S418" s="102"/>
      <c r="T418" s="102"/>
      <c r="U418" s="102"/>
    </row>
    <row r="419" spans="15:21">
      <c r="O419" s="102"/>
      <c r="P419" s="102"/>
      <c r="Q419" s="100"/>
      <c r="R419" s="102"/>
      <c r="S419" s="102"/>
      <c r="T419" s="102"/>
      <c r="U419" s="102"/>
    </row>
    <row r="420" spans="15:21">
      <c r="O420" s="102"/>
      <c r="P420" s="102"/>
      <c r="Q420" s="100"/>
      <c r="R420" s="102"/>
      <c r="S420" s="102"/>
      <c r="T420" s="102"/>
      <c r="U420" s="102"/>
    </row>
    <row r="421" spans="15:21">
      <c r="O421" s="102"/>
      <c r="P421" s="102"/>
      <c r="Q421" s="100"/>
      <c r="R421" s="102"/>
      <c r="S421" s="102"/>
      <c r="T421" s="102"/>
      <c r="U421" s="102"/>
    </row>
    <row r="422" spans="15:21">
      <c r="O422" s="102"/>
      <c r="P422" s="102"/>
      <c r="Q422" s="100"/>
      <c r="R422" s="102"/>
      <c r="S422" s="102"/>
      <c r="T422" s="102"/>
      <c r="U422" s="102"/>
    </row>
    <row r="423" spans="15:21">
      <c r="O423" s="102"/>
      <c r="P423" s="102"/>
      <c r="Q423" s="100"/>
      <c r="R423" s="102"/>
      <c r="S423" s="102"/>
      <c r="T423" s="102"/>
      <c r="U423" s="102"/>
    </row>
    <row r="424" spans="15:21">
      <c r="O424" s="102"/>
      <c r="P424" s="102"/>
      <c r="Q424" s="100"/>
      <c r="R424" s="102"/>
      <c r="S424" s="102"/>
      <c r="T424" s="102"/>
      <c r="U424" s="102"/>
    </row>
    <row r="425" spans="15:21">
      <c r="O425" s="102"/>
      <c r="P425" s="102"/>
      <c r="Q425" s="100"/>
      <c r="R425" s="102"/>
      <c r="S425" s="102"/>
      <c r="T425" s="102"/>
      <c r="U425" s="102"/>
    </row>
    <row r="426" spans="15:21">
      <c r="O426" s="102"/>
      <c r="P426" s="102"/>
      <c r="Q426" s="100"/>
      <c r="R426" s="102"/>
      <c r="S426" s="102"/>
      <c r="T426" s="102"/>
      <c r="U426" s="102"/>
    </row>
    <row r="427" spans="15:21">
      <c r="O427" s="102"/>
      <c r="P427" s="102"/>
      <c r="Q427" s="100"/>
      <c r="R427" s="102"/>
      <c r="S427" s="102"/>
      <c r="T427" s="102"/>
      <c r="U427" s="102"/>
    </row>
    <row r="428" spans="15:21">
      <c r="O428" s="102"/>
      <c r="P428" s="102"/>
      <c r="Q428" s="100"/>
      <c r="R428" s="102"/>
      <c r="S428" s="102"/>
      <c r="T428" s="102"/>
      <c r="U428" s="102"/>
    </row>
    <row r="429" spans="15:21">
      <c r="O429" s="102"/>
      <c r="P429" s="102"/>
      <c r="Q429" s="100"/>
      <c r="R429" s="102"/>
      <c r="S429" s="102"/>
      <c r="T429" s="102"/>
      <c r="U429" s="102"/>
    </row>
    <row r="430" spans="15:21">
      <c r="O430" s="102"/>
      <c r="P430" s="102"/>
      <c r="Q430" s="100"/>
      <c r="R430" s="102"/>
      <c r="S430" s="102"/>
      <c r="T430" s="102"/>
      <c r="U430" s="102"/>
    </row>
    <row r="431" spans="15:21">
      <c r="O431" s="102"/>
      <c r="P431" s="102"/>
      <c r="Q431" s="100"/>
      <c r="R431" s="102"/>
      <c r="S431" s="102"/>
      <c r="T431" s="102"/>
      <c r="U431" s="102"/>
    </row>
    <row r="432" spans="15:21">
      <c r="O432" s="102"/>
      <c r="P432" s="102"/>
      <c r="Q432" s="100"/>
      <c r="R432" s="102"/>
      <c r="S432" s="102"/>
      <c r="T432" s="102"/>
      <c r="U432" s="102"/>
    </row>
    <row r="433" spans="15:21">
      <c r="O433" s="102"/>
      <c r="P433" s="102"/>
      <c r="Q433" s="100"/>
      <c r="R433" s="102"/>
      <c r="S433" s="102"/>
      <c r="T433" s="102"/>
      <c r="U433" s="102"/>
    </row>
    <row r="434" spans="15:21">
      <c r="O434" s="102"/>
      <c r="P434" s="102"/>
      <c r="Q434" s="100"/>
      <c r="R434" s="102"/>
      <c r="S434" s="102"/>
      <c r="T434" s="102"/>
      <c r="U434" s="102"/>
    </row>
    <row r="435" spans="15:21">
      <c r="O435" s="102"/>
      <c r="P435" s="102"/>
      <c r="Q435" s="100"/>
      <c r="R435" s="102"/>
      <c r="S435" s="102"/>
      <c r="T435" s="102"/>
      <c r="U435" s="102"/>
    </row>
    <row r="436" spans="15:21">
      <c r="O436" s="102"/>
      <c r="P436" s="102"/>
      <c r="Q436" s="100"/>
      <c r="R436" s="102"/>
      <c r="S436" s="102"/>
      <c r="T436" s="102"/>
      <c r="U436" s="102"/>
    </row>
    <row r="437" spans="15:21">
      <c r="O437" s="102"/>
      <c r="P437" s="102"/>
      <c r="Q437" s="100"/>
      <c r="R437" s="102"/>
      <c r="S437" s="102"/>
      <c r="T437" s="102"/>
      <c r="U437" s="102"/>
    </row>
    <row r="438" spans="15:21">
      <c r="O438" s="102"/>
      <c r="P438" s="102"/>
      <c r="Q438" s="100"/>
      <c r="R438" s="102"/>
      <c r="S438" s="102"/>
      <c r="T438" s="102"/>
      <c r="U438" s="102"/>
    </row>
    <row r="439" spans="15:21">
      <c r="O439" s="102"/>
      <c r="P439" s="102"/>
      <c r="Q439" s="100"/>
      <c r="R439" s="102"/>
      <c r="S439" s="102"/>
      <c r="T439" s="102"/>
      <c r="U439" s="102"/>
    </row>
    <row r="440" spans="15:21">
      <c r="O440" s="102"/>
      <c r="P440" s="102"/>
      <c r="Q440" s="100"/>
      <c r="R440" s="102"/>
      <c r="S440" s="102"/>
      <c r="T440" s="102"/>
      <c r="U440" s="102"/>
    </row>
    <row r="441" spans="15:21">
      <c r="O441" s="102"/>
      <c r="P441" s="102"/>
      <c r="Q441" s="100"/>
      <c r="R441" s="102"/>
      <c r="S441" s="102"/>
      <c r="T441" s="102"/>
      <c r="U441" s="102"/>
    </row>
    <row r="442" spans="15:21">
      <c r="O442" s="102"/>
      <c r="P442" s="102"/>
      <c r="Q442" s="100"/>
      <c r="R442" s="102"/>
      <c r="S442" s="102"/>
      <c r="T442" s="102"/>
      <c r="U442" s="102"/>
    </row>
    <row r="443" spans="15:21">
      <c r="O443" s="102"/>
      <c r="P443" s="102"/>
      <c r="Q443" s="100"/>
      <c r="R443" s="102"/>
      <c r="S443" s="102"/>
      <c r="T443" s="102"/>
      <c r="U443" s="102"/>
    </row>
    <row r="444" spans="15:21">
      <c r="O444" s="102"/>
      <c r="P444" s="102"/>
      <c r="Q444" s="100"/>
      <c r="R444" s="102"/>
      <c r="S444" s="102"/>
      <c r="T444" s="102"/>
      <c r="U444" s="102"/>
    </row>
    <row r="445" spans="15:21">
      <c r="O445" s="102"/>
      <c r="P445" s="102"/>
      <c r="Q445" s="100"/>
      <c r="R445" s="102"/>
      <c r="S445" s="102"/>
      <c r="T445" s="102"/>
      <c r="U445" s="102"/>
    </row>
    <row r="446" spans="15:21">
      <c r="O446" s="102"/>
      <c r="P446" s="102"/>
      <c r="Q446" s="100"/>
      <c r="R446" s="102"/>
      <c r="S446" s="102"/>
      <c r="T446" s="102"/>
      <c r="U446" s="102"/>
    </row>
    <row r="447" spans="15:21">
      <c r="O447" s="102"/>
      <c r="P447" s="102"/>
      <c r="Q447" s="100"/>
      <c r="R447" s="102"/>
      <c r="S447" s="102"/>
      <c r="T447" s="102"/>
      <c r="U447" s="102"/>
    </row>
    <row r="448" spans="15:21">
      <c r="O448" s="102"/>
      <c r="P448" s="102"/>
      <c r="Q448" s="100"/>
      <c r="R448" s="102"/>
      <c r="S448" s="102"/>
      <c r="T448" s="102"/>
      <c r="U448" s="102"/>
    </row>
    <row r="449" spans="15:21">
      <c r="O449" s="102"/>
      <c r="P449" s="102"/>
      <c r="Q449" s="100"/>
      <c r="R449" s="102"/>
      <c r="S449" s="102"/>
      <c r="T449" s="102"/>
      <c r="U449" s="102"/>
    </row>
    <row r="450" spans="15:21">
      <c r="O450" s="102"/>
      <c r="P450" s="102"/>
      <c r="Q450" s="100"/>
      <c r="R450" s="102"/>
      <c r="S450" s="102"/>
      <c r="T450" s="102"/>
      <c r="U450" s="102"/>
    </row>
    <row r="451" spans="15:21">
      <c r="O451" s="102"/>
      <c r="P451" s="102"/>
      <c r="Q451" s="100"/>
      <c r="R451" s="102"/>
      <c r="S451" s="102"/>
      <c r="T451" s="102"/>
      <c r="U451" s="102"/>
    </row>
    <row r="452" spans="15:21">
      <c r="O452" s="102"/>
      <c r="P452" s="102"/>
      <c r="Q452" s="100"/>
      <c r="R452" s="102"/>
      <c r="S452" s="102"/>
      <c r="T452" s="102"/>
      <c r="U452" s="102"/>
    </row>
    <row r="453" spans="15:21">
      <c r="O453" s="102"/>
      <c r="P453" s="102"/>
      <c r="Q453" s="100"/>
      <c r="R453" s="102"/>
      <c r="S453" s="102"/>
      <c r="T453" s="102"/>
      <c r="U453" s="102"/>
    </row>
    <row r="454" spans="15:21">
      <c r="O454" s="102"/>
      <c r="P454" s="102"/>
      <c r="Q454" s="100"/>
      <c r="R454" s="102"/>
      <c r="S454" s="102"/>
      <c r="T454" s="102"/>
      <c r="U454" s="102"/>
    </row>
    <row r="455" spans="15:21">
      <c r="O455" s="102"/>
      <c r="P455" s="102"/>
      <c r="Q455" s="100"/>
      <c r="R455" s="102"/>
      <c r="S455" s="102"/>
      <c r="T455" s="102"/>
      <c r="U455" s="102"/>
    </row>
    <row r="456" spans="15:21">
      <c r="O456" s="102"/>
      <c r="P456" s="102"/>
      <c r="Q456" s="100"/>
      <c r="R456" s="102"/>
      <c r="S456" s="102"/>
      <c r="T456" s="102"/>
      <c r="U456" s="102"/>
    </row>
    <row r="457" spans="15:21">
      <c r="O457" s="102"/>
      <c r="P457" s="102"/>
      <c r="Q457" s="100"/>
      <c r="R457" s="102"/>
      <c r="S457" s="102"/>
      <c r="T457" s="102"/>
      <c r="U457" s="102"/>
    </row>
    <row r="458" spans="15:21">
      <c r="O458" s="102"/>
      <c r="P458" s="102"/>
      <c r="Q458" s="100"/>
      <c r="R458" s="102"/>
      <c r="S458" s="102"/>
      <c r="T458" s="102"/>
      <c r="U458" s="102"/>
    </row>
    <row r="459" spans="15:21">
      <c r="O459" s="102"/>
      <c r="P459" s="102"/>
      <c r="Q459" s="100"/>
      <c r="R459" s="102"/>
      <c r="S459" s="102"/>
      <c r="T459" s="102"/>
      <c r="U459" s="102"/>
    </row>
    <row r="460" spans="15:21">
      <c r="O460" s="102"/>
      <c r="P460" s="102"/>
      <c r="Q460" s="100"/>
      <c r="R460" s="102"/>
      <c r="S460" s="102"/>
      <c r="T460" s="102"/>
      <c r="U460" s="102"/>
    </row>
    <row r="461" spans="15:21">
      <c r="O461" s="102"/>
      <c r="P461" s="102"/>
      <c r="Q461" s="100"/>
      <c r="R461" s="102"/>
      <c r="S461" s="102"/>
      <c r="T461" s="102"/>
      <c r="U461" s="102"/>
    </row>
    <row r="462" spans="15:21">
      <c r="O462" s="102"/>
      <c r="P462" s="102"/>
      <c r="Q462" s="100"/>
      <c r="R462" s="102"/>
      <c r="S462" s="102"/>
      <c r="T462" s="102"/>
      <c r="U462" s="102"/>
    </row>
    <row r="463" spans="15:21">
      <c r="O463" s="102"/>
      <c r="P463" s="102"/>
      <c r="Q463" s="100"/>
      <c r="R463" s="102"/>
      <c r="S463" s="102"/>
      <c r="T463" s="102"/>
      <c r="U463" s="102"/>
    </row>
    <row r="464" spans="15:21">
      <c r="O464" s="102"/>
      <c r="P464" s="102"/>
      <c r="Q464" s="100"/>
      <c r="R464" s="102"/>
      <c r="S464" s="102"/>
      <c r="T464" s="102"/>
      <c r="U464" s="102"/>
    </row>
    <row r="465" spans="15:21">
      <c r="O465" s="102"/>
      <c r="P465" s="102"/>
      <c r="Q465" s="100"/>
      <c r="R465" s="102"/>
      <c r="S465" s="102"/>
      <c r="T465" s="102"/>
      <c r="U465" s="102"/>
    </row>
    <row r="466" spans="15:21">
      <c r="O466" s="102"/>
      <c r="P466" s="102"/>
      <c r="Q466" s="100"/>
      <c r="R466" s="102"/>
      <c r="S466" s="102"/>
      <c r="T466" s="102"/>
      <c r="U466" s="102"/>
    </row>
    <row r="467" spans="15:21">
      <c r="O467" s="102"/>
      <c r="P467" s="102"/>
      <c r="Q467" s="100"/>
      <c r="R467" s="102"/>
      <c r="S467" s="102"/>
      <c r="T467" s="102"/>
      <c r="U467" s="102"/>
    </row>
    <row r="468" spans="15:21">
      <c r="O468" s="102"/>
      <c r="P468" s="102"/>
      <c r="Q468" s="100"/>
      <c r="R468" s="102"/>
      <c r="S468" s="102"/>
      <c r="T468" s="102"/>
      <c r="U468" s="102"/>
    </row>
    <row r="469" spans="15:21">
      <c r="O469" s="102"/>
      <c r="P469" s="102"/>
      <c r="Q469" s="100"/>
      <c r="R469" s="102"/>
      <c r="S469" s="102"/>
      <c r="T469" s="102"/>
      <c r="U469" s="102"/>
    </row>
    <row r="470" spans="15:21">
      <c r="O470" s="102"/>
      <c r="P470" s="102"/>
      <c r="Q470" s="100"/>
      <c r="R470" s="102"/>
      <c r="S470" s="102"/>
      <c r="T470" s="102"/>
      <c r="U470" s="102"/>
    </row>
    <row r="471" spans="15:21">
      <c r="O471" s="102"/>
      <c r="P471" s="102"/>
      <c r="Q471" s="100"/>
      <c r="R471" s="102"/>
      <c r="S471" s="102"/>
      <c r="T471" s="102"/>
      <c r="U471" s="102"/>
    </row>
    <row r="472" spans="15:21">
      <c r="O472" s="102"/>
      <c r="P472" s="102"/>
      <c r="Q472" s="100"/>
      <c r="R472" s="102"/>
      <c r="S472" s="102"/>
      <c r="T472" s="102"/>
      <c r="U472" s="102"/>
    </row>
    <row r="473" spans="15:21">
      <c r="O473" s="102"/>
      <c r="P473" s="102"/>
      <c r="Q473" s="100"/>
      <c r="R473" s="102"/>
      <c r="S473" s="102"/>
      <c r="T473" s="102"/>
      <c r="U473" s="102"/>
    </row>
    <row r="474" spans="15:21">
      <c r="O474" s="102"/>
      <c r="P474" s="102"/>
      <c r="Q474" s="100"/>
      <c r="R474" s="102"/>
      <c r="S474" s="102"/>
      <c r="T474" s="102"/>
      <c r="U474" s="102"/>
    </row>
    <row r="475" spans="15:21">
      <c r="O475" s="102"/>
      <c r="P475" s="102"/>
      <c r="Q475" s="100"/>
      <c r="R475" s="102"/>
      <c r="S475" s="102"/>
      <c r="T475" s="102"/>
      <c r="U475" s="102"/>
    </row>
    <row r="476" spans="15:21">
      <c r="O476" s="102"/>
      <c r="P476" s="102"/>
      <c r="Q476" s="100"/>
      <c r="R476" s="102"/>
      <c r="S476" s="102"/>
      <c r="T476" s="102"/>
      <c r="U476" s="102"/>
    </row>
    <row r="477" spans="15:21">
      <c r="O477" s="102"/>
      <c r="P477" s="102"/>
      <c r="Q477" s="100"/>
      <c r="R477" s="102"/>
      <c r="S477" s="102"/>
      <c r="T477" s="102"/>
      <c r="U477" s="102"/>
    </row>
    <row r="478" spans="15:21">
      <c r="O478" s="102"/>
      <c r="P478" s="102"/>
      <c r="Q478" s="100"/>
      <c r="R478" s="102"/>
      <c r="S478" s="102"/>
      <c r="T478" s="102"/>
      <c r="U478" s="102"/>
    </row>
    <row r="479" spans="15:21">
      <c r="O479" s="102"/>
      <c r="P479" s="102"/>
      <c r="Q479" s="100"/>
      <c r="R479" s="102"/>
      <c r="S479" s="102"/>
      <c r="T479" s="102"/>
      <c r="U479" s="102"/>
    </row>
    <row r="480" spans="15:21">
      <c r="O480" s="102"/>
      <c r="P480" s="102"/>
      <c r="Q480" s="100"/>
      <c r="R480" s="102"/>
      <c r="S480" s="102"/>
      <c r="T480" s="102"/>
      <c r="U480" s="102"/>
    </row>
    <row r="481" spans="15:21">
      <c r="O481" s="102"/>
      <c r="P481" s="102"/>
      <c r="Q481" s="100"/>
      <c r="R481" s="102"/>
      <c r="S481" s="102"/>
      <c r="T481" s="102"/>
      <c r="U481" s="102"/>
    </row>
    <row r="482" spans="15:21">
      <c r="O482" s="102"/>
      <c r="P482" s="102"/>
      <c r="Q482" s="100"/>
      <c r="R482" s="102"/>
      <c r="S482" s="102"/>
      <c r="T482" s="102"/>
      <c r="U482" s="102"/>
    </row>
    <row r="483" spans="15:21">
      <c r="O483" s="102"/>
      <c r="P483" s="102"/>
      <c r="Q483" s="100"/>
      <c r="R483" s="102"/>
      <c r="S483" s="102"/>
      <c r="T483" s="102"/>
      <c r="U483" s="102"/>
    </row>
    <row r="484" spans="15:21">
      <c r="O484" s="102"/>
      <c r="P484" s="102"/>
      <c r="Q484" s="100"/>
      <c r="R484" s="102"/>
      <c r="S484" s="102"/>
      <c r="T484" s="102"/>
      <c r="U484" s="102"/>
    </row>
    <row r="485" spans="15:21">
      <c r="O485" s="102"/>
      <c r="P485" s="102"/>
      <c r="Q485" s="100"/>
      <c r="R485" s="102"/>
      <c r="S485" s="102"/>
      <c r="T485" s="102"/>
      <c r="U485" s="102"/>
    </row>
    <row r="486" spans="15:21">
      <c r="O486" s="102"/>
      <c r="P486" s="102"/>
      <c r="Q486" s="100"/>
      <c r="R486" s="102"/>
      <c r="S486" s="102"/>
      <c r="T486" s="102"/>
      <c r="U486" s="102"/>
    </row>
    <row r="487" spans="15:21">
      <c r="O487" s="102"/>
      <c r="P487" s="102"/>
      <c r="Q487" s="100"/>
      <c r="R487" s="102"/>
      <c r="S487" s="102"/>
      <c r="T487" s="102"/>
      <c r="U487" s="102"/>
    </row>
    <row r="488" spans="15:21">
      <c r="O488" s="102"/>
      <c r="P488" s="102"/>
      <c r="Q488" s="100"/>
      <c r="R488" s="102"/>
      <c r="S488" s="102"/>
      <c r="T488" s="102"/>
      <c r="U488" s="102"/>
    </row>
    <row r="489" spans="15:21">
      <c r="O489" s="102"/>
      <c r="P489" s="102"/>
      <c r="Q489" s="100"/>
      <c r="R489" s="102"/>
      <c r="S489" s="102"/>
      <c r="T489" s="102"/>
      <c r="U489" s="102"/>
    </row>
    <row r="490" spans="15:21">
      <c r="O490" s="102"/>
      <c r="P490" s="102"/>
      <c r="Q490" s="100"/>
      <c r="R490" s="102"/>
      <c r="S490" s="102"/>
      <c r="T490" s="102"/>
      <c r="U490" s="102"/>
    </row>
    <row r="491" spans="15:21">
      <c r="O491" s="102"/>
      <c r="P491" s="102"/>
      <c r="Q491" s="100"/>
      <c r="R491" s="102"/>
      <c r="S491" s="102"/>
      <c r="T491" s="102"/>
      <c r="U491" s="102"/>
    </row>
    <row r="492" spans="15:21">
      <c r="O492" s="102"/>
      <c r="P492" s="102"/>
      <c r="Q492" s="100"/>
      <c r="R492" s="102"/>
      <c r="S492" s="102"/>
      <c r="T492" s="102"/>
      <c r="U492" s="102"/>
    </row>
    <row r="493" spans="15:21">
      <c r="O493" s="102"/>
      <c r="P493" s="102"/>
      <c r="Q493" s="100"/>
      <c r="R493" s="102"/>
      <c r="S493" s="102"/>
      <c r="T493" s="102"/>
      <c r="U493" s="102"/>
    </row>
    <row r="494" spans="15:21">
      <c r="O494" s="102"/>
      <c r="P494" s="102"/>
      <c r="Q494" s="100"/>
      <c r="R494" s="102"/>
      <c r="S494" s="102"/>
      <c r="T494" s="102"/>
      <c r="U494" s="102"/>
    </row>
    <row r="495" spans="15:21">
      <c r="O495" s="102"/>
      <c r="P495" s="102"/>
      <c r="Q495" s="100"/>
      <c r="R495" s="102"/>
      <c r="S495" s="102"/>
      <c r="T495" s="102"/>
      <c r="U495" s="102"/>
    </row>
    <row r="496" spans="15:21">
      <c r="O496" s="102"/>
      <c r="P496" s="102"/>
      <c r="Q496" s="100"/>
      <c r="R496" s="102"/>
      <c r="S496" s="102"/>
      <c r="T496" s="102"/>
      <c r="U496" s="102"/>
    </row>
    <row r="497" spans="15:21">
      <c r="O497" s="102"/>
      <c r="P497" s="102"/>
      <c r="Q497" s="100"/>
      <c r="R497" s="102"/>
      <c r="S497" s="102"/>
      <c r="T497" s="102"/>
      <c r="U497" s="102"/>
    </row>
    <row r="498" spans="15:21">
      <c r="O498" s="102"/>
      <c r="P498" s="102"/>
      <c r="Q498" s="100"/>
      <c r="R498" s="102"/>
      <c r="S498" s="102"/>
      <c r="T498" s="102"/>
      <c r="U498" s="102"/>
    </row>
    <row r="499" spans="15:21">
      <c r="O499" s="102"/>
      <c r="P499" s="102"/>
      <c r="Q499" s="100"/>
      <c r="R499" s="102"/>
      <c r="S499" s="102"/>
      <c r="T499" s="102"/>
      <c r="U499" s="102"/>
    </row>
    <row r="500" spans="15:21">
      <c r="O500" s="102"/>
      <c r="P500" s="102"/>
      <c r="Q500" s="100"/>
      <c r="R500" s="102"/>
      <c r="S500" s="102"/>
      <c r="T500" s="102"/>
      <c r="U500" s="102"/>
    </row>
    <row r="501" spans="15:21">
      <c r="O501" s="102"/>
      <c r="P501" s="102"/>
      <c r="Q501" s="100"/>
      <c r="R501" s="102"/>
      <c r="S501" s="102"/>
      <c r="T501" s="102"/>
      <c r="U501" s="102"/>
    </row>
    <row r="502" spans="15:21">
      <c r="O502" s="102"/>
      <c r="P502" s="102"/>
      <c r="Q502" s="100"/>
      <c r="R502" s="102"/>
      <c r="S502" s="102"/>
      <c r="T502" s="102"/>
      <c r="U502" s="102"/>
    </row>
    <row r="503" spans="15:21">
      <c r="O503" s="102"/>
      <c r="P503" s="102"/>
      <c r="Q503" s="100"/>
      <c r="R503" s="102"/>
      <c r="S503" s="102"/>
      <c r="T503" s="102"/>
      <c r="U503" s="102"/>
    </row>
    <row r="504" spans="15:21">
      <c r="O504" s="102"/>
      <c r="P504" s="102"/>
      <c r="Q504" s="100"/>
      <c r="R504" s="102"/>
      <c r="S504" s="102"/>
      <c r="T504" s="102"/>
      <c r="U504" s="102"/>
    </row>
    <row r="505" spans="15:21">
      <c r="O505" s="102"/>
      <c r="P505" s="102"/>
      <c r="Q505" s="100"/>
      <c r="R505" s="102"/>
      <c r="S505" s="102"/>
      <c r="T505" s="102"/>
      <c r="U505" s="102"/>
    </row>
    <row r="506" spans="15:21">
      <c r="O506" s="102"/>
      <c r="P506" s="102"/>
      <c r="Q506" s="100"/>
      <c r="R506" s="102"/>
      <c r="S506" s="102"/>
      <c r="T506" s="102"/>
      <c r="U506" s="102"/>
    </row>
    <row r="507" spans="15:21">
      <c r="O507" s="102"/>
      <c r="P507" s="102"/>
      <c r="Q507" s="100"/>
      <c r="R507" s="102"/>
      <c r="S507" s="102"/>
      <c r="T507" s="102"/>
      <c r="U507" s="102"/>
    </row>
    <row r="508" spans="15:21">
      <c r="O508" s="102"/>
      <c r="P508" s="102"/>
      <c r="Q508" s="100"/>
      <c r="R508" s="102"/>
      <c r="S508" s="102"/>
      <c r="T508" s="102"/>
      <c r="U508" s="102"/>
    </row>
    <row r="509" spans="15:21">
      <c r="O509" s="102"/>
      <c r="P509" s="102"/>
      <c r="Q509" s="100"/>
      <c r="R509" s="102"/>
      <c r="S509" s="102"/>
      <c r="T509" s="102"/>
      <c r="U509" s="102"/>
    </row>
    <row r="510" spans="15:21">
      <c r="O510" s="102"/>
      <c r="P510" s="102"/>
      <c r="Q510" s="100"/>
      <c r="R510" s="102"/>
      <c r="S510" s="102"/>
      <c r="T510" s="102"/>
      <c r="U510" s="102"/>
    </row>
    <row r="511" spans="15:21">
      <c r="O511" s="102"/>
      <c r="P511" s="102"/>
      <c r="Q511" s="100"/>
      <c r="R511" s="102"/>
      <c r="S511" s="102"/>
      <c r="T511" s="102"/>
      <c r="U511" s="102"/>
    </row>
    <row r="512" spans="15:21">
      <c r="O512" s="102"/>
      <c r="P512" s="102"/>
      <c r="Q512" s="100"/>
      <c r="R512" s="102"/>
      <c r="S512" s="102"/>
      <c r="T512" s="102"/>
      <c r="U512" s="102"/>
    </row>
    <row r="513" spans="15:21">
      <c r="O513" s="102"/>
      <c r="P513" s="102"/>
      <c r="Q513" s="100"/>
      <c r="R513" s="102"/>
      <c r="S513" s="102"/>
      <c r="T513" s="102"/>
      <c r="U513" s="102"/>
    </row>
    <row r="514" spans="15:21">
      <c r="O514" s="102"/>
      <c r="P514" s="102"/>
      <c r="Q514" s="100"/>
      <c r="R514" s="102"/>
      <c r="S514" s="102"/>
      <c r="T514" s="102"/>
      <c r="U514" s="102"/>
    </row>
    <row r="515" spans="15:21">
      <c r="O515" s="102"/>
      <c r="P515" s="102"/>
      <c r="Q515" s="100"/>
      <c r="R515" s="102"/>
      <c r="S515" s="102"/>
      <c r="T515" s="102"/>
      <c r="U515" s="102"/>
    </row>
    <row r="516" spans="15:21">
      <c r="O516" s="102"/>
      <c r="P516" s="102"/>
      <c r="Q516" s="100"/>
      <c r="R516" s="102"/>
      <c r="S516" s="102"/>
      <c r="T516" s="102"/>
      <c r="U516" s="102"/>
    </row>
    <row r="517" spans="15:21">
      <c r="O517" s="102"/>
      <c r="P517" s="102"/>
      <c r="Q517" s="100"/>
      <c r="R517" s="102"/>
      <c r="S517" s="102"/>
      <c r="T517" s="102"/>
      <c r="U517" s="102"/>
    </row>
    <row r="518" spans="15:21">
      <c r="O518" s="102"/>
      <c r="P518" s="102"/>
      <c r="Q518" s="100"/>
      <c r="R518" s="102"/>
      <c r="S518" s="102"/>
      <c r="T518" s="102"/>
      <c r="U518" s="102"/>
    </row>
    <row r="519" spans="15:21">
      <c r="O519" s="102"/>
      <c r="P519" s="102"/>
      <c r="Q519" s="100"/>
      <c r="R519" s="102"/>
      <c r="S519" s="102"/>
      <c r="T519" s="102"/>
      <c r="U519" s="102"/>
    </row>
    <row r="520" spans="15:21">
      <c r="O520" s="102"/>
      <c r="P520" s="102"/>
      <c r="Q520" s="100"/>
      <c r="R520" s="102"/>
      <c r="S520" s="102"/>
      <c r="T520" s="102"/>
      <c r="U520" s="102"/>
    </row>
    <row r="521" spans="15:21">
      <c r="O521" s="102"/>
      <c r="P521" s="102"/>
      <c r="Q521" s="100"/>
      <c r="R521" s="102"/>
      <c r="S521" s="102"/>
      <c r="T521" s="102"/>
      <c r="U521" s="102"/>
    </row>
    <row r="522" spans="15:21">
      <c r="O522" s="102"/>
      <c r="P522" s="102"/>
      <c r="Q522" s="100"/>
      <c r="R522" s="102"/>
      <c r="S522" s="102"/>
      <c r="T522" s="102"/>
      <c r="U522" s="102"/>
    </row>
    <row r="523" spans="15:21">
      <c r="O523" s="102"/>
      <c r="P523" s="102"/>
      <c r="Q523" s="100"/>
      <c r="R523" s="102"/>
      <c r="S523" s="102"/>
      <c r="T523" s="102"/>
      <c r="U523" s="102"/>
    </row>
    <row r="524" spans="15:21">
      <c r="O524" s="102"/>
      <c r="P524" s="102"/>
      <c r="Q524" s="100"/>
      <c r="R524" s="102"/>
      <c r="S524" s="102"/>
      <c r="T524" s="102"/>
      <c r="U524" s="102"/>
    </row>
    <row r="525" spans="15:21">
      <c r="O525" s="102"/>
      <c r="P525" s="102"/>
      <c r="Q525" s="100"/>
      <c r="R525" s="102"/>
      <c r="S525" s="102"/>
      <c r="T525" s="102"/>
      <c r="U525" s="102"/>
    </row>
    <row r="526" spans="15:21">
      <c r="O526" s="102"/>
      <c r="P526" s="102"/>
      <c r="Q526" s="100"/>
      <c r="R526" s="102"/>
      <c r="S526" s="102"/>
      <c r="T526" s="102"/>
      <c r="U526" s="102"/>
    </row>
    <row r="527" spans="15:21">
      <c r="O527" s="102"/>
      <c r="P527" s="102"/>
      <c r="Q527" s="100"/>
      <c r="R527" s="102"/>
      <c r="S527" s="102"/>
      <c r="T527" s="102"/>
      <c r="U527" s="102"/>
    </row>
    <row r="528" spans="15:21">
      <c r="O528" s="102"/>
      <c r="P528" s="102"/>
      <c r="Q528" s="100"/>
      <c r="R528" s="102"/>
      <c r="S528" s="102"/>
      <c r="T528" s="102"/>
      <c r="U528" s="102"/>
    </row>
    <row r="529" spans="15:21">
      <c r="O529" s="102"/>
      <c r="P529" s="102"/>
      <c r="Q529" s="100"/>
      <c r="R529" s="102"/>
      <c r="S529" s="102"/>
      <c r="T529" s="102"/>
      <c r="U529" s="102"/>
    </row>
    <row r="530" spans="15:21">
      <c r="O530" s="102"/>
      <c r="P530" s="102"/>
      <c r="Q530" s="100"/>
      <c r="R530" s="102"/>
      <c r="S530" s="102"/>
      <c r="T530" s="102"/>
      <c r="U530" s="102"/>
    </row>
    <row r="531" spans="15:21">
      <c r="O531" s="102"/>
      <c r="P531" s="102"/>
      <c r="Q531" s="100"/>
      <c r="R531" s="102"/>
      <c r="S531" s="102"/>
      <c r="T531" s="102"/>
      <c r="U531" s="102"/>
    </row>
    <row r="532" spans="15:21">
      <c r="O532" s="102"/>
      <c r="P532" s="102"/>
      <c r="Q532" s="100"/>
      <c r="R532" s="102"/>
      <c r="S532" s="102"/>
      <c r="T532" s="102"/>
      <c r="U532" s="102"/>
    </row>
    <row r="533" spans="15:21">
      <c r="O533" s="102"/>
      <c r="P533" s="102"/>
      <c r="Q533" s="100"/>
      <c r="R533" s="102"/>
      <c r="S533" s="102"/>
      <c r="T533" s="102"/>
      <c r="U533" s="102"/>
    </row>
    <row r="534" spans="15:21">
      <c r="O534" s="102"/>
      <c r="P534" s="102"/>
      <c r="Q534" s="100"/>
      <c r="R534" s="102"/>
      <c r="S534" s="102"/>
      <c r="T534" s="102"/>
      <c r="U534" s="102"/>
    </row>
    <row r="535" spans="15:21">
      <c r="O535" s="102"/>
      <c r="P535" s="102"/>
      <c r="Q535" s="100"/>
      <c r="R535" s="102"/>
      <c r="S535" s="102"/>
      <c r="T535" s="102"/>
      <c r="U535" s="102"/>
    </row>
    <row r="536" spans="15:21">
      <c r="O536" s="102"/>
      <c r="P536" s="102"/>
      <c r="Q536" s="100"/>
      <c r="R536" s="102"/>
      <c r="S536" s="102"/>
      <c r="T536" s="102"/>
      <c r="U536" s="102"/>
    </row>
    <row r="537" spans="15:21">
      <c r="O537" s="102"/>
      <c r="P537" s="102"/>
      <c r="Q537" s="100"/>
      <c r="R537" s="102"/>
      <c r="S537" s="102"/>
      <c r="T537" s="102"/>
      <c r="U537" s="102"/>
    </row>
    <row r="538" spans="15:21">
      <c r="O538" s="102"/>
      <c r="P538" s="102"/>
      <c r="Q538" s="100"/>
      <c r="R538" s="102"/>
      <c r="S538" s="102"/>
      <c r="T538" s="102"/>
      <c r="U538" s="102"/>
    </row>
    <row r="539" spans="15:21">
      <c r="O539" s="102"/>
      <c r="P539" s="102"/>
      <c r="Q539" s="100"/>
      <c r="R539" s="102"/>
      <c r="S539" s="102"/>
      <c r="T539" s="102"/>
      <c r="U539" s="102"/>
    </row>
    <row r="540" spans="15:21">
      <c r="O540" s="102"/>
      <c r="P540" s="102"/>
      <c r="Q540" s="100"/>
      <c r="R540" s="102"/>
      <c r="S540" s="102"/>
      <c r="T540" s="102"/>
      <c r="U540" s="102"/>
    </row>
    <row r="541" spans="15:21">
      <c r="O541" s="102"/>
      <c r="P541" s="102"/>
      <c r="Q541" s="100"/>
      <c r="R541" s="102"/>
      <c r="S541" s="102"/>
      <c r="T541" s="102"/>
      <c r="U541" s="102"/>
    </row>
    <row r="542" spans="15:21">
      <c r="O542" s="102"/>
      <c r="P542" s="102"/>
      <c r="Q542" s="100"/>
      <c r="R542" s="102"/>
      <c r="S542" s="102"/>
      <c r="T542" s="102"/>
      <c r="U542" s="102"/>
    </row>
    <row r="543" spans="15:21">
      <c r="O543" s="102"/>
      <c r="P543" s="102"/>
      <c r="Q543" s="100"/>
      <c r="R543" s="102"/>
      <c r="S543" s="102"/>
      <c r="T543" s="102"/>
      <c r="U543" s="102"/>
    </row>
    <row r="544" spans="15:21">
      <c r="O544" s="102"/>
      <c r="P544" s="102"/>
      <c r="Q544" s="100"/>
      <c r="R544" s="102"/>
      <c r="S544" s="102"/>
      <c r="T544" s="102"/>
      <c r="U544" s="102"/>
    </row>
    <row r="545" spans="15:21">
      <c r="O545" s="102"/>
      <c r="P545" s="102"/>
      <c r="Q545" s="100"/>
      <c r="R545" s="102"/>
      <c r="S545" s="102"/>
      <c r="T545" s="102"/>
      <c r="U545" s="102"/>
    </row>
    <row r="546" spans="15:21">
      <c r="O546" s="102"/>
      <c r="P546" s="102"/>
      <c r="Q546" s="100"/>
      <c r="R546" s="102"/>
      <c r="S546" s="102"/>
      <c r="T546" s="102"/>
      <c r="U546" s="102"/>
    </row>
    <row r="547" spans="15:21">
      <c r="O547" s="102"/>
      <c r="P547" s="102"/>
      <c r="Q547" s="100"/>
      <c r="R547" s="102"/>
      <c r="S547" s="102"/>
      <c r="T547" s="102"/>
      <c r="U547" s="102"/>
    </row>
    <row r="548" spans="15:21">
      <c r="O548" s="102"/>
      <c r="P548" s="102"/>
      <c r="Q548" s="100"/>
      <c r="R548" s="102"/>
      <c r="S548" s="102"/>
      <c r="T548" s="102"/>
      <c r="U548" s="102"/>
    </row>
    <row r="549" spans="15:21">
      <c r="O549" s="102"/>
      <c r="P549" s="102"/>
      <c r="Q549" s="100"/>
      <c r="R549" s="102"/>
      <c r="S549" s="102"/>
      <c r="T549" s="102"/>
      <c r="U549" s="102"/>
    </row>
    <row r="550" spans="15:21">
      <c r="O550" s="102"/>
      <c r="P550" s="102"/>
      <c r="Q550" s="100"/>
      <c r="R550" s="102"/>
      <c r="S550" s="102"/>
      <c r="T550" s="102"/>
      <c r="U550" s="102"/>
    </row>
    <row r="551" spans="15:21">
      <c r="O551" s="102"/>
      <c r="P551" s="102"/>
      <c r="Q551" s="100"/>
      <c r="R551" s="102"/>
      <c r="S551" s="102"/>
      <c r="T551" s="102"/>
      <c r="U551" s="102"/>
    </row>
    <row r="552" spans="15:21">
      <c r="O552" s="102"/>
      <c r="P552" s="102"/>
      <c r="Q552" s="100"/>
      <c r="R552" s="102"/>
      <c r="S552" s="102"/>
      <c r="T552" s="102"/>
      <c r="U552" s="102"/>
    </row>
    <row r="553" spans="15:21">
      <c r="O553" s="102"/>
      <c r="P553" s="102"/>
      <c r="Q553" s="100"/>
      <c r="R553" s="102"/>
      <c r="S553" s="102"/>
      <c r="T553" s="102"/>
      <c r="U553" s="102"/>
    </row>
    <row r="554" spans="15:21">
      <c r="O554" s="102"/>
      <c r="P554" s="102"/>
      <c r="Q554" s="100"/>
      <c r="R554" s="102"/>
      <c r="S554" s="102"/>
      <c r="T554" s="102"/>
      <c r="U554" s="102"/>
    </row>
    <row r="555" spans="15:21">
      <c r="O555" s="102"/>
      <c r="P555" s="102"/>
      <c r="Q555" s="100"/>
      <c r="R555" s="102"/>
      <c r="S555" s="102"/>
      <c r="T555" s="102"/>
      <c r="U555" s="102"/>
    </row>
    <row r="556" spans="15:21">
      <c r="O556" s="102"/>
      <c r="P556" s="102"/>
      <c r="Q556" s="100"/>
      <c r="R556" s="102"/>
      <c r="S556" s="102"/>
      <c r="T556" s="102"/>
      <c r="U556" s="102"/>
    </row>
    <row r="557" spans="15:21">
      <c r="O557" s="102"/>
      <c r="P557" s="102"/>
      <c r="Q557" s="100"/>
      <c r="R557" s="102"/>
      <c r="S557" s="102"/>
      <c r="T557" s="102"/>
      <c r="U557" s="102"/>
    </row>
    <row r="558" spans="15:21">
      <c r="O558" s="102"/>
      <c r="P558" s="102"/>
      <c r="Q558" s="100"/>
      <c r="R558" s="102"/>
      <c r="S558" s="102"/>
      <c r="T558" s="102"/>
      <c r="U558" s="102"/>
    </row>
    <row r="559" spans="15:21">
      <c r="O559" s="102"/>
      <c r="P559" s="102"/>
      <c r="Q559" s="100"/>
      <c r="R559" s="102"/>
      <c r="S559" s="102"/>
      <c r="T559" s="102"/>
      <c r="U559" s="102"/>
    </row>
    <row r="560" spans="15:21">
      <c r="O560" s="102"/>
      <c r="P560" s="102"/>
      <c r="Q560" s="100"/>
      <c r="R560" s="102"/>
      <c r="S560" s="102"/>
      <c r="T560" s="102"/>
      <c r="U560" s="102"/>
    </row>
    <row r="561" spans="15:21">
      <c r="O561" s="102"/>
      <c r="P561" s="102"/>
      <c r="Q561" s="100"/>
      <c r="R561" s="102"/>
      <c r="S561" s="102"/>
      <c r="T561" s="102"/>
      <c r="U561" s="102"/>
    </row>
    <row r="562" spans="15:21">
      <c r="O562" s="102"/>
      <c r="P562" s="102"/>
      <c r="Q562" s="100"/>
      <c r="R562" s="102"/>
      <c r="S562" s="102"/>
      <c r="T562" s="102"/>
      <c r="U562" s="102"/>
    </row>
    <row r="563" spans="15:21">
      <c r="O563" s="102"/>
      <c r="P563" s="102"/>
      <c r="Q563" s="100"/>
      <c r="R563" s="102"/>
      <c r="S563" s="102"/>
      <c r="T563" s="102"/>
      <c r="U563" s="102"/>
    </row>
    <row r="564" spans="15:21">
      <c r="O564" s="102"/>
      <c r="P564" s="102"/>
      <c r="Q564" s="100"/>
      <c r="R564" s="102"/>
      <c r="S564" s="102"/>
      <c r="T564" s="102"/>
      <c r="U564" s="102"/>
    </row>
    <row r="565" spans="15:21">
      <c r="O565" s="102"/>
      <c r="P565" s="102"/>
      <c r="Q565" s="100"/>
      <c r="R565" s="102"/>
      <c r="S565" s="102"/>
      <c r="T565" s="102"/>
      <c r="U565" s="102"/>
    </row>
    <row r="566" spans="15:21">
      <c r="O566" s="102"/>
      <c r="P566" s="102"/>
      <c r="Q566" s="100"/>
      <c r="R566" s="102"/>
      <c r="S566" s="102"/>
      <c r="T566" s="102"/>
      <c r="U566" s="102"/>
    </row>
    <row r="567" spans="15:21">
      <c r="O567" s="102"/>
      <c r="P567" s="102"/>
      <c r="Q567" s="100"/>
      <c r="R567" s="102"/>
      <c r="S567" s="102"/>
      <c r="T567" s="102"/>
      <c r="U567" s="102"/>
    </row>
    <row r="568" spans="15:21">
      <c r="O568" s="102"/>
      <c r="P568" s="102"/>
      <c r="Q568" s="100"/>
      <c r="R568" s="102"/>
      <c r="S568" s="102"/>
      <c r="T568" s="102"/>
      <c r="U568" s="102"/>
    </row>
    <row r="569" spans="15:21">
      <c r="O569" s="102"/>
      <c r="P569" s="102"/>
      <c r="Q569" s="100"/>
      <c r="R569" s="102"/>
      <c r="S569" s="102"/>
      <c r="T569" s="102"/>
      <c r="U569" s="102"/>
    </row>
    <row r="570" spans="15:21">
      <c r="O570" s="102"/>
      <c r="P570" s="102"/>
      <c r="Q570" s="100"/>
      <c r="R570" s="102"/>
      <c r="S570" s="102"/>
      <c r="T570" s="102"/>
      <c r="U570" s="102"/>
    </row>
    <row r="571" spans="15:21">
      <c r="O571" s="102"/>
      <c r="P571" s="102"/>
      <c r="Q571" s="100"/>
      <c r="R571" s="102"/>
      <c r="S571" s="102"/>
      <c r="T571" s="102"/>
      <c r="U571" s="102"/>
    </row>
    <row r="572" spans="15:21">
      <c r="O572" s="102"/>
      <c r="P572" s="102"/>
      <c r="Q572" s="100"/>
      <c r="R572" s="102"/>
      <c r="S572" s="102"/>
      <c r="T572" s="102"/>
      <c r="U572" s="102"/>
    </row>
    <row r="573" spans="15:21">
      <c r="O573" s="102"/>
      <c r="P573" s="102"/>
      <c r="Q573" s="100"/>
      <c r="R573" s="102"/>
      <c r="S573" s="102"/>
      <c r="T573" s="102"/>
      <c r="U573" s="102"/>
    </row>
    <row r="574" spans="15:21">
      <c r="O574" s="102"/>
      <c r="P574" s="102"/>
      <c r="Q574" s="100"/>
      <c r="R574" s="102"/>
      <c r="S574" s="102"/>
      <c r="T574" s="102"/>
      <c r="U574" s="102"/>
    </row>
    <row r="575" spans="15:21">
      <c r="O575" s="102"/>
      <c r="P575" s="102"/>
      <c r="Q575" s="100"/>
      <c r="R575" s="102"/>
      <c r="S575" s="102"/>
      <c r="T575" s="102"/>
      <c r="U575" s="102"/>
    </row>
    <row r="576" spans="15:21">
      <c r="O576" s="102"/>
      <c r="P576" s="102"/>
      <c r="Q576" s="100"/>
      <c r="R576" s="102"/>
      <c r="S576" s="102"/>
      <c r="T576" s="102"/>
      <c r="U576" s="102"/>
    </row>
    <row r="577" spans="15:21">
      <c r="O577" s="102"/>
      <c r="P577" s="102"/>
      <c r="Q577" s="100"/>
      <c r="R577" s="102"/>
      <c r="S577" s="102"/>
      <c r="T577" s="102"/>
      <c r="U577" s="102"/>
    </row>
    <row r="578" spans="15:21">
      <c r="O578" s="102"/>
      <c r="P578" s="102"/>
      <c r="Q578" s="100"/>
      <c r="R578" s="102"/>
      <c r="S578" s="102"/>
      <c r="T578" s="102"/>
      <c r="U578" s="102"/>
    </row>
    <row r="579" spans="15:21">
      <c r="O579" s="102"/>
      <c r="P579" s="102"/>
      <c r="Q579" s="100"/>
      <c r="R579" s="102"/>
      <c r="S579" s="102"/>
      <c r="T579" s="102"/>
      <c r="U579" s="102"/>
    </row>
    <row r="580" spans="15:21">
      <c r="O580" s="102"/>
      <c r="P580" s="102"/>
      <c r="Q580" s="100"/>
      <c r="R580" s="102"/>
      <c r="S580" s="102"/>
      <c r="T580" s="102"/>
      <c r="U580" s="102"/>
    </row>
    <row r="581" spans="15:21">
      <c r="O581" s="102"/>
      <c r="P581" s="102"/>
      <c r="Q581" s="100"/>
      <c r="R581" s="102"/>
      <c r="S581" s="102"/>
      <c r="T581" s="102"/>
      <c r="U581" s="102"/>
    </row>
    <row r="582" spans="15:21">
      <c r="O582" s="102"/>
      <c r="P582" s="102"/>
      <c r="Q582" s="100"/>
      <c r="R582" s="102"/>
      <c r="S582" s="102"/>
      <c r="T582" s="102"/>
      <c r="U582" s="102"/>
    </row>
    <row r="583" spans="15:21">
      <c r="O583" s="102"/>
      <c r="P583" s="102"/>
      <c r="Q583" s="100"/>
      <c r="R583" s="102"/>
      <c r="S583" s="102"/>
      <c r="T583" s="102"/>
      <c r="U583" s="102"/>
    </row>
    <row r="584" spans="15:21">
      <c r="O584" s="102"/>
      <c r="P584" s="102"/>
      <c r="Q584" s="100"/>
      <c r="R584" s="102"/>
      <c r="S584" s="102"/>
      <c r="T584" s="102"/>
      <c r="U584" s="102"/>
    </row>
    <row r="585" spans="15:21">
      <c r="O585" s="102"/>
      <c r="P585" s="102"/>
      <c r="Q585" s="100"/>
      <c r="R585" s="102"/>
      <c r="S585" s="102"/>
      <c r="T585" s="102"/>
      <c r="U585" s="102"/>
    </row>
    <row r="586" spans="15:21">
      <c r="O586" s="102"/>
      <c r="P586" s="102"/>
      <c r="Q586" s="100"/>
      <c r="R586" s="102"/>
      <c r="S586" s="102"/>
      <c r="T586" s="102"/>
      <c r="U586" s="102"/>
    </row>
    <row r="587" spans="15:21">
      <c r="O587" s="102"/>
      <c r="P587" s="102"/>
      <c r="Q587" s="100"/>
      <c r="R587" s="102"/>
      <c r="S587" s="102"/>
      <c r="T587" s="102"/>
      <c r="U587" s="102"/>
    </row>
    <row r="588" spans="15:21">
      <c r="O588" s="102"/>
      <c r="P588" s="102"/>
      <c r="Q588" s="100"/>
      <c r="R588" s="102"/>
      <c r="S588" s="102"/>
      <c r="T588" s="102"/>
      <c r="U588" s="102"/>
    </row>
    <row r="589" spans="15:21">
      <c r="O589" s="102"/>
      <c r="P589" s="102"/>
      <c r="Q589" s="100"/>
      <c r="R589" s="102"/>
      <c r="S589" s="102"/>
      <c r="T589" s="102"/>
      <c r="U589" s="102"/>
    </row>
    <row r="590" spans="15:21">
      <c r="O590" s="102"/>
      <c r="P590" s="102"/>
      <c r="Q590" s="100"/>
      <c r="R590" s="102"/>
      <c r="S590" s="102"/>
      <c r="T590" s="102"/>
      <c r="U590" s="102"/>
    </row>
    <row r="591" spans="15:21">
      <c r="O591" s="102"/>
      <c r="P591" s="102"/>
      <c r="Q591" s="100"/>
      <c r="R591" s="102"/>
      <c r="S591" s="102"/>
      <c r="T591" s="102"/>
      <c r="U591" s="102"/>
    </row>
    <row r="592" spans="15:21">
      <c r="O592" s="102"/>
      <c r="P592" s="102"/>
      <c r="Q592" s="100"/>
      <c r="R592" s="102"/>
      <c r="S592" s="102"/>
      <c r="T592" s="102"/>
      <c r="U592" s="102"/>
    </row>
    <row r="593" spans="15:21">
      <c r="O593" s="102"/>
      <c r="P593" s="102"/>
      <c r="Q593" s="100"/>
      <c r="R593" s="102"/>
      <c r="S593" s="102"/>
      <c r="T593" s="102"/>
      <c r="U593" s="102"/>
    </row>
    <row r="594" spans="15:21">
      <c r="O594" s="102"/>
      <c r="P594" s="102"/>
      <c r="Q594" s="100"/>
      <c r="R594" s="102"/>
      <c r="S594" s="102"/>
      <c r="T594" s="102"/>
      <c r="U594" s="102"/>
    </row>
    <row r="595" spans="15:21">
      <c r="O595" s="102"/>
      <c r="P595" s="102"/>
      <c r="Q595" s="100"/>
      <c r="R595" s="102"/>
      <c r="S595" s="102"/>
      <c r="T595" s="102"/>
      <c r="U595" s="102"/>
    </row>
    <row r="596" spans="15:21">
      <c r="O596" s="102"/>
      <c r="P596" s="102"/>
      <c r="Q596" s="100"/>
      <c r="R596" s="102"/>
      <c r="S596" s="102"/>
      <c r="T596" s="102"/>
      <c r="U596" s="102"/>
    </row>
    <row r="597" spans="15:21">
      <c r="O597" s="102"/>
      <c r="P597" s="102"/>
      <c r="Q597" s="100"/>
      <c r="R597" s="102"/>
      <c r="S597" s="102"/>
      <c r="T597" s="102"/>
      <c r="U597" s="102"/>
    </row>
    <row r="598" spans="15:21">
      <c r="O598" s="102"/>
      <c r="P598" s="102"/>
      <c r="Q598" s="100"/>
      <c r="R598" s="102"/>
      <c r="S598" s="102"/>
      <c r="T598" s="102"/>
      <c r="U598" s="102"/>
    </row>
    <row r="599" spans="15:21">
      <c r="O599" s="102"/>
      <c r="P599" s="102"/>
      <c r="Q599" s="100"/>
      <c r="R599" s="102"/>
      <c r="S599" s="102"/>
      <c r="T599" s="102"/>
      <c r="U599" s="102"/>
    </row>
    <row r="600" spans="15:21">
      <c r="O600" s="102"/>
      <c r="P600" s="102"/>
      <c r="Q600" s="100"/>
      <c r="R600" s="102"/>
      <c r="S600" s="102"/>
      <c r="T600" s="102"/>
      <c r="U600" s="102"/>
    </row>
    <row r="601" spans="15:21">
      <c r="O601" s="102"/>
      <c r="P601" s="102"/>
      <c r="Q601" s="100"/>
      <c r="R601" s="102"/>
      <c r="S601" s="102"/>
      <c r="T601" s="102"/>
      <c r="U601" s="102"/>
    </row>
    <row r="602" spans="15:21">
      <c r="O602" s="102"/>
      <c r="P602" s="102"/>
      <c r="Q602" s="100"/>
      <c r="R602" s="102"/>
      <c r="S602" s="102"/>
      <c r="T602" s="102"/>
      <c r="U602" s="102"/>
    </row>
    <row r="603" spans="15:21">
      <c r="O603" s="102"/>
      <c r="P603" s="102"/>
      <c r="Q603" s="100"/>
      <c r="R603" s="102"/>
      <c r="S603" s="102"/>
      <c r="T603" s="102"/>
      <c r="U603" s="102"/>
    </row>
    <row r="604" spans="15:21">
      <c r="O604" s="102"/>
      <c r="P604" s="102"/>
      <c r="Q604" s="100"/>
      <c r="R604" s="102"/>
      <c r="S604" s="102"/>
      <c r="T604" s="102"/>
      <c r="U604" s="102"/>
    </row>
    <row r="605" spans="15:21">
      <c r="O605" s="102"/>
      <c r="P605" s="102"/>
      <c r="Q605" s="100"/>
      <c r="R605" s="102"/>
      <c r="S605" s="102"/>
      <c r="T605" s="102"/>
      <c r="U605" s="102"/>
    </row>
    <row r="606" spans="15:21">
      <c r="O606" s="102"/>
      <c r="P606" s="102"/>
      <c r="Q606" s="100"/>
      <c r="R606" s="102"/>
      <c r="S606" s="102"/>
      <c r="T606" s="102"/>
      <c r="U606" s="102"/>
    </row>
    <row r="607" spans="15:21">
      <c r="O607" s="102"/>
      <c r="P607" s="102"/>
      <c r="Q607" s="100"/>
      <c r="R607" s="102"/>
      <c r="S607" s="102"/>
      <c r="T607" s="102"/>
      <c r="U607" s="102"/>
    </row>
    <row r="608" spans="15:21">
      <c r="O608" s="102"/>
      <c r="P608" s="102"/>
      <c r="Q608" s="100"/>
      <c r="R608" s="102"/>
      <c r="S608" s="102"/>
      <c r="T608" s="102"/>
      <c r="U608" s="102"/>
    </row>
    <row r="609" spans="15:21">
      <c r="O609" s="102"/>
      <c r="P609" s="102"/>
      <c r="Q609" s="100"/>
      <c r="R609" s="102"/>
      <c r="S609" s="102"/>
      <c r="T609" s="102"/>
      <c r="U609" s="102"/>
    </row>
    <row r="610" spans="15:21">
      <c r="O610" s="102"/>
      <c r="P610" s="102"/>
      <c r="Q610" s="100"/>
      <c r="R610" s="102"/>
      <c r="S610" s="102"/>
      <c r="T610" s="102"/>
      <c r="U610" s="102"/>
    </row>
    <row r="611" spans="15:21">
      <c r="O611" s="102"/>
      <c r="P611" s="102"/>
      <c r="Q611" s="100"/>
      <c r="R611" s="102"/>
      <c r="S611" s="102"/>
      <c r="T611" s="102"/>
      <c r="U611" s="102"/>
    </row>
    <row r="612" spans="15:21">
      <c r="O612" s="102"/>
      <c r="P612" s="102"/>
      <c r="Q612" s="100"/>
      <c r="R612" s="102"/>
      <c r="S612" s="102"/>
      <c r="T612" s="102"/>
      <c r="U612" s="102"/>
    </row>
    <row r="613" spans="15:21">
      <c r="O613" s="102"/>
      <c r="P613" s="102"/>
      <c r="Q613" s="100"/>
      <c r="R613" s="102"/>
      <c r="S613" s="102"/>
      <c r="T613" s="102"/>
      <c r="U613" s="102"/>
    </row>
    <row r="614" spans="15:21">
      <c r="O614" s="102"/>
      <c r="P614" s="102"/>
      <c r="Q614" s="100"/>
      <c r="R614" s="102"/>
      <c r="S614" s="102"/>
      <c r="T614" s="102"/>
      <c r="U614" s="102"/>
    </row>
    <row r="615" spans="15:21">
      <c r="O615" s="102"/>
      <c r="P615" s="102"/>
      <c r="Q615" s="100"/>
      <c r="R615" s="102"/>
      <c r="S615" s="102"/>
      <c r="T615" s="102"/>
      <c r="U615" s="102"/>
    </row>
    <row r="616" spans="15:21">
      <c r="O616" s="102"/>
      <c r="P616" s="102"/>
      <c r="Q616" s="100"/>
      <c r="R616" s="102"/>
      <c r="S616" s="102"/>
      <c r="T616" s="102"/>
      <c r="U616" s="102"/>
    </row>
    <row r="617" spans="15:21">
      <c r="O617" s="102"/>
      <c r="P617" s="102"/>
      <c r="Q617" s="100"/>
      <c r="R617" s="102"/>
      <c r="S617" s="102"/>
      <c r="T617" s="102"/>
      <c r="U617" s="102"/>
    </row>
    <row r="618" spans="15:21">
      <c r="O618" s="102"/>
      <c r="P618" s="102"/>
      <c r="Q618" s="100"/>
      <c r="R618" s="102"/>
      <c r="S618" s="102"/>
      <c r="T618" s="102"/>
      <c r="U618" s="102"/>
    </row>
    <row r="619" spans="15:21">
      <c r="O619" s="102"/>
      <c r="P619" s="102"/>
      <c r="Q619" s="100"/>
      <c r="R619" s="102"/>
      <c r="S619" s="102"/>
      <c r="T619" s="102"/>
      <c r="U619" s="102"/>
    </row>
    <row r="620" spans="15:21">
      <c r="O620" s="102"/>
      <c r="P620" s="102"/>
      <c r="Q620" s="100"/>
      <c r="R620" s="102"/>
      <c r="S620" s="102"/>
      <c r="T620" s="102"/>
      <c r="U620" s="102"/>
    </row>
    <row r="621" spans="15:21">
      <c r="O621" s="102"/>
      <c r="P621" s="102"/>
      <c r="Q621" s="100"/>
      <c r="R621" s="102"/>
      <c r="S621" s="102"/>
      <c r="T621" s="102"/>
      <c r="U621" s="102"/>
    </row>
    <row r="622" spans="15:21">
      <c r="O622" s="102"/>
      <c r="P622" s="102"/>
      <c r="Q622" s="100"/>
      <c r="R622" s="102"/>
      <c r="S622" s="102"/>
      <c r="T622" s="102"/>
      <c r="U622" s="102"/>
    </row>
    <row r="623" spans="15:21">
      <c r="O623" s="102"/>
      <c r="P623" s="102"/>
      <c r="Q623" s="100"/>
      <c r="R623" s="102"/>
      <c r="S623" s="102"/>
      <c r="T623" s="102"/>
      <c r="U623" s="102"/>
    </row>
    <row r="624" spans="15:21">
      <c r="O624" s="102"/>
      <c r="P624" s="102"/>
      <c r="Q624" s="100"/>
      <c r="R624" s="102"/>
      <c r="S624" s="102"/>
      <c r="T624" s="102"/>
      <c r="U624" s="102"/>
    </row>
    <row r="625" spans="15:21">
      <c r="O625" s="102"/>
      <c r="P625" s="102"/>
      <c r="Q625" s="100"/>
      <c r="R625" s="102"/>
      <c r="S625" s="102"/>
      <c r="T625" s="102"/>
      <c r="U625" s="102"/>
    </row>
    <row r="626" spans="15:21">
      <c r="O626" s="102"/>
      <c r="P626" s="102"/>
      <c r="Q626" s="100"/>
      <c r="R626" s="102"/>
      <c r="S626" s="102"/>
      <c r="T626" s="102"/>
      <c r="U626" s="102"/>
    </row>
    <row r="627" spans="15:21">
      <c r="O627" s="102"/>
      <c r="P627" s="102"/>
      <c r="Q627" s="100"/>
      <c r="R627" s="102"/>
      <c r="S627" s="102"/>
      <c r="T627" s="102"/>
      <c r="U627" s="102"/>
    </row>
    <row r="628" spans="15:21">
      <c r="O628" s="102"/>
      <c r="P628" s="102"/>
      <c r="Q628" s="100"/>
      <c r="R628" s="102"/>
      <c r="S628" s="102"/>
      <c r="T628" s="102"/>
      <c r="U628" s="102"/>
    </row>
    <row r="629" spans="15:21">
      <c r="O629" s="102"/>
      <c r="P629" s="102"/>
      <c r="Q629" s="100"/>
      <c r="R629" s="102"/>
      <c r="S629" s="102"/>
      <c r="T629" s="102"/>
      <c r="U629" s="102"/>
    </row>
    <row r="630" spans="15:21">
      <c r="O630" s="102"/>
      <c r="P630" s="102"/>
      <c r="Q630" s="100"/>
      <c r="R630" s="102"/>
      <c r="S630" s="102"/>
      <c r="T630" s="102"/>
      <c r="U630" s="102"/>
    </row>
    <row r="631" spans="15:21">
      <c r="O631" s="102"/>
      <c r="P631" s="102"/>
      <c r="Q631" s="100"/>
      <c r="R631" s="102"/>
      <c r="S631" s="102"/>
      <c r="T631" s="102"/>
      <c r="U631" s="102"/>
    </row>
    <row r="632" spans="15:21">
      <c r="O632" s="102"/>
      <c r="P632" s="102"/>
      <c r="Q632" s="100"/>
      <c r="R632" s="102"/>
      <c r="S632" s="102"/>
      <c r="T632" s="102"/>
      <c r="U632" s="102"/>
    </row>
    <row r="633" spans="15:21">
      <c r="O633" s="102"/>
      <c r="P633" s="102"/>
      <c r="Q633" s="100"/>
      <c r="R633" s="102"/>
      <c r="S633" s="102"/>
      <c r="T633" s="102"/>
      <c r="U633" s="102"/>
    </row>
    <row r="634" spans="15:21">
      <c r="O634" s="102"/>
      <c r="P634" s="102"/>
      <c r="Q634" s="100"/>
      <c r="R634" s="102"/>
      <c r="S634" s="102"/>
      <c r="T634" s="102"/>
      <c r="U634" s="102"/>
    </row>
    <row r="635" spans="15:21">
      <c r="O635" s="102"/>
      <c r="P635" s="102"/>
      <c r="Q635" s="100"/>
      <c r="R635" s="102"/>
      <c r="S635" s="102"/>
      <c r="T635" s="102"/>
      <c r="U635" s="102"/>
    </row>
    <row r="636" spans="15:21">
      <c r="O636" s="102"/>
      <c r="P636" s="102"/>
      <c r="Q636" s="100"/>
      <c r="R636" s="102"/>
      <c r="S636" s="102"/>
      <c r="T636" s="102"/>
      <c r="U636" s="102"/>
    </row>
    <row r="637" spans="15:21">
      <c r="O637" s="102"/>
      <c r="P637" s="102"/>
      <c r="Q637" s="100"/>
      <c r="R637" s="102"/>
      <c r="S637" s="102"/>
      <c r="T637" s="102"/>
      <c r="U637" s="102"/>
    </row>
    <row r="638" spans="15:21">
      <c r="O638" s="102"/>
      <c r="P638" s="102"/>
      <c r="Q638" s="100"/>
      <c r="R638" s="102"/>
      <c r="S638" s="102"/>
      <c r="T638" s="102"/>
      <c r="U638" s="102"/>
    </row>
    <row r="639" spans="15:21">
      <c r="O639" s="102"/>
      <c r="P639" s="102"/>
      <c r="Q639" s="100"/>
      <c r="R639" s="102"/>
      <c r="S639" s="102"/>
      <c r="T639" s="102"/>
      <c r="U639" s="102"/>
    </row>
    <row r="640" spans="15:21">
      <c r="O640" s="102"/>
      <c r="P640" s="102"/>
      <c r="Q640" s="100"/>
      <c r="R640" s="102"/>
      <c r="S640" s="102"/>
      <c r="T640" s="102"/>
      <c r="U640" s="102"/>
    </row>
    <row r="641" spans="15:21">
      <c r="O641" s="102"/>
      <c r="P641" s="102"/>
      <c r="Q641" s="100"/>
      <c r="R641" s="102"/>
      <c r="S641" s="102"/>
      <c r="T641" s="102"/>
      <c r="U641" s="102"/>
    </row>
    <row r="642" spans="15:21">
      <c r="O642" s="102"/>
      <c r="P642" s="102"/>
      <c r="Q642" s="100"/>
      <c r="R642" s="102"/>
      <c r="S642" s="102"/>
      <c r="T642" s="102"/>
      <c r="U642" s="102"/>
    </row>
    <row r="643" spans="15:21">
      <c r="O643" s="102"/>
      <c r="P643" s="102"/>
      <c r="Q643" s="100"/>
      <c r="R643" s="102"/>
      <c r="S643" s="102"/>
      <c r="T643" s="102"/>
      <c r="U643" s="102"/>
    </row>
    <row r="644" spans="15:21">
      <c r="O644" s="102"/>
      <c r="P644" s="102"/>
      <c r="Q644" s="100"/>
      <c r="R644" s="102"/>
      <c r="S644" s="102"/>
      <c r="T644" s="102"/>
      <c r="U644" s="102"/>
    </row>
    <row r="645" spans="15:21">
      <c r="O645" s="102"/>
      <c r="P645" s="102"/>
      <c r="Q645" s="100"/>
      <c r="R645" s="102"/>
      <c r="S645" s="102"/>
      <c r="T645" s="102"/>
      <c r="U645" s="102"/>
    </row>
    <row r="646" spans="15:21">
      <c r="O646" s="102"/>
      <c r="P646" s="102"/>
      <c r="Q646" s="100"/>
      <c r="R646" s="102"/>
      <c r="S646" s="102"/>
      <c r="T646" s="102"/>
      <c r="U646" s="102"/>
    </row>
    <row r="647" spans="15:21">
      <c r="O647" s="102"/>
      <c r="P647" s="102"/>
      <c r="Q647" s="100"/>
      <c r="R647" s="102"/>
      <c r="S647" s="102"/>
      <c r="T647" s="102"/>
      <c r="U647" s="102"/>
    </row>
    <row r="648" spans="15:21">
      <c r="O648" s="102"/>
      <c r="P648" s="102"/>
      <c r="Q648" s="100"/>
      <c r="R648" s="102"/>
      <c r="S648" s="102"/>
      <c r="T648" s="102"/>
      <c r="U648" s="102"/>
    </row>
    <row r="649" spans="15:21">
      <c r="O649" s="102"/>
      <c r="P649" s="102"/>
      <c r="Q649" s="100"/>
      <c r="R649" s="102"/>
      <c r="S649" s="102"/>
      <c r="T649" s="102"/>
      <c r="U649" s="102"/>
    </row>
    <row r="650" spans="15:21">
      <c r="O650" s="102"/>
      <c r="P650" s="102"/>
      <c r="Q650" s="100"/>
      <c r="R650" s="102"/>
      <c r="S650" s="102"/>
      <c r="T650" s="102"/>
      <c r="U650" s="102"/>
    </row>
    <row r="651" spans="15:21">
      <c r="O651" s="102"/>
      <c r="P651" s="102"/>
      <c r="Q651" s="100"/>
      <c r="R651" s="102"/>
      <c r="S651" s="102"/>
      <c r="T651" s="102"/>
      <c r="U651" s="102"/>
    </row>
    <row r="652" spans="15:21">
      <c r="O652" s="102"/>
      <c r="P652" s="102"/>
      <c r="Q652" s="100"/>
      <c r="R652" s="102"/>
      <c r="S652" s="102"/>
      <c r="T652" s="102"/>
      <c r="U652" s="102"/>
    </row>
    <row r="653" spans="15:21">
      <c r="O653" s="102"/>
      <c r="P653" s="102"/>
      <c r="Q653" s="100"/>
      <c r="R653" s="102"/>
      <c r="S653" s="102"/>
      <c r="T653" s="102"/>
      <c r="U653" s="102"/>
    </row>
    <row r="654" spans="15:21">
      <c r="O654" s="102"/>
      <c r="P654" s="102"/>
      <c r="Q654" s="100"/>
      <c r="R654" s="102"/>
      <c r="S654" s="102"/>
      <c r="T654" s="102"/>
      <c r="U654" s="102"/>
    </row>
    <row r="655" spans="15:21">
      <c r="O655" s="102"/>
      <c r="P655" s="102"/>
      <c r="Q655" s="100"/>
      <c r="R655" s="102"/>
      <c r="S655" s="102"/>
      <c r="T655" s="102"/>
      <c r="U655" s="102"/>
    </row>
    <row r="656" spans="15:21">
      <c r="O656" s="102"/>
      <c r="P656" s="102"/>
      <c r="Q656" s="100"/>
      <c r="R656" s="102"/>
      <c r="S656" s="102"/>
      <c r="T656" s="102"/>
      <c r="U656" s="102"/>
    </row>
    <row r="657" spans="15:21">
      <c r="O657" s="102"/>
      <c r="P657" s="102"/>
      <c r="Q657" s="100"/>
      <c r="R657" s="102"/>
      <c r="S657" s="102"/>
      <c r="T657" s="102"/>
      <c r="U657" s="102"/>
    </row>
    <row r="658" spans="15:21">
      <c r="O658" s="102"/>
      <c r="P658" s="102"/>
      <c r="Q658" s="100"/>
      <c r="R658" s="102"/>
      <c r="S658" s="102"/>
      <c r="T658" s="102"/>
      <c r="U658" s="102"/>
    </row>
    <row r="659" spans="15:21">
      <c r="O659" s="102"/>
      <c r="P659" s="102"/>
      <c r="Q659" s="100"/>
      <c r="R659" s="102"/>
      <c r="S659" s="102"/>
      <c r="T659" s="102"/>
      <c r="U659" s="102"/>
    </row>
    <row r="660" spans="15:21">
      <c r="O660" s="102"/>
      <c r="P660" s="102"/>
      <c r="Q660" s="100"/>
      <c r="R660" s="102"/>
      <c r="S660" s="102"/>
      <c r="T660" s="102"/>
      <c r="U660" s="102"/>
    </row>
    <row r="661" spans="15:21">
      <c r="O661" s="102"/>
      <c r="P661" s="102"/>
      <c r="Q661" s="100"/>
      <c r="R661" s="102"/>
      <c r="S661" s="102"/>
      <c r="T661" s="102"/>
      <c r="U661" s="102"/>
    </row>
    <row r="662" spans="15:21">
      <c r="O662" s="102"/>
      <c r="P662" s="102"/>
      <c r="Q662" s="100"/>
      <c r="R662" s="102"/>
      <c r="S662" s="102"/>
      <c r="T662" s="102"/>
      <c r="U662" s="102"/>
    </row>
    <row r="663" spans="15:21">
      <c r="O663" s="102"/>
      <c r="P663" s="102"/>
      <c r="Q663" s="100"/>
      <c r="R663" s="102"/>
      <c r="S663" s="102"/>
      <c r="T663" s="102"/>
      <c r="U663" s="102"/>
    </row>
    <row r="664" spans="15:21">
      <c r="O664" s="102"/>
      <c r="P664" s="102"/>
      <c r="Q664" s="100"/>
      <c r="R664" s="102"/>
      <c r="S664" s="102"/>
      <c r="T664" s="102"/>
      <c r="U664" s="102"/>
    </row>
    <row r="665" spans="15:21">
      <c r="O665" s="102"/>
      <c r="P665" s="102"/>
      <c r="Q665" s="100"/>
      <c r="R665" s="102"/>
      <c r="S665" s="102"/>
      <c r="T665" s="102"/>
      <c r="U665" s="102"/>
    </row>
    <row r="666" spans="15:21">
      <c r="O666" s="102"/>
      <c r="P666" s="102"/>
      <c r="Q666" s="100"/>
      <c r="R666" s="102"/>
      <c r="S666" s="102"/>
      <c r="T666" s="102"/>
      <c r="U666" s="102"/>
    </row>
    <row r="667" spans="15:21">
      <c r="O667" s="102"/>
      <c r="P667" s="102"/>
      <c r="Q667" s="100"/>
      <c r="R667" s="102"/>
      <c r="S667" s="102"/>
      <c r="T667" s="102"/>
      <c r="U667" s="102"/>
    </row>
    <row r="668" spans="15:21">
      <c r="O668" s="102"/>
      <c r="P668" s="102"/>
      <c r="Q668" s="100"/>
      <c r="R668" s="102"/>
      <c r="S668" s="102"/>
      <c r="T668" s="102"/>
      <c r="U668" s="102"/>
    </row>
    <row r="669" spans="15:21">
      <c r="O669" s="102"/>
      <c r="P669" s="102"/>
      <c r="Q669" s="100"/>
      <c r="R669" s="102"/>
      <c r="S669" s="102"/>
      <c r="T669" s="102"/>
      <c r="U669" s="102"/>
    </row>
    <row r="670" spans="15:21">
      <c r="O670" s="102"/>
      <c r="P670" s="102"/>
      <c r="Q670" s="100"/>
      <c r="R670" s="102"/>
      <c r="S670" s="102"/>
      <c r="T670" s="102"/>
      <c r="U670" s="102"/>
    </row>
    <row r="671" spans="15:21">
      <c r="O671" s="102"/>
      <c r="P671" s="102"/>
      <c r="Q671" s="100"/>
      <c r="R671" s="102"/>
      <c r="S671" s="102"/>
      <c r="T671" s="102"/>
      <c r="U671" s="102"/>
    </row>
    <row r="672" spans="15:21">
      <c r="O672" s="102"/>
      <c r="P672" s="102"/>
      <c r="Q672" s="100"/>
      <c r="R672" s="102"/>
      <c r="S672" s="102"/>
      <c r="T672" s="102"/>
      <c r="U672" s="102"/>
    </row>
    <row r="673" spans="15:21">
      <c r="O673" s="102"/>
      <c r="P673" s="102"/>
      <c r="Q673" s="100"/>
      <c r="R673" s="102"/>
      <c r="S673" s="102"/>
      <c r="T673" s="102"/>
      <c r="U673" s="102"/>
    </row>
    <row r="674" spans="15:21">
      <c r="O674" s="102"/>
      <c r="P674" s="102"/>
      <c r="Q674" s="100"/>
      <c r="R674" s="102"/>
      <c r="S674" s="102"/>
      <c r="T674" s="102"/>
      <c r="U674" s="102"/>
    </row>
    <row r="675" spans="15:21">
      <c r="O675" s="102"/>
      <c r="P675" s="102"/>
      <c r="Q675" s="100"/>
      <c r="R675" s="102"/>
      <c r="S675" s="102"/>
      <c r="T675" s="102"/>
      <c r="U675" s="102"/>
    </row>
    <row r="676" spans="15:21">
      <c r="O676" s="102"/>
      <c r="P676" s="102"/>
      <c r="Q676" s="100"/>
      <c r="R676" s="102"/>
      <c r="S676" s="102"/>
      <c r="T676" s="102"/>
      <c r="U676" s="102"/>
    </row>
    <row r="677" spans="15:21">
      <c r="O677" s="102"/>
      <c r="P677" s="102"/>
      <c r="Q677" s="100"/>
      <c r="R677" s="102"/>
      <c r="S677" s="102"/>
      <c r="T677" s="102"/>
      <c r="U677" s="102"/>
    </row>
    <row r="678" spans="15:21">
      <c r="O678" s="102"/>
      <c r="P678" s="102"/>
      <c r="Q678" s="100"/>
      <c r="R678" s="102"/>
      <c r="S678" s="102"/>
      <c r="T678" s="102"/>
      <c r="U678" s="102"/>
    </row>
    <row r="679" spans="15:21">
      <c r="O679" s="102"/>
      <c r="P679" s="102"/>
      <c r="Q679" s="100"/>
      <c r="R679" s="102"/>
      <c r="S679" s="102"/>
      <c r="T679" s="102"/>
      <c r="U679" s="102"/>
    </row>
    <row r="680" spans="15:21">
      <c r="O680" s="102"/>
      <c r="P680" s="102"/>
      <c r="Q680" s="100"/>
      <c r="R680" s="102"/>
      <c r="S680" s="102"/>
      <c r="T680" s="102"/>
      <c r="U680" s="102"/>
    </row>
    <row r="681" spans="15:21">
      <c r="O681" s="102"/>
      <c r="P681" s="102"/>
      <c r="Q681" s="100"/>
      <c r="R681" s="102"/>
      <c r="S681" s="102"/>
      <c r="T681" s="102"/>
      <c r="U681" s="102"/>
    </row>
    <row r="682" spans="15:21">
      <c r="O682" s="102"/>
      <c r="P682" s="102"/>
      <c r="Q682" s="100"/>
      <c r="R682" s="102"/>
      <c r="S682" s="102"/>
      <c r="T682" s="102"/>
      <c r="U682" s="102"/>
    </row>
    <row r="683" spans="15:21">
      <c r="O683" s="102"/>
      <c r="P683" s="102"/>
      <c r="Q683" s="100"/>
      <c r="R683" s="102"/>
      <c r="S683" s="102"/>
      <c r="T683" s="102"/>
      <c r="U683" s="102"/>
    </row>
    <row r="684" spans="15:21">
      <c r="O684" s="102"/>
      <c r="P684" s="102"/>
      <c r="Q684" s="100"/>
      <c r="R684" s="102"/>
      <c r="S684" s="102"/>
      <c r="T684" s="102"/>
      <c r="U684" s="102"/>
    </row>
    <row r="685" spans="15:21">
      <c r="O685" s="102"/>
      <c r="P685" s="102"/>
      <c r="Q685" s="100"/>
      <c r="R685" s="102"/>
      <c r="S685" s="102"/>
      <c r="T685" s="102"/>
      <c r="U685" s="102"/>
    </row>
    <row r="686" spans="15:21">
      <c r="O686" s="102"/>
      <c r="P686" s="102"/>
      <c r="Q686" s="100"/>
      <c r="R686" s="102"/>
      <c r="S686" s="102"/>
      <c r="T686" s="102"/>
      <c r="U686" s="102"/>
    </row>
    <row r="687" spans="15:21">
      <c r="O687" s="102"/>
      <c r="P687" s="102"/>
      <c r="Q687" s="100"/>
      <c r="R687" s="102"/>
      <c r="S687" s="102"/>
      <c r="T687" s="102"/>
      <c r="U687" s="102"/>
    </row>
    <row r="688" spans="15:21">
      <c r="O688" s="102"/>
      <c r="P688" s="102"/>
      <c r="Q688" s="100"/>
      <c r="R688" s="102"/>
      <c r="S688" s="102"/>
      <c r="T688" s="102"/>
      <c r="U688" s="102"/>
    </row>
    <row r="689" spans="15:21">
      <c r="O689" s="102"/>
      <c r="P689" s="102"/>
      <c r="Q689" s="100"/>
      <c r="R689" s="102"/>
      <c r="S689" s="102"/>
      <c r="T689" s="102"/>
      <c r="U689" s="102"/>
    </row>
    <row r="690" spans="15:21">
      <c r="O690" s="102"/>
      <c r="P690" s="102"/>
      <c r="Q690" s="100"/>
      <c r="R690" s="102"/>
      <c r="S690" s="102"/>
      <c r="T690" s="102"/>
      <c r="U690" s="102"/>
    </row>
    <row r="691" spans="15:21">
      <c r="O691" s="102"/>
      <c r="P691" s="102"/>
      <c r="Q691" s="100"/>
      <c r="R691" s="102"/>
      <c r="S691" s="102"/>
      <c r="T691" s="102"/>
      <c r="U691" s="102"/>
    </row>
    <row r="692" spans="15:21">
      <c r="O692" s="102"/>
      <c r="P692" s="102"/>
      <c r="Q692" s="100"/>
      <c r="R692" s="102"/>
      <c r="S692" s="102"/>
      <c r="T692" s="102"/>
      <c r="U692" s="102"/>
    </row>
    <row r="693" spans="15:21">
      <c r="O693" s="102"/>
      <c r="P693" s="102"/>
      <c r="Q693" s="100"/>
      <c r="R693" s="102"/>
      <c r="S693" s="102"/>
      <c r="T693" s="102"/>
      <c r="U693" s="102"/>
    </row>
    <row r="694" spans="15:21">
      <c r="O694" s="102"/>
      <c r="P694" s="102"/>
      <c r="Q694" s="100"/>
      <c r="R694" s="102"/>
      <c r="S694" s="102"/>
      <c r="T694" s="102"/>
      <c r="U694" s="102"/>
    </row>
    <row r="695" spans="15:21">
      <c r="O695" s="102"/>
      <c r="P695" s="102"/>
      <c r="Q695" s="100"/>
      <c r="R695" s="102"/>
      <c r="S695" s="102"/>
      <c r="T695" s="102"/>
      <c r="U695" s="102"/>
    </row>
    <row r="696" spans="15:21">
      <c r="O696" s="102"/>
      <c r="P696" s="102"/>
      <c r="Q696" s="100"/>
      <c r="R696" s="102"/>
      <c r="S696" s="102"/>
      <c r="T696" s="102"/>
      <c r="U696" s="102"/>
    </row>
    <row r="697" spans="15:21">
      <c r="O697" s="102"/>
      <c r="P697" s="102"/>
      <c r="Q697" s="100"/>
      <c r="R697" s="102"/>
      <c r="S697" s="102"/>
      <c r="T697" s="102"/>
      <c r="U697" s="102"/>
    </row>
    <row r="698" spans="15:21">
      <c r="O698" s="102"/>
      <c r="P698" s="102"/>
      <c r="Q698" s="100"/>
      <c r="R698" s="102"/>
      <c r="S698" s="102"/>
      <c r="T698" s="102"/>
      <c r="U698" s="102"/>
    </row>
    <row r="699" spans="15:21">
      <c r="O699" s="102"/>
      <c r="P699" s="102"/>
      <c r="Q699" s="100"/>
      <c r="R699" s="102"/>
      <c r="S699" s="102"/>
      <c r="T699" s="102"/>
      <c r="U699" s="102"/>
    </row>
    <row r="700" spans="15:21">
      <c r="O700" s="102"/>
      <c r="P700" s="102"/>
      <c r="Q700" s="100"/>
      <c r="R700" s="102"/>
      <c r="S700" s="102"/>
      <c r="T700" s="102"/>
      <c r="U700" s="102"/>
    </row>
    <row r="701" spans="15:21">
      <c r="O701" s="102"/>
      <c r="P701" s="102"/>
      <c r="Q701" s="100"/>
      <c r="R701" s="102"/>
      <c r="S701" s="102"/>
      <c r="T701" s="102"/>
      <c r="U701" s="102"/>
    </row>
    <row r="702" spans="15:21">
      <c r="O702" s="102"/>
      <c r="P702" s="102"/>
      <c r="Q702" s="100"/>
      <c r="R702" s="102"/>
      <c r="S702" s="102"/>
      <c r="T702" s="102"/>
      <c r="U702" s="102"/>
    </row>
    <row r="703" spans="15:21">
      <c r="O703" s="102"/>
      <c r="P703" s="102"/>
      <c r="Q703" s="100"/>
      <c r="R703" s="102"/>
      <c r="S703" s="102"/>
      <c r="T703" s="102"/>
      <c r="U703" s="102"/>
    </row>
    <row r="704" spans="15:21">
      <c r="O704" s="102"/>
      <c r="P704" s="102"/>
      <c r="Q704" s="100"/>
      <c r="R704" s="102"/>
      <c r="S704" s="102"/>
      <c r="T704" s="102"/>
      <c r="U704" s="102"/>
    </row>
    <row r="705" spans="15:21">
      <c r="O705" s="102"/>
      <c r="P705" s="102"/>
      <c r="Q705" s="100"/>
      <c r="R705" s="102"/>
      <c r="S705" s="102"/>
      <c r="T705" s="102"/>
      <c r="U705" s="102"/>
    </row>
    <row r="706" spans="15:21">
      <c r="O706" s="102"/>
      <c r="P706" s="102"/>
      <c r="Q706" s="100"/>
      <c r="R706" s="102"/>
      <c r="S706" s="102"/>
      <c r="T706" s="102"/>
      <c r="U706" s="102"/>
    </row>
    <row r="707" spans="15:21">
      <c r="O707" s="102"/>
      <c r="P707" s="102"/>
      <c r="Q707" s="100"/>
      <c r="R707" s="102"/>
      <c r="S707" s="102"/>
      <c r="T707" s="102"/>
      <c r="U707" s="102"/>
    </row>
    <row r="708" spans="15:21">
      <c r="O708" s="102"/>
      <c r="P708" s="102"/>
      <c r="Q708" s="100"/>
      <c r="R708" s="102"/>
      <c r="S708" s="102"/>
      <c r="T708" s="102"/>
      <c r="U708" s="102"/>
    </row>
    <row r="709" spans="15:21">
      <c r="O709" s="102"/>
      <c r="P709" s="102"/>
      <c r="Q709" s="100"/>
      <c r="R709" s="102"/>
      <c r="S709" s="102"/>
      <c r="T709" s="102"/>
      <c r="U709" s="102"/>
    </row>
    <row r="710" spans="15:21">
      <c r="O710" s="102"/>
      <c r="P710" s="102"/>
      <c r="Q710" s="100"/>
      <c r="R710" s="102"/>
      <c r="S710" s="102"/>
      <c r="T710" s="102"/>
      <c r="U710" s="102"/>
    </row>
    <row r="711" spans="15:21">
      <c r="O711" s="102"/>
      <c r="P711" s="102"/>
      <c r="Q711" s="100"/>
      <c r="R711" s="102"/>
      <c r="S711" s="102"/>
      <c r="T711" s="102"/>
      <c r="U711" s="102"/>
    </row>
    <row r="712" spans="15:21">
      <c r="O712" s="102"/>
      <c r="P712" s="102"/>
      <c r="Q712" s="100"/>
      <c r="R712" s="102"/>
      <c r="S712" s="102"/>
      <c r="T712" s="102"/>
      <c r="U712" s="102"/>
    </row>
    <row r="713" spans="15:21">
      <c r="O713" s="102"/>
      <c r="P713" s="102"/>
      <c r="Q713" s="100"/>
      <c r="R713" s="102"/>
      <c r="S713" s="102"/>
      <c r="T713" s="102"/>
      <c r="U713" s="102"/>
    </row>
    <row r="714" spans="15:21">
      <c r="O714" s="102"/>
      <c r="P714" s="102"/>
      <c r="Q714" s="100"/>
      <c r="R714" s="102"/>
      <c r="S714" s="102"/>
      <c r="T714" s="102"/>
      <c r="U714" s="102"/>
    </row>
    <row r="715" spans="15:21">
      <c r="O715" s="102"/>
      <c r="P715" s="102"/>
      <c r="Q715" s="100"/>
      <c r="R715" s="102"/>
      <c r="S715" s="102"/>
      <c r="T715" s="102"/>
      <c r="U715" s="102"/>
    </row>
    <row r="716" spans="15:21">
      <c r="O716" s="102"/>
      <c r="P716" s="102"/>
      <c r="Q716" s="100"/>
      <c r="R716" s="102"/>
      <c r="S716" s="102"/>
      <c r="T716" s="102"/>
      <c r="U716" s="102"/>
    </row>
    <row r="717" spans="15:21">
      <c r="O717" s="102"/>
      <c r="P717" s="102"/>
      <c r="Q717" s="100"/>
      <c r="R717" s="102"/>
      <c r="S717" s="102"/>
      <c r="T717" s="102"/>
      <c r="U717" s="102"/>
    </row>
    <row r="718" spans="15:21">
      <c r="O718" s="102"/>
      <c r="P718" s="102"/>
      <c r="Q718" s="100"/>
      <c r="R718" s="102"/>
      <c r="S718" s="102"/>
      <c r="T718" s="102"/>
      <c r="U718" s="102"/>
    </row>
    <row r="719" spans="15:21">
      <c r="O719" s="102"/>
      <c r="P719" s="102"/>
      <c r="Q719" s="100"/>
      <c r="R719" s="102"/>
      <c r="S719" s="102"/>
      <c r="T719" s="102"/>
      <c r="U719" s="102"/>
    </row>
    <row r="720" spans="15:21">
      <c r="O720" s="102"/>
      <c r="P720" s="102"/>
      <c r="Q720" s="100"/>
      <c r="R720" s="102"/>
      <c r="S720" s="102"/>
      <c r="T720" s="102"/>
      <c r="U720" s="102"/>
    </row>
    <row r="721" spans="15:21">
      <c r="O721" s="102"/>
      <c r="P721" s="102"/>
      <c r="Q721" s="100"/>
      <c r="R721" s="102"/>
      <c r="S721" s="102"/>
      <c r="T721" s="102"/>
      <c r="U721" s="102"/>
    </row>
    <row r="722" spans="15:21">
      <c r="O722" s="102"/>
      <c r="P722" s="102"/>
      <c r="Q722" s="100"/>
      <c r="R722" s="102"/>
      <c r="S722" s="102"/>
      <c r="T722" s="102"/>
      <c r="U722" s="102"/>
    </row>
    <row r="723" spans="15:21">
      <c r="O723" s="102"/>
      <c r="P723" s="102"/>
      <c r="Q723" s="100"/>
      <c r="R723" s="102"/>
      <c r="S723" s="102"/>
      <c r="T723" s="102"/>
      <c r="U723" s="102"/>
    </row>
    <row r="724" spans="15:21">
      <c r="O724" s="102"/>
      <c r="P724" s="102"/>
      <c r="Q724" s="100"/>
      <c r="R724" s="102"/>
      <c r="S724" s="102"/>
      <c r="T724" s="102"/>
      <c r="U724" s="102"/>
    </row>
    <row r="725" spans="15:21">
      <c r="O725" s="102"/>
      <c r="P725" s="102"/>
      <c r="Q725" s="100"/>
      <c r="R725" s="102"/>
      <c r="S725" s="102"/>
      <c r="T725" s="102"/>
      <c r="U725" s="102"/>
    </row>
    <row r="726" spans="15:21">
      <c r="O726" s="102"/>
      <c r="P726" s="102"/>
      <c r="Q726" s="100"/>
      <c r="R726" s="102"/>
      <c r="S726" s="102"/>
      <c r="T726" s="102"/>
      <c r="U726" s="102"/>
    </row>
    <row r="727" spans="15:21">
      <c r="O727" s="102"/>
      <c r="P727" s="102"/>
      <c r="Q727" s="100"/>
      <c r="R727" s="102"/>
      <c r="S727" s="102"/>
      <c r="T727" s="102"/>
      <c r="U727" s="102"/>
    </row>
    <row r="728" spans="15:21">
      <c r="O728" s="102"/>
      <c r="P728" s="102"/>
      <c r="Q728" s="100"/>
      <c r="R728" s="102"/>
      <c r="S728" s="102"/>
      <c r="T728" s="102"/>
      <c r="U728" s="102"/>
    </row>
    <row r="729" spans="15:21">
      <c r="O729" s="102"/>
      <c r="P729" s="102"/>
      <c r="Q729" s="100"/>
      <c r="R729" s="102"/>
      <c r="S729" s="102"/>
      <c r="T729" s="102"/>
      <c r="U729" s="102"/>
    </row>
    <row r="730" spans="15:21">
      <c r="O730" s="102"/>
      <c r="P730" s="102"/>
      <c r="Q730" s="100"/>
      <c r="R730" s="102"/>
      <c r="S730" s="102"/>
      <c r="T730" s="102"/>
      <c r="U730" s="102"/>
    </row>
    <row r="731" spans="15:21">
      <c r="O731" s="102"/>
      <c r="P731" s="102"/>
      <c r="Q731" s="100"/>
      <c r="R731" s="102"/>
      <c r="S731" s="102"/>
      <c r="T731" s="102"/>
      <c r="U731" s="102"/>
    </row>
    <row r="732" spans="15:21">
      <c r="O732" s="102"/>
      <c r="P732" s="102"/>
      <c r="Q732" s="100"/>
      <c r="R732" s="102"/>
      <c r="S732" s="102"/>
      <c r="T732" s="102"/>
      <c r="U732" s="102"/>
    </row>
    <row r="733" spans="15:21">
      <c r="O733" s="102"/>
      <c r="P733" s="102"/>
      <c r="Q733" s="100"/>
      <c r="R733" s="102"/>
      <c r="S733" s="102"/>
      <c r="T733" s="102"/>
      <c r="U733" s="102"/>
    </row>
    <row r="734" spans="15:21">
      <c r="O734" s="102"/>
      <c r="P734" s="102"/>
      <c r="Q734" s="100"/>
      <c r="R734" s="102"/>
      <c r="S734" s="102"/>
      <c r="T734" s="102"/>
      <c r="U734" s="102"/>
    </row>
    <row r="735" spans="15:21">
      <c r="O735" s="102"/>
      <c r="P735" s="102"/>
      <c r="Q735" s="100"/>
      <c r="R735" s="102"/>
      <c r="S735" s="102"/>
      <c r="T735" s="102"/>
      <c r="U735" s="102"/>
    </row>
    <row r="736" spans="15:21">
      <c r="O736" s="102"/>
      <c r="P736" s="102"/>
      <c r="Q736" s="100"/>
      <c r="R736" s="102"/>
      <c r="S736" s="102"/>
      <c r="T736" s="102"/>
      <c r="U736" s="102"/>
    </row>
    <row r="737" spans="15:21">
      <c r="O737" s="102"/>
      <c r="P737" s="102"/>
      <c r="Q737" s="100"/>
      <c r="R737" s="102"/>
      <c r="S737" s="102"/>
      <c r="T737" s="102"/>
      <c r="U737" s="102"/>
    </row>
    <row r="738" spans="15:21">
      <c r="O738" s="102"/>
      <c r="P738" s="102"/>
      <c r="Q738" s="100"/>
      <c r="R738" s="102"/>
      <c r="S738" s="102"/>
      <c r="T738" s="102"/>
      <c r="U738" s="102"/>
    </row>
    <row r="739" spans="15:21">
      <c r="O739" s="102"/>
      <c r="P739" s="102"/>
      <c r="Q739" s="100"/>
      <c r="R739" s="102"/>
      <c r="S739" s="102"/>
      <c r="T739" s="102"/>
      <c r="U739" s="102"/>
    </row>
    <row r="740" spans="15:21">
      <c r="O740" s="102"/>
      <c r="P740" s="102"/>
      <c r="Q740" s="100"/>
      <c r="R740" s="102"/>
      <c r="S740" s="102"/>
      <c r="T740" s="102"/>
      <c r="U740" s="102"/>
    </row>
    <row r="741" spans="15:21">
      <c r="O741" s="102"/>
      <c r="P741" s="102"/>
      <c r="Q741" s="100"/>
      <c r="R741" s="102"/>
      <c r="S741" s="102"/>
      <c r="T741" s="102"/>
      <c r="U741" s="102"/>
    </row>
    <row r="742" spans="15:21">
      <c r="O742" s="102"/>
      <c r="P742" s="102"/>
      <c r="Q742" s="100"/>
      <c r="R742" s="102"/>
      <c r="S742" s="102"/>
      <c r="T742" s="102"/>
      <c r="U742" s="102"/>
    </row>
    <row r="743" spans="15:21">
      <c r="O743" s="102"/>
      <c r="P743" s="102"/>
      <c r="Q743" s="100"/>
      <c r="R743" s="102"/>
      <c r="S743" s="102"/>
      <c r="T743" s="102"/>
      <c r="U743" s="102"/>
    </row>
    <row r="744" spans="15:21">
      <c r="O744" s="102"/>
      <c r="P744" s="102"/>
      <c r="Q744" s="100"/>
      <c r="R744" s="102"/>
      <c r="S744" s="102"/>
      <c r="T744" s="102"/>
      <c r="U744" s="102"/>
    </row>
    <row r="745" spans="15:21">
      <c r="O745" s="102"/>
      <c r="P745" s="102"/>
      <c r="Q745" s="100"/>
      <c r="R745" s="102"/>
      <c r="S745" s="102"/>
      <c r="T745" s="102"/>
      <c r="U745" s="102"/>
    </row>
    <row r="746" spans="15:21">
      <c r="O746" s="102"/>
      <c r="P746" s="102"/>
      <c r="Q746" s="100"/>
      <c r="R746" s="102"/>
      <c r="S746" s="102"/>
      <c r="T746" s="102"/>
      <c r="U746" s="102"/>
    </row>
    <row r="747" spans="15:21">
      <c r="O747" s="102"/>
      <c r="P747" s="102"/>
      <c r="Q747" s="100"/>
      <c r="R747" s="102"/>
      <c r="S747" s="102"/>
      <c r="T747" s="102"/>
      <c r="U747" s="102"/>
    </row>
    <row r="748" spans="15:21">
      <c r="O748" s="102"/>
      <c r="P748" s="102"/>
      <c r="Q748" s="100"/>
      <c r="R748" s="102"/>
      <c r="S748" s="102"/>
      <c r="T748" s="102"/>
      <c r="U748" s="102"/>
    </row>
    <row r="749" spans="15:21">
      <c r="O749" s="102"/>
      <c r="P749" s="102"/>
      <c r="Q749" s="100"/>
      <c r="R749" s="102"/>
      <c r="S749" s="102"/>
      <c r="T749" s="102"/>
      <c r="U749" s="102"/>
    </row>
    <row r="750" spans="15:21">
      <c r="O750" s="102"/>
      <c r="P750" s="102"/>
      <c r="Q750" s="100"/>
      <c r="R750" s="102"/>
      <c r="S750" s="102"/>
      <c r="T750" s="102"/>
      <c r="U750" s="102"/>
    </row>
    <row r="751" spans="15:21">
      <c r="O751" s="102"/>
      <c r="P751" s="102"/>
      <c r="Q751" s="100"/>
      <c r="R751" s="102"/>
      <c r="S751" s="102"/>
      <c r="T751" s="102"/>
      <c r="U751" s="102"/>
    </row>
    <row r="752" spans="15:21">
      <c r="O752" s="102"/>
      <c r="P752" s="102"/>
      <c r="Q752" s="100"/>
      <c r="R752" s="102"/>
      <c r="S752" s="102"/>
      <c r="T752" s="102"/>
      <c r="U752" s="102"/>
    </row>
    <row r="753" spans="15:21">
      <c r="O753" s="102"/>
      <c r="P753" s="102"/>
      <c r="Q753" s="100"/>
      <c r="R753" s="102"/>
      <c r="S753" s="102"/>
      <c r="T753" s="102"/>
      <c r="U753" s="102"/>
    </row>
    <row r="754" spans="15:21">
      <c r="O754" s="102"/>
      <c r="P754" s="102"/>
      <c r="Q754" s="100"/>
      <c r="R754" s="102"/>
      <c r="S754" s="102"/>
      <c r="T754" s="102"/>
      <c r="U754" s="102"/>
    </row>
    <row r="755" spans="15:21">
      <c r="O755" s="102"/>
      <c r="P755" s="102"/>
      <c r="Q755" s="100"/>
      <c r="R755" s="102"/>
      <c r="S755" s="102"/>
      <c r="T755" s="102"/>
      <c r="U755" s="102"/>
    </row>
    <row r="756" spans="15:21">
      <c r="O756" s="102"/>
      <c r="P756" s="102"/>
      <c r="Q756" s="100"/>
      <c r="R756" s="102"/>
      <c r="S756" s="102"/>
      <c r="T756" s="102"/>
      <c r="U756" s="102"/>
    </row>
    <row r="757" spans="15:21">
      <c r="O757" s="102"/>
      <c r="P757" s="102"/>
      <c r="Q757" s="100"/>
      <c r="R757" s="102"/>
      <c r="S757" s="102"/>
      <c r="T757" s="102"/>
      <c r="U757" s="102"/>
    </row>
    <row r="758" spans="15:21">
      <c r="O758" s="102"/>
      <c r="P758" s="102"/>
      <c r="Q758" s="100"/>
      <c r="R758" s="102"/>
      <c r="S758" s="102"/>
      <c r="T758" s="102"/>
      <c r="U758" s="102"/>
    </row>
    <row r="759" spans="15:21">
      <c r="O759" s="102"/>
      <c r="P759" s="102"/>
      <c r="Q759" s="100"/>
      <c r="R759" s="102"/>
      <c r="S759" s="102"/>
      <c r="T759" s="102"/>
      <c r="U759" s="102"/>
    </row>
    <row r="760" spans="15:21">
      <c r="O760" s="102"/>
      <c r="P760" s="102"/>
      <c r="Q760" s="100"/>
      <c r="R760" s="102"/>
      <c r="S760" s="102"/>
      <c r="T760" s="102"/>
      <c r="U760" s="102"/>
    </row>
    <row r="761" spans="15:21">
      <c r="O761" s="102"/>
      <c r="P761" s="102"/>
      <c r="Q761" s="100"/>
      <c r="R761" s="102"/>
      <c r="S761" s="102"/>
      <c r="T761" s="102"/>
      <c r="U761" s="102"/>
    </row>
    <row r="762" spans="15:21">
      <c r="O762" s="102"/>
      <c r="P762" s="102"/>
      <c r="Q762" s="100"/>
      <c r="R762" s="102"/>
      <c r="S762" s="102"/>
      <c r="T762" s="102"/>
      <c r="U762" s="102"/>
    </row>
    <row r="763" spans="15:21">
      <c r="O763" s="102"/>
      <c r="P763" s="102"/>
      <c r="Q763" s="100"/>
      <c r="R763" s="102"/>
      <c r="S763" s="102"/>
      <c r="T763" s="102"/>
      <c r="U763" s="102"/>
    </row>
    <row r="764" spans="15:21">
      <c r="O764" s="102"/>
      <c r="P764" s="102"/>
      <c r="Q764" s="100"/>
      <c r="R764" s="102"/>
      <c r="S764" s="102"/>
      <c r="T764" s="102"/>
      <c r="U764" s="102"/>
    </row>
    <row r="765" spans="15:21">
      <c r="O765" s="102"/>
      <c r="P765" s="102"/>
      <c r="Q765" s="100"/>
      <c r="R765" s="102"/>
      <c r="S765" s="102"/>
      <c r="T765" s="102"/>
      <c r="U765" s="102"/>
    </row>
    <row r="766" spans="15:21">
      <c r="O766" s="102"/>
      <c r="P766" s="102"/>
      <c r="Q766" s="100"/>
      <c r="R766" s="102"/>
      <c r="S766" s="102"/>
      <c r="T766" s="102"/>
      <c r="U766" s="102"/>
    </row>
    <row r="767" spans="15:21">
      <c r="O767" s="102"/>
      <c r="P767" s="102"/>
      <c r="Q767" s="100"/>
      <c r="R767" s="102"/>
      <c r="S767" s="102"/>
      <c r="T767" s="102"/>
      <c r="U767" s="102"/>
    </row>
    <row r="768" spans="15:21">
      <c r="O768" s="102"/>
      <c r="P768" s="102"/>
      <c r="Q768" s="100"/>
      <c r="R768" s="102"/>
      <c r="S768" s="102"/>
      <c r="T768" s="102"/>
      <c r="U768" s="102"/>
    </row>
    <row r="769" spans="15:21">
      <c r="O769" s="102"/>
      <c r="P769" s="102"/>
      <c r="Q769" s="100"/>
      <c r="R769" s="102"/>
      <c r="S769" s="102"/>
      <c r="T769" s="102"/>
      <c r="U769" s="102"/>
    </row>
    <row r="770" spans="15:21">
      <c r="O770" s="102"/>
      <c r="P770" s="102"/>
      <c r="Q770" s="100"/>
      <c r="R770" s="102"/>
      <c r="S770" s="102"/>
      <c r="T770" s="102"/>
      <c r="U770" s="102"/>
    </row>
    <row r="771" spans="15:21">
      <c r="O771" s="102"/>
      <c r="P771" s="102"/>
      <c r="Q771" s="100"/>
      <c r="R771" s="102"/>
      <c r="S771" s="102"/>
      <c r="T771" s="102"/>
      <c r="U771" s="102"/>
    </row>
    <row r="772" spans="15:21">
      <c r="O772" s="102"/>
      <c r="P772" s="102"/>
      <c r="Q772" s="100"/>
      <c r="R772" s="102"/>
      <c r="S772" s="102"/>
      <c r="T772" s="102"/>
      <c r="U772" s="102"/>
    </row>
    <row r="773" spans="15:21">
      <c r="O773" s="102"/>
      <c r="P773" s="102"/>
      <c r="Q773" s="100"/>
      <c r="R773" s="102"/>
      <c r="S773" s="102"/>
      <c r="T773" s="102"/>
      <c r="U773" s="102"/>
    </row>
    <row r="774" spans="15:21">
      <c r="O774" s="102"/>
      <c r="P774" s="102"/>
      <c r="Q774" s="100"/>
      <c r="R774" s="102"/>
      <c r="S774" s="102"/>
      <c r="T774" s="102"/>
      <c r="U774" s="102"/>
    </row>
    <row r="775" spans="15:21">
      <c r="O775" s="102"/>
      <c r="P775" s="102"/>
      <c r="Q775" s="100"/>
      <c r="R775" s="102"/>
      <c r="S775" s="102"/>
      <c r="T775" s="102"/>
      <c r="U775" s="102"/>
    </row>
    <row r="776" spans="15:21">
      <c r="O776" s="102"/>
      <c r="P776" s="102"/>
      <c r="Q776" s="100"/>
      <c r="R776" s="102"/>
      <c r="S776" s="102"/>
      <c r="T776" s="102"/>
      <c r="U776" s="102"/>
    </row>
    <row r="777" spans="15:21">
      <c r="O777" s="102"/>
      <c r="P777" s="102"/>
      <c r="Q777" s="100"/>
      <c r="R777" s="102"/>
      <c r="S777" s="102"/>
      <c r="T777" s="102"/>
      <c r="U777" s="102"/>
    </row>
    <row r="778" spans="15:21">
      <c r="O778" s="102"/>
      <c r="P778" s="102"/>
      <c r="Q778" s="100"/>
      <c r="R778" s="102"/>
      <c r="S778" s="102"/>
      <c r="T778" s="102"/>
      <c r="U778" s="102"/>
    </row>
    <row r="779" spans="15:21">
      <c r="O779" s="102"/>
      <c r="P779" s="102"/>
      <c r="Q779" s="100"/>
      <c r="R779" s="102"/>
      <c r="S779" s="102"/>
      <c r="T779" s="102"/>
      <c r="U779" s="102"/>
    </row>
    <row r="780" spans="15:21">
      <c r="O780" s="102"/>
      <c r="P780" s="102"/>
      <c r="Q780" s="100"/>
      <c r="R780" s="102"/>
      <c r="S780" s="102"/>
      <c r="T780" s="102"/>
      <c r="U780" s="102"/>
    </row>
    <row r="781" spans="15:21">
      <c r="O781" s="102"/>
      <c r="P781" s="102"/>
      <c r="Q781" s="100"/>
      <c r="R781" s="102"/>
      <c r="S781" s="102"/>
      <c r="T781" s="102"/>
      <c r="U781" s="102"/>
    </row>
    <row r="782" spans="15:21">
      <c r="O782" s="102"/>
      <c r="P782" s="102"/>
      <c r="Q782" s="100"/>
      <c r="R782" s="102"/>
      <c r="S782" s="102"/>
      <c r="T782" s="102"/>
      <c r="U782" s="102"/>
    </row>
    <row r="783" spans="15:21">
      <c r="O783" s="102"/>
      <c r="P783" s="102"/>
      <c r="Q783" s="100"/>
      <c r="R783" s="102"/>
      <c r="S783" s="102"/>
      <c r="T783" s="102"/>
      <c r="U783" s="102"/>
    </row>
    <row r="784" spans="15:21">
      <c r="O784" s="102"/>
      <c r="P784" s="102"/>
      <c r="Q784" s="100"/>
      <c r="R784" s="102"/>
      <c r="S784" s="102"/>
      <c r="T784" s="102"/>
      <c r="U784" s="102"/>
    </row>
    <row r="785" spans="15:21">
      <c r="O785" s="102"/>
      <c r="P785" s="102"/>
      <c r="Q785" s="100"/>
      <c r="R785" s="102"/>
      <c r="S785" s="102"/>
      <c r="T785" s="102"/>
      <c r="U785" s="102"/>
    </row>
    <row r="786" spans="15:21">
      <c r="O786" s="102"/>
      <c r="P786" s="102"/>
      <c r="Q786" s="100"/>
      <c r="R786" s="102"/>
      <c r="S786" s="102"/>
      <c r="T786" s="102"/>
      <c r="U786" s="102"/>
    </row>
    <row r="787" spans="15:21">
      <c r="O787" s="102"/>
      <c r="P787" s="102"/>
      <c r="Q787" s="100"/>
      <c r="R787" s="102"/>
      <c r="S787" s="102"/>
      <c r="T787" s="102"/>
      <c r="U787" s="102"/>
    </row>
    <row r="788" spans="15:21">
      <c r="O788" s="102"/>
      <c r="P788" s="102"/>
      <c r="Q788" s="100"/>
      <c r="R788" s="102"/>
      <c r="S788" s="102"/>
      <c r="T788" s="102"/>
      <c r="U788" s="102"/>
    </row>
    <row r="789" spans="15:21">
      <c r="O789" s="102"/>
      <c r="P789" s="102"/>
      <c r="Q789" s="100"/>
      <c r="R789" s="102"/>
      <c r="S789" s="102"/>
      <c r="T789" s="102"/>
      <c r="U789" s="102"/>
    </row>
    <row r="790" spans="15:21">
      <c r="O790" s="102"/>
      <c r="P790" s="102"/>
      <c r="Q790" s="100"/>
      <c r="R790" s="102"/>
      <c r="S790" s="102"/>
      <c r="T790" s="102"/>
      <c r="U790" s="102"/>
    </row>
    <row r="791" spans="15:21">
      <c r="O791" s="102"/>
      <c r="P791" s="102"/>
      <c r="Q791" s="100"/>
      <c r="R791" s="102"/>
      <c r="S791" s="102"/>
      <c r="T791" s="102"/>
      <c r="U791" s="102"/>
    </row>
    <row r="792" spans="15:21">
      <c r="O792" s="102"/>
      <c r="P792" s="102"/>
      <c r="Q792" s="100"/>
      <c r="R792" s="102"/>
      <c r="S792" s="102"/>
      <c r="T792" s="102"/>
      <c r="U792" s="102"/>
    </row>
    <row r="793" spans="15:21">
      <c r="O793" s="102"/>
      <c r="P793" s="102"/>
      <c r="Q793" s="100"/>
      <c r="R793" s="102"/>
      <c r="S793" s="102"/>
      <c r="T793" s="102"/>
      <c r="U793" s="102"/>
    </row>
    <row r="794" spans="15:21">
      <c r="O794" s="102"/>
      <c r="P794" s="102"/>
      <c r="Q794" s="100"/>
      <c r="R794" s="102"/>
      <c r="S794" s="102"/>
      <c r="T794" s="102"/>
      <c r="U794" s="102"/>
    </row>
    <row r="795" spans="15:21">
      <c r="O795" s="102"/>
      <c r="P795" s="102"/>
      <c r="Q795" s="100"/>
      <c r="R795" s="102"/>
      <c r="S795" s="102"/>
      <c r="T795" s="102"/>
      <c r="U795" s="102"/>
    </row>
    <row r="796" spans="15:21">
      <c r="O796" s="102"/>
      <c r="P796" s="102"/>
      <c r="Q796" s="100"/>
      <c r="R796" s="102"/>
      <c r="S796" s="102"/>
      <c r="T796" s="102"/>
      <c r="U796" s="102"/>
    </row>
  </sheetData>
  <sheetProtection algorithmName="SHA-512" hashValue="SArCxu5mtm3SDjkxhr8YEms6h2oXYKieVY+REPj9eKceZp8M/fmWfzdsuloR6xJr/WEsJsqZTmQA+hqJIvyMjg==" saltValue="G9UF73CcQfaIbK7mkV+JCg==" spinCount="100000" sheet="1" formatCells="0" formatColumns="0" formatRows="0" insertRows="0" deleteRows="0" autoFilter="0"/>
  <mergeCells count="16">
    <mergeCell ref="G61:I61"/>
    <mergeCell ref="B10:M10"/>
    <mergeCell ref="D59:J59"/>
    <mergeCell ref="AC23:AF23"/>
    <mergeCell ref="G52:I52"/>
    <mergeCell ref="G26:J26"/>
    <mergeCell ref="D33:J33"/>
    <mergeCell ref="AC25:AF25"/>
    <mergeCell ref="B11:E11"/>
    <mergeCell ref="F4:H4"/>
    <mergeCell ref="F5:H5"/>
    <mergeCell ref="F6:H6"/>
    <mergeCell ref="F7:H7"/>
    <mergeCell ref="G35:I35"/>
    <mergeCell ref="C29:K29"/>
    <mergeCell ref="F8:H8"/>
  </mergeCells>
  <phoneticPr fontId="39" type="noConversion"/>
  <conditionalFormatting sqref="V29:W29 V57:W57 V66:W66 S81:T81 V81:W81 Z81:AI81 O85:P85">
    <cfRule type="cellIs" dxfId="38" priority="55" stopIfTrue="1" operator="notEqual">
      <formula>0</formula>
    </cfRule>
  </conditionalFormatting>
  <dataValidations count="1">
    <dataValidation type="list" allowBlank="1" showInputMessage="1" showErrorMessage="1" sqref="B11:E11" xr:uid="{00000000-0002-0000-0A00-000000000000}">
      <formula1>NA</formula1>
    </dataValidation>
  </dataValidations>
  <pageMargins left="0.1" right="0.2" top="0.88" bottom="0.5" header="0.35" footer="0.25"/>
  <pageSetup scale="42" orientation="landscape" cellComments="asDisplayed" r:id="rId1"/>
  <headerFooter>
    <oddHeader>&amp;L&amp;"Arial,Bold"&amp;12&amp;G&amp;R&amp;"Times New Roman,Bold"&amp;12&amp;K870E00
&amp;K0033992025 ACFR Information</oddHeader>
    <oddFooter>&amp;L&amp;"Times New Roman,Italic"&amp;9Page &amp;P of &amp;N
&amp;Z&amp;F &amp;A&amp;R&amp;"Times New Roman,Italic"&amp;9&amp;D &amp;T</oddFooter>
  </headerFooter>
  <colBreaks count="1" manualBreakCount="1">
    <brk id="14" min="1" max="67"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43FA-E441-45BB-9ADF-FF2F3F48DA30}">
  <sheetPr>
    <tabColor rgb="FFFFFF00"/>
  </sheetPr>
  <dimension ref="A1:Z57"/>
  <sheetViews>
    <sheetView showGridLines="0" topLeftCell="A4" zoomScaleNormal="100" workbookViewId="0">
      <selection activeCell="B13" sqref="B13:E13"/>
    </sheetView>
  </sheetViews>
  <sheetFormatPr defaultColWidth="9.33203125" defaultRowHeight="13.2" outlineLevelRow="1"/>
  <cols>
    <col min="1" max="1" width="5.33203125" style="240" customWidth="1"/>
    <col min="2" max="4" width="2.6640625" style="240" customWidth="1"/>
    <col min="5" max="5" width="5" style="240" customWidth="1"/>
    <col min="6" max="6" width="15.5546875" style="240" customWidth="1"/>
    <col min="7" max="7" width="2.6640625" style="240" customWidth="1"/>
    <col min="8" max="8" width="14.6640625" style="240" customWidth="1"/>
    <col min="9" max="9" width="16.6640625" style="240" customWidth="1"/>
    <col min="10" max="10" width="12.6640625" style="240" customWidth="1"/>
    <col min="11" max="11" width="5.44140625" style="240" customWidth="1"/>
    <col min="12" max="12" width="14.6640625" style="241" customWidth="1"/>
    <col min="13" max="13" width="18.33203125" style="240" customWidth="1"/>
    <col min="14" max="14" width="5.33203125" style="241" customWidth="1"/>
    <col min="15" max="15" width="9.33203125" style="240"/>
    <col min="16" max="16" width="13.6640625" style="248" customWidth="1"/>
    <col min="17" max="17" width="9.33203125" style="248" customWidth="1"/>
    <col min="18" max="18" width="9.33203125" style="248"/>
    <col min="19" max="16384" width="9.33203125" style="240"/>
  </cols>
  <sheetData>
    <row r="1" spans="1:26" hidden="1" outlineLevel="1"/>
    <row r="2" spans="1:26" hidden="1" outlineLevel="1"/>
    <row r="3" spans="1:26" hidden="1" outlineLevel="1"/>
    <row r="4" spans="1:26" ht="17.399999999999999" collapsed="1">
      <c r="A4" s="239" t="s">
        <v>932</v>
      </c>
      <c r="L4" s="240"/>
      <c r="N4" s="240"/>
    </row>
    <row r="5" spans="1:26" ht="17.399999999999999">
      <c r="A5" s="239" t="s">
        <v>1146</v>
      </c>
      <c r="L5" s="240"/>
      <c r="N5" s="240"/>
    </row>
    <row r="6" spans="1:26" ht="18" thickBot="1">
      <c r="A6" s="239"/>
      <c r="L6" s="240"/>
      <c r="N6" s="240"/>
    </row>
    <row r="7" spans="1:26">
      <c r="A7" s="319" t="s">
        <v>97</v>
      </c>
      <c r="B7" s="409" t="s">
        <v>1</v>
      </c>
      <c r="C7" s="518"/>
      <c r="D7" s="518"/>
      <c r="E7" s="524"/>
      <c r="F7" s="954">
        <f>'SDP Deposit Detail'!E4</f>
        <v>0</v>
      </c>
      <c r="G7" s="955"/>
      <c r="H7" s="956"/>
    </row>
    <row r="8" spans="1:26">
      <c r="B8" s="519" t="s">
        <v>2</v>
      </c>
      <c r="C8" s="1"/>
      <c r="D8" s="1"/>
      <c r="E8" s="300"/>
      <c r="F8" s="957" t="e">
        <f>'SDP Deposit Detail'!D5</f>
        <v>#N/A</v>
      </c>
      <c r="G8" s="958"/>
      <c r="H8" s="959"/>
      <c r="J8" s="110" t="s">
        <v>1152</v>
      </c>
    </row>
    <row r="9" spans="1:26">
      <c r="B9" s="519" t="s">
        <v>42</v>
      </c>
      <c r="C9" s="1"/>
      <c r="D9" s="1"/>
      <c r="E9" s="300"/>
      <c r="F9" s="960">
        <f>'SDP Deposit Detail'!D6</f>
        <v>0</v>
      </c>
      <c r="G9" s="932"/>
      <c r="H9" s="933"/>
      <c r="J9" s="110" t="s">
        <v>1153</v>
      </c>
    </row>
    <row r="10" spans="1:26">
      <c r="B10" s="519" t="s">
        <v>216</v>
      </c>
      <c r="C10" s="1"/>
      <c r="D10" s="1"/>
      <c r="E10" s="300"/>
      <c r="F10" s="961">
        <f>'SDP Deposit Detail'!D7</f>
        <v>0</v>
      </c>
      <c r="G10" s="934"/>
      <c r="H10" s="935"/>
    </row>
    <row r="11" spans="1:26" ht="13.8" thickBot="1">
      <c r="B11" s="245" t="s">
        <v>43</v>
      </c>
      <c r="C11" s="246"/>
      <c r="D11" s="246"/>
      <c r="E11" s="297"/>
      <c r="F11" s="962">
        <f>'SDP Deposit Detail'!D8</f>
        <v>0</v>
      </c>
      <c r="G11" s="939"/>
      <c r="H11" s="940"/>
    </row>
    <row r="12" spans="1:26" ht="13.8" thickBot="1">
      <c r="B12" s="192"/>
      <c r="C12" s="2"/>
      <c r="D12" s="2"/>
      <c r="E12" s="2"/>
      <c r="F12" s="2"/>
      <c r="G12" s="2"/>
      <c r="H12" s="2"/>
      <c r="J12" s="2"/>
      <c r="K12" s="2"/>
      <c r="L12" s="6"/>
    </row>
    <row r="13" spans="1:26" ht="14.4" thickBot="1">
      <c r="A13" s="319" t="s">
        <v>96</v>
      </c>
      <c r="B13" s="951"/>
      <c r="C13" s="952"/>
      <c r="D13" s="952"/>
      <c r="E13" s="953"/>
      <c r="F13" s="520" t="s">
        <v>256</v>
      </c>
      <c r="G13" s="249"/>
      <c r="H13" s="249"/>
      <c r="I13" s="249"/>
      <c r="J13" s="249"/>
      <c r="K13" s="249"/>
      <c r="L13" s="249"/>
      <c r="M13" s="249"/>
      <c r="N13" s="249"/>
      <c r="O13" s="249"/>
      <c r="P13" s="249"/>
      <c r="Q13" s="249"/>
      <c r="R13" s="414"/>
      <c r="S13" s="413"/>
      <c r="T13" s="413"/>
      <c r="U13" s="413"/>
      <c r="V13" s="413"/>
      <c r="W13" s="413"/>
      <c r="X13" s="413"/>
      <c r="Y13" s="413"/>
      <c r="Z13" s="413"/>
    </row>
    <row r="14" spans="1:26" ht="13.8">
      <c r="B14" s="521"/>
      <c r="C14" s="522"/>
      <c r="D14" s="7"/>
      <c r="E14" s="2"/>
      <c r="F14" s="10"/>
      <c r="G14" s="10"/>
      <c r="H14" s="10"/>
      <c r="I14" s="10"/>
      <c r="J14" s="10"/>
      <c r="K14" s="10"/>
      <c r="L14" s="10"/>
      <c r="M14" s="10"/>
      <c r="N14" s="10"/>
      <c r="O14" s="10"/>
      <c r="P14" s="249"/>
      <c r="Q14" s="249"/>
      <c r="R14" s="249"/>
    </row>
    <row r="15" spans="1:26" ht="13.8">
      <c r="B15" s="521"/>
      <c r="C15" s="522"/>
      <c r="D15" s="7"/>
      <c r="E15" s="2"/>
      <c r="F15" s="10"/>
      <c r="G15" s="10"/>
      <c r="H15" s="10"/>
      <c r="I15" s="10"/>
      <c r="J15" s="10"/>
      <c r="K15" s="10"/>
      <c r="L15" s="10"/>
      <c r="M15" s="10"/>
      <c r="N15" s="10"/>
      <c r="O15" s="10"/>
      <c r="P15" s="249"/>
      <c r="Q15" s="249"/>
      <c r="R15" s="249"/>
    </row>
    <row r="16" spans="1:26" ht="13.8">
      <c r="A16" s="319" t="s">
        <v>98</v>
      </c>
      <c r="B16" s="250" t="s">
        <v>652</v>
      </c>
      <c r="C16" s="251"/>
      <c r="D16" s="251"/>
      <c r="E16" s="251"/>
      <c r="F16" s="251"/>
      <c r="G16" s="251"/>
      <c r="H16" s="251"/>
      <c r="I16" s="252"/>
      <c r="J16" s="10"/>
      <c r="K16" s="10"/>
      <c r="L16" s="516"/>
      <c r="M16" s="255" t="s">
        <v>9</v>
      </c>
      <c r="N16" s="10"/>
      <c r="O16" s="10"/>
      <c r="P16" s="249"/>
      <c r="Q16" s="249"/>
      <c r="R16" s="249"/>
    </row>
    <row r="17" spans="1:18">
      <c r="B17" s="523"/>
      <c r="C17" s="10"/>
      <c r="D17" s="10"/>
      <c r="E17" s="10"/>
      <c r="F17" s="10"/>
      <c r="G17" s="10"/>
      <c r="H17" s="10"/>
      <c r="I17" s="10"/>
      <c r="J17" s="10"/>
      <c r="K17" s="10"/>
      <c r="L17" s="10"/>
      <c r="M17" s="10"/>
      <c r="N17" s="10"/>
      <c r="O17" s="10"/>
      <c r="P17" s="249"/>
      <c r="Q17" s="249"/>
      <c r="R17" s="249"/>
    </row>
    <row r="18" spans="1:18">
      <c r="A18" s="258" t="s">
        <v>16</v>
      </c>
      <c r="I18" s="256"/>
      <c r="J18" s="257"/>
      <c r="K18" s="256"/>
      <c r="N18" s="10"/>
      <c r="O18" s="10"/>
      <c r="P18" s="249"/>
      <c r="Q18" s="249"/>
      <c r="R18" s="249"/>
    </row>
    <row r="19" spans="1:18">
      <c r="A19" s="258"/>
      <c r="B19" s="259" t="s">
        <v>10</v>
      </c>
      <c r="D19" s="949" t="s">
        <v>653</v>
      </c>
      <c r="E19" s="949"/>
      <c r="F19" s="949"/>
      <c r="G19" s="949"/>
      <c r="H19" s="949"/>
      <c r="I19" s="949"/>
      <c r="J19" s="260"/>
      <c r="K19" s="256"/>
      <c r="N19" s="10"/>
      <c r="O19" s="10"/>
      <c r="P19" s="249"/>
      <c r="Q19" s="249"/>
      <c r="R19" s="249"/>
    </row>
    <row r="20" spans="1:18">
      <c r="B20" s="261"/>
      <c r="D20" s="1" t="s">
        <v>654</v>
      </c>
      <c r="E20" s="1"/>
      <c r="F20" s="936" t="s">
        <v>5</v>
      </c>
      <c r="G20" s="936"/>
      <c r="I20" s="262" t="s">
        <v>18</v>
      </c>
      <c r="J20" s="257"/>
      <c r="K20" s="256"/>
      <c r="N20" s="56"/>
      <c r="O20" s="10"/>
      <c r="P20" s="249"/>
      <c r="Q20" s="249"/>
      <c r="R20" s="249"/>
    </row>
    <row r="21" spans="1:18" ht="12" customHeight="1">
      <c r="B21" s="261"/>
      <c r="D21" s="237"/>
      <c r="E21" s="237"/>
      <c r="F21" s="237"/>
      <c r="G21" s="505"/>
      <c r="I21" s="503"/>
      <c r="J21" s="257"/>
      <c r="K21" s="256"/>
    </row>
    <row r="22" spans="1:18">
      <c r="B22" s="261"/>
      <c r="D22" s="238"/>
      <c r="E22" s="238"/>
      <c r="F22" s="238"/>
      <c r="G22" s="238"/>
      <c r="I22" s="506"/>
      <c r="J22" s="257"/>
      <c r="K22" s="256"/>
    </row>
    <row r="23" spans="1:18">
      <c r="B23" s="261"/>
      <c r="D23" s="238"/>
      <c r="E23" s="238"/>
      <c r="F23" s="238"/>
      <c r="G23" s="238"/>
      <c r="I23" s="506"/>
      <c r="J23" s="263" t="s">
        <v>19</v>
      </c>
      <c r="L23" s="264">
        <f>SUM(I21:I23)</f>
        <v>0</v>
      </c>
      <c r="M23" s="255" t="s">
        <v>10</v>
      </c>
    </row>
    <row r="24" spans="1:18" ht="38.25" customHeight="1">
      <c r="B24" s="261"/>
      <c r="I24" s="256"/>
      <c r="J24" s="257"/>
      <c r="K24" s="256"/>
    </row>
    <row r="25" spans="1:18">
      <c r="B25" s="261"/>
      <c r="I25" s="256"/>
      <c r="J25" s="257"/>
      <c r="K25" s="256"/>
    </row>
    <row r="26" spans="1:18">
      <c r="B26" s="259" t="s">
        <v>11</v>
      </c>
      <c r="D26" s="949" t="s">
        <v>655</v>
      </c>
      <c r="E26" s="949"/>
      <c r="F26" s="949"/>
      <c r="G26" s="949"/>
      <c r="H26" s="949"/>
      <c r="I26" s="949"/>
      <c r="J26" s="257"/>
      <c r="K26" s="256"/>
    </row>
    <row r="27" spans="1:18" ht="15" customHeight="1">
      <c r="D27" s="1" t="s">
        <v>654</v>
      </c>
      <c r="E27" s="1"/>
      <c r="F27" s="936" t="s">
        <v>5</v>
      </c>
      <c r="G27" s="936"/>
      <c r="I27" s="262" t="s">
        <v>18</v>
      </c>
      <c r="J27" s="257"/>
      <c r="L27" s="256"/>
      <c r="M27" s="241"/>
    </row>
    <row r="28" spans="1:18">
      <c r="D28" s="237"/>
      <c r="E28" s="237"/>
      <c r="F28" s="237"/>
      <c r="G28" s="505"/>
      <c r="H28" s="179"/>
      <c r="I28" s="503"/>
      <c r="J28" s="257"/>
      <c r="L28" s="256"/>
      <c r="M28" s="241"/>
    </row>
    <row r="29" spans="1:18">
      <c r="D29" s="238"/>
      <c r="E29" s="238"/>
      <c r="F29" s="238"/>
      <c r="G29" s="238"/>
      <c r="H29" s="179"/>
      <c r="I29" s="506"/>
      <c r="J29" s="257"/>
      <c r="L29" s="256"/>
      <c r="M29" s="241"/>
    </row>
    <row r="30" spans="1:18">
      <c r="D30" s="238"/>
      <c r="E30" s="238"/>
      <c r="F30" s="238"/>
      <c r="G30" s="238"/>
      <c r="I30" s="506"/>
      <c r="J30" s="257"/>
      <c r="L30" s="256"/>
      <c r="M30" s="241"/>
    </row>
    <row r="31" spans="1:18">
      <c r="D31" s="238"/>
      <c r="E31" s="238"/>
      <c r="F31" s="238"/>
      <c r="G31" s="238"/>
      <c r="I31" s="506"/>
      <c r="J31" s="257"/>
      <c r="L31" s="256"/>
      <c r="M31" s="241"/>
    </row>
    <row r="32" spans="1:18">
      <c r="D32" s="238"/>
      <c r="E32" s="238"/>
      <c r="F32" s="238"/>
      <c r="G32" s="238"/>
      <c r="I32" s="506"/>
      <c r="J32" s="263" t="s">
        <v>21</v>
      </c>
      <c r="L32" s="264">
        <f>SUM(I28:I32)</f>
        <v>0</v>
      </c>
      <c r="M32" s="255" t="s">
        <v>11</v>
      </c>
    </row>
    <row r="33" spans="1:14">
      <c r="I33" s="256"/>
      <c r="J33" s="257"/>
      <c r="L33" s="256"/>
      <c r="M33" s="241"/>
      <c r="N33" s="255"/>
    </row>
    <row r="34" spans="1:14">
      <c r="B34" s="265" t="s">
        <v>12</v>
      </c>
      <c r="C34" s="258" t="s">
        <v>22</v>
      </c>
      <c r="I34" s="256"/>
      <c r="J34" s="257"/>
      <c r="L34" s="256"/>
      <c r="M34" s="241"/>
    </row>
    <row r="35" spans="1:14" ht="13.95" customHeight="1">
      <c r="D35" s="950" t="s">
        <v>23</v>
      </c>
      <c r="E35" s="950"/>
      <c r="F35" s="950"/>
      <c r="G35" s="950"/>
      <c r="H35" s="950"/>
      <c r="I35" s="256"/>
      <c r="K35" s="241"/>
      <c r="L35" s="240"/>
      <c r="M35" s="241"/>
    </row>
    <row r="36" spans="1:14">
      <c r="I36" s="503"/>
      <c r="J36" s="257"/>
      <c r="L36" s="256"/>
      <c r="M36" s="241"/>
    </row>
    <row r="37" spans="1:14">
      <c r="D37" s="238"/>
      <c r="E37" s="238"/>
      <c r="F37" s="238"/>
      <c r="G37" s="238"/>
      <c r="I37" s="506"/>
      <c r="J37" s="257"/>
      <c r="L37" s="256"/>
      <c r="M37" s="241"/>
    </row>
    <row r="38" spans="1:14">
      <c r="D38" s="238"/>
      <c r="E38" s="238"/>
      <c r="F38" s="238"/>
      <c r="G38" s="238"/>
      <c r="I38" s="506"/>
      <c r="J38" s="263" t="s">
        <v>24</v>
      </c>
      <c r="L38" s="266">
        <f>SUM(I36:I38)</f>
        <v>0</v>
      </c>
      <c r="M38" s="255" t="s">
        <v>12</v>
      </c>
    </row>
    <row r="39" spans="1:14">
      <c r="I39" s="256"/>
      <c r="J39" s="257"/>
      <c r="L39" s="256"/>
      <c r="M39" s="241"/>
    </row>
    <row r="40" spans="1:14" ht="15" customHeight="1" thickBot="1">
      <c r="A40" s="267" t="s">
        <v>656</v>
      </c>
      <c r="B40" s="258"/>
      <c r="I40" s="256"/>
      <c r="J40" s="257"/>
      <c r="L40" s="268">
        <f>SUM(L16:L39)</f>
        <v>0</v>
      </c>
      <c r="M40" s="255" t="s">
        <v>13</v>
      </c>
    </row>
    <row r="41" spans="1:14" ht="15" customHeight="1" thickTop="1">
      <c r="J41" s="241"/>
      <c r="L41" s="255" t="s">
        <v>657</v>
      </c>
      <c r="M41" s="241"/>
    </row>
    <row r="42" spans="1:14" ht="15" customHeight="1">
      <c r="J42" s="241"/>
      <c r="L42" s="240"/>
      <c r="M42" s="241"/>
    </row>
    <row r="43" spans="1:14" ht="15" customHeight="1">
      <c r="J43" s="241"/>
      <c r="L43" s="240"/>
      <c r="M43" s="241"/>
    </row>
    <row r="44" spans="1:14">
      <c r="J44" s="241"/>
      <c r="L44" s="240"/>
      <c r="M44" s="241"/>
    </row>
    <row r="45" spans="1:14">
      <c r="K45" s="256"/>
      <c r="L45" s="257"/>
      <c r="M45" s="256"/>
    </row>
    <row r="46" spans="1:14">
      <c r="K46" s="256"/>
      <c r="L46" s="257"/>
      <c r="M46" s="256"/>
    </row>
    <row r="47" spans="1:14">
      <c r="K47" s="256"/>
      <c r="L47" s="257"/>
      <c r="M47" s="256"/>
    </row>
    <row r="48" spans="1:14">
      <c r="K48" s="256"/>
      <c r="L48" s="263"/>
      <c r="M48" s="275"/>
      <c r="N48" s="255"/>
    </row>
    <row r="49" spans="2:14">
      <c r="K49" s="256"/>
      <c r="L49" s="257"/>
      <c r="M49" s="256"/>
    </row>
    <row r="50" spans="2:14">
      <c r="C50" s="265"/>
      <c r="D50" s="258"/>
      <c r="K50" s="256"/>
      <c r="L50" s="257"/>
      <c r="M50" s="256"/>
    </row>
    <row r="51" spans="2:14">
      <c r="K51" s="256"/>
    </row>
    <row r="52" spans="2:14">
      <c r="K52" s="256"/>
      <c r="L52" s="257"/>
      <c r="M52" s="256"/>
    </row>
    <row r="53" spans="2:14">
      <c r="K53" s="256"/>
      <c r="L53" s="257"/>
      <c r="M53" s="256"/>
    </row>
    <row r="54" spans="2:14">
      <c r="K54" s="256"/>
      <c r="L54" s="263"/>
      <c r="M54" s="275"/>
      <c r="N54" s="255"/>
    </row>
    <row r="55" spans="2:14" ht="13.8">
      <c r="B55" s="267"/>
      <c r="K55" s="256"/>
      <c r="L55" s="257"/>
      <c r="M55" s="256"/>
    </row>
    <row r="56" spans="2:14" ht="13.8">
      <c r="C56" s="267"/>
      <c r="K56" s="256"/>
      <c r="L56" s="257"/>
      <c r="M56" s="275"/>
    </row>
    <row r="57" spans="2:14">
      <c r="M57" s="255"/>
    </row>
  </sheetData>
  <sheetProtection algorithmName="SHA-512" hashValue="eLFTbT0SskF8mxwA7tbZJy+5h+g2W83gN/gfy/XxrppQErCrAVi5bUMatjwGjuSYpVzPs1Xeq8VGwchmQre/VQ==" saltValue="AdKpcZTxNlAVizDgtNJuAA==" spinCount="100000" sheet="1" objects="1" scenarios="1"/>
  <mergeCells count="11">
    <mergeCell ref="B13:E13"/>
    <mergeCell ref="F7:H7"/>
    <mergeCell ref="F8:H8"/>
    <mergeCell ref="F9:H9"/>
    <mergeCell ref="F10:H10"/>
    <mergeCell ref="F11:H11"/>
    <mergeCell ref="D19:I19"/>
    <mergeCell ref="F20:G20"/>
    <mergeCell ref="D26:I26"/>
    <mergeCell ref="F27:G27"/>
    <mergeCell ref="D35:H35"/>
  </mergeCells>
  <dataValidations count="1">
    <dataValidation type="list" allowBlank="1" showInputMessage="1" showErrorMessage="1" sqref="B13:E13" xr:uid="{5C1124FD-3264-4A3E-B6E7-9CEACCAEFC9C}">
      <formula1>NA</formula1>
    </dataValidation>
  </dataValidations>
  <pageMargins left="0.7" right="0.7" top="0.75" bottom="0.75" header="0.3" footer="0.3"/>
  <pageSetup scale="80" orientation="landscape" horizontalDpi="1200" verticalDpi="1200" r:id="rId1"/>
  <headerFooter>
    <oddHeader>&amp;L&amp;G&amp;R&amp;"Times New Roman,Bold"&amp;12 &amp;K0033992025 ACFR Information</oddHeader>
    <oddFooter>&amp;L&amp;Z&amp;F&amp;A&amp;R&amp;D&amp;T</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1EE8-D104-4A87-B8EF-9E07D09C747E}">
  <sheetPr>
    <tabColor rgb="FFFFFF00"/>
  </sheetPr>
  <dimension ref="A1:CW134"/>
  <sheetViews>
    <sheetView showGridLines="0" topLeftCell="A4" zoomScaleNormal="100" workbookViewId="0">
      <selection activeCell="N27" sqref="N27"/>
    </sheetView>
  </sheetViews>
  <sheetFormatPr defaultColWidth="9.109375" defaultRowHeight="13.2" outlineLevelRow="1"/>
  <cols>
    <col min="1" max="1" width="3.109375" style="240" customWidth="1"/>
    <col min="2" max="4" width="2.88671875" style="240" customWidth="1"/>
    <col min="5" max="5" width="15.88671875" style="240" customWidth="1"/>
    <col min="6" max="6" width="2.88671875" style="240" customWidth="1"/>
    <col min="7" max="7" width="14.44140625" style="240" customWidth="1"/>
    <col min="8" max="8" width="16.6640625" style="240" customWidth="1"/>
    <col min="9" max="9" width="13.109375" style="240" customWidth="1"/>
    <col min="10" max="10" width="11" style="240" customWidth="1"/>
    <col min="11" max="11" width="2.44140625" style="241" customWidth="1"/>
    <col min="12" max="12" width="17.88671875" style="240" customWidth="1"/>
    <col min="13" max="13" width="23.109375" style="241" customWidth="1"/>
    <col min="14" max="16384" width="9.109375" style="240"/>
  </cols>
  <sheetData>
    <row r="1" spans="1:101" hidden="1" outlineLevel="1"/>
    <row r="2" spans="1:101" hidden="1" outlineLevel="1"/>
    <row r="3" spans="1:101" hidden="1" outlineLevel="1"/>
    <row r="4" spans="1:101" ht="17.399999999999999" collapsed="1">
      <c r="A4" s="239" t="s">
        <v>932</v>
      </c>
      <c r="CT4" s="279"/>
      <c r="CU4" s="111"/>
      <c r="CV4" s="111"/>
      <c r="CW4" s="111"/>
    </row>
    <row r="5" spans="1:101" ht="17.399999999999999">
      <c r="A5" s="239" t="s">
        <v>966</v>
      </c>
      <c r="CT5" s="279"/>
      <c r="CU5" s="111"/>
      <c r="CV5" s="279"/>
      <c r="CW5" s="111"/>
    </row>
    <row r="6" spans="1:101" ht="13.8" thickBot="1">
      <c r="K6" s="240"/>
      <c r="M6" s="240"/>
      <c r="CT6" s="279"/>
      <c r="CU6" s="111"/>
      <c r="CV6" s="279"/>
      <c r="CW6" s="111"/>
    </row>
    <row r="7" spans="1:101" ht="13.8">
      <c r="A7" s="242" t="s">
        <v>97</v>
      </c>
      <c r="B7" s="192"/>
      <c r="C7" s="2"/>
      <c r="D7" s="280" t="s">
        <v>1</v>
      </c>
      <c r="E7" s="589"/>
      <c r="F7" s="963">
        <f>'SDP Deposit Detail'!E4</f>
        <v>0</v>
      </c>
      <c r="G7" s="964"/>
      <c r="H7" s="965"/>
      <c r="I7" s="597"/>
      <c r="K7" s="146" t="s">
        <v>226</v>
      </c>
      <c r="L7" s="146"/>
      <c r="M7" s="240"/>
      <c r="CT7" s="279"/>
      <c r="CU7" s="111"/>
      <c r="CV7" s="111"/>
      <c r="CW7" s="111"/>
    </row>
    <row r="8" spans="1:101" ht="12.75" customHeight="1">
      <c r="B8" s="192"/>
      <c r="C8" s="2"/>
      <c r="D8" s="281" t="s">
        <v>2</v>
      </c>
      <c r="E8" s="590"/>
      <c r="F8" s="966" t="e">
        <f>'SDP Deposit Detail'!D5</f>
        <v>#N/A</v>
      </c>
      <c r="G8" s="967"/>
      <c r="H8" s="968"/>
      <c r="I8" s="597"/>
      <c r="K8" s="146" t="s">
        <v>246</v>
      </c>
      <c r="L8" s="146"/>
      <c r="M8" s="240"/>
      <c r="CT8" s="279"/>
      <c r="CU8" s="111"/>
      <c r="CV8" s="279"/>
      <c r="CW8" s="111"/>
    </row>
    <row r="9" spans="1:101">
      <c r="B9" s="192"/>
      <c r="C9" s="2"/>
      <c r="D9" s="282" t="s">
        <v>42</v>
      </c>
      <c r="E9" s="591"/>
      <c r="F9" s="966">
        <f>'SDP Deposit Detail'!D6</f>
        <v>0</v>
      </c>
      <c r="G9" s="967"/>
      <c r="H9" s="968"/>
      <c r="I9" s="597"/>
      <c r="CT9" s="279"/>
      <c r="CU9" s="111"/>
      <c r="CV9" s="279"/>
      <c r="CW9" s="111"/>
    </row>
    <row r="10" spans="1:101">
      <c r="B10" s="192"/>
      <c r="C10" s="2"/>
      <c r="D10" s="269" t="s">
        <v>43</v>
      </c>
      <c r="E10" s="590"/>
      <c r="F10" s="969">
        <f>'SDP Deposit Detail'!D7</f>
        <v>0</v>
      </c>
      <c r="G10" s="969"/>
      <c r="H10" s="970"/>
      <c r="I10" s="598"/>
      <c r="CT10" s="279"/>
      <c r="CU10" s="111"/>
      <c r="CV10" s="279"/>
      <c r="CW10" s="111"/>
    </row>
    <row r="11" spans="1:101" ht="13.8" thickBot="1">
      <c r="B11" s="192"/>
      <c r="C11" s="2"/>
      <c r="D11" s="283" t="s">
        <v>228</v>
      </c>
      <c r="E11" s="592"/>
      <c r="F11" s="975">
        <f>'SDP Deposit Detail'!D8</f>
        <v>0</v>
      </c>
      <c r="G11" s="975"/>
      <c r="H11" s="976"/>
      <c r="I11" s="599"/>
      <c r="CT11" s="279"/>
      <c r="CU11" s="111"/>
      <c r="CV11" s="279"/>
      <c r="CW11" s="111"/>
    </row>
    <row r="12" spans="1:101" ht="13.8" thickBot="1">
      <c r="A12" s="972"/>
      <c r="B12" s="972"/>
      <c r="C12" s="972"/>
      <c r="D12" s="972"/>
      <c r="E12" s="972"/>
      <c r="F12" s="972"/>
      <c r="G12" s="972"/>
      <c r="H12" s="972"/>
      <c r="I12" s="972"/>
      <c r="J12" s="972"/>
      <c r="K12" s="972"/>
      <c r="L12" s="972"/>
      <c r="M12" s="10"/>
      <c r="CT12" s="279"/>
      <c r="CU12" s="111"/>
      <c r="CV12" s="279"/>
      <c r="CW12" s="111"/>
    </row>
    <row r="13" spans="1:101" ht="15" thickBot="1">
      <c r="A13" s="242" t="s">
        <v>96</v>
      </c>
      <c r="B13" s="249"/>
      <c r="C13" s="249"/>
      <c r="D13" s="973"/>
      <c r="E13" s="974"/>
      <c r="F13" s="249"/>
      <c r="G13" s="247" t="s">
        <v>256</v>
      </c>
      <c r="H13" s="249"/>
      <c r="I13" s="249"/>
      <c r="J13" s="249"/>
      <c r="K13" s="249"/>
      <c r="L13" s="249"/>
      <c r="M13" s="10"/>
      <c r="CT13" s="279"/>
      <c r="CU13" s="111"/>
      <c r="CV13" s="279"/>
      <c r="CW13" s="111"/>
    </row>
    <row r="14" spans="1:101">
      <c r="A14" s="249"/>
      <c r="B14" s="249"/>
      <c r="C14" s="249"/>
      <c r="D14" s="249"/>
      <c r="E14" s="249"/>
      <c r="F14" s="249"/>
      <c r="G14" s="270"/>
      <c r="H14" s="249"/>
      <c r="I14" s="249"/>
      <c r="J14" s="249"/>
      <c r="K14" s="249"/>
      <c r="L14" s="249"/>
      <c r="M14" s="10"/>
      <c r="CT14" s="279"/>
      <c r="CU14" s="111"/>
      <c r="CV14" s="279"/>
      <c r="CW14" s="111"/>
    </row>
    <row r="15" spans="1:101">
      <c r="I15" s="256"/>
      <c r="J15" s="257"/>
      <c r="K15" s="256"/>
      <c r="L15" s="241"/>
      <c r="M15" s="240"/>
      <c r="CT15" s="279"/>
      <c r="CU15" s="111"/>
      <c r="CV15" s="279"/>
      <c r="CW15" s="111"/>
    </row>
    <row r="16" spans="1:101" ht="13.8">
      <c r="A16" s="242" t="s">
        <v>98</v>
      </c>
      <c r="B16" s="258" t="s">
        <v>668</v>
      </c>
      <c r="C16" s="284"/>
      <c r="D16" s="284"/>
      <c r="E16" s="284"/>
      <c r="F16" s="284"/>
      <c r="G16" s="284"/>
      <c r="H16" s="284"/>
      <c r="I16" s="284"/>
      <c r="J16" s="284"/>
      <c r="K16" s="284"/>
      <c r="L16" s="284"/>
      <c r="M16" s="240"/>
      <c r="CT16" s="279"/>
      <c r="CU16" s="111"/>
      <c r="CV16" s="279"/>
      <c r="CW16" s="111"/>
    </row>
    <row r="17" spans="1:101">
      <c r="B17" s="285" t="s">
        <v>669</v>
      </c>
      <c r="C17" s="284"/>
      <c r="D17" s="284"/>
      <c r="E17" s="284"/>
      <c r="F17" s="284"/>
      <c r="G17" s="284"/>
      <c r="H17" s="284"/>
      <c r="I17" s="284"/>
      <c r="J17" s="284"/>
      <c r="K17" s="284"/>
      <c r="L17" s="284"/>
      <c r="M17" s="240"/>
      <c r="CT17" s="279"/>
      <c r="CU17" s="111"/>
      <c r="CV17" s="279"/>
      <c r="CW17" s="111"/>
    </row>
    <row r="18" spans="1:101">
      <c r="A18" s="285"/>
      <c r="B18" s="284"/>
      <c r="C18" s="284"/>
      <c r="D18" s="284"/>
      <c r="E18" s="284"/>
      <c r="F18" s="284"/>
      <c r="G18" s="284"/>
      <c r="H18" s="284"/>
      <c r="I18" s="284"/>
      <c r="J18" s="284"/>
      <c r="K18" s="284"/>
      <c r="L18" s="284"/>
      <c r="M18" s="240"/>
      <c r="O18" s="286"/>
      <c r="CT18" s="279"/>
      <c r="CU18" s="111"/>
      <c r="CV18" s="279"/>
      <c r="CW18" s="111"/>
    </row>
    <row r="19" spans="1:101" ht="41.25" customHeight="1">
      <c r="A19" s="287" t="s">
        <v>9</v>
      </c>
      <c r="B19" s="971" t="s">
        <v>670</v>
      </c>
      <c r="C19" s="971"/>
      <c r="D19" s="971"/>
      <c r="E19" s="971"/>
      <c r="F19" s="971"/>
      <c r="G19" s="971"/>
      <c r="H19" s="971"/>
      <c r="I19" s="971"/>
      <c r="J19" s="284"/>
      <c r="K19" s="284"/>
      <c r="L19" s="284"/>
      <c r="M19" s="240"/>
      <c r="CT19" s="279"/>
      <c r="CU19" s="111"/>
      <c r="CV19" s="279"/>
      <c r="CW19" s="111"/>
    </row>
    <row r="20" spans="1:101">
      <c r="A20" s="285"/>
      <c r="B20" s="284"/>
      <c r="C20" s="284"/>
      <c r="D20" s="284"/>
      <c r="E20" s="284"/>
      <c r="F20" s="284"/>
      <c r="G20" s="284"/>
      <c r="H20" s="284"/>
      <c r="I20" s="284"/>
      <c r="J20" s="284"/>
      <c r="K20" s="284"/>
      <c r="L20" s="284"/>
      <c r="M20" s="240"/>
      <c r="CT20" s="279"/>
      <c r="CU20" s="111"/>
      <c r="CV20" s="191"/>
      <c r="CW20" s="111"/>
    </row>
    <row r="21" spans="1:101">
      <c r="A21" s="285"/>
      <c r="B21" s="284"/>
      <c r="C21" s="284"/>
      <c r="D21" s="284"/>
      <c r="E21" s="284"/>
      <c r="F21" s="284"/>
      <c r="G21" s="284"/>
      <c r="H21" s="284"/>
      <c r="I21" s="284"/>
      <c r="J21" s="284"/>
      <c r="L21" s="288"/>
      <c r="M21" s="255" t="s">
        <v>9</v>
      </c>
      <c r="CT21" s="279"/>
      <c r="CU21" s="111"/>
      <c r="CV21" s="279"/>
      <c r="CW21" s="111"/>
    </row>
    <row r="22" spans="1:101">
      <c r="A22" s="285"/>
      <c r="B22" s="284"/>
      <c r="C22" s="284"/>
      <c r="D22" s="284"/>
      <c r="E22" s="284"/>
      <c r="F22" s="284"/>
      <c r="G22" s="284"/>
      <c r="H22" s="284"/>
      <c r="I22" s="284"/>
      <c r="J22" s="284"/>
      <c r="K22" s="284"/>
      <c r="L22" s="284"/>
      <c r="M22" s="240"/>
      <c r="CT22" s="279"/>
      <c r="CU22" s="111"/>
      <c r="CV22" s="279"/>
      <c r="CW22" s="111"/>
    </row>
    <row r="23" spans="1:101">
      <c r="J23" s="241"/>
      <c r="K23" s="277"/>
      <c r="L23" s="241"/>
      <c r="M23" s="240"/>
      <c r="CT23" s="279"/>
      <c r="CU23" s="111"/>
      <c r="CV23" s="279"/>
      <c r="CW23" s="111"/>
    </row>
    <row r="24" spans="1:101">
      <c r="A24" s="265" t="s">
        <v>10</v>
      </c>
      <c r="B24" s="240" t="s">
        <v>671</v>
      </c>
      <c r="J24" s="241"/>
      <c r="K24" s="277"/>
      <c r="L24" s="241"/>
      <c r="M24" s="240"/>
      <c r="CT24" s="191"/>
      <c r="CU24" s="191"/>
      <c r="CV24" s="289"/>
      <c r="CW24" s="111"/>
    </row>
    <row r="25" spans="1:101">
      <c r="C25" s="237"/>
      <c r="D25" s="237"/>
      <c r="E25" s="237"/>
      <c r="F25" s="237"/>
      <c r="G25" s="237"/>
      <c r="I25" s="290"/>
      <c r="J25" s="241"/>
      <c r="K25" s="277"/>
      <c r="L25" s="241"/>
      <c r="M25" s="240"/>
      <c r="CT25" s="279"/>
      <c r="CU25" s="111"/>
      <c r="CV25" s="279"/>
      <c r="CW25" s="111"/>
    </row>
    <row r="26" spans="1:101">
      <c r="C26" s="237"/>
      <c r="D26" s="237"/>
      <c r="E26" s="237"/>
      <c r="F26" s="237"/>
      <c r="G26" s="237"/>
      <c r="I26" s="290"/>
      <c r="J26" s="241"/>
      <c r="K26" s="277"/>
      <c r="L26" s="241"/>
      <c r="CT26" s="279"/>
      <c r="CU26" s="111"/>
      <c r="CV26" s="279"/>
      <c r="CW26" s="111"/>
    </row>
    <row r="27" spans="1:101">
      <c r="C27" s="237"/>
      <c r="D27" s="237"/>
      <c r="E27" s="237"/>
      <c r="F27" s="237"/>
      <c r="G27" s="237"/>
      <c r="I27" s="290"/>
      <c r="J27" s="241"/>
      <c r="K27" s="277"/>
      <c r="L27" s="241"/>
      <c r="CT27" s="279"/>
      <c r="CU27" s="111"/>
      <c r="CV27" s="279"/>
      <c r="CW27" s="111"/>
    </row>
    <row r="28" spans="1:101">
      <c r="C28" s="238"/>
      <c r="D28" s="238"/>
      <c r="E28" s="238"/>
      <c r="F28" s="238"/>
      <c r="G28" s="238"/>
      <c r="I28" s="290"/>
      <c r="J28" s="241"/>
      <c r="K28" s="277"/>
      <c r="L28" s="241"/>
      <c r="CT28" s="279"/>
      <c r="CU28" s="111"/>
      <c r="CV28" s="279"/>
      <c r="CW28" s="111"/>
    </row>
    <row r="29" spans="1:101">
      <c r="J29" s="241"/>
      <c r="K29" s="277"/>
      <c r="L29" s="241"/>
      <c r="CT29" s="279"/>
      <c r="CU29" s="111"/>
      <c r="CV29" s="279"/>
      <c r="CW29" s="111"/>
    </row>
    <row r="30" spans="1:101" ht="59.25" customHeight="1">
      <c r="A30" s="287" t="s">
        <v>11</v>
      </c>
      <c r="B30" s="971" t="s">
        <v>672</v>
      </c>
      <c r="C30" s="971"/>
      <c r="D30" s="971"/>
      <c r="E30" s="971"/>
      <c r="F30" s="971"/>
      <c r="G30" s="971"/>
      <c r="H30" s="971"/>
      <c r="I30" s="971"/>
      <c r="J30" s="241"/>
      <c r="K30" s="277"/>
      <c r="L30" s="241"/>
      <c r="CT30" s="279"/>
      <c r="CU30" s="111"/>
      <c r="CV30" s="279"/>
      <c r="CW30" s="111"/>
    </row>
    <row r="31" spans="1:101">
      <c r="J31" s="241"/>
      <c r="K31" s="277"/>
      <c r="L31" s="241"/>
      <c r="M31" s="255"/>
      <c r="CT31" s="279"/>
      <c r="CU31" s="111"/>
      <c r="CV31" s="279"/>
      <c r="CW31" s="111"/>
    </row>
    <row r="32" spans="1:101" ht="12.75" customHeight="1">
      <c r="B32" s="258" t="s">
        <v>673</v>
      </c>
      <c r="J32" s="241"/>
      <c r="K32" s="277"/>
      <c r="L32" s="241"/>
      <c r="CT32" s="279"/>
      <c r="CU32" s="111"/>
      <c r="CV32" s="279"/>
      <c r="CW32" s="111"/>
    </row>
    <row r="33" spans="1:101">
      <c r="C33" s="291" t="s">
        <v>14</v>
      </c>
      <c r="I33" s="292" t="s">
        <v>18</v>
      </c>
      <c r="J33" s="241"/>
      <c r="K33" s="277"/>
      <c r="L33" s="241"/>
      <c r="CT33" s="279"/>
      <c r="CU33" s="111"/>
      <c r="CV33" s="279"/>
      <c r="CW33" s="111"/>
    </row>
    <row r="34" spans="1:101">
      <c r="C34" s="237"/>
      <c r="D34" s="237"/>
      <c r="E34" s="237"/>
      <c r="F34" s="237"/>
      <c r="G34" s="237"/>
      <c r="I34" s="293"/>
      <c r="J34" s="241"/>
      <c r="K34" s="277"/>
      <c r="L34" s="241"/>
      <c r="CT34" s="279"/>
      <c r="CU34" s="111"/>
      <c r="CV34" s="279"/>
      <c r="CW34" s="111"/>
    </row>
    <row r="35" spans="1:101">
      <c r="C35" s="237"/>
      <c r="D35" s="237"/>
      <c r="E35" s="237"/>
      <c r="F35" s="237"/>
      <c r="G35" s="237"/>
      <c r="I35" s="293"/>
      <c r="J35" s="241"/>
      <c r="K35" s="277"/>
      <c r="L35" s="241"/>
      <c r="CT35" s="279"/>
      <c r="CU35" s="111"/>
      <c r="CV35" s="279"/>
      <c r="CW35" s="111"/>
    </row>
    <row r="36" spans="1:101">
      <c r="C36" s="237"/>
      <c r="D36" s="237"/>
      <c r="E36" s="237"/>
      <c r="F36" s="237"/>
      <c r="G36" s="237"/>
      <c r="I36" s="293"/>
      <c r="J36" s="241"/>
      <c r="K36" s="277"/>
      <c r="L36" s="241"/>
      <c r="M36" s="255"/>
      <c r="CT36" s="279"/>
      <c r="CU36" s="111"/>
      <c r="CV36" s="279"/>
      <c r="CW36" s="111"/>
    </row>
    <row r="37" spans="1:101">
      <c r="C37" s="237"/>
      <c r="D37" s="237"/>
      <c r="E37" s="237"/>
      <c r="F37" s="237"/>
      <c r="G37" s="237"/>
      <c r="I37" s="288"/>
      <c r="J37" s="241"/>
      <c r="L37" s="294">
        <f>SUM(I34:I37)</f>
        <v>0</v>
      </c>
      <c r="M37" s="255" t="s">
        <v>11</v>
      </c>
      <c r="CT37" s="279"/>
      <c r="CU37" s="111"/>
      <c r="CV37" s="279"/>
      <c r="CW37" s="111"/>
    </row>
    <row r="38" spans="1:101">
      <c r="J38" s="241"/>
      <c r="K38" s="277"/>
      <c r="L38" s="241"/>
      <c r="CT38" s="279"/>
      <c r="CU38" s="111"/>
      <c r="CV38" s="279"/>
      <c r="CW38" s="111"/>
    </row>
    <row r="39" spans="1:101">
      <c r="J39" s="241"/>
      <c r="K39" s="277"/>
      <c r="L39" s="241"/>
      <c r="CT39" s="279"/>
      <c r="CU39" s="111"/>
      <c r="CV39" s="279"/>
      <c r="CW39" s="111"/>
    </row>
    <row r="40" spans="1:101" ht="13.8" thickBot="1">
      <c r="E40" s="258" t="s">
        <v>674</v>
      </c>
      <c r="J40" s="241"/>
      <c r="L40" s="295">
        <f>SUM(L21:L39)</f>
        <v>0</v>
      </c>
      <c r="M40" s="255" t="s">
        <v>12</v>
      </c>
      <c r="CT40" s="279"/>
      <c r="CU40" s="111"/>
      <c r="CV40" s="279"/>
      <c r="CW40" s="111"/>
    </row>
    <row r="41" spans="1:101" ht="13.8" thickTop="1">
      <c r="J41" s="241"/>
      <c r="L41" s="296" t="s">
        <v>675</v>
      </c>
      <c r="CT41" s="279"/>
      <c r="CU41" s="111"/>
      <c r="CV41" s="279"/>
      <c r="CW41" s="111"/>
    </row>
    <row r="42" spans="1:101" ht="13.8" thickBot="1">
      <c r="A42" s="297"/>
      <c r="B42" s="297"/>
      <c r="C42" s="297"/>
      <c r="D42" s="297"/>
      <c r="E42" s="297"/>
      <c r="F42" s="297"/>
      <c r="G42" s="297"/>
      <c r="H42" s="297"/>
      <c r="I42" s="297"/>
      <c r="J42" s="298"/>
      <c r="K42" s="299"/>
      <c r="L42" s="241"/>
      <c r="CT42" s="279"/>
      <c r="CU42" s="111"/>
      <c r="CV42" s="279"/>
      <c r="CW42" s="111"/>
    </row>
    <row r="43" spans="1:101">
      <c r="J43" s="241"/>
      <c r="K43" s="277"/>
      <c r="L43" s="241"/>
      <c r="CT43" s="279"/>
      <c r="CU43" s="111"/>
      <c r="CV43" s="279"/>
      <c r="CW43" s="111"/>
    </row>
    <row r="44" spans="1:101">
      <c r="A44" s="258" t="s">
        <v>676</v>
      </c>
      <c r="J44" s="241"/>
      <c r="K44" s="277"/>
      <c r="L44" s="241"/>
      <c r="CT44" s="279"/>
      <c r="CU44" s="111"/>
      <c r="CV44" s="279"/>
      <c r="CW44" s="111"/>
    </row>
    <row r="45" spans="1:101">
      <c r="J45" s="241"/>
      <c r="K45" s="277"/>
      <c r="L45" s="241"/>
      <c r="CT45" s="279"/>
      <c r="CU45" s="111"/>
      <c r="CV45" s="279"/>
      <c r="CW45" s="111"/>
    </row>
    <row r="46" spans="1:101" ht="28.5" customHeight="1">
      <c r="A46" s="287" t="s">
        <v>13</v>
      </c>
      <c r="B46" s="971" t="s">
        <v>677</v>
      </c>
      <c r="C46" s="971"/>
      <c r="D46" s="971"/>
      <c r="E46" s="971"/>
      <c r="F46" s="971"/>
      <c r="G46" s="971"/>
      <c r="H46" s="971"/>
      <c r="I46" s="971"/>
      <c r="J46" s="241"/>
      <c r="K46" s="277"/>
      <c r="L46" s="241"/>
      <c r="CT46" s="279"/>
      <c r="CU46" s="111"/>
      <c r="CV46" s="279"/>
      <c r="CW46" s="111"/>
    </row>
    <row r="47" spans="1:101">
      <c r="J47" s="241"/>
      <c r="L47" s="288"/>
      <c r="M47" s="255" t="s">
        <v>13</v>
      </c>
      <c r="CT47" s="279"/>
      <c r="CU47" s="111"/>
      <c r="CV47" s="279"/>
      <c r="CW47" s="111"/>
    </row>
    <row r="48" spans="1:101">
      <c r="J48" s="241"/>
      <c r="K48" s="277"/>
      <c r="L48" s="241"/>
      <c r="CT48" s="279"/>
      <c r="CU48" s="111"/>
      <c r="CV48" s="279"/>
      <c r="CW48" s="111"/>
    </row>
    <row r="49" spans="1:101" ht="27" customHeight="1">
      <c r="A49" s="287" t="s">
        <v>678</v>
      </c>
      <c r="B49" s="971" t="s">
        <v>679</v>
      </c>
      <c r="C49" s="971"/>
      <c r="D49" s="971"/>
      <c r="E49" s="971"/>
      <c r="F49" s="971"/>
      <c r="G49" s="971"/>
      <c r="H49" s="971"/>
      <c r="I49" s="971"/>
      <c r="J49" s="241"/>
      <c r="K49" s="240"/>
      <c r="CT49" s="279"/>
      <c r="CU49" s="111"/>
      <c r="CV49" s="279"/>
      <c r="CW49" s="111"/>
    </row>
    <row r="50" spans="1:101">
      <c r="C50" s="291" t="s">
        <v>680</v>
      </c>
      <c r="I50" s="292" t="s">
        <v>18</v>
      </c>
      <c r="J50" s="292" t="s">
        <v>681</v>
      </c>
      <c r="K50" s="277"/>
      <c r="L50" s="241"/>
      <c r="CT50" s="279"/>
      <c r="CU50" s="111"/>
      <c r="CV50" s="279"/>
      <c r="CW50" s="111"/>
    </row>
    <row r="51" spans="1:101">
      <c r="C51" s="300"/>
      <c r="D51" s="300"/>
      <c r="E51" s="300"/>
      <c r="F51" s="300"/>
      <c r="G51" s="300"/>
      <c r="I51" s="288"/>
      <c r="J51" s="288"/>
      <c r="K51" s="277"/>
      <c r="L51" s="241"/>
      <c r="CT51" s="279"/>
      <c r="CU51" s="111"/>
      <c r="CV51" s="279"/>
      <c r="CW51" s="111"/>
    </row>
    <row r="52" spans="1:101">
      <c r="C52" s="301"/>
      <c r="D52" s="301"/>
      <c r="E52" s="301"/>
      <c r="F52" s="301"/>
      <c r="G52" s="301"/>
      <c r="I52" s="302"/>
      <c r="J52" s="302"/>
      <c r="K52" s="277"/>
      <c r="L52" s="241"/>
      <c r="CT52" s="279"/>
      <c r="CU52" s="111"/>
      <c r="CV52" s="279"/>
      <c r="CW52" s="111"/>
    </row>
    <row r="53" spans="1:101">
      <c r="C53" s="301"/>
      <c r="D53" s="301"/>
      <c r="E53" s="301"/>
      <c r="F53" s="301"/>
      <c r="G53" s="301"/>
      <c r="I53" s="302"/>
      <c r="J53" s="302"/>
      <c r="K53" s="277"/>
      <c r="L53" s="241"/>
      <c r="CT53" s="279"/>
      <c r="CU53" s="111"/>
      <c r="CV53" s="279"/>
      <c r="CW53" s="111"/>
    </row>
    <row r="54" spans="1:101">
      <c r="C54" s="301"/>
      <c r="D54" s="301"/>
      <c r="E54" s="301"/>
      <c r="F54" s="301"/>
      <c r="G54" s="301"/>
      <c r="I54" s="302"/>
      <c r="J54" s="302"/>
      <c r="K54" s="277"/>
      <c r="L54" s="241"/>
      <c r="CT54" s="279"/>
      <c r="CU54" s="111"/>
      <c r="CV54" s="279"/>
      <c r="CW54" s="111"/>
    </row>
    <row r="55" spans="1:101">
      <c r="C55" s="301"/>
      <c r="D55" s="301"/>
      <c r="E55" s="301"/>
      <c r="F55" s="301"/>
      <c r="G55" s="301"/>
      <c r="I55" s="302"/>
      <c r="J55" s="302"/>
      <c r="K55" s="277"/>
      <c r="L55" s="241"/>
      <c r="CT55" s="279"/>
      <c r="CU55" s="111"/>
      <c r="CV55" s="279"/>
      <c r="CW55" s="111"/>
    </row>
    <row r="56" spans="1:101">
      <c r="J56" s="241"/>
      <c r="K56" s="277"/>
      <c r="L56" s="241"/>
      <c r="CT56" s="279"/>
      <c r="CU56" s="111"/>
      <c r="CV56" s="279"/>
      <c r="CW56" s="111"/>
    </row>
    <row r="57" spans="1:101" ht="26.25" customHeight="1">
      <c r="A57" s="287" t="s">
        <v>682</v>
      </c>
      <c r="B57" s="971" t="s">
        <v>683</v>
      </c>
      <c r="C57" s="971"/>
      <c r="D57" s="971"/>
      <c r="E57" s="971"/>
      <c r="F57" s="971"/>
      <c r="G57" s="971"/>
      <c r="H57" s="971"/>
      <c r="I57" s="971"/>
      <c r="J57" s="241"/>
      <c r="K57" s="277"/>
      <c r="L57" s="241"/>
      <c r="CT57" s="279"/>
      <c r="CU57" s="111"/>
      <c r="CV57" s="279"/>
      <c r="CW57" s="111"/>
    </row>
    <row r="58" spans="1:101">
      <c r="J58" s="241"/>
      <c r="K58" s="277"/>
      <c r="L58" s="241"/>
      <c r="CT58" s="279"/>
      <c r="CU58" s="111"/>
      <c r="CV58" s="279"/>
      <c r="CW58" s="111"/>
    </row>
    <row r="59" spans="1:101">
      <c r="B59" s="258" t="s">
        <v>684</v>
      </c>
      <c r="J59" s="241"/>
      <c r="K59" s="277"/>
      <c r="L59" s="241"/>
      <c r="M59" s="240"/>
      <c r="CT59" s="279"/>
      <c r="CU59" s="111"/>
      <c r="CV59" s="279"/>
      <c r="CW59" s="111"/>
    </row>
    <row r="60" spans="1:101">
      <c r="C60" s="291" t="s">
        <v>14</v>
      </c>
      <c r="I60" s="292" t="s">
        <v>18</v>
      </c>
      <c r="J60" s="292" t="s">
        <v>681</v>
      </c>
      <c r="K60" s="277"/>
      <c r="L60" s="241"/>
      <c r="M60" s="240"/>
      <c r="CT60" s="279"/>
      <c r="CU60" s="111"/>
      <c r="CV60" s="279"/>
      <c r="CW60" s="111"/>
    </row>
    <row r="61" spans="1:101">
      <c r="C61" s="300"/>
      <c r="D61" s="300"/>
      <c r="E61" s="300"/>
      <c r="F61" s="300"/>
      <c r="G61" s="300"/>
      <c r="I61" s="288"/>
      <c r="J61" s="288"/>
      <c r="K61" s="277"/>
      <c r="L61" s="241"/>
      <c r="M61" s="240"/>
      <c r="CT61" s="279"/>
      <c r="CU61" s="111"/>
      <c r="CV61" s="279"/>
      <c r="CW61" s="111"/>
    </row>
    <row r="62" spans="1:101">
      <c r="C62" s="301"/>
      <c r="D62" s="301"/>
      <c r="E62" s="301"/>
      <c r="F62" s="301"/>
      <c r="G62" s="301"/>
      <c r="I62" s="302"/>
      <c r="J62" s="302"/>
      <c r="K62" s="277"/>
      <c r="L62" s="241"/>
      <c r="M62" s="240"/>
      <c r="CT62" s="279"/>
      <c r="CU62" s="111"/>
      <c r="CV62" s="279"/>
      <c r="CW62" s="111"/>
    </row>
    <row r="63" spans="1:101">
      <c r="C63" s="301"/>
      <c r="D63" s="301"/>
      <c r="E63" s="301"/>
      <c r="F63" s="301"/>
      <c r="G63" s="301"/>
      <c r="I63" s="302"/>
      <c r="J63" s="302"/>
      <c r="K63" s="277"/>
      <c r="L63" s="241"/>
      <c r="M63" s="240"/>
      <c r="CT63" s="279"/>
      <c r="CU63" s="111"/>
      <c r="CV63" s="279"/>
      <c r="CW63" s="111"/>
    </row>
    <row r="64" spans="1:101">
      <c r="C64" s="301"/>
      <c r="D64" s="301"/>
      <c r="E64" s="301"/>
      <c r="F64" s="301"/>
      <c r="G64" s="301"/>
      <c r="I64" s="302"/>
      <c r="J64" s="302"/>
      <c r="L64" s="294">
        <f>SUM(I61:I64)</f>
        <v>0</v>
      </c>
      <c r="M64" s="255" t="s">
        <v>682</v>
      </c>
      <c r="CT64" s="279"/>
      <c r="CU64" s="111"/>
      <c r="CV64" s="279"/>
      <c r="CW64" s="111"/>
    </row>
    <row r="65" spans="3:101">
      <c r="J65" s="241"/>
      <c r="K65" s="277"/>
      <c r="L65" s="277"/>
      <c r="CT65" s="279"/>
      <c r="CU65" s="111"/>
      <c r="CV65" s="279"/>
      <c r="CW65" s="111"/>
    </row>
    <row r="66" spans="3:101">
      <c r="J66" s="241"/>
      <c r="K66" s="277"/>
      <c r="L66" s="277"/>
      <c r="CT66" s="279"/>
      <c r="CU66" s="111"/>
      <c r="CV66" s="279"/>
      <c r="CW66" s="111"/>
    </row>
    <row r="67" spans="3:101" ht="13.8" thickBot="1">
      <c r="E67" s="258" t="s">
        <v>685</v>
      </c>
      <c r="J67" s="241"/>
      <c r="L67" s="295">
        <f>SUM(L47:L66)</f>
        <v>0</v>
      </c>
      <c r="M67" s="255" t="s">
        <v>686</v>
      </c>
      <c r="CT67" s="279"/>
      <c r="CU67" s="111"/>
      <c r="CV67" s="279"/>
      <c r="CW67" s="111"/>
    </row>
    <row r="68" spans="3:101" ht="13.8" thickTop="1">
      <c r="J68" s="241"/>
      <c r="L68" s="296" t="s">
        <v>687</v>
      </c>
      <c r="CT68" s="279"/>
      <c r="CU68" s="111"/>
      <c r="CV68" s="279"/>
      <c r="CW68" s="111"/>
    </row>
    <row r="69" spans="3:101">
      <c r="L69" s="241"/>
      <c r="CT69" s="279"/>
      <c r="CU69" s="111"/>
      <c r="CV69" s="279"/>
      <c r="CW69" s="111"/>
    </row>
    <row r="70" spans="3:101">
      <c r="L70" s="241"/>
      <c r="M70" s="240"/>
      <c r="CT70" s="279"/>
      <c r="CU70" s="111"/>
      <c r="CV70" s="279"/>
      <c r="CW70" s="111"/>
    </row>
    <row r="71" spans="3:101">
      <c r="C71" s="303"/>
      <c r="L71" s="241"/>
      <c r="M71" s="240"/>
      <c r="CT71" s="279"/>
      <c r="CU71" s="111"/>
      <c r="CV71" s="279"/>
      <c r="CW71" s="111"/>
    </row>
    <row r="72" spans="3:101">
      <c r="L72" s="241"/>
      <c r="M72" s="240"/>
      <c r="CT72" s="279"/>
      <c r="CU72" s="111"/>
      <c r="CV72" s="279"/>
      <c r="CW72" s="111"/>
    </row>
    <row r="73" spans="3:101">
      <c r="L73" s="241"/>
      <c r="M73" s="240"/>
      <c r="CT73" s="279"/>
      <c r="CU73" s="111"/>
      <c r="CV73" s="279"/>
      <c r="CW73" s="111"/>
    </row>
    <row r="74" spans="3:101">
      <c r="L74" s="241"/>
      <c r="M74" s="240"/>
      <c r="CT74" s="279"/>
      <c r="CU74" s="111"/>
      <c r="CV74" s="279"/>
      <c r="CW74" s="111"/>
    </row>
    <row r="75" spans="3:101">
      <c r="L75" s="241"/>
      <c r="M75" s="240"/>
      <c r="CT75" s="279"/>
      <c r="CU75" s="111"/>
      <c r="CV75" s="279"/>
      <c r="CW75" s="111"/>
    </row>
    <row r="76" spans="3:101">
      <c r="L76" s="241"/>
      <c r="M76" s="240"/>
      <c r="CT76" s="279"/>
      <c r="CU76" s="111"/>
      <c r="CV76" s="279"/>
      <c r="CW76" s="111"/>
    </row>
    <row r="77" spans="3:101">
      <c r="L77" s="241"/>
      <c r="M77" s="240"/>
      <c r="CT77" s="279"/>
      <c r="CU77" s="111"/>
      <c r="CV77" s="279"/>
      <c r="CW77" s="111"/>
    </row>
    <row r="78" spans="3:101">
      <c r="L78" s="241"/>
      <c r="M78" s="240"/>
      <c r="CT78" s="279"/>
      <c r="CU78" s="111"/>
      <c r="CV78" s="279"/>
      <c r="CW78" s="111"/>
    </row>
    <row r="79" spans="3:101">
      <c r="L79" s="241"/>
      <c r="M79" s="240"/>
      <c r="CT79" s="279"/>
      <c r="CU79" s="111"/>
      <c r="CV79" s="279"/>
      <c r="CW79" s="111"/>
    </row>
    <row r="80" spans="3:101">
      <c r="L80" s="241"/>
      <c r="M80" s="240"/>
      <c r="CT80" s="279"/>
      <c r="CU80" s="111"/>
      <c r="CV80" s="279"/>
      <c r="CW80" s="111"/>
    </row>
    <row r="81" spans="98:101">
      <c r="CT81" s="279"/>
      <c r="CU81" s="111"/>
      <c r="CV81" s="279"/>
      <c r="CW81" s="111"/>
    </row>
    <row r="82" spans="98:101">
      <c r="CT82" s="279"/>
      <c r="CU82" s="111"/>
      <c r="CV82" s="279"/>
      <c r="CW82" s="111"/>
    </row>
    <row r="83" spans="98:101">
      <c r="CT83" s="279"/>
      <c r="CU83" s="111"/>
      <c r="CV83" s="279"/>
      <c r="CW83" s="111"/>
    </row>
    <row r="84" spans="98:101">
      <c r="CT84" s="279"/>
      <c r="CU84" s="111"/>
      <c r="CV84" s="279"/>
      <c r="CW84" s="111"/>
    </row>
    <row r="85" spans="98:101">
      <c r="CT85" s="279"/>
      <c r="CU85" s="111"/>
      <c r="CV85" s="279"/>
      <c r="CW85" s="111"/>
    </row>
    <row r="86" spans="98:101">
      <c r="CT86" s="191"/>
      <c r="CU86" s="111"/>
      <c r="CV86" s="289"/>
      <c r="CW86" s="111"/>
    </row>
    <row r="87" spans="98:101">
      <c r="CT87" s="279"/>
      <c r="CU87" s="111"/>
      <c r="CV87" s="279"/>
      <c r="CW87" s="111"/>
    </row>
    <row r="88" spans="98:101">
      <c r="CT88" s="279"/>
      <c r="CU88" s="111"/>
      <c r="CV88" s="279"/>
      <c r="CW88" s="111"/>
    </row>
    <row r="89" spans="98:101">
      <c r="CT89" s="279"/>
      <c r="CU89" s="111"/>
      <c r="CV89" s="279"/>
      <c r="CW89" s="111"/>
    </row>
    <row r="90" spans="98:101">
      <c r="CT90" s="279"/>
      <c r="CU90" s="111"/>
      <c r="CV90" s="279"/>
      <c r="CW90" s="111"/>
    </row>
    <row r="91" spans="98:101">
      <c r="CT91" s="279"/>
      <c r="CU91" s="111"/>
      <c r="CV91" s="279"/>
      <c r="CW91" s="111"/>
    </row>
    <row r="92" spans="98:101">
      <c r="CT92" s="279"/>
      <c r="CU92" s="111"/>
      <c r="CV92" s="279"/>
      <c r="CW92" s="111"/>
    </row>
    <row r="93" spans="98:101">
      <c r="CT93" s="279"/>
      <c r="CU93" s="111"/>
      <c r="CV93" s="279"/>
      <c r="CW93" s="111"/>
    </row>
    <row r="94" spans="98:101">
      <c r="CT94" s="279"/>
      <c r="CU94" s="111"/>
      <c r="CV94" s="279"/>
      <c r="CW94" s="111"/>
    </row>
    <row r="95" spans="98:101">
      <c r="CT95" s="279"/>
      <c r="CU95" s="111"/>
      <c r="CV95" s="279"/>
      <c r="CW95" s="111"/>
    </row>
    <row r="96" spans="98:101">
      <c r="CT96" s="279"/>
      <c r="CU96" s="111"/>
      <c r="CV96" s="279"/>
      <c r="CW96" s="111"/>
    </row>
    <row r="97" spans="98:101">
      <c r="CT97" s="279"/>
      <c r="CU97" s="111"/>
      <c r="CV97" s="279"/>
      <c r="CW97" s="111"/>
    </row>
    <row r="98" spans="98:101">
      <c r="CT98" s="279"/>
      <c r="CU98" s="111"/>
      <c r="CV98" s="279"/>
      <c r="CW98" s="111"/>
    </row>
    <row r="99" spans="98:101">
      <c r="CT99" s="279"/>
      <c r="CU99" s="111"/>
      <c r="CV99" s="279"/>
      <c r="CW99" s="111"/>
    </row>
    <row r="100" spans="98:101">
      <c r="CT100" s="279"/>
      <c r="CU100" s="111"/>
      <c r="CV100" s="279"/>
      <c r="CW100" s="111"/>
    </row>
    <row r="101" spans="98:101">
      <c r="CT101" s="279"/>
      <c r="CU101" s="111"/>
      <c r="CV101" s="279"/>
      <c r="CW101" s="111"/>
    </row>
    <row r="102" spans="98:101">
      <c r="CT102" s="279"/>
      <c r="CU102" s="111"/>
      <c r="CV102" s="279"/>
      <c r="CW102" s="111"/>
    </row>
    <row r="103" spans="98:101">
      <c r="CT103" s="279"/>
      <c r="CU103" s="111"/>
      <c r="CV103" s="279"/>
      <c r="CW103" s="111"/>
    </row>
    <row r="104" spans="98:101">
      <c r="CT104" s="279"/>
      <c r="CU104" s="111"/>
      <c r="CV104" s="279"/>
      <c r="CW104" s="111"/>
    </row>
    <row r="105" spans="98:101">
      <c r="CT105" s="279"/>
      <c r="CU105" s="111"/>
      <c r="CV105" s="279"/>
      <c r="CW105" s="111"/>
    </row>
    <row r="106" spans="98:101">
      <c r="CT106" s="279"/>
      <c r="CU106" s="111"/>
      <c r="CV106" s="279"/>
      <c r="CW106" s="111"/>
    </row>
    <row r="107" spans="98:101">
      <c r="CT107" s="279"/>
      <c r="CU107" s="111"/>
      <c r="CV107" s="279"/>
      <c r="CW107" s="111"/>
    </row>
    <row r="108" spans="98:101">
      <c r="CT108" s="279"/>
      <c r="CU108" s="111"/>
      <c r="CV108" s="279"/>
      <c r="CW108" s="111"/>
    </row>
    <row r="109" spans="98:101">
      <c r="CT109" s="279"/>
      <c r="CU109" s="111"/>
      <c r="CV109" s="279"/>
      <c r="CW109" s="111"/>
    </row>
    <row r="110" spans="98:101">
      <c r="CT110" s="279"/>
      <c r="CU110" s="111"/>
      <c r="CV110" s="279"/>
      <c r="CW110" s="111"/>
    </row>
    <row r="111" spans="98:101">
      <c r="CT111" s="279"/>
      <c r="CU111" s="111"/>
      <c r="CV111" s="279"/>
      <c r="CW111" s="111"/>
    </row>
    <row r="112" spans="98:101">
      <c r="CT112" s="279"/>
      <c r="CU112" s="111"/>
      <c r="CV112" s="279"/>
      <c r="CW112" s="111"/>
    </row>
    <row r="113" spans="98:101">
      <c r="CT113" s="279"/>
      <c r="CU113" s="111"/>
      <c r="CV113" s="279"/>
      <c r="CW113" s="111"/>
    </row>
    <row r="114" spans="98:101">
      <c r="CT114" s="279"/>
      <c r="CU114" s="111"/>
      <c r="CV114" s="279"/>
      <c r="CW114" s="111"/>
    </row>
    <row r="115" spans="98:101">
      <c r="CT115" s="279"/>
      <c r="CU115" s="111"/>
      <c r="CV115" s="279"/>
      <c r="CW115" s="111"/>
    </row>
    <row r="116" spans="98:101">
      <c r="CT116" s="279"/>
      <c r="CU116" s="111"/>
      <c r="CV116" s="279"/>
      <c r="CW116" s="111"/>
    </row>
    <row r="117" spans="98:101">
      <c r="CT117" s="279"/>
      <c r="CU117" s="111"/>
      <c r="CV117" s="279"/>
      <c r="CW117" s="111"/>
    </row>
    <row r="118" spans="98:101">
      <c r="CT118" s="279"/>
      <c r="CU118" s="111"/>
      <c r="CV118" s="279"/>
      <c r="CW118" s="111"/>
    </row>
    <row r="119" spans="98:101">
      <c r="CT119" s="279"/>
      <c r="CU119" s="111"/>
      <c r="CV119" s="279"/>
      <c r="CW119" s="111"/>
    </row>
    <row r="120" spans="98:101">
      <c r="CT120" s="279"/>
      <c r="CU120" s="111"/>
      <c r="CV120" s="279"/>
      <c r="CW120" s="111"/>
    </row>
    <row r="121" spans="98:101">
      <c r="CT121" s="279"/>
      <c r="CU121" s="111"/>
      <c r="CV121" s="279"/>
      <c r="CW121" s="111"/>
    </row>
    <row r="122" spans="98:101">
      <c r="CT122" s="279"/>
      <c r="CU122" s="111"/>
      <c r="CV122" s="279"/>
      <c r="CW122" s="111"/>
    </row>
    <row r="123" spans="98:101">
      <c r="CT123" s="279"/>
      <c r="CU123" s="111"/>
      <c r="CV123" s="279"/>
      <c r="CW123" s="111"/>
    </row>
    <row r="124" spans="98:101">
      <c r="CT124" s="279"/>
      <c r="CU124" s="111"/>
      <c r="CV124" s="279"/>
      <c r="CW124" s="111"/>
    </row>
    <row r="125" spans="98:101">
      <c r="CT125" s="279"/>
      <c r="CU125" s="111"/>
      <c r="CV125" s="279"/>
      <c r="CW125" s="111"/>
    </row>
    <row r="126" spans="98:101">
      <c r="CT126" s="279"/>
      <c r="CU126" s="111"/>
      <c r="CV126" s="279"/>
      <c r="CW126" s="111"/>
    </row>
    <row r="127" spans="98:101">
      <c r="CT127" s="279"/>
      <c r="CU127" s="111"/>
      <c r="CV127" s="279"/>
      <c r="CW127" s="111"/>
    </row>
    <row r="128" spans="98:101">
      <c r="CT128" s="279"/>
      <c r="CU128" s="111"/>
      <c r="CV128" s="279"/>
      <c r="CW128" s="111"/>
    </row>
    <row r="129" spans="98:101">
      <c r="CT129" s="279"/>
      <c r="CU129" s="111"/>
      <c r="CV129" s="279"/>
      <c r="CW129" s="111"/>
    </row>
    <row r="130" spans="98:101">
      <c r="CT130" s="279"/>
      <c r="CU130" s="111"/>
      <c r="CV130" s="279"/>
      <c r="CW130" s="111"/>
    </row>
    <row r="131" spans="98:101">
      <c r="CT131" s="279"/>
      <c r="CU131" s="111"/>
      <c r="CV131" s="279"/>
      <c r="CW131" s="111"/>
    </row>
    <row r="132" spans="98:101">
      <c r="CT132" s="279"/>
      <c r="CU132" s="111"/>
      <c r="CV132" s="279"/>
      <c r="CW132" s="111"/>
    </row>
    <row r="133" spans="98:101">
      <c r="CT133" s="279"/>
      <c r="CU133" s="111"/>
      <c r="CV133" s="279"/>
      <c r="CW133" s="111"/>
    </row>
    <row r="134" spans="98:101">
      <c r="CT134" s="279"/>
      <c r="CU134" s="111"/>
      <c r="CV134" s="279"/>
      <c r="CW134" s="111"/>
    </row>
  </sheetData>
  <sheetProtection algorithmName="SHA-512" hashValue="899YQB3dyrjQGBV/Y3+vNVthoYPavKleJRH9AuNa3XhrFFA27D2g9EH33Zr9X5ps+90fMVv52/PSVtzefTiAkg==" saltValue="W7XqLoIfbSYNHdul1kKP3g==" spinCount="100000" sheet="1" objects="1" scenarios="1"/>
  <mergeCells count="12">
    <mergeCell ref="F7:H7"/>
    <mergeCell ref="F8:H8"/>
    <mergeCell ref="F9:H9"/>
    <mergeCell ref="F10:H10"/>
    <mergeCell ref="B57:I57"/>
    <mergeCell ref="A12:L12"/>
    <mergeCell ref="D13:E13"/>
    <mergeCell ref="B19:I19"/>
    <mergeCell ref="B30:I30"/>
    <mergeCell ref="B46:I46"/>
    <mergeCell ref="B49:I49"/>
    <mergeCell ref="F11:H11"/>
  </mergeCells>
  <pageMargins left="0.7" right="0.7" top="0.75" bottom="0.75" header="0.3" footer="0.3"/>
  <pageSetup scale="75" orientation="landscape" horizontalDpi="1200" verticalDpi="1200" r:id="rId1"/>
  <headerFooter>
    <oddHeader>&amp;L&amp;G&amp;R&amp;"Times New Roman,Bold"&amp;12 &amp;K0033992025 ACFR Information</oddHeader>
    <oddFooter>&amp;L&amp;Z&amp;F&amp;R&amp;D&amp;T</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0E7D-FCEA-4830-BB1D-5B258BA02BF2}">
  <sheetPr>
    <tabColor rgb="FFFFFF00"/>
  </sheetPr>
  <dimension ref="A4:P91"/>
  <sheetViews>
    <sheetView showGridLines="0" zoomScaleNormal="100" workbookViewId="0">
      <selection activeCell="A5" sqref="A5"/>
    </sheetView>
  </sheetViews>
  <sheetFormatPr defaultColWidth="9.109375" defaultRowHeight="13.2"/>
  <cols>
    <col min="1" max="1" width="3.109375" style="240" customWidth="1"/>
    <col min="2" max="2" width="2.88671875" style="240" customWidth="1"/>
    <col min="3" max="3" width="30.109375" style="240" customWidth="1"/>
    <col min="4" max="4" width="19.33203125" style="240" bestFit="1" customWidth="1"/>
    <col min="5" max="5" width="16" style="240" customWidth="1"/>
    <col min="6" max="6" width="14.44140625" style="240" customWidth="1"/>
    <col min="7" max="7" width="14" style="240" customWidth="1"/>
    <col min="8" max="8" width="14.109375" style="240" customWidth="1"/>
    <col min="9" max="9" width="14.88671875" style="240" customWidth="1"/>
    <col min="10" max="10" width="13.44140625" style="241" customWidth="1"/>
    <col min="11" max="11" width="17.88671875" style="240" customWidth="1"/>
    <col min="12" max="12" width="5.109375" style="241" customWidth="1"/>
    <col min="13" max="13" width="5.6640625" style="240" customWidth="1"/>
    <col min="14" max="14" width="35.6640625" style="240" customWidth="1"/>
    <col min="15" max="15" width="28.6640625" style="240" customWidth="1"/>
    <col min="16" max="16384" width="9.109375" style="240"/>
  </cols>
  <sheetData>
    <row r="4" spans="1:12" ht="17.399999999999999">
      <c r="A4" s="239" t="s">
        <v>932</v>
      </c>
    </row>
    <row r="5" spans="1:12" ht="17.399999999999999">
      <c r="A5" s="239" t="s">
        <v>1147</v>
      </c>
    </row>
    <row r="6" spans="1:12" ht="13.8" thickBot="1">
      <c r="J6" s="240"/>
      <c r="L6" s="240"/>
    </row>
    <row r="7" spans="1:12" ht="13.8">
      <c r="A7" s="242" t="s">
        <v>97</v>
      </c>
      <c r="C7" s="243" t="s">
        <v>1</v>
      </c>
      <c r="D7" s="594"/>
      <c r="E7" s="963">
        <f>'SDP Deposit Detail'!E4</f>
        <v>0</v>
      </c>
      <c r="F7" s="964"/>
      <c r="G7" s="965"/>
      <c r="H7" s="2"/>
      <c r="I7" s="146" t="s">
        <v>226</v>
      </c>
      <c r="J7" s="146"/>
      <c r="L7" s="240"/>
    </row>
    <row r="8" spans="1:12" ht="12.75" customHeight="1">
      <c r="B8" s="192"/>
      <c r="C8" s="269" t="s">
        <v>2</v>
      </c>
      <c r="D8" s="595"/>
      <c r="E8" s="966" t="e">
        <f>'SDP Deposit Detail'!D5</f>
        <v>#N/A</v>
      </c>
      <c r="F8" s="967"/>
      <c r="G8" s="968"/>
      <c r="H8" s="2"/>
      <c r="I8" s="146" t="s">
        <v>246</v>
      </c>
      <c r="J8" s="146"/>
      <c r="L8" s="240"/>
    </row>
    <row r="9" spans="1:12" ht="13.5" customHeight="1">
      <c r="B9" s="192"/>
      <c r="C9" s="519" t="s">
        <v>42</v>
      </c>
      <c r="D9" s="595"/>
      <c r="E9" s="966">
        <f>'SDP Deposit Detail'!D6</f>
        <v>0</v>
      </c>
      <c r="F9" s="967"/>
      <c r="G9" s="968"/>
    </row>
    <row r="10" spans="1:12">
      <c r="B10" s="192"/>
      <c r="C10" s="269" t="s">
        <v>43</v>
      </c>
      <c r="D10" s="595"/>
      <c r="E10" s="969">
        <f>'SDP Deposit Detail'!D7</f>
        <v>0</v>
      </c>
      <c r="F10" s="969"/>
      <c r="G10" s="970"/>
    </row>
    <row r="11" spans="1:12" ht="13.8" thickBot="1">
      <c r="B11" s="192"/>
      <c r="C11" s="245" t="s">
        <v>228</v>
      </c>
      <c r="D11" s="596"/>
      <c r="E11" s="975">
        <f>'SDP Deposit Detail'!D8</f>
        <v>0</v>
      </c>
      <c r="F11" s="975"/>
      <c r="G11" s="976"/>
    </row>
    <row r="12" spans="1:12" ht="13.8" thickBot="1">
      <c r="A12" s="941"/>
      <c r="B12" s="941"/>
      <c r="C12" s="941"/>
      <c r="D12" s="941"/>
      <c r="E12" s="941"/>
      <c r="F12" s="941"/>
      <c r="G12" s="941"/>
      <c r="H12" s="941"/>
      <c r="I12" s="941"/>
      <c r="J12" s="941"/>
      <c r="K12" s="941"/>
      <c r="L12" s="10"/>
    </row>
    <row r="13" spans="1:12" ht="14.4" thickBot="1">
      <c r="A13" s="242" t="s">
        <v>96</v>
      </c>
      <c r="B13" s="10"/>
      <c r="C13" s="10"/>
      <c r="D13" s="593"/>
      <c r="E13" s="247" t="s">
        <v>256</v>
      </c>
      <c r="F13" s="270"/>
      <c r="G13" s="249"/>
      <c r="H13" s="249"/>
      <c r="I13" s="249"/>
      <c r="J13" s="249"/>
      <c r="K13" s="10"/>
      <c r="L13" s="10"/>
    </row>
    <row r="14" spans="1:12">
      <c r="A14" s="10"/>
      <c r="B14" s="10"/>
      <c r="C14" s="10"/>
      <c r="D14" s="10"/>
      <c r="E14" s="7"/>
      <c r="F14" s="7"/>
      <c r="G14" s="10"/>
      <c r="H14" s="10"/>
      <c r="I14" s="10"/>
      <c r="J14" s="10"/>
      <c r="K14" s="10"/>
      <c r="L14" s="10"/>
    </row>
    <row r="16" spans="1:12" s="253" customFormat="1" ht="13.8">
      <c r="A16" s="242" t="s">
        <v>98</v>
      </c>
      <c r="B16" s="250" t="s">
        <v>658</v>
      </c>
      <c r="C16" s="251"/>
      <c r="D16" s="251"/>
      <c r="E16" s="251"/>
      <c r="F16" s="251"/>
      <c r="G16" s="251"/>
      <c r="H16" s="252"/>
      <c r="I16" s="252"/>
      <c r="K16" s="254"/>
      <c r="L16" s="255" t="s">
        <v>9</v>
      </c>
    </row>
    <row r="17" spans="2:15" ht="13.8" thickBot="1">
      <c r="H17" s="256"/>
      <c r="I17" s="257"/>
      <c r="J17" s="256"/>
      <c r="K17" s="241"/>
      <c r="L17" s="240"/>
    </row>
    <row r="18" spans="2:15" ht="19.5" customHeight="1">
      <c r="B18" s="271"/>
      <c r="C18" s="980" t="s">
        <v>1079</v>
      </c>
      <c r="D18" s="978" t="s">
        <v>1940</v>
      </c>
      <c r="E18" s="459" t="s">
        <v>659</v>
      </c>
      <c r="F18" s="459"/>
      <c r="G18" s="459"/>
      <c r="H18" s="459"/>
      <c r="I18" s="460" t="s">
        <v>660</v>
      </c>
      <c r="L18" s="240"/>
    </row>
    <row r="19" spans="2:15" ht="19.5" customHeight="1" thickBot="1">
      <c r="B19" s="274"/>
      <c r="C19" s="981"/>
      <c r="D19" s="979"/>
      <c r="E19" s="510" t="s">
        <v>661</v>
      </c>
      <c r="F19" s="510" t="s">
        <v>662</v>
      </c>
      <c r="G19" s="510" t="s">
        <v>663</v>
      </c>
      <c r="H19" s="461" t="s">
        <v>664</v>
      </c>
      <c r="I19" s="462" t="s">
        <v>665</v>
      </c>
      <c r="L19" s="240"/>
      <c r="N19" s="258"/>
      <c r="O19" s="258"/>
    </row>
    <row r="20" spans="2:15" ht="15" customHeight="1">
      <c r="C20" s="855"/>
      <c r="D20" s="604">
        <f>SUM(E20:I20)</f>
        <v>0</v>
      </c>
      <c r="E20" s="256"/>
      <c r="F20" s="841"/>
      <c r="G20" s="841"/>
      <c r="H20" s="842"/>
      <c r="I20" s="843"/>
      <c r="K20" s="977"/>
      <c r="L20" s="977"/>
    </row>
    <row r="21" spans="2:15" ht="15" customHeight="1">
      <c r="C21" s="858"/>
      <c r="D21" s="603">
        <f>SUM(E21:I21)</f>
        <v>0</v>
      </c>
      <c r="E21" s="580"/>
      <c r="F21" s="581"/>
      <c r="G21" s="581"/>
      <c r="H21" s="581"/>
      <c r="I21" s="844"/>
      <c r="L21" s="240"/>
    </row>
    <row r="22" spans="2:15" ht="15" customHeight="1">
      <c r="C22" s="858"/>
      <c r="D22" s="603">
        <f>SUM(E22:I22)</f>
        <v>0</v>
      </c>
      <c r="E22" s="580"/>
      <c r="F22" s="581"/>
      <c r="G22" s="581"/>
      <c r="H22" s="581"/>
      <c r="I22" s="582"/>
      <c r="L22" s="240"/>
    </row>
    <row r="23" spans="2:15" ht="15" customHeight="1">
      <c r="C23" s="856"/>
      <c r="D23" s="603">
        <f t="shared" ref="D23:D35" si="0">SUM(E23:I23)</f>
        <v>0</v>
      </c>
      <c r="E23" s="580"/>
      <c r="F23" s="581"/>
      <c r="G23" s="581"/>
      <c r="H23" s="581"/>
      <c r="I23" s="582"/>
      <c r="L23" s="240"/>
    </row>
    <row r="24" spans="2:15" ht="15" customHeight="1">
      <c r="C24" s="858"/>
      <c r="D24" s="603">
        <f t="shared" si="0"/>
        <v>0</v>
      </c>
      <c r="E24" s="580"/>
      <c r="F24" s="581"/>
      <c r="G24" s="581"/>
      <c r="H24" s="581"/>
      <c r="I24" s="582"/>
      <c r="L24" s="240"/>
    </row>
    <row r="25" spans="2:15" ht="15" customHeight="1">
      <c r="C25" s="856"/>
      <c r="D25" s="603">
        <f t="shared" si="0"/>
        <v>0</v>
      </c>
      <c r="E25" s="580"/>
      <c r="F25" s="581"/>
      <c r="G25" s="581"/>
      <c r="H25" s="581"/>
      <c r="I25" s="582"/>
      <c r="L25" s="240"/>
      <c r="O25" s="586"/>
    </row>
    <row r="26" spans="2:15" ht="15" customHeight="1">
      <c r="C26" s="856"/>
      <c r="D26" s="603">
        <f t="shared" si="0"/>
        <v>0</v>
      </c>
      <c r="E26" s="580"/>
      <c r="F26" s="581"/>
      <c r="G26" s="581"/>
      <c r="H26" s="581"/>
      <c r="I26" s="582"/>
      <c r="L26" s="240"/>
    </row>
    <row r="27" spans="2:15" ht="15" customHeight="1">
      <c r="C27" s="856"/>
      <c r="D27" s="603">
        <f t="shared" si="0"/>
        <v>0</v>
      </c>
      <c r="E27" s="580"/>
      <c r="F27" s="581"/>
      <c r="G27" s="581"/>
      <c r="H27" s="581"/>
      <c r="I27" s="582"/>
      <c r="L27" s="240"/>
    </row>
    <row r="28" spans="2:15" ht="15" customHeight="1">
      <c r="C28" s="856"/>
      <c r="D28" s="603">
        <f t="shared" si="0"/>
        <v>0</v>
      </c>
      <c r="E28" s="580"/>
      <c r="F28" s="581"/>
      <c r="G28" s="581"/>
      <c r="H28" s="581"/>
      <c r="I28" s="582"/>
      <c r="L28" s="240"/>
    </row>
    <row r="29" spans="2:15" ht="15" customHeight="1">
      <c r="C29" s="856"/>
      <c r="D29" s="603">
        <f t="shared" si="0"/>
        <v>0</v>
      </c>
      <c r="E29" s="580"/>
      <c r="F29" s="581"/>
      <c r="G29" s="581"/>
      <c r="H29" s="581"/>
      <c r="I29" s="582"/>
      <c r="L29" s="240"/>
      <c r="O29" s="586"/>
    </row>
    <row r="30" spans="2:15" ht="15" customHeight="1">
      <c r="C30" s="856"/>
      <c r="D30" s="603">
        <f t="shared" si="0"/>
        <v>0</v>
      </c>
      <c r="E30" s="580"/>
      <c r="F30" s="581"/>
      <c r="G30" s="581"/>
      <c r="H30" s="581"/>
      <c r="I30" s="582"/>
      <c r="L30" s="240"/>
    </row>
    <row r="31" spans="2:15" ht="15" customHeight="1">
      <c r="C31" s="856"/>
      <c r="D31" s="603">
        <f t="shared" si="0"/>
        <v>0</v>
      </c>
      <c r="E31" s="580"/>
      <c r="F31" s="581"/>
      <c r="G31" s="581"/>
      <c r="H31" s="845"/>
      <c r="I31" s="582"/>
      <c r="L31" s="240"/>
    </row>
    <row r="32" spans="2:15" ht="15" customHeight="1">
      <c r="C32" s="856"/>
      <c r="D32" s="603">
        <f t="shared" si="0"/>
        <v>0</v>
      </c>
      <c r="E32" s="580"/>
      <c r="F32" s="581"/>
      <c r="G32" s="581"/>
      <c r="H32" s="581"/>
      <c r="I32" s="582"/>
      <c r="L32" s="240"/>
    </row>
    <row r="33" spans="1:16" ht="15" customHeight="1">
      <c r="C33" s="857"/>
      <c r="D33" s="603">
        <f t="shared" si="0"/>
        <v>0</v>
      </c>
      <c r="E33" s="585"/>
      <c r="F33" s="583"/>
      <c r="G33" s="583"/>
      <c r="H33" s="583"/>
      <c r="I33" s="584"/>
      <c r="L33" s="240"/>
    </row>
    <row r="34" spans="1:16" ht="15" customHeight="1">
      <c r="C34" s="600"/>
      <c r="D34" s="603">
        <f t="shared" si="0"/>
        <v>0</v>
      </c>
      <c r="E34" s="585"/>
      <c r="F34" s="583"/>
      <c r="G34" s="583"/>
      <c r="H34" s="583"/>
      <c r="I34" s="584"/>
      <c r="L34" s="240"/>
    </row>
    <row r="35" spans="1:16" ht="15" customHeight="1" thickBot="1">
      <c r="C35" s="601"/>
      <c r="D35" s="602">
        <f t="shared" si="0"/>
        <v>0</v>
      </c>
      <c r="E35" s="570"/>
      <c r="F35" s="432"/>
      <c r="G35" s="432"/>
      <c r="H35" s="432"/>
      <c r="I35" s="463"/>
      <c r="L35" s="240"/>
    </row>
    <row r="36" spans="1:16" ht="15" customHeight="1">
      <c r="D36" s="275"/>
      <c r="E36" s="256"/>
      <c r="F36" s="256"/>
      <c r="G36" s="256"/>
      <c r="H36" s="256"/>
      <c r="I36" s="256"/>
      <c r="L36" s="240"/>
    </row>
    <row r="37" spans="1:16" ht="13.8" thickBot="1">
      <c r="D37" s="268">
        <f>IF(ROUND(SUM(D20:D36),2)=ROUND(SUM(E37:I37),2),ROUND(SUM(E37:I37),2),"ERROR")</f>
        <v>0</v>
      </c>
      <c r="E37" s="268">
        <f>SUM(E20:E36)</f>
        <v>0</v>
      </c>
      <c r="F37" s="268">
        <f>SUM(F20:F36)</f>
        <v>0</v>
      </c>
      <c r="G37" s="268">
        <f>SUM(G20:G36)</f>
        <v>0</v>
      </c>
      <c r="H37" s="268">
        <f>SUM(H20:H36)</f>
        <v>0</v>
      </c>
      <c r="I37" s="268">
        <f>SUM(I20:I36)</f>
        <v>0</v>
      </c>
      <c r="J37" s="276"/>
      <c r="L37" s="240"/>
    </row>
    <row r="38" spans="1:16" ht="13.8" thickTop="1">
      <c r="D38" s="273" t="s">
        <v>666</v>
      </c>
      <c r="I38" s="277"/>
      <c r="L38" s="240"/>
    </row>
    <row r="39" spans="1:16" ht="12.75" customHeight="1">
      <c r="D39" s="278"/>
      <c r="F39" s="256">
        <f>F23+F27</f>
        <v>0</v>
      </c>
      <c r="G39" s="256">
        <f>G23+G27</f>
        <v>0</v>
      </c>
      <c r="H39" s="256">
        <f>H23+H27</f>
        <v>0</v>
      </c>
      <c r="I39" s="256">
        <f>I23+I27</f>
        <v>0</v>
      </c>
      <c r="L39" s="240"/>
    </row>
    <row r="40" spans="1:16">
      <c r="H40" s="256"/>
      <c r="I40" s="257"/>
      <c r="J40" s="240"/>
      <c r="K40" s="256"/>
    </row>
    <row r="41" spans="1:16">
      <c r="D41" s="275">
        <f>D37-K16</f>
        <v>0</v>
      </c>
      <c r="E41" s="240" t="s">
        <v>667</v>
      </c>
      <c r="H41" s="256"/>
      <c r="I41" s="257"/>
      <c r="J41" s="240"/>
      <c r="K41" s="256"/>
    </row>
    <row r="42" spans="1:16">
      <c r="D42" s="179" t="s">
        <v>1196</v>
      </c>
      <c r="E42" s="179"/>
      <c r="F42" s="179"/>
      <c r="G42" s="179"/>
      <c r="H42" s="179"/>
      <c r="I42" s="179"/>
      <c r="J42" s="240"/>
      <c r="K42" s="256"/>
    </row>
    <row r="43" spans="1:16">
      <c r="H43" s="256"/>
      <c r="I43" s="257"/>
      <c r="J43" s="240"/>
      <c r="K43" s="256"/>
    </row>
    <row r="44" spans="1:16" ht="14.4">
      <c r="A44" s="267"/>
      <c r="B44" s="258"/>
      <c r="H44" s="256"/>
      <c r="I44" s="257"/>
      <c r="J44" s="240"/>
      <c r="K44" s="275"/>
      <c r="L44" s="255"/>
      <c r="M44" s="587"/>
      <c r="N44" s="578"/>
      <c r="O44" s="578"/>
      <c r="P44" s="586"/>
    </row>
    <row r="45" spans="1:16" ht="14.4">
      <c r="I45" s="241"/>
      <c r="J45" s="240"/>
      <c r="K45" s="255"/>
      <c r="M45" s="587"/>
      <c r="N45" s="578"/>
      <c r="O45" s="578"/>
      <c r="P45" s="586"/>
    </row>
    <row r="46" spans="1:16" ht="14.4">
      <c r="D46" s="571"/>
      <c r="E46" s="256"/>
      <c r="I46" s="241"/>
      <c r="J46" s="240"/>
      <c r="M46" s="586"/>
      <c r="N46" s="586"/>
      <c r="O46" s="586"/>
      <c r="P46" s="586"/>
    </row>
    <row r="47" spans="1:16" ht="14.4">
      <c r="D47" s="571"/>
      <c r="I47" s="241"/>
      <c r="J47" s="240"/>
      <c r="M47" s="586"/>
      <c r="N47" s="586"/>
      <c r="O47" s="586"/>
      <c r="P47" s="586"/>
    </row>
    <row r="48" spans="1:16" ht="14.4">
      <c r="I48" s="241"/>
      <c r="J48" s="240"/>
      <c r="M48" s="586"/>
      <c r="N48" s="586"/>
      <c r="O48" s="586"/>
      <c r="P48" s="586"/>
    </row>
    <row r="49" spans="4:16" ht="14.4">
      <c r="E49" s="256"/>
      <c r="I49" s="241"/>
      <c r="J49" s="240"/>
      <c r="M49" s="586"/>
      <c r="N49" s="586"/>
      <c r="O49" s="586"/>
      <c r="P49" s="586"/>
    </row>
    <row r="50" spans="4:16" ht="14.4">
      <c r="D50" s="571"/>
      <c r="I50" s="241"/>
      <c r="J50" s="240"/>
      <c r="M50" s="586"/>
      <c r="N50" s="586"/>
      <c r="O50" s="586"/>
      <c r="P50" s="586"/>
    </row>
    <row r="51" spans="4:16" ht="14.4">
      <c r="I51" s="241"/>
      <c r="J51" s="240"/>
      <c r="M51" s="586"/>
      <c r="N51" s="586"/>
      <c r="O51" s="586"/>
      <c r="P51" s="586"/>
    </row>
    <row r="52" spans="4:16" ht="14.4">
      <c r="I52" s="241"/>
      <c r="J52" s="240"/>
      <c r="M52" s="586"/>
      <c r="N52" s="586"/>
      <c r="O52" s="586"/>
      <c r="P52" s="586"/>
    </row>
    <row r="53" spans="4:16" ht="14.4">
      <c r="I53" s="241"/>
      <c r="J53" s="240"/>
      <c r="M53" s="586"/>
      <c r="N53" s="586"/>
      <c r="O53" s="586"/>
      <c r="P53" s="586"/>
    </row>
    <row r="54" spans="4:16" ht="14.4">
      <c r="I54" s="241"/>
      <c r="J54" s="240"/>
      <c r="M54" s="586"/>
      <c r="N54" s="586"/>
      <c r="O54" s="586"/>
      <c r="P54" s="586"/>
    </row>
    <row r="55" spans="4:16" ht="14.4">
      <c r="I55" s="241"/>
      <c r="J55" s="240"/>
      <c r="M55" s="586"/>
      <c r="N55" s="586"/>
      <c r="O55" s="586"/>
      <c r="P55" s="586"/>
    </row>
    <row r="56" spans="4:16" ht="14.4">
      <c r="I56" s="241"/>
      <c r="J56" s="240"/>
      <c r="M56" s="586"/>
      <c r="N56" s="586"/>
      <c r="O56" s="586"/>
      <c r="P56" s="586"/>
    </row>
    <row r="57" spans="4:16" ht="14.4">
      <c r="I57" s="241"/>
      <c r="J57" s="240"/>
      <c r="M57" s="586"/>
      <c r="N57" s="586"/>
      <c r="O57" s="586"/>
      <c r="P57" s="586"/>
    </row>
    <row r="58" spans="4:16" ht="14.4">
      <c r="I58" s="241"/>
      <c r="J58" s="240"/>
      <c r="M58" s="586"/>
      <c r="N58" s="586"/>
      <c r="O58" s="588"/>
      <c r="P58" s="586"/>
    </row>
    <row r="59" spans="4:16" ht="14.4">
      <c r="I59" s="241"/>
      <c r="J59" s="240"/>
      <c r="M59" s="586"/>
      <c r="N59" s="586"/>
      <c r="O59" s="588"/>
      <c r="P59" s="586"/>
    </row>
    <row r="60" spans="4:16">
      <c r="I60" s="241"/>
      <c r="J60" s="240"/>
    </row>
    <row r="61" spans="4:16">
      <c r="I61" s="241"/>
      <c r="J61" s="240"/>
    </row>
    <row r="62" spans="4:16">
      <c r="I62" s="241"/>
      <c r="J62" s="240"/>
    </row>
    <row r="63" spans="4:16">
      <c r="I63" s="241"/>
      <c r="J63" s="240"/>
    </row>
    <row r="64" spans="4:16">
      <c r="I64" s="241"/>
      <c r="J64" s="240"/>
    </row>
    <row r="65" spans="9:12">
      <c r="I65" s="241"/>
      <c r="J65" s="240"/>
    </row>
    <row r="66" spans="9:12">
      <c r="I66" s="241"/>
      <c r="J66" s="240"/>
    </row>
    <row r="67" spans="9:12">
      <c r="I67" s="241"/>
      <c r="J67" s="240"/>
    </row>
    <row r="68" spans="9:12">
      <c r="I68" s="241"/>
      <c r="J68" s="240"/>
    </row>
    <row r="69" spans="9:12">
      <c r="I69" s="241"/>
      <c r="J69" s="240"/>
    </row>
    <row r="70" spans="9:12">
      <c r="J70" s="240"/>
      <c r="K70" s="241"/>
      <c r="L70" s="240"/>
    </row>
    <row r="71" spans="9:12">
      <c r="J71" s="240"/>
      <c r="K71" s="241"/>
      <c r="L71" s="240"/>
    </row>
    <row r="72" spans="9:12">
      <c r="J72" s="240"/>
      <c r="K72" s="241"/>
      <c r="L72" s="240"/>
    </row>
    <row r="73" spans="9:12">
      <c r="J73" s="240"/>
      <c r="K73" s="241"/>
      <c r="L73" s="240"/>
    </row>
    <row r="74" spans="9:12">
      <c r="J74" s="240"/>
      <c r="K74" s="241"/>
      <c r="L74" s="240"/>
    </row>
    <row r="75" spans="9:12">
      <c r="K75" s="241"/>
      <c r="L75" s="240"/>
    </row>
    <row r="76" spans="9:12">
      <c r="K76" s="241"/>
      <c r="L76" s="240"/>
    </row>
    <row r="77" spans="9:12">
      <c r="K77" s="241"/>
      <c r="L77" s="240"/>
    </row>
    <row r="78" spans="9:12">
      <c r="K78" s="241"/>
      <c r="L78" s="240"/>
    </row>
    <row r="79" spans="9:12">
      <c r="K79" s="241"/>
      <c r="L79" s="240"/>
    </row>
    <row r="80" spans="9:12">
      <c r="K80" s="241"/>
      <c r="L80" s="240"/>
    </row>
    <row r="81" spans="11:12">
      <c r="K81" s="241"/>
      <c r="L81" s="240"/>
    </row>
    <row r="82" spans="11:12">
      <c r="K82" s="241"/>
      <c r="L82" s="240"/>
    </row>
    <row r="83" spans="11:12">
      <c r="K83" s="241"/>
      <c r="L83" s="240"/>
    </row>
    <row r="84" spans="11:12">
      <c r="K84" s="241"/>
      <c r="L84" s="240"/>
    </row>
    <row r="85" spans="11:12">
      <c r="K85" s="241"/>
      <c r="L85" s="240"/>
    </row>
    <row r="86" spans="11:12">
      <c r="K86" s="241"/>
      <c r="L86" s="240"/>
    </row>
    <row r="87" spans="11:12">
      <c r="K87" s="241"/>
      <c r="L87" s="240"/>
    </row>
    <row r="88" spans="11:12">
      <c r="K88" s="241"/>
      <c r="L88" s="240"/>
    </row>
    <row r="89" spans="11:12">
      <c r="K89" s="241"/>
      <c r="L89" s="240"/>
    </row>
    <row r="90" spans="11:12">
      <c r="K90" s="241"/>
      <c r="L90" s="240"/>
    </row>
    <row r="91" spans="11:12">
      <c r="K91" s="241"/>
      <c r="L91" s="240"/>
    </row>
  </sheetData>
  <sheetProtection algorithmName="SHA-512" hashValue="fegcu+ZIHF5ZGN1DD3H78G2oqW7JhJFlxQ1j/mjcercwSAM6N7eGMvb0JxqusVJUKruAP5dVYaLXZ+pd7fFpcA==" saltValue="Vvkhjca+s68cnKaXGRIZAQ==" spinCount="100000" sheet="1" objects="1" scenarios="1"/>
  <mergeCells count="9">
    <mergeCell ref="K20:L20"/>
    <mergeCell ref="D18:D19"/>
    <mergeCell ref="A12:K12"/>
    <mergeCell ref="C18:C19"/>
    <mergeCell ref="E7:G7"/>
    <mergeCell ref="E8:G8"/>
    <mergeCell ref="E9:G9"/>
    <mergeCell ref="E10:G10"/>
    <mergeCell ref="E11:G11"/>
  </mergeCells>
  <conditionalFormatting sqref="D41">
    <cfRule type="cellIs" dxfId="37" priority="1" operator="notEqual">
      <formula>0</formula>
    </cfRule>
  </conditionalFormatting>
  <pageMargins left="0.7" right="0.7" top="0.75" bottom="0.75" header="0.3" footer="0.3"/>
  <pageSetup scale="73" orientation="landscape" horizontalDpi="1200" verticalDpi="1200" r:id="rId1"/>
  <headerFooter>
    <oddHeader>&amp;L&amp;G&amp;R&amp;"Times New Roman,Bold"&amp;12 &amp;K0033992025 ACFR Information</oddHeader>
    <oddFooter>&amp;L&amp;Z&amp;F&amp;R&amp;D&amp;T</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DE0480D34774EBA5D3697FC66AFE2" ma:contentTypeVersion="7" ma:contentTypeDescription="Create a new document." ma:contentTypeScope="" ma:versionID="5fa7e4d9e32d34ba067437b008f2dcab">
  <xsd:schema xmlns:xsd="http://www.w3.org/2001/XMLSchema" xmlns:xs="http://www.w3.org/2001/XMLSchema" xmlns:p="http://schemas.microsoft.com/office/2006/metadata/properties" xmlns:ns2="007ad192-e014-4558-84ba-7fb8a68504d6" targetNamespace="http://schemas.microsoft.com/office/2006/metadata/properties" ma:root="true" ma:fieldsID="1e0bbd3be10d478d44669f88eda29fe0" ns2:_="">
    <xsd:import namespace="007ad192-e014-4558-84ba-7fb8a68504d6"/>
    <xsd:element name="properties">
      <xsd:complexType>
        <xsd:sequence>
          <xsd:element name="documentManagement">
            <xsd:complexType>
              <xsd:all>
                <xsd:element ref="ns2:MediaServiceMetadata" minOccurs="0"/>
                <xsd:element ref="ns2:MediaServiceFastMetadata" minOccurs="0"/>
                <xsd:element ref="ns2:Ready2Publis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d192-e014-4558-84ba-7fb8a68504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ady2Publish" ma:index="10" nillable="true" ma:displayName="Ready" ma:default="0" ma:format="Dropdown" ma:internalName="Ready2Publish">
      <xsd:simpleType>
        <xsd:restriction base="dms:Boolean"/>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ady2Publish xmlns="007ad192-e014-4558-84ba-7fb8a68504d6">true</Ready2Publish>
  </documentManagement>
</p:properties>
</file>

<file path=customXml/itemProps1.xml><?xml version="1.0" encoding="utf-8"?>
<ds:datastoreItem xmlns:ds="http://schemas.openxmlformats.org/officeDocument/2006/customXml" ds:itemID="{0C00FA5C-3BFC-4C99-A881-D779F0F994D9}"/>
</file>

<file path=customXml/itemProps2.xml><?xml version="1.0" encoding="utf-8"?>
<ds:datastoreItem xmlns:ds="http://schemas.openxmlformats.org/officeDocument/2006/customXml" ds:itemID="{22A8B7B9-2DE8-4662-BFC2-B1B5D0559D45}">
  <ds:schemaRefs>
    <ds:schemaRef ds:uri="http://schemas.microsoft.com/sharepoint/v3/contenttype/forms"/>
  </ds:schemaRefs>
</ds:datastoreItem>
</file>

<file path=customXml/itemProps3.xml><?xml version="1.0" encoding="utf-8"?>
<ds:datastoreItem xmlns:ds="http://schemas.openxmlformats.org/officeDocument/2006/customXml" ds:itemID="{8E3234B3-5845-4141-968A-2F8E654427BF}">
  <ds:schemaRefs>
    <ds:schemaRef ds:uri="http://schemas.microsoft.com/office/2006/metadata/properties"/>
    <ds:schemaRef ds:uri="http://schemas.microsoft.com/office/infopath/2007/PartnerControls"/>
    <ds:schemaRef ds:uri="cf54edaa-59c1-413d-8688-8c813521b403"/>
    <ds:schemaRef ds:uri="021c1d16-4104-4e89-abfd-86694bb84ae6"/>
  </ds:schemaRefs>
</ds:datastoreItem>
</file>

<file path=docMetadata/LabelInfo.xml><?xml version="1.0" encoding="utf-8"?>
<clbl:labelList xmlns:clbl="http://schemas.microsoft.com/office/2020/mipLabelMetadata">
  <clbl:label id="{512da10d-071b-4b94-8abc-9ec4044d1516}" enabled="0" method="" siteId="{512da10d-071b-4b94-8abc-9ec4044d151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POV</vt:lpstr>
      <vt:lpstr>Instructions</vt:lpstr>
      <vt:lpstr>Checklist - For SAO Only</vt:lpstr>
      <vt:lpstr>SDP Bank List</vt:lpstr>
      <vt:lpstr>SDP Deposit Detail</vt:lpstr>
      <vt:lpstr>"A" Cash Recon</vt:lpstr>
      <vt:lpstr>"B" Investment Recon</vt:lpstr>
      <vt:lpstr>"D" U.S. Agency Obligations</vt:lpstr>
      <vt:lpstr>"C" Seg. Time Dist.</vt:lpstr>
      <vt:lpstr>"E" Fair Value Measurement</vt:lpstr>
      <vt:lpstr>"F" Credit Quality Risk</vt:lpstr>
      <vt:lpstr>FCC Investments - Load Tab</vt:lpstr>
      <vt:lpstr>FCC Collateral</vt:lpstr>
      <vt:lpstr>FCC Date &amp; NA</vt:lpstr>
      <vt:lpstr>Pivot FCC Cash Tab</vt:lpstr>
      <vt:lpstr>FCC Cash Tab</vt:lpstr>
      <vt:lpstr>Entity List for forms 6.24.2025</vt:lpstr>
      <vt:lpstr>SAO Category Names</vt:lpstr>
      <vt:lpstr>Look-Ups-Mapping</vt:lpstr>
      <vt:lpstr>Investment List</vt:lpstr>
      <vt:lpstr>SDP Bank List - For SAO Only</vt:lpstr>
      <vt:lpstr>Entity1</vt:lpstr>
      <vt:lpstr>Entity2</vt:lpstr>
      <vt:lpstr>Entity3</vt:lpstr>
      <vt:lpstr>NA</vt:lpstr>
      <vt:lpstr>'"A" Cash Recon'!Print_Area</vt:lpstr>
      <vt:lpstr>'Checklist - For SAO Only'!Print_Area</vt:lpstr>
      <vt:lpstr>'Entity List for forms 6.24.2025'!Print_Area</vt:lpstr>
      <vt:lpstr>Instructions!Print_Area</vt:lpstr>
      <vt:lpstr>'SDP Bank List'!Print_Area</vt:lpstr>
      <vt:lpstr>'SDP Deposit Detail'!Print_Area</vt:lpstr>
      <vt:lpstr>'Checklist - For SAO Only'!Print_Titles</vt:lpstr>
      <vt:lpstr>'Entity List for forms 6.24.2025'!Print_Titles</vt:lpstr>
      <vt:lpstr>Instructions!Print_Titles</vt:lpstr>
      <vt:lpstr>'SDP Bank List'!Print_Titles</vt:lpstr>
      <vt:lpstr>'SDP Deposit Detail'!Print_Titles</vt:lpstr>
      <vt:lpstr>'Checklist - For SAO Only'!violations</vt:lpstr>
      <vt:lpstr>violations</vt:lpstr>
      <vt:lpstr>YN</vt:lpstr>
    </vt:vector>
  </TitlesOfParts>
  <Company>State Accounting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saotest</dc:creator>
  <cp:lastModifiedBy>Coleman, Renita</cp:lastModifiedBy>
  <cp:lastPrinted>2025-06-26T18:24:56Z</cp:lastPrinted>
  <dcterms:created xsi:type="dcterms:W3CDTF">2009-03-05T19:11:46Z</dcterms:created>
  <dcterms:modified xsi:type="dcterms:W3CDTF">2025-06-30T16:05:54Z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0x01010023ADE0480D34774EBA5D3697FC66AFE2</vt:lpwstr>
  </property>
  <property fmtid="{D5CDD505-2E9C-101B-9397-08002B2CF9AE}" pid="5" name="MediaServiceImageTags">
    <vt:lpwstr/>
  </property>
</Properties>
</file>